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DECEMBER\Final\MAIN FINAL\"/>
    </mc:Choice>
  </mc:AlternateContent>
  <xr:revisionPtr revIDLastSave="0" documentId="13_ncr:1_{04B08318-7191-4E4A-B017-AD66999F12F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able of Content" sheetId="3" r:id="rId1"/>
    <sheet name="Tab1 Revisions" sheetId="2" r:id="rId2"/>
    <sheet name=" Tab 2 Cum Trade value 2021" sheetId="4" r:id="rId3"/>
    <sheet name="Tab 3 Cum Trade value 2022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  <sheet name="Tab31 Overall trade highlights" sheetId="62" r:id="rId32"/>
    <sheet name="Tab32 Exports by products" sheetId="58" r:id="rId33"/>
    <sheet name="Tab33 Imports by products" sheetId="59" r:id="rId34"/>
    <sheet name="Tab34 Exports by mode of trans" sheetId="60" r:id="rId35"/>
    <sheet name="Tab35 Imports by mode of tra" sheetId="61" r:id="rId36"/>
    <sheet name="Tab36 Exports by eco region" sheetId="57" r:id="rId37"/>
    <sheet name="Tab37 Imports by eco region" sheetId="56" r:id="rId38"/>
  </sheets>
  <externalReferences>
    <externalReference r:id="rId39"/>
    <externalReference r:id="rId40"/>
  </externalReferences>
  <definedNames>
    <definedName name="_xlnm._FilterDatabase" localSheetId="16" hidden="1">' Tab16 Top5 re-X prdct by conty'!$A$2:$F$20</definedName>
    <definedName name="_xlnm._FilterDatabase" localSheetId="13" hidden="1">'Tab13 Re-exports by Product'!$A$1:$I$230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region&amp;prdct'!$A$2:$I$2</definedName>
    <definedName name="_xlnm._FilterDatabase" localSheetId="21" hidden="1">'Tab21 Imports econ region&amp;prdct'!$A$2:$I$2</definedName>
    <definedName name="_xlnm._FilterDatabase" localSheetId="4" hidden="1">'Tab4 Exports by ISIC'!$A$4:$F$12</definedName>
    <definedName name="_xlnm._FilterDatabase" localSheetId="9" hidden="1">'Tab9Trade Balnce by prdct'!$A$2:$D$254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60" l="1"/>
  <c r="G4" i="11"/>
  <c r="H236" i="15"/>
  <c r="G4" i="13"/>
  <c r="E4" i="56"/>
  <c r="C4" i="56" l="1"/>
  <c r="H8" i="24"/>
  <c r="H4" i="2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40" i="14"/>
  <c r="I244" i="14"/>
  <c r="I247" i="14"/>
  <c r="I248" i="14"/>
  <c r="I251" i="14"/>
  <c r="I254" i="14"/>
  <c r="I257" i="14"/>
  <c r="I258" i="14"/>
  <c r="I261" i="14"/>
  <c r="I266" i="14"/>
  <c r="I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4" i="14"/>
  <c r="H235" i="14"/>
  <c r="H236" i="14"/>
  <c r="H237" i="14"/>
  <c r="H238" i="14"/>
  <c r="H239" i="14"/>
  <c r="H240" i="14"/>
  <c r="H241" i="14"/>
  <c r="H242" i="14"/>
  <c r="H244" i="14"/>
  <c r="H245" i="14"/>
  <c r="H246" i="14"/>
  <c r="H247" i="14"/>
  <c r="H248" i="14"/>
  <c r="H250" i="14"/>
  <c r="H251" i="14"/>
  <c r="H253" i="14"/>
  <c r="H254" i="14"/>
  <c r="H257" i="14"/>
  <c r="H262" i="14"/>
  <c r="H266" i="14"/>
  <c r="H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4" i="14"/>
  <c r="E5" i="14"/>
  <c r="E6" i="14"/>
  <c r="E7" i="14"/>
  <c r="E8" i="14"/>
  <c r="E9" i="14"/>
  <c r="E10" i="14"/>
  <c r="E11" i="14"/>
  <c r="E267" i="14" s="1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4" i="14"/>
  <c r="C5" i="14"/>
  <c r="C6" i="14"/>
  <c r="C7" i="14"/>
  <c r="C8" i="14"/>
  <c r="C267" i="14" s="1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4" i="14"/>
  <c r="I5" i="15"/>
  <c r="I236" i="15"/>
  <c r="I235" i="15"/>
  <c r="I233" i="15"/>
  <c r="I232" i="15"/>
  <c r="I231" i="15"/>
  <c r="I230" i="15"/>
  <c r="I227" i="15"/>
  <c r="I223" i="15"/>
  <c r="I222" i="15"/>
  <c r="I220" i="15"/>
  <c r="I215" i="15"/>
  <c r="I213" i="15"/>
  <c r="I211" i="15"/>
  <c r="I210" i="15"/>
  <c r="I206" i="15"/>
  <c r="I205" i="15"/>
  <c r="I199" i="15"/>
  <c r="I197" i="15"/>
  <c r="I196" i="15"/>
  <c r="I195" i="15"/>
  <c r="I194" i="15"/>
  <c r="I193" i="15"/>
  <c r="I192" i="15"/>
  <c r="I191" i="15"/>
  <c r="I189" i="15"/>
  <c r="I187" i="15"/>
  <c r="I186" i="15"/>
  <c r="I185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5" i="15"/>
  <c r="I164" i="15"/>
  <c r="I163" i="15"/>
  <c r="I162" i="15"/>
  <c r="I160" i="15"/>
  <c r="I159" i="15"/>
  <c r="I158" i="15"/>
  <c r="I157" i="15"/>
  <c r="I156" i="15"/>
  <c r="I155" i="15"/>
  <c r="I154" i="15"/>
  <c r="I152" i="15"/>
  <c r="I151" i="15"/>
  <c r="I150" i="15"/>
  <c r="I149" i="15"/>
  <c r="I148" i="15"/>
  <c r="I147" i="15"/>
  <c r="I146" i="15"/>
  <c r="I145" i="15"/>
  <c r="I144" i="15"/>
  <c r="I141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5" i="15"/>
  <c r="I103" i="15"/>
  <c r="I102" i="15"/>
  <c r="I101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2" i="15"/>
  <c r="I51" i="15"/>
  <c r="I50" i="15"/>
  <c r="I49" i="15"/>
  <c r="I48" i="15"/>
  <c r="I46" i="15"/>
  <c r="I45" i="15"/>
  <c r="I43" i="15"/>
  <c r="I42" i="15"/>
  <c r="I41" i="15"/>
  <c r="I40" i="15"/>
  <c r="I37" i="15"/>
  <c r="I36" i="15"/>
  <c r="I35" i="15"/>
  <c r="I34" i="15"/>
  <c r="I33" i="15"/>
  <c r="I32" i="15"/>
  <c r="I31" i="15"/>
  <c r="I30" i="15"/>
  <c r="I29" i="15"/>
  <c r="I28" i="15"/>
  <c r="I27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7" i="15"/>
  <c r="I6" i="15"/>
  <c r="I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1" i="15"/>
  <c r="H102" i="15"/>
  <c r="H103" i="15"/>
  <c r="H104" i="15"/>
  <c r="H105" i="15"/>
  <c r="H106" i="15"/>
  <c r="H107" i="15"/>
  <c r="H108" i="15"/>
  <c r="H109" i="15"/>
  <c r="H110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40" i="15"/>
  <c r="H141" i="15"/>
  <c r="H144" i="15"/>
  <c r="H145" i="15"/>
  <c r="H146" i="15"/>
  <c r="H147" i="15"/>
  <c r="H148" i="15"/>
  <c r="H149" i="15"/>
  <c r="H150" i="15"/>
  <c r="H151" i="15"/>
  <c r="H152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9" i="15"/>
  <c r="H180" i="15"/>
  <c r="H181" i="15"/>
  <c r="H184" i="15"/>
  <c r="H185" i="15"/>
  <c r="H186" i="15"/>
  <c r="H187" i="15"/>
  <c r="H188" i="15"/>
  <c r="H189" i="15"/>
  <c r="H191" i="15"/>
  <c r="H192" i="15"/>
  <c r="H193" i="15"/>
  <c r="H194" i="15"/>
  <c r="H195" i="15"/>
  <c r="H196" i="15"/>
  <c r="H197" i="15"/>
  <c r="H199" i="15"/>
  <c r="H201" i="15"/>
  <c r="H203" i="15"/>
  <c r="H205" i="15"/>
  <c r="H211" i="15"/>
  <c r="H214" i="15"/>
  <c r="H215" i="15"/>
  <c r="H216" i="15"/>
  <c r="H218" i="15"/>
  <c r="H219" i="15"/>
  <c r="H220" i="15"/>
  <c r="H226" i="15"/>
  <c r="H227" i="15"/>
  <c r="H228" i="15"/>
  <c r="H229" i="15"/>
  <c r="H230" i="15"/>
  <c r="H232" i="15"/>
  <c r="H233" i="15"/>
  <c r="H235" i="15"/>
  <c r="H4" i="15"/>
  <c r="I14" i="13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4" i="11"/>
  <c r="I5" i="13"/>
  <c r="I6" i="13"/>
  <c r="I7" i="13"/>
  <c r="I8" i="13"/>
  <c r="I9" i="13"/>
  <c r="I10" i="13"/>
  <c r="I11" i="13"/>
  <c r="I12" i="13"/>
  <c r="I13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7" i="13"/>
  <c r="I59" i="13"/>
  <c r="I60" i="13"/>
  <c r="I61" i="13"/>
  <c r="I62" i="13"/>
  <c r="I63" i="13"/>
  <c r="I64" i="13"/>
  <c r="I65" i="13"/>
  <c r="I66" i="13"/>
  <c r="I67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6" i="13"/>
  <c r="I117" i="13"/>
  <c r="I118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4" i="13"/>
  <c r="I175" i="13"/>
  <c r="I176" i="13"/>
  <c r="I177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4" i="13"/>
  <c r="I195" i="13"/>
  <c r="I197" i="13"/>
  <c r="I199" i="13"/>
  <c r="I201" i="13"/>
  <c r="I204" i="13"/>
  <c r="I205" i="13"/>
  <c r="I206" i="13"/>
  <c r="I207" i="13"/>
  <c r="I208" i="13"/>
  <c r="I209" i="13"/>
  <c r="I210" i="13"/>
  <c r="I211" i="13"/>
  <c r="I212" i="13"/>
  <c r="I215" i="13"/>
  <c r="I216" i="13"/>
  <c r="I217" i="13"/>
  <c r="I219" i="13"/>
  <c r="I220" i="13"/>
  <c r="I221" i="13"/>
  <c r="I223" i="13"/>
  <c r="I224" i="13"/>
  <c r="I225" i="13"/>
  <c r="I226" i="13"/>
  <c r="I227" i="13"/>
  <c r="I229" i="13"/>
  <c r="I232" i="13"/>
  <c r="I239" i="13"/>
  <c r="I246" i="13"/>
  <c r="I249" i="13"/>
  <c r="I251" i="13"/>
  <c r="I257" i="13"/>
  <c r="I258" i="13"/>
  <c r="I260" i="13"/>
  <c r="I261" i="13"/>
  <c r="I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2" i="13"/>
  <c r="H163" i="13"/>
  <c r="H164" i="13"/>
  <c r="H165" i="13"/>
  <c r="H166" i="13"/>
  <c r="H167" i="13"/>
  <c r="H168" i="13"/>
  <c r="H169" i="13"/>
  <c r="H170" i="13"/>
  <c r="H171" i="13"/>
  <c r="H172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7" i="13"/>
  <c r="H188" i="13"/>
  <c r="H189" i="13"/>
  <c r="H190" i="13"/>
  <c r="H191" i="13"/>
  <c r="H192" i="13"/>
  <c r="H194" i="13"/>
  <c r="H195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2" i="13"/>
  <c r="H213" i="13"/>
  <c r="H215" i="13"/>
  <c r="H216" i="13"/>
  <c r="H217" i="13"/>
  <c r="H218" i="13"/>
  <c r="H219" i="13"/>
  <c r="H220" i="13"/>
  <c r="H221" i="13"/>
  <c r="H223" i="13"/>
  <c r="H224" i="13"/>
  <c r="H225" i="13"/>
  <c r="H226" i="13"/>
  <c r="H228" i="13"/>
  <c r="H229" i="13"/>
  <c r="H239" i="13"/>
  <c r="H246" i="13"/>
  <c r="H247" i="13"/>
  <c r="H248" i="13"/>
  <c r="H249" i="13"/>
  <c r="H253" i="13"/>
  <c r="H254" i="13"/>
  <c r="H257" i="13"/>
  <c r="H260" i="13"/>
  <c r="H261" i="13"/>
  <c r="H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E7" i="56"/>
  <c r="C5" i="57"/>
  <c r="C6" i="57"/>
  <c r="C7" i="57"/>
  <c r="C8" i="57"/>
  <c r="C9" i="57"/>
  <c r="C10" i="57"/>
  <c r="C11" i="57"/>
  <c r="C12" i="57"/>
  <c r="C4" i="57"/>
  <c r="E5" i="57"/>
  <c r="E6" i="57"/>
  <c r="E7" i="57"/>
  <c r="E8" i="57"/>
  <c r="E9" i="57"/>
  <c r="E10" i="57"/>
  <c r="E11" i="57"/>
  <c r="E12" i="57"/>
  <c r="E4" i="57"/>
  <c r="C12" i="56"/>
  <c r="E12" i="56"/>
  <c r="C5" i="56"/>
  <c r="E5" i="56"/>
  <c r="C6" i="56"/>
  <c r="E6" i="56"/>
  <c r="C7" i="56"/>
  <c r="C8" i="56"/>
  <c r="E8" i="56"/>
  <c r="C9" i="56"/>
  <c r="E9" i="56"/>
  <c r="C10" i="56"/>
  <c r="E10" i="56"/>
  <c r="C11" i="56"/>
  <c r="E11" i="56"/>
  <c r="E14" i="55"/>
  <c r="G5" i="25"/>
  <c r="G6" i="25"/>
  <c r="G7" i="25"/>
  <c r="G8" i="25"/>
  <c r="G9" i="25"/>
  <c r="G10" i="25"/>
  <c r="G11" i="25"/>
  <c r="G12" i="25"/>
  <c r="G4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C4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5" i="24"/>
  <c r="G6" i="24"/>
  <c r="G7" i="24"/>
  <c r="G8" i="24"/>
  <c r="G9" i="24"/>
  <c r="G10" i="24"/>
  <c r="G11" i="24"/>
  <c r="G12" i="24"/>
  <c r="G4" i="24"/>
  <c r="E5" i="24"/>
  <c r="E6" i="24"/>
  <c r="E7" i="24"/>
  <c r="E8" i="24"/>
  <c r="E9" i="24"/>
  <c r="E10" i="24"/>
  <c r="E11" i="24"/>
  <c r="E12" i="24"/>
  <c r="E4" i="24"/>
  <c r="C5" i="24"/>
  <c r="C6" i="24"/>
  <c r="C7" i="24"/>
  <c r="C8" i="24"/>
  <c r="C9" i="24"/>
  <c r="C10" i="24"/>
  <c r="C11" i="24"/>
  <c r="C12" i="24"/>
  <c r="C4" i="24"/>
  <c r="I12" i="24"/>
  <c r="H12" i="24"/>
  <c r="I11" i="24"/>
  <c r="H11" i="24"/>
  <c r="I10" i="24"/>
  <c r="H10" i="24"/>
  <c r="I9" i="24"/>
  <c r="H9" i="24"/>
  <c r="I8" i="24"/>
  <c r="I7" i="24"/>
  <c r="H7" i="24"/>
  <c r="I6" i="24"/>
  <c r="H6" i="24"/>
  <c r="I5" i="24"/>
  <c r="H5" i="24"/>
  <c r="I4" i="24"/>
  <c r="B11" i="26"/>
  <c r="C11" i="26"/>
  <c r="D11" i="26"/>
  <c r="E11" i="26"/>
  <c r="F11" i="26"/>
  <c r="G11" i="26"/>
  <c r="B14" i="61"/>
  <c r="C12" i="61" s="1"/>
  <c r="D14" i="61"/>
  <c r="E10" i="61" s="1"/>
  <c r="D11" i="60"/>
  <c r="E8" i="60" s="1"/>
  <c r="B11" i="60"/>
  <c r="C10" i="60" s="1"/>
  <c r="D263" i="59"/>
  <c r="C263" i="59"/>
  <c r="E263" i="59"/>
  <c r="B263" i="59"/>
  <c r="B259" i="58"/>
  <c r="D259" i="58"/>
  <c r="C12" i="27"/>
  <c r="D12" i="27"/>
  <c r="E12" i="27"/>
  <c r="F12" i="27"/>
  <c r="G12" i="27"/>
  <c r="B12" i="27"/>
  <c r="D267" i="14"/>
  <c r="F267" i="14"/>
  <c r="B267" i="14"/>
  <c r="D236" i="15"/>
  <c r="E10" i="15" s="1"/>
  <c r="F236" i="15"/>
  <c r="E7" i="15"/>
  <c r="E8" i="15"/>
  <c r="E36" i="15"/>
  <c r="E64" i="15"/>
  <c r="E67" i="15"/>
  <c r="E95" i="15"/>
  <c r="E96" i="15"/>
  <c r="E121" i="15"/>
  <c r="E123" i="15"/>
  <c r="E148" i="15"/>
  <c r="E167" i="15"/>
  <c r="E168" i="15"/>
  <c r="E185" i="15"/>
  <c r="E187" i="15"/>
  <c r="E204" i="15"/>
  <c r="E205" i="15"/>
  <c r="E220" i="15"/>
  <c r="E221" i="15"/>
  <c r="E234" i="15"/>
  <c r="E235" i="15"/>
  <c r="B236" i="15"/>
  <c r="C7" i="15" s="1"/>
  <c r="C5" i="61" l="1"/>
  <c r="C4" i="61"/>
  <c r="C13" i="61"/>
  <c r="E4" i="61"/>
  <c r="G267" i="14"/>
  <c r="E147" i="15"/>
  <c r="E35" i="15"/>
  <c r="H267" i="14"/>
  <c r="E7" i="61"/>
  <c r="H11" i="26"/>
  <c r="C215" i="15"/>
  <c r="C167" i="15"/>
  <c r="C127" i="15"/>
  <c r="C87" i="15"/>
  <c r="E12" i="61"/>
  <c r="C39" i="15"/>
  <c r="I11" i="26"/>
  <c r="C160" i="15"/>
  <c r="C120" i="15"/>
  <c r="C72" i="15"/>
  <c r="C32" i="15"/>
  <c r="C191" i="15"/>
  <c r="C103" i="15"/>
  <c r="C23" i="15"/>
  <c r="E213" i="15"/>
  <c r="E196" i="15"/>
  <c r="E136" i="15"/>
  <c r="E81" i="15"/>
  <c r="E51" i="15"/>
  <c r="E11" i="61"/>
  <c r="C223" i="15"/>
  <c r="C183" i="15"/>
  <c r="C135" i="15"/>
  <c r="C55" i="15"/>
  <c r="E226" i="15"/>
  <c r="C216" i="15"/>
  <c r="C168" i="15"/>
  <c r="C128" i="15"/>
  <c r="C88" i="15"/>
  <c r="C40" i="15"/>
  <c r="E4" i="15"/>
  <c r="E222" i="15"/>
  <c r="E206" i="15"/>
  <c r="E188" i="15"/>
  <c r="E169" i="15"/>
  <c r="E151" i="15"/>
  <c r="E124" i="15"/>
  <c r="E97" i="15"/>
  <c r="E68" i="15"/>
  <c r="E39" i="15"/>
  <c r="E9" i="15"/>
  <c r="C10" i="61"/>
  <c r="E6" i="61"/>
  <c r="C159" i="15"/>
  <c r="C119" i="15"/>
  <c r="C71" i="15"/>
  <c r="C31" i="15"/>
  <c r="E230" i="15"/>
  <c r="E219" i="15"/>
  <c r="E203" i="15"/>
  <c r="E184" i="15"/>
  <c r="E166" i="15"/>
  <c r="E145" i="15"/>
  <c r="E120" i="15"/>
  <c r="E92" i="15"/>
  <c r="E63" i="15"/>
  <c r="E33" i="15"/>
  <c r="E5" i="61"/>
  <c r="E13" i="61"/>
  <c r="E137" i="15"/>
  <c r="C200" i="15"/>
  <c r="C199" i="15"/>
  <c r="C192" i="15"/>
  <c r="C104" i="15"/>
  <c r="C64" i="15"/>
  <c r="E229" i="15"/>
  <c r="E214" i="15"/>
  <c r="E197" i="15"/>
  <c r="E160" i="15"/>
  <c r="E112" i="15"/>
  <c r="E83" i="15"/>
  <c r="E55" i="15"/>
  <c r="E24" i="15"/>
  <c r="E8" i="61"/>
  <c r="C231" i="15"/>
  <c r="C151" i="15"/>
  <c r="C63" i="15"/>
  <c r="E228" i="15"/>
  <c r="E177" i="15"/>
  <c r="E159" i="15"/>
  <c r="E111" i="15"/>
  <c r="E23" i="15"/>
  <c r="C224" i="15"/>
  <c r="C184" i="15"/>
  <c r="C136" i="15"/>
  <c r="C96" i="15"/>
  <c r="C56" i="15"/>
  <c r="C8" i="15"/>
  <c r="E227" i="15"/>
  <c r="E212" i="15"/>
  <c r="E195" i="15"/>
  <c r="E176" i="15"/>
  <c r="E158" i="15"/>
  <c r="E135" i="15"/>
  <c r="E108" i="15"/>
  <c r="E80" i="15"/>
  <c r="E49" i="15"/>
  <c r="E20" i="15"/>
  <c r="C11" i="61"/>
  <c r="E9" i="61"/>
  <c r="C232" i="15"/>
  <c r="C152" i="15"/>
  <c r="C24" i="15"/>
  <c r="E179" i="15"/>
  <c r="C95" i="15"/>
  <c r="E211" i="15"/>
  <c r="E193" i="15"/>
  <c r="E175" i="15"/>
  <c r="E157" i="15"/>
  <c r="E132" i="15"/>
  <c r="E107" i="15"/>
  <c r="E76" i="15"/>
  <c r="E48" i="15"/>
  <c r="E19" i="15"/>
  <c r="C9" i="61"/>
  <c r="C6" i="61"/>
  <c r="C7" i="61"/>
  <c r="C8" i="61"/>
  <c r="C8" i="60"/>
  <c r="C9" i="60"/>
  <c r="C5" i="60"/>
  <c r="C6" i="60"/>
  <c r="E7" i="60"/>
  <c r="C7" i="60"/>
  <c r="E9" i="60"/>
  <c r="E5" i="60"/>
  <c r="E6" i="60"/>
  <c r="C4" i="60"/>
  <c r="E10" i="60"/>
  <c r="I12" i="27"/>
  <c r="E218" i="15"/>
  <c r="E210" i="15"/>
  <c r="E201" i="15"/>
  <c r="E192" i="15"/>
  <c r="E183" i="15"/>
  <c r="E174" i="15"/>
  <c r="E165" i="15"/>
  <c r="E156" i="15"/>
  <c r="E144" i="15"/>
  <c r="E131" i="15"/>
  <c r="E119" i="15"/>
  <c r="E105" i="15"/>
  <c r="E89" i="15"/>
  <c r="E75" i="15"/>
  <c r="E60" i="15"/>
  <c r="E47" i="15"/>
  <c r="E32" i="15"/>
  <c r="E17" i="15"/>
  <c r="E233" i="15"/>
  <c r="E225" i="15"/>
  <c r="E217" i="15"/>
  <c r="E209" i="15"/>
  <c r="E200" i="15"/>
  <c r="E191" i="15"/>
  <c r="E182" i="15"/>
  <c r="E173" i="15"/>
  <c r="E164" i="15"/>
  <c r="E155" i="15"/>
  <c r="E143" i="15"/>
  <c r="E129" i="15"/>
  <c r="E116" i="15"/>
  <c r="E103" i="15"/>
  <c r="E88" i="15"/>
  <c r="E73" i="15"/>
  <c r="E59" i="15"/>
  <c r="E44" i="15"/>
  <c r="E31" i="15"/>
  <c r="E16" i="15"/>
  <c r="C208" i="15"/>
  <c r="C176" i="15"/>
  <c r="C144" i="15"/>
  <c r="C112" i="15"/>
  <c r="C80" i="15"/>
  <c r="C48" i="15"/>
  <c r="C16" i="15"/>
  <c r="E232" i="15"/>
  <c r="E224" i="15"/>
  <c r="E216" i="15"/>
  <c r="E208" i="15"/>
  <c r="E199" i="15"/>
  <c r="E190" i="15"/>
  <c r="E181" i="15"/>
  <c r="E172" i="15"/>
  <c r="E163" i="15"/>
  <c r="E153" i="15"/>
  <c r="E140" i="15"/>
  <c r="E128" i="15"/>
  <c r="E115" i="15"/>
  <c r="E100" i="15"/>
  <c r="E87" i="15"/>
  <c r="E72" i="15"/>
  <c r="E57" i="15"/>
  <c r="E43" i="15"/>
  <c r="E28" i="15"/>
  <c r="E12" i="15"/>
  <c r="C207" i="15"/>
  <c r="C175" i="15"/>
  <c r="C143" i="15"/>
  <c r="C111" i="15"/>
  <c r="C79" i="15"/>
  <c r="C47" i="15"/>
  <c r="C15" i="15"/>
  <c r="E231" i="15"/>
  <c r="E223" i="15"/>
  <c r="E215" i="15"/>
  <c r="E207" i="15"/>
  <c r="E198" i="15"/>
  <c r="E189" i="15"/>
  <c r="E180" i="15"/>
  <c r="E171" i="15"/>
  <c r="E161" i="15"/>
  <c r="E152" i="15"/>
  <c r="E139" i="15"/>
  <c r="E127" i="15"/>
  <c r="E113" i="15"/>
  <c r="E99" i="15"/>
  <c r="E84" i="15"/>
  <c r="E71" i="15"/>
  <c r="E56" i="15"/>
  <c r="E41" i="15"/>
  <c r="E25" i="15"/>
  <c r="E11" i="15"/>
  <c r="C222" i="15"/>
  <c r="C190" i="15"/>
  <c r="C166" i="15"/>
  <c r="C118" i="15"/>
  <c r="C86" i="15"/>
  <c r="C62" i="15"/>
  <c r="C22" i="15"/>
  <c r="C229" i="15"/>
  <c r="C221" i="15"/>
  <c r="C213" i="15"/>
  <c r="C205" i="15"/>
  <c r="C197" i="15"/>
  <c r="C189" i="15"/>
  <c r="C181" i="15"/>
  <c r="C173" i="15"/>
  <c r="C165" i="15"/>
  <c r="C157" i="15"/>
  <c r="C149" i="15"/>
  <c r="C141" i="15"/>
  <c r="C133" i="15"/>
  <c r="C125" i="15"/>
  <c r="C117" i="15"/>
  <c r="C109" i="15"/>
  <c r="C101" i="15"/>
  <c r="C93" i="15"/>
  <c r="C85" i="15"/>
  <c r="C77" i="15"/>
  <c r="C69" i="15"/>
  <c r="C61" i="15"/>
  <c r="C53" i="15"/>
  <c r="C45" i="15"/>
  <c r="C37" i="15"/>
  <c r="C29" i="15"/>
  <c r="C21" i="15"/>
  <c r="C13" i="15"/>
  <c r="C5" i="15"/>
  <c r="C230" i="15"/>
  <c r="C134" i="15"/>
  <c r="C4" i="15"/>
  <c r="C220" i="15"/>
  <c r="C212" i="15"/>
  <c r="C204" i="15"/>
  <c r="C196" i="15"/>
  <c r="C188" i="15"/>
  <c r="C180" i="15"/>
  <c r="C172" i="15"/>
  <c r="C164" i="15"/>
  <c r="C156" i="15"/>
  <c r="C148" i="15"/>
  <c r="C140" i="15"/>
  <c r="C132" i="15"/>
  <c r="C124" i="15"/>
  <c r="C116" i="15"/>
  <c r="C108" i="15"/>
  <c r="C100" i="15"/>
  <c r="C92" i="15"/>
  <c r="C84" i="15"/>
  <c r="C76" i="15"/>
  <c r="C68" i="15"/>
  <c r="C60" i="15"/>
  <c r="C52" i="15"/>
  <c r="C44" i="15"/>
  <c r="C36" i="15"/>
  <c r="C28" i="15"/>
  <c r="C20" i="15"/>
  <c r="C12" i="15"/>
  <c r="C198" i="15"/>
  <c r="C158" i="15"/>
  <c r="C102" i="15"/>
  <c r="C46" i="15"/>
  <c r="C235" i="15"/>
  <c r="C219" i="15"/>
  <c r="C203" i="15"/>
  <c r="C187" i="15"/>
  <c r="C179" i="15"/>
  <c r="C171" i="15"/>
  <c r="C163" i="15"/>
  <c r="C155" i="15"/>
  <c r="C147" i="15"/>
  <c r="C139" i="15"/>
  <c r="C131" i="15"/>
  <c r="C123" i="15"/>
  <c r="C115" i="15"/>
  <c r="C107" i="15"/>
  <c r="C99" i="15"/>
  <c r="C91" i="15"/>
  <c r="C83" i="15"/>
  <c r="C75" i="15"/>
  <c r="C67" i="15"/>
  <c r="C59" i="15"/>
  <c r="C51" i="15"/>
  <c r="C43" i="15"/>
  <c r="C35" i="15"/>
  <c r="C27" i="15"/>
  <c r="C19" i="15"/>
  <c r="C11" i="15"/>
  <c r="C206" i="15"/>
  <c r="C174" i="15"/>
  <c r="C142" i="15"/>
  <c r="C110" i="15"/>
  <c r="C78" i="15"/>
  <c r="C54" i="15"/>
  <c r="C30" i="15"/>
  <c r="C14" i="15"/>
  <c r="C228" i="15"/>
  <c r="C227" i="15"/>
  <c r="C211" i="15"/>
  <c r="C195" i="15"/>
  <c r="C234" i="15"/>
  <c r="C226" i="15"/>
  <c r="C218" i="15"/>
  <c r="C210" i="15"/>
  <c r="C202" i="15"/>
  <c r="C194" i="15"/>
  <c r="C186" i="15"/>
  <c r="C178" i="15"/>
  <c r="C170" i="15"/>
  <c r="C162" i="15"/>
  <c r="C154" i="15"/>
  <c r="C146" i="15"/>
  <c r="C138" i="15"/>
  <c r="C130" i="15"/>
  <c r="C122" i="15"/>
  <c r="C114" i="15"/>
  <c r="C106" i="15"/>
  <c r="C98" i="15"/>
  <c r="C90" i="15"/>
  <c r="C82" i="15"/>
  <c r="C74" i="15"/>
  <c r="C66" i="15"/>
  <c r="C58" i="15"/>
  <c r="C50" i="15"/>
  <c r="C42" i="15"/>
  <c r="C34" i="15"/>
  <c r="C26" i="15"/>
  <c r="C18" i="15"/>
  <c r="C10" i="15"/>
  <c r="I267" i="14"/>
  <c r="H12" i="27"/>
  <c r="C214" i="15"/>
  <c r="C182" i="15"/>
  <c r="C150" i="15"/>
  <c r="C126" i="15"/>
  <c r="C94" i="15"/>
  <c r="C70" i="15"/>
  <c r="C38" i="15"/>
  <c r="C6" i="15"/>
  <c r="C233" i="15"/>
  <c r="C225" i="15"/>
  <c r="C217" i="15"/>
  <c r="C209" i="15"/>
  <c r="C201" i="15"/>
  <c r="C193" i="15"/>
  <c r="C185" i="15"/>
  <c r="C177" i="15"/>
  <c r="C169" i="15"/>
  <c r="C161" i="15"/>
  <c r="C153" i="15"/>
  <c r="C145" i="15"/>
  <c r="C137" i="15"/>
  <c r="C129" i="15"/>
  <c r="C121" i="15"/>
  <c r="C113" i="15"/>
  <c r="C105" i="15"/>
  <c r="C97" i="15"/>
  <c r="C89" i="15"/>
  <c r="C81" i="15"/>
  <c r="C73" i="15"/>
  <c r="C65" i="15"/>
  <c r="C57" i="15"/>
  <c r="C49" i="15"/>
  <c r="C41" i="15"/>
  <c r="C33" i="15"/>
  <c r="C25" i="15"/>
  <c r="C17" i="15"/>
  <c r="C9" i="15"/>
  <c r="E104" i="15"/>
  <c r="E91" i="15"/>
  <c r="E79" i="15"/>
  <c r="E65" i="15"/>
  <c r="E52" i="15"/>
  <c r="E40" i="15"/>
  <c r="E27" i="15"/>
  <c r="E15" i="15"/>
  <c r="E150" i="15"/>
  <c r="E142" i="15"/>
  <c r="E134" i="15"/>
  <c r="E126" i="15"/>
  <c r="E118" i="15"/>
  <c r="E110" i="15"/>
  <c r="E102" i="15"/>
  <c r="E94" i="15"/>
  <c r="E86" i="15"/>
  <c r="E78" i="15"/>
  <c r="E70" i="15"/>
  <c r="E62" i="15"/>
  <c r="E54" i="15"/>
  <c r="E46" i="15"/>
  <c r="E38" i="15"/>
  <c r="E30" i="15"/>
  <c r="E22" i="15"/>
  <c r="E14" i="15"/>
  <c r="E6" i="15"/>
  <c r="E149" i="15"/>
  <c r="E141" i="15"/>
  <c r="E133" i="15"/>
  <c r="E125" i="15"/>
  <c r="E117" i="15"/>
  <c r="E109" i="15"/>
  <c r="E101" i="15"/>
  <c r="E93" i="15"/>
  <c r="E85" i="15"/>
  <c r="E77" i="15"/>
  <c r="E69" i="15"/>
  <c r="E61" i="15"/>
  <c r="E53" i="15"/>
  <c r="E45" i="15"/>
  <c r="E37" i="15"/>
  <c r="E29" i="15"/>
  <c r="E21" i="15"/>
  <c r="E13" i="15"/>
  <c r="E5" i="15"/>
  <c r="E202" i="15"/>
  <c r="E194" i="15"/>
  <c r="E186" i="15"/>
  <c r="E178" i="15"/>
  <c r="E170" i="15"/>
  <c r="E162" i="15"/>
  <c r="E154" i="15"/>
  <c r="E146" i="15"/>
  <c r="E138" i="15"/>
  <c r="E130" i="15"/>
  <c r="E122" i="15"/>
  <c r="E114" i="15"/>
  <c r="E106" i="15"/>
  <c r="E98" i="15"/>
  <c r="E90" i="15"/>
  <c r="E82" i="15"/>
  <c r="E74" i="15"/>
  <c r="E66" i="15"/>
  <c r="E58" i="15"/>
  <c r="E50" i="15"/>
  <c r="E42" i="15"/>
  <c r="E34" i="15"/>
  <c r="E26" i="15"/>
  <c r="E18" i="15"/>
  <c r="C14" i="61" l="1"/>
  <c r="E14" i="61"/>
  <c r="C11" i="60"/>
  <c r="E11" i="60"/>
  <c r="E236" i="15"/>
  <c r="C236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4" i="15"/>
  <c r="D267" i="13"/>
  <c r="C267" i="13"/>
  <c r="E267" i="13"/>
  <c r="F267" i="13"/>
  <c r="G267" i="13"/>
  <c r="B267" i="13"/>
  <c r="F171" i="12"/>
  <c r="D171" i="12"/>
  <c r="B171" i="12"/>
  <c r="C136" i="11"/>
  <c r="D136" i="11"/>
  <c r="E136" i="11"/>
  <c r="F136" i="11"/>
  <c r="G136" i="11"/>
  <c r="B136" i="11"/>
  <c r="C171" i="12"/>
  <c r="E171" i="12"/>
  <c r="G171" i="12"/>
  <c r="E12" i="58"/>
  <c r="C5" i="58"/>
  <c r="I171" i="12" l="1"/>
  <c r="I136" i="11"/>
  <c r="I267" i="13"/>
  <c r="H136" i="11"/>
  <c r="H267" i="13"/>
  <c r="G236" i="15"/>
  <c r="H171" i="12"/>
  <c r="C228" i="58"/>
  <c r="C188" i="58"/>
  <c r="C148" i="58"/>
  <c r="C108" i="58"/>
  <c r="C84" i="58"/>
  <c r="C44" i="58"/>
  <c r="C20" i="58"/>
  <c r="E251" i="58"/>
  <c r="E235" i="58"/>
  <c r="E211" i="58"/>
  <c r="E187" i="58"/>
  <c r="E163" i="58"/>
  <c r="E147" i="58"/>
  <c r="E131" i="58"/>
  <c r="E115" i="58"/>
  <c r="E83" i="58"/>
  <c r="E67" i="58"/>
  <c r="E51" i="58"/>
  <c r="E35" i="58"/>
  <c r="C4" i="58"/>
  <c r="C251" i="58"/>
  <c r="C243" i="58"/>
  <c r="C235" i="58"/>
  <c r="C227" i="58"/>
  <c r="C219" i="58"/>
  <c r="C211" i="58"/>
  <c r="C203" i="58"/>
  <c r="C195" i="58"/>
  <c r="C187" i="58"/>
  <c r="C179" i="58"/>
  <c r="C171" i="58"/>
  <c r="C163" i="58"/>
  <c r="C155" i="58"/>
  <c r="C147" i="58"/>
  <c r="C139" i="58"/>
  <c r="C131" i="58"/>
  <c r="C123" i="58"/>
  <c r="C115" i="58"/>
  <c r="C107" i="58"/>
  <c r="C99" i="58"/>
  <c r="C91" i="58"/>
  <c r="C83" i="58"/>
  <c r="C75" i="58"/>
  <c r="C67" i="58"/>
  <c r="C59" i="58"/>
  <c r="C51" i="58"/>
  <c r="C43" i="58"/>
  <c r="C35" i="58"/>
  <c r="C27" i="58"/>
  <c r="C19" i="58"/>
  <c r="C11" i="58"/>
  <c r="E258" i="58"/>
  <c r="E250" i="58"/>
  <c r="E242" i="58"/>
  <c r="E234" i="58"/>
  <c r="E226" i="58"/>
  <c r="E218" i="58"/>
  <c r="E210" i="58"/>
  <c r="E202" i="58"/>
  <c r="E194" i="58"/>
  <c r="E186" i="58"/>
  <c r="E178" i="58"/>
  <c r="E170" i="58"/>
  <c r="E162" i="58"/>
  <c r="E154" i="58"/>
  <c r="E146" i="58"/>
  <c r="E138" i="58"/>
  <c r="E130" i="58"/>
  <c r="E122" i="58"/>
  <c r="E114" i="58"/>
  <c r="E106" i="58"/>
  <c r="E98" i="58"/>
  <c r="E90" i="58"/>
  <c r="E82" i="58"/>
  <c r="E74" i="58"/>
  <c r="E66" i="58"/>
  <c r="E58" i="58"/>
  <c r="E50" i="58"/>
  <c r="E42" i="58"/>
  <c r="E34" i="58"/>
  <c r="E26" i="58"/>
  <c r="E18" i="58"/>
  <c r="E10" i="58"/>
  <c r="C244" i="58"/>
  <c r="C204" i="58"/>
  <c r="C164" i="58"/>
  <c r="C116" i="58"/>
  <c r="C92" i="58"/>
  <c r="C36" i="58"/>
  <c r="C12" i="58"/>
  <c r="E243" i="58"/>
  <c r="E227" i="58"/>
  <c r="E219" i="58"/>
  <c r="E195" i="58"/>
  <c r="E171" i="58"/>
  <c r="E155" i="58"/>
  <c r="E139" i="58"/>
  <c r="E123" i="58"/>
  <c r="E107" i="58"/>
  <c r="E75" i="58"/>
  <c r="E59" i="58"/>
  <c r="E43" i="58"/>
  <c r="E11" i="58"/>
  <c r="C258" i="58"/>
  <c r="C250" i="58"/>
  <c r="C242" i="58"/>
  <c r="C234" i="58"/>
  <c r="C226" i="58"/>
  <c r="C218" i="58"/>
  <c r="C210" i="58"/>
  <c r="C202" i="58"/>
  <c r="C194" i="58"/>
  <c r="C186" i="58"/>
  <c r="C178" i="58"/>
  <c r="C170" i="58"/>
  <c r="C162" i="58"/>
  <c r="C154" i="58"/>
  <c r="C146" i="58"/>
  <c r="C138" i="58"/>
  <c r="C130" i="58"/>
  <c r="C122" i="58"/>
  <c r="C114" i="58"/>
  <c r="C106" i="58"/>
  <c r="C98" i="58"/>
  <c r="C90" i="58"/>
  <c r="C82" i="58"/>
  <c r="C74" i="58"/>
  <c r="C66" i="58"/>
  <c r="C58" i="58"/>
  <c r="C50" i="58"/>
  <c r="C42" i="58"/>
  <c r="C34" i="58"/>
  <c r="C26" i="58"/>
  <c r="C18" i="58"/>
  <c r="C10" i="58"/>
  <c r="E257" i="58"/>
  <c r="E249" i="58"/>
  <c r="E241" i="58"/>
  <c r="E233" i="58"/>
  <c r="E225" i="58"/>
  <c r="E217" i="58"/>
  <c r="E209" i="58"/>
  <c r="E201" i="58"/>
  <c r="E193" i="58"/>
  <c r="E185" i="58"/>
  <c r="E177" i="58"/>
  <c r="E169" i="58"/>
  <c r="E161" i="58"/>
  <c r="E153" i="58"/>
  <c r="E145" i="58"/>
  <c r="E137" i="58"/>
  <c r="E129" i="58"/>
  <c r="E121" i="58"/>
  <c r="E113" i="58"/>
  <c r="E105" i="58"/>
  <c r="E97" i="58"/>
  <c r="E89" i="58"/>
  <c r="E81" i="58"/>
  <c r="E73" i="58"/>
  <c r="E65" i="58"/>
  <c r="E57" i="58"/>
  <c r="E49" i="58"/>
  <c r="E41" i="58"/>
  <c r="E33" i="58"/>
  <c r="E25" i="58"/>
  <c r="E17" i="58"/>
  <c r="E9" i="58"/>
  <c r="C220" i="58"/>
  <c r="C172" i="58"/>
  <c r="C132" i="58"/>
  <c r="C100" i="58"/>
  <c r="C68" i="58"/>
  <c r="C28" i="58"/>
  <c r="E203" i="58"/>
  <c r="E27" i="58"/>
  <c r="C249" i="58"/>
  <c r="C241" i="58"/>
  <c r="C225" i="58"/>
  <c r="C217" i="58"/>
  <c r="C201" i="58"/>
  <c r="C193" i="58"/>
  <c r="C185" i="58"/>
  <c r="C177" i="58"/>
  <c r="C169" i="58"/>
  <c r="C161" i="58"/>
  <c r="C153" i="58"/>
  <c r="C145" i="58"/>
  <c r="C137" i="58"/>
  <c r="C129" i="58"/>
  <c r="C121" i="58"/>
  <c r="C113" i="58"/>
  <c r="C105" i="58"/>
  <c r="C97" i="58"/>
  <c r="C89" i="58"/>
  <c r="C81" i="58"/>
  <c r="C73" i="58"/>
  <c r="C65" i="58"/>
  <c r="C57" i="58"/>
  <c r="C49" i="58"/>
  <c r="C41" i="58"/>
  <c r="C33" i="58"/>
  <c r="C25" i="58"/>
  <c r="C17" i="58"/>
  <c r="C9" i="58"/>
  <c r="E256" i="58"/>
  <c r="E248" i="58"/>
  <c r="E240" i="58"/>
  <c r="E232" i="58"/>
  <c r="E224" i="58"/>
  <c r="E216" i="58"/>
  <c r="E208" i="58"/>
  <c r="E200" i="58"/>
  <c r="E192" i="58"/>
  <c r="E184" i="58"/>
  <c r="E176" i="58"/>
  <c r="E168" i="58"/>
  <c r="E160" i="58"/>
  <c r="E152" i="58"/>
  <c r="E144" i="58"/>
  <c r="E136" i="58"/>
  <c r="E128" i="58"/>
  <c r="E120" i="58"/>
  <c r="E112" i="58"/>
  <c r="E104" i="58"/>
  <c r="E96" i="58"/>
  <c r="E88" i="58"/>
  <c r="E80" i="58"/>
  <c r="E72" i="58"/>
  <c r="E64" i="58"/>
  <c r="E56" i="58"/>
  <c r="E48" i="58"/>
  <c r="E40" i="58"/>
  <c r="E32" i="58"/>
  <c r="E24" i="58"/>
  <c r="E16" i="58"/>
  <c r="E8" i="58"/>
  <c r="C236" i="58"/>
  <c r="C180" i="58"/>
  <c r="C124" i="58"/>
  <c r="C76" i="58"/>
  <c r="E4" i="58"/>
  <c r="E179" i="58"/>
  <c r="E19" i="58"/>
  <c r="C257" i="58"/>
  <c r="C233" i="58"/>
  <c r="C209" i="58"/>
  <c r="C256" i="58"/>
  <c r="C248" i="58"/>
  <c r="C240" i="58"/>
  <c r="C232" i="58"/>
  <c r="C224" i="58"/>
  <c r="C216" i="58"/>
  <c r="C208" i="58"/>
  <c r="C200" i="58"/>
  <c r="C192" i="58"/>
  <c r="C184" i="58"/>
  <c r="C176" i="58"/>
  <c r="C168" i="58"/>
  <c r="C160" i="58"/>
  <c r="C152" i="58"/>
  <c r="C144" i="58"/>
  <c r="C136" i="58"/>
  <c r="C128" i="58"/>
  <c r="C120" i="58"/>
  <c r="C112" i="58"/>
  <c r="C104" i="58"/>
  <c r="C96" i="58"/>
  <c r="C88" i="58"/>
  <c r="C80" i="58"/>
  <c r="C72" i="58"/>
  <c r="C64" i="58"/>
  <c r="C56" i="58"/>
  <c r="C48" i="58"/>
  <c r="C40" i="58"/>
  <c r="C32" i="58"/>
  <c r="C24" i="58"/>
  <c r="C16" i="58"/>
  <c r="C8" i="58"/>
  <c r="E255" i="58"/>
  <c r="E247" i="58"/>
  <c r="E239" i="58"/>
  <c r="E231" i="58"/>
  <c r="E223" i="58"/>
  <c r="E215" i="58"/>
  <c r="E207" i="58"/>
  <c r="E199" i="58"/>
  <c r="E191" i="58"/>
  <c r="E183" i="58"/>
  <c r="E175" i="58"/>
  <c r="E167" i="58"/>
  <c r="E159" i="58"/>
  <c r="E151" i="58"/>
  <c r="E143" i="58"/>
  <c r="E135" i="58"/>
  <c r="E127" i="58"/>
  <c r="E119" i="58"/>
  <c r="E111" i="58"/>
  <c r="E103" i="58"/>
  <c r="E95" i="58"/>
  <c r="E87" i="58"/>
  <c r="E79" i="58"/>
  <c r="E71" i="58"/>
  <c r="E63" i="58"/>
  <c r="E55" i="58"/>
  <c r="E47" i="58"/>
  <c r="E39" i="58"/>
  <c r="E31" i="58"/>
  <c r="E23" i="58"/>
  <c r="E15" i="58"/>
  <c r="E7" i="58"/>
  <c r="C196" i="58"/>
  <c r="C140" i="58"/>
  <c r="C60" i="58"/>
  <c r="E99" i="58"/>
  <c r="C255" i="58"/>
  <c r="C247" i="58"/>
  <c r="C239" i="58"/>
  <c r="C231" i="58"/>
  <c r="C223" i="58"/>
  <c r="C215" i="58"/>
  <c r="C207" i="58"/>
  <c r="C199" i="58"/>
  <c r="C191" i="58"/>
  <c r="C183" i="58"/>
  <c r="C175" i="58"/>
  <c r="C167" i="58"/>
  <c r="C159" i="58"/>
  <c r="C151" i="58"/>
  <c r="C143" i="58"/>
  <c r="C135" i="58"/>
  <c r="C127" i="58"/>
  <c r="C119" i="58"/>
  <c r="C111" i="58"/>
  <c r="C103" i="58"/>
  <c r="C95" i="58"/>
  <c r="C87" i="58"/>
  <c r="C79" i="58"/>
  <c r="C71" i="58"/>
  <c r="C63" i="58"/>
  <c r="C55" i="58"/>
  <c r="C47" i="58"/>
  <c r="C39" i="58"/>
  <c r="C31" i="58"/>
  <c r="C23" i="58"/>
  <c r="C15" i="58"/>
  <c r="C7" i="58"/>
  <c r="E254" i="58"/>
  <c r="E246" i="58"/>
  <c r="E238" i="58"/>
  <c r="E230" i="58"/>
  <c r="E222" i="58"/>
  <c r="E214" i="58"/>
  <c r="E206" i="58"/>
  <c r="E198" i="58"/>
  <c r="E190" i="58"/>
  <c r="E182" i="58"/>
  <c r="E174" i="58"/>
  <c r="E166" i="58"/>
  <c r="E158" i="58"/>
  <c r="E150" i="58"/>
  <c r="E142" i="58"/>
  <c r="E134" i="58"/>
  <c r="E126" i="58"/>
  <c r="E118" i="58"/>
  <c r="E110" i="58"/>
  <c r="E102" i="58"/>
  <c r="E94" i="58"/>
  <c r="E86" i="58"/>
  <c r="E78" i="58"/>
  <c r="E70" i="58"/>
  <c r="E62" i="58"/>
  <c r="E54" i="58"/>
  <c r="E46" i="58"/>
  <c r="E38" i="58"/>
  <c r="E30" i="58"/>
  <c r="E22" i="58"/>
  <c r="E14" i="58"/>
  <c r="E6" i="58"/>
  <c r="C252" i="58"/>
  <c r="C212" i="58"/>
  <c r="C156" i="58"/>
  <c r="C52" i="58"/>
  <c r="E91" i="58"/>
  <c r="C254" i="58"/>
  <c r="C246" i="58"/>
  <c r="C238" i="58"/>
  <c r="C230" i="58"/>
  <c r="C222" i="58"/>
  <c r="C214" i="58"/>
  <c r="C206" i="58"/>
  <c r="C198" i="58"/>
  <c r="C190" i="58"/>
  <c r="C182" i="58"/>
  <c r="C174" i="58"/>
  <c r="C166" i="58"/>
  <c r="C158" i="58"/>
  <c r="C150" i="58"/>
  <c r="C142" i="58"/>
  <c r="C134" i="58"/>
  <c r="C126" i="58"/>
  <c r="C118" i="58"/>
  <c r="C110" i="58"/>
  <c r="C102" i="58"/>
  <c r="C94" i="58"/>
  <c r="C86" i="58"/>
  <c r="C78" i="58"/>
  <c r="C70" i="58"/>
  <c r="C62" i="58"/>
  <c r="C54" i="58"/>
  <c r="C46" i="58"/>
  <c r="C38" i="58"/>
  <c r="C30" i="58"/>
  <c r="C22" i="58"/>
  <c r="C14" i="58"/>
  <c r="C6" i="58"/>
  <c r="E253" i="58"/>
  <c r="E245" i="58"/>
  <c r="E237" i="58"/>
  <c r="E229" i="58"/>
  <c r="E221" i="58"/>
  <c r="E213" i="58"/>
  <c r="E205" i="58"/>
  <c r="E197" i="58"/>
  <c r="E189" i="58"/>
  <c r="E181" i="58"/>
  <c r="E173" i="58"/>
  <c r="E165" i="58"/>
  <c r="E157" i="58"/>
  <c r="E149" i="58"/>
  <c r="E141" i="58"/>
  <c r="E133" i="58"/>
  <c r="E125" i="58"/>
  <c r="E117" i="58"/>
  <c r="E109" i="58"/>
  <c r="E101" i="58"/>
  <c r="E93" i="58"/>
  <c r="E85" i="58"/>
  <c r="E77" i="58"/>
  <c r="E69" i="58"/>
  <c r="E61" i="58"/>
  <c r="E53" i="58"/>
  <c r="E45" i="58"/>
  <c r="E37" i="58"/>
  <c r="E29" i="58"/>
  <c r="E21" i="58"/>
  <c r="E13" i="58"/>
  <c r="E5" i="58"/>
  <c r="C253" i="58"/>
  <c r="C245" i="58"/>
  <c r="C237" i="58"/>
  <c r="C229" i="58"/>
  <c r="C221" i="58"/>
  <c r="C213" i="58"/>
  <c r="C205" i="58"/>
  <c r="C197" i="58"/>
  <c r="C189" i="58"/>
  <c r="C181" i="58"/>
  <c r="C173" i="58"/>
  <c r="C165" i="58"/>
  <c r="C157" i="58"/>
  <c r="C149" i="58"/>
  <c r="C141" i="58"/>
  <c r="C133" i="58"/>
  <c r="C125" i="58"/>
  <c r="C117" i="58"/>
  <c r="C109" i="58"/>
  <c r="C101" i="58"/>
  <c r="C93" i="58"/>
  <c r="C85" i="58"/>
  <c r="C77" i="58"/>
  <c r="C69" i="58"/>
  <c r="C61" i="58"/>
  <c r="C53" i="58"/>
  <c r="C45" i="58"/>
  <c r="C37" i="58"/>
  <c r="C29" i="58"/>
  <c r="C21" i="58"/>
  <c r="C13" i="58"/>
  <c r="E252" i="58"/>
  <c r="E244" i="58"/>
  <c r="E236" i="58"/>
  <c r="E228" i="58"/>
  <c r="E220" i="58"/>
  <c r="E212" i="58"/>
  <c r="E204" i="58"/>
  <c r="E196" i="58"/>
  <c r="E188" i="58"/>
  <c r="E180" i="58"/>
  <c r="E172" i="58"/>
  <c r="E164" i="58"/>
  <c r="E156" i="58"/>
  <c r="E148" i="58"/>
  <c r="E140" i="58"/>
  <c r="E132" i="58"/>
  <c r="E124" i="58"/>
  <c r="E116" i="58"/>
  <c r="E108" i="58"/>
  <c r="E100" i="58"/>
  <c r="E92" i="58"/>
  <c r="E84" i="58"/>
  <c r="E76" i="58"/>
  <c r="E68" i="58"/>
  <c r="E60" i="58"/>
  <c r="E52" i="58"/>
  <c r="E44" i="58"/>
  <c r="E36" i="58"/>
  <c r="E28" i="58"/>
  <c r="E20" i="58"/>
  <c r="E23" i="53"/>
  <c r="B18" i="53"/>
  <c r="D14" i="55"/>
  <c r="C18" i="29"/>
  <c r="B18" i="29"/>
  <c r="J4" i="49"/>
  <c r="J3" i="49"/>
  <c r="D11" i="43"/>
  <c r="C11" i="43"/>
  <c r="B11" i="43"/>
  <c r="D10" i="44"/>
  <c r="C10" i="44"/>
  <c r="B10" i="44"/>
  <c r="D4" i="54"/>
  <c r="D255" i="54"/>
  <c r="D238" i="54"/>
  <c r="D38" i="54"/>
  <c r="D74" i="54"/>
  <c r="D220" i="54"/>
  <c r="D68" i="54"/>
  <c r="D193" i="54"/>
  <c r="D248" i="54"/>
  <c r="D163" i="54"/>
  <c r="D208" i="54"/>
  <c r="D67" i="54"/>
  <c r="D87" i="54"/>
  <c r="D227" i="54"/>
  <c r="D254" i="54"/>
  <c r="D178" i="54"/>
  <c r="D149" i="54"/>
  <c r="D147" i="54"/>
  <c r="D241" i="54"/>
  <c r="D115" i="54"/>
  <c r="D223" i="54"/>
  <c r="D191" i="54"/>
  <c r="D253" i="54"/>
  <c r="D215" i="54"/>
  <c r="D222" i="54"/>
  <c r="D247" i="54"/>
  <c r="D204" i="54"/>
  <c r="D214" i="54"/>
  <c r="D252" i="54"/>
  <c r="D236" i="54"/>
  <c r="D251" i="54"/>
  <c r="D250" i="54"/>
  <c r="D249" i="54"/>
  <c r="D246" i="54"/>
  <c r="D245" i="54"/>
  <c r="D244" i="54"/>
  <c r="D243" i="54"/>
  <c r="D242" i="54"/>
  <c r="D240" i="54"/>
  <c r="D239" i="54"/>
  <c r="D237" i="54"/>
  <c r="D235" i="54"/>
  <c r="D226" i="54"/>
  <c r="D234" i="54"/>
  <c r="D233" i="54"/>
  <c r="D232" i="54"/>
  <c r="D231" i="54"/>
  <c r="D230" i="54"/>
  <c r="D229" i="54"/>
  <c r="D228" i="54"/>
  <c r="D210" i="54"/>
  <c r="D225" i="54"/>
  <c r="D216" i="54"/>
  <c r="D224" i="54"/>
  <c r="D218" i="54"/>
  <c r="D221" i="54"/>
  <c r="D219" i="54"/>
  <c r="D217" i="54"/>
  <c r="D213" i="54"/>
  <c r="D212" i="54"/>
  <c r="D211" i="54"/>
  <c r="D209" i="54"/>
  <c r="D205" i="54"/>
  <c r="D207" i="54"/>
  <c r="D196" i="54"/>
  <c r="D206" i="54"/>
  <c r="D203" i="54"/>
  <c r="D202" i="54"/>
  <c r="D201" i="54"/>
  <c r="D200" i="54"/>
  <c r="D199" i="54"/>
  <c r="D146" i="54"/>
  <c r="D198" i="54"/>
  <c r="D197" i="54"/>
  <c r="D195" i="54"/>
  <c r="D192" i="54"/>
  <c r="D194" i="54"/>
  <c r="D190" i="54"/>
  <c r="D189" i="54"/>
  <c r="D154" i="54"/>
  <c r="D188" i="54"/>
  <c r="D186" i="54"/>
  <c r="D187" i="54"/>
  <c r="D181" i="54"/>
  <c r="D185" i="54"/>
  <c r="D184" i="54"/>
  <c r="D183" i="54"/>
  <c r="D182" i="54"/>
  <c r="D180" i="54"/>
  <c r="D179" i="54"/>
  <c r="D176" i="54"/>
  <c r="D177" i="54"/>
  <c r="D175" i="54"/>
  <c r="D174" i="54"/>
  <c r="D170" i="54"/>
  <c r="D165" i="54"/>
  <c r="D157" i="54"/>
  <c r="D169" i="54"/>
  <c r="D155" i="54"/>
  <c r="D173" i="54"/>
  <c r="D141" i="54"/>
  <c r="D172" i="54"/>
  <c r="D171" i="54"/>
  <c r="D151" i="54"/>
  <c r="D168" i="54"/>
  <c r="D167" i="54"/>
  <c r="D166" i="54"/>
  <c r="D161" i="54"/>
  <c r="D164" i="54"/>
  <c r="D158" i="54"/>
  <c r="D162" i="54"/>
  <c r="D160" i="54"/>
  <c r="D159" i="54"/>
  <c r="D156" i="54"/>
  <c r="D142" i="54"/>
  <c r="D153" i="54"/>
  <c r="D152" i="54"/>
  <c r="D150" i="54"/>
  <c r="D133" i="54"/>
  <c r="D148" i="54"/>
  <c r="D145" i="54"/>
  <c r="D144" i="54"/>
  <c r="D140" i="54"/>
  <c r="D134" i="54"/>
  <c r="D143" i="54"/>
  <c r="D139" i="54"/>
  <c r="D138" i="54"/>
  <c r="D137" i="54"/>
  <c r="D136" i="54"/>
  <c r="D135" i="54"/>
  <c r="D129" i="54"/>
  <c r="D131" i="54"/>
  <c r="D132" i="54"/>
  <c r="D130" i="54"/>
  <c r="D127" i="54"/>
  <c r="D128" i="54"/>
  <c r="D126" i="54"/>
  <c r="D107" i="54"/>
  <c r="D97" i="54"/>
  <c r="D99" i="54"/>
  <c r="D110" i="54"/>
  <c r="D116" i="54"/>
  <c r="D121" i="54"/>
  <c r="D124" i="54"/>
  <c r="D125" i="54"/>
  <c r="D120" i="54"/>
  <c r="D123" i="54"/>
  <c r="D122" i="54"/>
  <c r="D111" i="54"/>
  <c r="D119" i="54"/>
  <c r="D104" i="54"/>
  <c r="D118" i="54"/>
  <c r="D117" i="54"/>
  <c r="D113" i="54"/>
  <c r="D112" i="54"/>
  <c r="D114" i="54"/>
  <c r="D109" i="54"/>
  <c r="D108" i="54"/>
  <c r="D94" i="54"/>
  <c r="D105" i="54"/>
  <c r="D106" i="54"/>
  <c r="D103" i="54"/>
  <c r="D102" i="54"/>
  <c r="D101" i="54"/>
  <c r="D40" i="54"/>
  <c r="D100" i="54"/>
  <c r="D98" i="54"/>
  <c r="D96" i="54"/>
  <c r="D95" i="54"/>
  <c r="D93" i="54"/>
  <c r="D92" i="54"/>
  <c r="D91" i="54"/>
  <c r="D88" i="54"/>
  <c r="D89" i="54"/>
  <c r="D90" i="54"/>
  <c r="D84" i="54"/>
  <c r="D83" i="54"/>
  <c r="D86" i="54"/>
  <c r="D36" i="54"/>
  <c r="D85" i="54"/>
  <c r="D82" i="54"/>
  <c r="D77" i="54"/>
  <c r="D30" i="54"/>
  <c r="D81" i="54"/>
  <c r="D80" i="54"/>
  <c r="D61" i="54"/>
  <c r="D75" i="54"/>
  <c r="D79" i="54"/>
  <c r="D78" i="54"/>
  <c r="D72" i="54"/>
  <c r="D76" i="54"/>
  <c r="D73" i="54"/>
  <c r="D71" i="54"/>
  <c r="D66" i="54"/>
  <c r="D65" i="54"/>
  <c r="D70" i="54"/>
  <c r="D69" i="54"/>
  <c r="D50" i="54"/>
  <c r="D64" i="54"/>
  <c r="D62" i="54"/>
  <c r="D59" i="54"/>
  <c r="D63" i="54"/>
  <c r="D45" i="54"/>
  <c r="D60" i="54"/>
  <c r="D52" i="54"/>
  <c r="D56" i="54"/>
  <c r="D58" i="54"/>
  <c r="D57" i="54"/>
  <c r="D55" i="54"/>
  <c r="D53" i="54"/>
  <c r="D54" i="54"/>
  <c r="D51" i="54"/>
  <c r="D49" i="54"/>
  <c r="D48" i="54"/>
  <c r="D47" i="54"/>
  <c r="D46" i="54"/>
  <c r="D41" i="54"/>
  <c r="D44" i="54"/>
  <c r="D42" i="54"/>
  <c r="D26" i="54"/>
  <c r="D9" i="54"/>
  <c r="D43" i="54"/>
  <c r="D39" i="54"/>
  <c r="D37" i="54"/>
  <c r="D29" i="54"/>
  <c r="D34" i="54"/>
  <c r="D35" i="54"/>
  <c r="D19" i="54"/>
  <c r="D23" i="54"/>
  <c r="D33" i="54"/>
  <c r="D32" i="54"/>
  <c r="D28" i="54"/>
  <c r="D31" i="54"/>
  <c r="D27" i="54"/>
  <c r="D17" i="54"/>
  <c r="D14" i="54"/>
  <c r="D25" i="54"/>
  <c r="D24" i="54"/>
  <c r="D18" i="54"/>
  <c r="D8" i="54"/>
  <c r="D22" i="54"/>
  <c r="D13" i="54"/>
  <c r="D21" i="54"/>
  <c r="D20" i="54"/>
  <c r="D15" i="54"/>
  <c r="D16" i="54"/>
  <c r="D12" i="54"/>
  <c r="D7" i="54"/>
  <c r="D10" i="54"/>
  <c r="D11" i="54"/>
  <c r="D5" i="54"/>
  <c r="D6" i="54"/>
  <c r="D3" i="54"/>
  <c r="D64" i="52"/>
  <c r="D63" i="52"/>
  <c r="D62" i="52"/>
  <c r="D69" i="52"/>
  <c r="D68" i="52"/>
  <c r="D67" i="52"/>
  <c r="D66" i="52"/>
  <c r="D71" i="52"/>
  <c r="D70" i="52"/>
  <c r="D75" i="52"/>
  <c r="D74" i="52"/>
  <c r="D77" i="52"/>
  <c r="D76" i="52"/>
  <c r="D79" i="52"/>
  <c r="D78" i="52"/>
  <c r="D81" i="52"/>
  <c r="D80" i="52"/>
  <c r="D83" i="52"/>
  <c r="D82" i="52"/>
  <c r="D84" i="52"/>
  <c r="D85" i="52"/>
  <c r="D86" i="52"/>
  <c r="D87" i="52"/>
  <c r="D88" i="52"/>
  <c r="D90" i="52"/>
  <c r="D91" i="52"/>
  <c r="D92" i="52"/>
  <c r="D93" i="52"/>
  <c r="D96" i="52"/>
  <c r="D95" i="52"/>
  <c r="D98" i="52"/>
  <c r="D97" i="52"/>
  <c r="D99" i="52"/>
  <c r="D100" i="52"/>
  <c r="D101" i="52"/>
  <c r="D102" i="52"/>
  <c r="D103" i="52"/>
  <c r="D105" i="52"/>
  <c r="D106" i="52"/>
  <c r="D107" i="52"/>
  <c r="D109" i="52"/>
  <c r="D111" i="52"/>
  <c r="D115" i="52"/>
  <c r="D116" i="52"/>
  <c r="D120" i="52"/>
  <c r="D123" i="52"/>
  <c r="D124" i="52"/>
  <c r="D127" i="52"/>
  <c r="D129" i="52"/>
  <c r="D135" i="52"/>
  <c r="D141" i="52"/>
  <c r="D142" i="52"/>
  <c r="D145" i="52"/>
  <c r="D148" i="52"/>
  <c r="D153" i="52"/>
  <c r="D65" i="52"/>
  <c r="D110" i="52"/>
  <c r="D114" i="52"/>
  <c r="D121" i="52"/>
  <c r="D73" i="52"/>
  <c r="D104" i="52"/>
  <c r="D61" i="52"/>
  <c r="D125" i="52"/>
  <c r="D59" i="52"/>
  <c r="D108" i="52"/>
  <c r="D60" i="52"/>
  <c r="D137" i="52"/>
  <c r="D94" i="52"/>
  <c r="D57" i="52"/>
  <c r="D130" i="52"/>
  <c r="D56" i="52"/>
  <c r="D72" i="52"/>
  <c r="D113" i="52"/>
  <c r="D132" i="52"/>
  <c r="D54" i="52"/>
  <c r="D53" i="52"/>
  <c r="D52" i="52"/>
  <c r="D55" i="52"/>
  <c r="D51" i="52"/>
  <c r="D118" i="52"/>
  <c r="D138" i="52"/>
  <c r="D89" i="52"/>
  <c r="D58" i="52"/>
  <c r="D140" i="52"/>
  <c r="D144" i="52"/>
  <c r="D50" i="52"/>
  <c r="D48" i="52"/>
  <c r="D47" i="52"/>
  <c r="D46" i="52"/>
  <c r="D45" i="52"/>
  <c r="D44" i="52"/>
  <c r="D112" i="52"/>
  <c r="D43" i="52"/>
  <c r="D49" i="52"/>
  <c r="D133" i="52"/>
  <c r="D42" i="52"/>
  <c r="D122" i="52"/>
  <c r="D41" i="52"/>
  <c r="D150" i="52"/>
  <c r="D40" i="52"/>
  <c r="D39" i="52"/>
  <c r="D37" i="52"/>
  <c r="D38" i="52"/>
  <c r="D143" i="52"/>
  <c r="D35" i="52"/>
  <c r="D34" i="52"/>
  <c r="D33" i="52"/>
  <c r="D128" i="52"/>
  <c r="D136" i="52"/>
  <c r="D32" i="52"/>
  <c r="D151" i="52"/>
  <c r="D30" i="52"/>
  <c r="D29" i="52"/>
  <c r="D119" i="52"/>
  <c r="D117" i="52"/>
  <c r="D27" i="52"/>
  <c r="D147" i="52"/>
  <c r="D26" i="52"/>
  <c r="D31" i="52"/>
  <c r="D134" i="52"/>
  <c r="D154" i="52"/>
  <c r="D149" i="52"/>
  <c r="D22" i="52"/>
  <c r="D28" i="52"/>
  <c r="D146" i="52"/>
  <c r="D20" i="52"/>
  <c r="D23" i="52"/>
  <c r="D25" i="52"/>
  <c r="D139" i="52"/>
  <c r="D21" i="52"/>
  <c r="D18" i="52"/>
  <c r="D19" i="52"/>
  <c r="D17" i="52"/>
  <c r="D16" i="52"/>
  <c r="D152" i="52"/>
  <c r="D15" i="52"/>
  <c r="D14" i="52"/>
  <c r="D36" i="52"/>
  <c r="D131" i="52"/>
  <c r="D12" i="52"/>
  <c r="D13" i="52"/>
  <c r="D11" i="52"/>
  <c r="D24" i="52"/>
  <c r="D126" i="52"/>
  <c r="D155" i="52"/>
  <c r="D8" i="52"/>
  <c r="D10" i="52"/>
  <c r="D6" i="52"/>
  <c r="D7" i="52"/>
  <c r="D9" i="52"/>
  <c r="D5" i="52"/>
  <c r="D156" i="52"/>
  <c r="D4" i="52"/>
  <c r="D3" i="52"/>
  <c r="E13" i="55"/>
  <c r="D13" i="55"/>
  <c r="E12" i="55"/>
  <c r="D12" i="55"/>
  <c r="E11" i="55"/>
  <c r="D11" i="55"/>
  <c r="E10" i="55"/>
  <c r="D10" i="55"/>
  <c r="E9" i="55"/>
  <c r="D9" i="55"/>
  <c r="E8" i="55"/>
  <c r="D8" i="55"/>
  <c r="E7" i="55"/>
  <c r="D7" i="55"/>
  <c r="E6" i="55"/>
  <c r="D6" i="55"/>
  <c r="E5" i="55"/>
  <c r="D5" i="55"/>
  <c r="E4" i="55"/>
  <c r="D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H274" i="2"/>
  <c r="C5" i="2" s="1"/>
  <c r="G274" i="2"/>
  <c r="B5" i="2" s="1"/>
  <c r="C274" i="2"/>
  <c r="C4" i="2" s="1"/>
  <c r="E4" i="2" s="1"/>
  <c r="B274" i="2"/>
  <c r="B4" i="2" s="1"/>
  <c r="I273" i="2"/>
  <c r="D273" i="2"/>
  <c r="I272" i="2"/>
  <c r="D272" i="2"/>
  <c r="I271" i="2"/>
  <c r="D271" i="2"/>
  <c r="I270" i="2"/>
  <c r="D270" i="2"/>
  <c r="I269" i="2"/>
  <c r="D269" i="2"/>
  <c r="I268" i="2"/>
  <c r="D268" i="2"/>
  <c r="I267" i="2"/>
  <c r="D267" i="2"/>
  <c r="I266" i="2"/>
  <c r="D266" i="2"/>
  <c r="I265" i="2"/>
  <c r="D265" i="2"/>
  <c r="I264" i="2"/>
  <c r="D264" i="2"/>
  <c r="I263" i="2"/>
  <c r="D263" i="2"/>
  <c r="I262" i="2"/>
  <c r="D262" i="2"/>
  <c r="I261" i="2"/>
  <c r="D261" i="2"/>
  <c r="I260" i="2"/>
  <c r="D260" i="2"/>
  <c r="I259" i="2"/>
  <c r="D259" i="2"/>
  <c r="I258" i="2"/>
  <c r="D258" i="2"/>
  <c r="I257" i="2"/>
  <c r="D257" i="2"/>
  <c r="I256" i="2"/>
  <c r="D256" i="2"/>
  <c r="I255" i="2"/>
  <c r="D255" i="2"/>
  <c r="I254" i="2"/>
  <c r="D254" i="2"/>
  <c r="I253" i="2"/>
  <c r="D253" i="2"/>
  <c r="I252" i="2"/>
  <c r="D252" i="2"/>
  <c r="I251" i="2"/>
  <c r="D251" i="2"/>
  <c r="I250" i="2"/>
  <c r="D250" i="2"/>
  <c r="I249" i="2"/>
  <c r="D249" i="2"/>
  <c r="I248" i="2"/>
  <c r="D248" i="2"/>
  <c r="I247" i="2"/>
  <c r="D247" i="2"/>
  <c r="I246" i="2"/>
  <c r="D246" i="2"/>
  <c r="I245" i="2"/>
  <c r="D245" i="2"/>
  <c r="I244" i="2"/>
  <c r="D244" i="2"/>
  <c r="I243" i="2"/>
  <c r="D243" i="2"/>
  <c r="I242" i="2"/>
  <c r="D242" i="2"/>
  <c r="I241" i="2"/>
  <c r="D241" i="2"/>
  <c r="I240" i="2"/>
  <c r="D240" i="2"/>
  <c r="I239" i="2"/>
  <c r="D239" i="2"/>
  <c r="I238" i="2"/>
  <c r="D238" i="2"/>
  <c r="I237" i="2"/>
  <c r="D237" i="2"/>
  <c r="I236" i="2"/>
  <c r="D236" i="2"/>
  <c r="I235" i="2"/>
  <c r="D235" i="2"/>
  <c r="I234" i="2"/>
  <c r="D234" i="2"/>
  <c r="I233" i="2"/>
  <c r="D233" i="2"/>
  <c r="I232" i="2"/>
  <c r="D232" i="2"/>
  <c r="I231" i="2"/>
  <c r="D231" i="2"/>
  <c r="I230" i="2"/>
  <c r="D230" i="2"/>
  <c r="I229" i="2"/>
  <c r="D229" i="2"/>
  <c r="I228" i="2"/>
  <c r="D228" i="2"/>
  <c r="I227" i="2"/>
  <c r="D227" i="2"/>
  <c r="I226" i="2"/>
  <c r="D226" i="2"/>
  <c r="I225" i="2"/>
  <c r="D225" i="2"/>
  <c r="I224" i="2"/>
  <c r="D224" i="2"/>
  <c r="I223" i="2"/>
  <c r="D223" i="2"/>
  <c r="I222" i="2"/>
  <c r="D222" i="2"/>
  <c r="I221" i="2"/>
  <c r="D221" i="2"/>
  <c r="I220" i="2"/>
  <c r="D220" i="2"/>
  <c r="I219" i="2"/>
  <c r="D219" i="2"/>
  <c r="I218" i="2"/>
  <c r="D218" i="2"/>
  <c r="I217" i="2"/>
  <c r="D217" i="2"/>
  <c r="I216" i="2"/>
  <c r="D216" i="2"/>
  <c r="I215" i="2"/>
  <c r="D215" i="2"/>
  <c r="I214" i="2"/>
  <c r="D214" i="2"/>
  <c r="I213" i="2"/>
  <c r="D213" i="2"/>
  <c r="I212" i="2"/>
  <c r="D212" i="2"/>
  <c r="I211" i="2"/>
  <c r="D211" i="2"/>
  <c r="I210" i="2"/>
  <c r="D210" i="2"/>
  <c r="I209" i="2"/>
  <c r="D209" i="2"/>
  <c r="I208" i="2"/>
  <c r="D208" i="2"/>
  <c r="I207" i="2"/>
  <c r="D207" i="2"/>
  <c r="I206" i="2"/>
  <c r="D206" i="2"/>
  <c r="I205" i="2"/>
  <c r="D205" i="2"/>
  <c r="I204" i="2"/>
  <c r="D204" i="2"/>
  <c r="I203" i="2"/>
  <c r="D203" i="2"/>
  <c r="I202" i="2"/>
  <c r="D202" i="2"/>
  <c r="I201" i="2"/>
  <c r="D201" i="2"/>
  <c r="I200" i="2"/>
  <c r="D200" i="2"/>
  <c r="I199" i="2"/>
  <c r="D199" i="2"/>
  <c r="I198" i="2"/>
  <c r="D198" i="2"/>
  <c r="I197" i="2"/>
  <c r="D197" i="2"/>
  <c r="I196" i="2"/>
  <c r="D196" i="2"/>
  <c r="I195" i="2"/>
  <c r="D195" i="2"/>
  <c r="I194" i="2"/>
  <c r="D194" i="2"/>
  <c r="I193" i="2"/>
  <c r="D193" i="2"/>
  <c r="I192" i="2"/>
  <c r="D192" i="2"/>
  <c r="I191" i="2"/>
  <c r="D191" i="2"/>
  <c r="I190" i="2"/>
  <c r="D190" i="2"/>
  <c r="I189" i="2"/>
  <c r="D189" i="2"/>
  <c r="I188" i="2"/>
  <c r="D188" i="2"/>
  <c r="I187" i="2"/>
  <c r="D187" i="2"/>
  <c r="I186" i="2"/>
  <c r="D186" i="2"/>
  <c r="I185" i="2"/>
  <c r="D185" i="2"/>
  <c r="I184" i="2"/>
  <c r="D184" i="2"/>
  <c r="I183" i="2"/>
  <c r="D183" i="2"/>
  <c r="I182" i="2"/>
  <c r="D182" i="2"/>
  <c r="I181" i="2"/>
  <c r="D181" i="2"/>
  <c r="I180" i="2"/>
  <c r="D180" i="2"/>
  <c r="I179" i="2"/>
  <c r="D179" i="2"/>
  <c r="I178" i="2"/>
  <c r="D178" i="2"/>
  <c r="I177" i="2"/>
  <c r="D177" i="2"/>
  <c r="I176" i="2"/>
  <c r="D176" i="2"/>
  <c r="I175" i="2"/>
  <c r="D175" i="2"/>
  <c r="I174" i="2"/>
  <c r="D174" i="2"/>
  <c r="I173" i="2"/>
  <c r="D173" i="2"/>
  <c r="I172" i="2"/>
  <c r="D172" i="2"/>
  <c r="I171" i="2"/>
  <c r="D171" i="2"/>
  <c r="I170" i="2"/>
  <c r="D170" i="2"/>
  <c r="I169" i="2"/>
  <c r="D169" i="2"/>
  <c r="I168" i="2"/>
  <c r="D168" i="2"/>
  <c r="I167" i="2"/>
  <c r="D167" i="2"/>
  <c r="I166" i="2"/>
  <c r="D166" i="2"/>
  <c r="I165" i="2"/>
  <c r="D165" i="2"/>
  <c r="I164" i="2"/>
  <c r="D164" i="2"/>
  <c r="I163" i="2"/>
  <c r="D163" i="2"/>
  <c r="I162" i="2"/>
  <c r="D162" i="2"/>
  <c r="I161" i="2"/>
  <c r="D161" i="2"/>
  <c r="I160" i="2"/>
  <c r="D160" i="2"/>
  <c r="I159" i="2"/>
  <c r="D159" i="2"/>
  <c r="I158" i="2"/>
  <c r="D158" i="2"/>
  <c r="I157" i="2"/>
  <c r="D157" i="2"/>
  <c r="I156" i="2"/>
  <c r="D156" i="2"/>
  <c r="I155" i="2"/>
  <c r="D155" i="2"/>
  <c r="I154" i="2"/>
  <c r="D154" i="2"/>
  <c r="I153" i="2"/>
  <c r="D153" i="2"/>
  <c r="I152" i="2"/>
  <c r="D152" i="2"/>
  <c r="I151" i="2"/>
  <c r="D151" i="2"/>
  <c r="I150" i="2"/>
  <c r="D150" i="2"/>
  <c r="I149" i="2"/>
  <c r="D149" i="2"/>
  <c r="I148" i="2"/>
  <c r="D148" i="2"/>
  <c r="I147" i="2"/>
  <c r="D147" i="2"/>
  <c r="I146" i="2"/>
  <c r="D146" i="2"/>
  <c r="I145" i="2"/>
  <c r="D145" i="2"/>
  <c r="I144" i="2"/>
  <c r="D144" i="2"/>
  <c r="I143" i="2"/>
  <c r="D143" i="2"/>
  <c r="I142" i="2"/>
  <c r="D142" i="2"/>
  <c r="I141" i="2"/>
  <c r="D141" i="2"/>
  <c r="I140" i="2"/>
  <c r="D140" i="2"/>
  <c r="I139" i="2"/>
  <c r="D139" i="2"/>
  <c r="I138" i="2"/>
  <c r="D138" i="2"/>
  <c r="I137" i="2"/>
  <c r="D137" i="2"/>
  <c r="I136" i="2"/>
  <c r="D136" i="2"/>
  <c r="I135" i="2"/>
  <c r="D135" i="2"/>
  <c r="I134" i="2"/>
  <c r="D134" i="2"/>
  <c r="I133" i="2"/>
  <c r="D133" i="2"/>
  <c r="I132" i="2"/>
  <c r="D132" i="2"/>
  <c r="I131" i="2"/>
  <c r="D131" i="2"/>
  <c r="I130" i="2"/>
  <c r="D130" i="2"/>
  <c r="I129" i="2"/>
  <c r="D129" i="2"/>
  <c r="I128" i="2"/>
  <c r="D128" i="2"/>
  <c r="I127" i="2"/>
  <c r="D127" i="2"/>
  <c r="I126" i="2"/>
  <c r="D126" i="2"/>
  <c r="I125" i="2"/>
  <c r="D125" i="2"/>
  <c r="I124" i="2"/>
  <c r="D124" i="2"/>
  <c r="I123" i="2"/>
  <c r="D123" i="2"/>
  <c r="I122" i="2"/>
  <c r="D122" i="2"/>
  <c r="I121" i="2"/>
  <c r="D121" i="2"/>
  <c r="I120" i="2"/>
  <c r="D120" i="2"/>
  <c r="I119" i="2"/>
  <c r="D119" i="2"/>
  <c r="I118" i="2"/>
  <c r="D118" i="2"/>
  <c r="I117" i="2"/>
  <c r="D117" i="2"/>
  <c r="I116" i="2"/>
  <c r="D116" i="2"/>
  <c r="I115" i="2"/>
  <c r="D115" i="2"/>
  <c r="I114" i="2"/>
  <c r="D114" i="2"/>
  <c r="I113" i="2"/>
  <c r="D113" i="2"/>
  <c r="I112" i="2"/>
  <c r="D112" i="2"/>
  <c r="I111" i="2"/>
  <c r="D111" i="2"/>
  <c r="I110" i="2"/>
  <c r="D110" i="2"/>
  <c r="I109" i="2"/>
  <c r="D109" i="2"/>
  <c r="I108" i="2"/>
  <c r="D108" i="2"/>
  <c r="I107" i="2"/>
  <c r="D107" i="2"/>
  <c r="I106" i="2"/>
  <c r="D106" i="2"/>
  <c r="I105" i="2"/>
  <c r="D105" i="2"/>
  <c r="I104" i="2"/>
  <c r="D104" i="2"/>
  <c r="I103" i="2"/>
  <c r="D103" i="2"/>
  <c r="I102" i="2"/>
  <c r="D102" i="2"/>
  <c r="I101" i="2"/>
  <c r="D101" i="2"/>
  <c r="I100" i="2"/>
  <c r="D100" i="2"/>
  <c r="I99" i="2"/>
  <c r="D99" i="2"/>
  <c r="I98" i="2"/>
  <c r="D98" i="2"/>
  <c r="I97" i="2"/>
  <c r="D97" i="2"/>
  <c r="I96" i="2"/>
  <c r="D96" i="2"/>
  <c r="I95" i="2"/>
  <c r="D95" i="2"/>
  <c r="I94" i="2"/>
  <c r="D94" i="2"/>
  <c r="I93" i="2"/>
  <c r="D93" i="2"/>
  <c r="I92" i="2"/>
  <c r="D92" i="2"/>
  <c r="I91" i="2"/>
  <c r="D91" i="2"/>
  <c r="I90" i="2"/>
  <c r="D90" i="2"/>
  <c r="I89" i="2"/>
  <c r="D89" i="2"/>
  <c r="I88" i="2"/>
  <c r="D88" i="2"/>
  <c r="I87" i="2"/>
  <c r="D87" i="2"/>
  <c r="I86" i="2"/>
  <c r="D86" i="2"/>
  <c r="I85" i="2"/>
  <c r="D85" i="2"/>
  <c r="I84" i="2"/>
  <c r="D84" i="2"/>
  <c r="I83" i="2"/>
  <c r="D83" i="2"/>
  <c r="I82" i="2"/>
  <c r="D82" i="2"/>
  <c r="I81" i="2"/>
  <c r="D81" i="2"/>
  <c r="I80" i="2"/>
  <c r="D80" i="2"/>
  <c r="I79" i="2"/>
  <c r="D79" i="2"/>
  <c r="I78" i="2"/>
  <c r="D78" i="2"/>
  <c r="I77" i="2"/>
  <c r="D77" i="2"/>
  <c r="I76" i="2"/>
  <c r="D76" i="2"/>
  <c r="I75" i="2"/>
  <c r="D75" i="2"/>
  <c r="I74" i="2"/>
  <c r="D74" i="2"/>
  <c r="I73" i="2"/>
  <c r="D73" i="2"/>
  <c r="I72" i="2"/>
  <c r="D72" i="2"/>
  <c r="I71" i="2"/>
  <c r="D71" i="2"/>
  <c r="I70" i="2"/>
  <c r="D70" i="2"/>
  <c r="I69" i="2"/>
  <c r="D69" i="2"/>
  <c r="I68" i="2"/>
  <c r="D68" i="2"/>
  <c r="I67" i="2"/>
  <c r="D67" i="2"/>
  <c r="I66" i="2"/>
  <c r="D66" i="2"/>
  <c r="I65" i="2"/>
  <c r="D65" i="2"/>
  <c r="I64" i="2"/>
  <c r="D64" i="2"/>
  <c r="I63" i="2"/>
  <c r="D63" i="2"/>
  <c r="I62" i="2"/>
  <c r="D62" i="2"/>
  <c r="I61" i="2"/>
  <c r="D61" i="2"/>
  <c r="I60" i="2"/>
  <c r="D60" i="2"/>
  <c r="I59" i="2"/>
  <c r="D59" i="2"/>
  <c r="I58" i="2"/>
  <c r="D58" i="2"/>
  <c r="I57" i="2"/>
  <c r="D57" i="2"/>
  <c r="I56" i="2"/>
  <c r="D56" i="2"/>
  <c r="I55" i="2"/>
  <c r="D55" i="2"/>
  <c r="I54" i="2"/>
  <c r="D54" i="2"/>
  <c r="I53" i="2"/>
  <c r="D53" i="2"/>
  <c r="I52" i="2"/>
  <c r="D52" i="2"/>
  <c r="I51" i="2"/>
  <c r="D51" i="2"/>
  <c r="I50" i="2"/>
  <c r="D50" i="2"/>
  <c r="I49" i="2"/>
  <c r="D49" i="2"/>
  <c r="I48" i="2"/>
  <c r="D48" i="2"/>
  <c r="I47" i="2"/>
  <c r="D47" i="2"/>
  <c r="I46" i="2"/>
  <c r="D46" i="2"/>
  <c r="I45" i="2"/>
  <c r="D45" i="2"/>
  <c r="I44" i="2"/>
  <c r="D44" i="2"/>
  <c r="I43" i="2"/>
  <c r="D43" i="2"/>
  <c r="I42" i="2"/>
  <c r="D42" i="2"/>
  <c r="I41" i="2"/>
  <c r="D41" i="2"/>
  <c r="I40" i="2"/>
  <c r="D40" i="2"/>
  <c r="I39" i="2"/>
  <c r="D39" i="2"/>
  <c r="I38" i="2"/>
  <c r="D38" i="2"/>
  <c r="I37" i="2"/>
  <c r="D37" i="2"/>
  <c r="I36" i="2"/>
  <c r="D36" i="2"/>
  <c r="I35" i="2"/>
  <c r="D35" i="2"/>
  <c r="I34" i="2"/>
  <c r="D34" i="2"/>
  <c r="I33" i="2"/>
  <c r="D33" i="2"/>
  <c r="I32" i="2"/>
  <c r="D32" i="2"/>
  <c r="I31" i="2"/>
  <c r="D31" i="2"/>
  <c r="I30" i="2"/>
  <c r="D30" i="2"/>
  <c r="I29" i="2"/>
  <c r="D29" i="2"/>
  <c r="I28" i="2"/>
  <c r="D28" i="2"/>
  <c r="I27" i="2"/>
  <c r="D27" i="2"/>
  <c r="I26" i="2"/>
  <c r="D26" i="2"/>
  <c r="I25" i="2"/>
  <c r="D25" i="2"/>
  <c r="I24" i="2"/>
  <c r="D24" i="2"/>
  <c r="I23" i="2"/>
  <c r="D23" i="2"/>
  <c r="I22" i="2"/>
  <c r="D22" i="2"/>
  <c r="I21" i="2"/>
  <c r="D21" i="2"/>
  <c r="I20" i="2"/>
  <c r="D20" i="2"/>
  <c r="I19" i="2"/>
  <c r="D19" i="2"/>
  <c r="I18" i="2"/>
  <c r="D18" i="2"/>
  <c r="I17" i="2"/>
  <c r="D17" i="2"/>
  <c r="I16" i="2"/>
  <c r="D16" i="2"/>
  <c r="I15" i="2"/>
  <c r="D15" i="2"/>
  <c r="I14" i="2"/>
  <c r="D14" i="2"/>
  <c r="I13" i="2"/>
  <c r="D13" i="2"/>
  <c r="I12" i="2"/>
  <c r="D12" i="2"/>
  <c r="I11" i="2"/>
  <c r="D11" i="2"/>
  <c r="E5" i="2" l="1"/>
  <c r="I274" i="2"/>
  <c r="D274" i="2"/>
  <c r="C259" i="58"/>
  <c r="E259" i="58"/>
  <c r="B6" i="2"/>
  <c r="D4" i="2"/>
  <c r="C6" i="2"/>
  <c r="D5" i="2"/>
  <c r="E6" i="2" l="1"/>
  <c r="D6" i="2"/>
  <c r="O251" i="50" l="1"/>
</calcChain>
</file>

<file path=xl/sharedStrings.xml><?xml version="1.0" encoding="utf-8"?>
<sst xmlns="http://schemas.openxmlformats.org/spreadsheetml/2006/main" count="5335" uniqueCount="703">
  <si>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</si>
  <si>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</si>
  <si>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</si>
  <si>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</si>
  <si>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</si>
  <si>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</si>
  <si>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</si>
  <si>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</si>
  <si>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</si>
  <si>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</si>
  <si>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</si>
  <si>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</si>
  <si>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</si>
  <si>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</si>
  <si>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</si>
  <si>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</si>
  <si>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</si>
  <si>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</si>
  <si>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</si>
  <si>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</si>
  <si>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</si>
  <si>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</si>
  <si>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</si>
  <si>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</si>
  <si>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</si>
  <si>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</si>
  <si>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</si>
  <si>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</si>
  <si>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</si>
  <si>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</si>
  <si>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</si>
  <si>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</si>
  <si>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</si>
  <si>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</si>
  <si>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</si>
  <si>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</si>
  <si>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</si>
  <si>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</si>
  <si>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</si>
  <si>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</si>
  <si>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</si>
  <si>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</si>
  <si>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</si>
  <si>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</si>
  <si>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</si>
  <si>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</si>
  <si>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</si>
  <si>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</si>
  <si>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</si>
  <si>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</si>
  <si>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</si>
  <si>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</si>
  <si>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</si>
  <si>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</si>
  <si>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</si>
  <si>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</si>
  <si>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</si>
  <si>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</si>
  <si>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</si>
  <si>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</si>
  <si>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</si>
  <si>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</si>
  <si>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</si>
  <si>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</si>
  <si>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</si>
  <si>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</si>
  <si>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</si>
  <si>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</si>
  <si>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</si>
  <si>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</si>
  <si>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</si>
  <si>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</si>
  <si>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</si>
  <si>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</si>
  <si>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</si>
  <si>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</si>
  <si>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</si>
  <si>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</si>
  <si>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</si>
  <si>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</si>
  <si>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</si>
  <si>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</si>
  <si>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</si>
  <si>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</si>
  <si>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</si>
  <si>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</si>
  <si>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</si>
  <si>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</si>
  <si>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</si>
  <si>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</si>
  <si>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</si>
  <si>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</si>
  <si>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</si>
  <si>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</si>
  <si>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</si>
  <si>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</si>
  <si>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</si>
  <si>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</si>
  <si>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</si>
  <si>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</si>
  <si>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</si>
  <si>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</si>
  <si>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</si>
  <si>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</si>
  <si>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</si>
  <si>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</si>
  <si>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</si>
  <si>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</si>
  <si>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</si>
  <si>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</si>
  <si>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</si>
  <si>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</si>
  <si>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</si>
  <si>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</si>
  <si>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</si>
  <si>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</si>
  <si>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</si>
  <si>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</si>
  <si>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</si>
  <si>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</si>
  <si>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</si>
  <si>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</si>
  <si>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</si>
  <si>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</si>
  <si>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</si>
  <si>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</si>
  <si>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</si>
  <si>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</si>
  <si>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</si>
  <si>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</si>
  <si>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</si>
  <si>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</si>
  <si>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</si>
  <si>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</si>
  <si>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</si>
  <si>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</si>
  <si>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</si>
  <si>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</si>
  <si>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</si>
  <si>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</si>
  <si>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</si>
  <si>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</si>
  <si>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</si>
  <si>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</si>
  <si>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</si>
  <si>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</si>
  <si>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</si>
  <si>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</si>
  <si>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</si>
  <si>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</si>
  <si>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</si>
  <si>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</si>
  <si>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</si>
  <si>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</si>
  <si>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</si>
  <si>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</si>
  <si>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</si>
  <si>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</si>
  <si>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</si>
  <si>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</si>
  <si>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</si>
  <si>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</si>
  <si>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682:Copper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</si>
  <si>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</si>
  <si>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</si>
  <si>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</si>
  <si>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</si>
  <si>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</si>
  <si>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</si>
  <si>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</si>
  <si>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</si>
  <si>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</si>
  <si>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</si>
  <si>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</si>
  <si>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</si>
  <si>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</si>
  <si>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</si>
  <si>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</si>
  <si>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</si>
  <si>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</si>
  <si>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</si>
  <si>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</si>
  <si>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</si>
  <si>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</si>
  <si>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</si>
  <si>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</si>
  <si>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</si>
  <si>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</si>
  <si>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</si>
  <si>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</si>
  <si>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</si>
  <si>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</si>
  <si>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</si>
  <si>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</si>
  <si>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</si>
  <si>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</si>
  <si>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</si>
  <si>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</si>
  <si>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</si>
  <si>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</si>
  <si>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</si>
  <si>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</si>
  <si>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</si>
  <si>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</si>
  <si>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</si>
  <si>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</si>
  <si>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</si>
  <si>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</si>
  <si>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</si>
  <si>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</si>
  <si>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</si>
  <si>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</si>
  <si>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</si>
  <si>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</si>
  <si>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</si>
  <si>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</si>
  <si>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</si>
  <si>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</si>
  <si>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</si>
  <si>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</si>
  <si>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</si>
  <si>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</si>
  <si>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</si>
  <si>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</si>
  <si>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</si>
  <si>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</si>
  <si>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</si>
  <si>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</si>
  <si>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</si>
  <si>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</si>
  <si>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</si>
  <si>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</si>
  <si>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</si>
  <si>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</si>
  <si>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</si>
  <si>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</si>
  <si>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</si>
  <si>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</si>
  <si>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</si>
  <si>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</si>
  <si>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</si>
  <si>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</si>
  <si>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</si>
  <si>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</si>
  <si>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</si>
  <si>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</si>
  <si>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</si>
  <si>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</si>
  <si>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</si>
  <si>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</si>
  <si>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</si>
  <si>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</si>
  <si>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</si>
  <si>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</si>
  <si>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</si>
  <si>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</si>
  <si>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</si>
  <si>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</si>
  <si>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</si>
  <si>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</si>
  <si>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</si>
  <si>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</si>
  <si>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</si>
  <si>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</si>
  <si>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</si>
  <si>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</si>
  <si>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</si>
  <si>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</si>
  <si>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</si>
  <si>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</si>
  <si>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</si>
  <si>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</si>
  <si>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</si>
  <si>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</si>
  <si>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</si>
  <si>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</si>
  <si>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</si>
  <si>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</si>
  <si>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</si>
  <si>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</si>
  <si>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</si>
  <si>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</si>
  <si>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</si>
  <si>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</si>
  <si>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</si>
  <si>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</si>
  <si>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</si>
  <si>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</si>
  <si>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</si>
  <si>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</si>
  <si>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</si>
  <si>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</si>
  <si>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</si>
  <si>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</si>
  <si>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Electricity, gas, steam and air conditioning supply</t>
  </si>
  <si>
    <t>Trade bal</t>
  </si>
  <si>
    <t>Partner</t>
  </si>
  <si>
    <t>%∆m/m</t>
  </si>
  <si>
    <t>Value (N$ m)</t>
  </si>
  <si>
    <t>%Share</t>
  </si>
  <si>
    <t>South Africa</t>
  </si>
  <si>
    <t>High Sea</t>
  </si>
  <si>
    <t>Trinadad &amp; Tobago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</si>
  <si>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</si>
  <si>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</si>
  <si>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</si>
  <si>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</si>
  <si>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</si>
  <si>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</si>
  <si>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</si>
  <si>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</si>
  <si>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</si>
  <si>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</si>
  <si>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</si>
  <si>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</si>
  <si>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</si>
  <si>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</si>
  <si>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</si>
  <si>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Guatemala</t>
  </si>
  <si>
    <t>Table of Content</t>
  </si>
  <si>
    <t>Professional, scientific and technical activities</t>
  </si>
  <si>
    <t>-</t>
  </si>
  <si>
    <t>MERCOSUR</t>
  </si>
  <si>
    <t>EFTA</t>
  </si>
  <si>
    <t>COMESA</t>
  </si>
  <si>
    <t>SADC excl. SACU</t>
  </si>
  <si>
    <t>EU</t>
  </si>
  <si>
    <t>BRIC</t>
  </si>
  <si>
    <t>OECD</t>
  </si>
  <si>
    <t>SACU</t>
  </si>
  <si>
    <t>SITC \ Partner</t>
  </si>
  <si>
    <t>Regional Grouping</t>
  </si>
  <si>
    <t>Value(N$)</t>
  </si>
  <si>
    <t>Mode of Transport</t>
  </si>
  <si>
    <t>∆y/y</t>
  </si>
  <si>
    <t>∆m/m</t>
  </si>
  <si>
    <t>average</t>
  </si>
  <si>
    <t>Months</t>
  </si>
  <si>
    <t>TABLE OF CONTENT</t>
  </si>
  <si>
    <t>Table 1: Revisions</t>
  </si>
  <si>
    <t>Table 2 Cumulative Trade Value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</si>
  <si>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</si>
  <si>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</si>
  <si>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</si>
  <si>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</si>
  <si>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</si>
  <si>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</si>
  <si>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</si>
  <si>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</si>
  <si>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</si>
  <si>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334:Petroleum oils</t>
  </si>
  <si>
    <t>283:Copper ores and concentrates</t>
  </si>
  <si>
    <t>Total Exports</t>
  </si>
  <si>
    <t>Patner</t>
  </si>
  <si>
    <t>% Share</t>
  </si>
  <si>
    <t>Partner \ SITC</t>
  </si>
  <si>
    <t>SEA</t>
  </si>
  <si>
    <t>ROAD</t>
  </si>
  <si>
    <t>AIR</t>
  </si>
  <si>
    <t>Year</t>
  </si>
  <si>
    <t>SITC \ Period</t>
  </si>
  <si>
    <t>SITC \ FLOW</t>
  </si>
  <si>
    <t>Partner \ FLOW</t>
  </si>
  <si>
    <t>Inland waterways transport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</si>
  <si>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</si>
  <si>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</si>
  <si>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</si>
  <si>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</si>
  <si>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</si>
  <si>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</si>
  <si>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</si>
  <si>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</si>
  <si>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</si>
  <si>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</si>
  <si>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</si>
  <si>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</si>
  <si>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</si>
  <si>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</si>
  <si>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</si>
  <si>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</si>
  <si>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</si>
  <si>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</si>
  <si>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</si>
  <si>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</si>
  <si>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</si>
  <si>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</si>
  <si>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</si>
  <si>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</si>
  <si>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</si>
  <si>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</si>
  <si>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</si>
  <si>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</si>
  <si>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</si>
  <si>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</si>
  <si>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</si>
  <si>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</si>
  <si>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</si>
  <si>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</si>
  <si>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</si>
  <si>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</si>
  <si>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</si>
  <si>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</si>
  <si>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</si>
  <si>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</si>
  <si>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</si>
  <si>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</si>
  <si>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</si>
  <si>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</si>
  <si>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</si>
  <si>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</si>
  <si>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</si>
  <si>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</si>
  <si>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</si>
  <si>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</si>
  <si>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</si>
  <si>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</si>
  <si>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</si>
  <si>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</si>
  <si>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</si>
  <si>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</si>
  <si>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</si>
  <si>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</si>
  <si>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</si>
  <si>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</si>
  <si>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</si>
  <si>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</si>
  <si>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</si>
  <si>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</si>
  <si>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</si>
  <si>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</si>
  <si>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</si>
  <si>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</si>
  <si>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</si>
  <si>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</si>
  <si>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</si>
  <si>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</si>
  <si>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</si>
  <si>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</si>
  <si>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</si>
  <si>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</si>
  <si>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</si>
  <si>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</si>
  <si>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</si>
  <si>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</si>
  <si>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Benin</t>
  </si>
  <si>
    <t>Bolivia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</si>
  <si>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</si>
  <si>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</si>
  <si>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</si>
  <si>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</si>
  <si>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</si>
  <si>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</si>
  <si>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</si>
  <si>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</si>
  <si>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</si>
  <si>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</si>
  <si>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Monaco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</si>
  <si>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</si>
  <si>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</si>
  <si>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</si>
  <si>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</si>
  <si>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</si>
  <si>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</si>
  <si>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</si>
  <si>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</si>
  <si>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Imported From Various Countries</t>
  </si>
  <si>
    <t>Venezuela</t>
  </si>
  <si>
    <t>Morocco</t>
  </si>
  <si>
    <t>Sierra Leone</t>
  </si>
  <si>
    <t>Albania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</si>
  <si>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</si>
  <si>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</si>
  <si>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</si>
  <si>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</si>
  <si>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</si>
  <si>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</si>
  <si>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</si>
  <si>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</si>
  <si>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</si>
  <si>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</si>
  <si>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</si>
  <si>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</si>
  <si>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</si>
  <si>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</si>
  <si>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</si>
  <si>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Christmas Island</t>
  </si>
  <si>
    <t>Somalia</t>
  </si>
  <si>
    <t>Honduras</t>
  </si>
  <si>
    <t>Afghanistan</t>
  </si>
  <si>
    <t>Bhutan</t>
  </si>
  <si>
    <t>Central African Republic</t>
  </si>
  <si>
    <t>Costa Rica</t>
  </si>
  <si>
    <t>Ecuador</t>
  </si>
  <si>
    <t>Guadeloupe</t>
  </si>
  <si>
    <t>Lao Peoples Democratic Republic</t>
  </si>
  <si>
    <t>Niger</t>
  </si>
  <si>
    <t>Nauru</t>
  </si>
  <si>
    <t>Suriname</t>
  </si>
  <si>
    <t>FLOW \ Year</t>
  </si>
  <si>
    <t>971:Non-monetary gold</t>
  </si>
  <si>
    <t>Imports</t>
  </si>
  <si>
    <t>Exports</t>
  </si>
  <si>
    <t>Table 2: Cumulative Trade Value(N$ m)</t>
  </si>
  <si>
    <t>Netherlands Antilles</t>
  </si>
  <si>
    <t>Azerbaijan</t>
  </si>
  <si>
    <t>Eritria</t>
  </si>
  <si>
    <t>Burundi</t>
  </si>
  <si>
    <t>286:Uranium</t>
  </si>
  <si>
    <t xml:space="preserve"> </t>
  </si>
  <si>
    <t>Sarusungu Border Post</t>
  </si>
  <si>
    <t>Rundu</t>
  </si>
  <si>
    <t>Katwitwi</t>
  </si>
  <si>
    <t>Oshakati</t>
  </si>
  <si>
    <t>Table 3: Cumulative Trade Value(N$ m) - 2022</t>
  </si>
  <si>
    <t>Table 23: Exported commodities by mode of transport</t>
  </si>
  <si>
    <t xml:space="preserve">Table 20: Percentage of imports by economic regions  </t>
  </si>
  <si>
    <t>Table 18: Percentage of export by economic regions</t>
  </si>
  <si>
    <t>Table 14: Imports by Products</t>
  </si>
  <si>
    <t>Table 13: Re-exports by Product</t>
  </si>
  <si>
    <t>Table 12: Exports by Product</t>
  </si>
  <si>
    <t>Table 10: Exports by partner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</si>
  <si>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</si>
  <si>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</si>
  <si>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</si>
  <si>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3: Cumulative Trade value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</si>
  <si>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</si>
  <si>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</si>
  <si>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</si>
  <si>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</si>
  <si>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</si>
  <si>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</si>
  <si>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</si>
  <si>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</si>
  <si>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</si>
  <si>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</si>
  <si>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</si>
  <si>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</si>
  <si>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</si>
  <si>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</si>
  <si>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</si>
  <si>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</si>
  <si>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</si>
  <si>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</si>
  <si>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</si>
  <si>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</si>
  <si>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</si>
  <si>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</si>
  <si>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</si>
  <si>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</si>
  <si>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Fiji</t>
  </si>
  <si>
    <t>Gibraltar</t>
  </si>
  <si>
    <t>Bermuda</t>
  </si>
  <si>
    <t>Armenia</t>
  </si>
  <si>
    <t>Reunion</t>
  </si>
  <si>
    <t>Sudan</t>
  </si>
  <si>
    <t>Marshall Islands</t>
  </si>
  <si>
    <t>Bahamas</t>
  </si>
  <si>
    <t>Liberia</t>
  </si>
  <si>
    <t>St.Vincent And The Grenadines</t>
  </si>
  <si>
    <t>Equatorial Guinea</t>
  </si>
  <si>
    <t>Belarus</t>
  </si>
  <si>
    <t>Guinea</t>
  </si>
  <si>
    <t>SITC/COMMODITY DESCRIPTION</t>
  </si>
  <si>
    <t xml:space="preserve">334:Petroleum oils </t>
  </si>
  <si>
    <t>598:Miscellaneous chemical products</t>
  </si>
  <si>
    <t>MULTIMODAL TRANSPORT</t>
  </si>
  <si>
    <t>RAIL TRANSPORT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</si>
  <si>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</si>
  <si>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 xml:space="preserve">   </t>
  </si>
  <si>
    <t>Maldives</t>
  </si>
  <si>
    <t>St.Helena</t>
  </si>
  <si>
    <t>Sao Tome And Principe</t>
  </si>
  <si>
    <t>United States Minor O/Lying Islands</t>
  </si>
  <si>
    <t>Nicaragua</t>
  </si>
  <si>
    <t>Antarctica</t>
  </si>
  <si>
    <t>Liechtenstein</t>
  </si>
  <si>
    <t>British Indian Ocean Territory</t>
  </si>
  <si>
    <t>Palau</t>
  </si>
  <si>
    <t>667:Precious stones(diamonds)</t>
  </si>
  <si>
    <t>971:Non-monetary Gold</t>
  </si>
  <si>
    <t>782:Motor vehicles for the transportation of goods</t>
  </si>
  <si>
    <t>764:Telecommunications equipment</t>
  </si>
  <si>
    <t xml:space="preserve">SITC </t>
  </si>
  <si>
    <t>Value(N$ m)</t>
  </si>
  <si>
    <t>Difference(N$ m)</t>
  </si>
  <si>
    <t>Precious stones (diamonds)</t>
  </si>
  <si>
    <t>Fish</t>
  </si>
  <si>
    <t>Cummulative exports 2021</t>
  </si>
  <si>
    <t>Cummulative imports 2021</t>
  </si>
  <si>
    <t>Cummulative exports 2022</t>
  </si>
  <si>
    <t>Cummulative imports 2022</t>
  </si>
  <si>
    <t>Imports (-)</t>
  </si>
  <si>
    <t>Table 11: Imports by partner</t>
  </si>
  <si>
    <t>Table 15:  Top five export products by Partner</t>
  </si>
  <si>
    <t>Table 16: Top five re-export products by Partner</t>
  </si>
  <si>
    <t>Table 17: Top five import products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</si>
  <si>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</si>
  <si>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</si>
  <si>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</si>
  <si>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</si>
  <si>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</si>
  <si>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</si>
  <si>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Table 1: Nov 2022 Revisions by Value (N$ m)</t>
  </si>
  <si>
    <t>As reported in Nov_2022 Bulletin (N$ m)</t>
  </si>
  <si>
    <t>As reported in Dec_2022  (N$ m)</t>
  </si>
  <si>
    <t>289:Ores and concentrates of precious metals</t>
  </si>
  <si>
    <t>TOTAL EXPORTS</t>
  </si>
  <si>
    <t>TOTAL IMPORTS</t>
  </si>
  <si>
    <t>Chad</t>
  </si>
  <si>
    <t>Djibouti</t>
  </si>
  <si>
    <t>Libyan Arab Jamahiriya</t>
  </si>
  <si>
    <t>Faroe Islands</t>
  </si>
  <si>
    <t>Tavulu</t>
  </si>
  <si>
    <t>Brunei Darassalam</t>
  </si>
  <si>
    <t>Paraguay</t>
  </si>
  <si>
    <t>Montserrat</t>
  </si>
  <si>
    <t>Algeria</t>
  </si>
  <si>
    <t>South Georgia &amp; South S/Wich Island</t>
  </si>
  <si>
    <t>El Salvador</t>
  </si>
  <si>
    <t>Cape Verde</t>
  </si>
  <si>
    <t>Federated States Of Micronesia</t>
  </si>
  <si>
    <t>Guyana</t>
  </si>
  <si>
    <t>Saint Lucia</t>
  </si>
  <si>
    <t>Tajikistan</t>
  </si>
  <si>
    <t>Uranium</t>
  </si>
  <si>
    <t>Non-monetary gold</t>
  </si>
  <si>
    <t>Fruits and nuts</t>
  </si>
  <si>
    <t xml:space="preserve">Petroleum oils </t>
  </si>
  <si>
    <t>Printed matter</t>
  </si>
  <si>
    <t>Miscellaneous chemical products</t>
  </si>
  <si>
    <t>Copper ores and concentrates</t>
  </si>
  <si>
    <t xml:space="preserve">Motor vehicles for the transportation of goods </t>
  </si>
  <si>
    <t>Fertilizers</t>
  </si>
  <si>
    <t>Telecommunications equipment</t>
  </si>
  <si>
    <t xml:space="preserve">667:Precious stones (diamonds) </t>
  </si>
  <si>
    <t>057:Fruit and nuts</t>
  </si>
  <si>
    <t>667:Precious stones</t>
  </si>
  <si>
    <t xml:space="preserve">562:Fertilizers </t>
  </si>
  <si>
    <t>AIR TRANSPORT</t>
  </si>
  <si>
    <t>ROAD TRANSPORT</t>
  </si>
  <si>
    <t>SEA TRANSPORT</t>
  </si>
  <si>
    <t>Mode unknown</t>
  </si>
  <si>
    <t>Transport on fixed installations</t>
  </si>
  <si>
    <t>Walvis Bay</t>
  </si>
  <si>
    <t>Ariamsvlei</t>
  </si>
  <si>
    <t>Wenela</t>
  </si>
  <si>
    <t>Noordoewer</t>
  </si>
  <si>
    <t>Luderitz</t>
  </si>
  <si>
    <t>Ngoma</t>
  </si>
  <si>
    <t>Oshikango</t>
  </si>
  <si>
    <t>Omahenene</t>
  </si>
  <si>
    <t>Oranjemund</t>
  </si>
  <si>
    <t>Mohembo</t>
  </si>
  <si>
    <t>Windhoek Regional Office</t>
  </si>
  <si>
    <t>Impalila Island</t>
  </si>
  <si>
    <t>International Airport-Walvis Bay</t>
  </si>
  <si>
    <t>Trade of Sanitary towels (pads) (Dec 2021 - Dec 2022)</t>
  </si>
  <si>
    <t>Country of Destination for Sanitary towels (pads)</t>
  </si>
  <si>
    <t>Country of origin for Sanitary towels (pads)</t>
  </si>
  <si>
    <t>Table 28: Trade by border post/office (N$ m) for the month of Dec 2022</t>
  </si>
  <si>
    <t>Other Windhoek Offices</t>
  </si>
  <si>
    <t>Table 30: Commodity of the month - Sanitary towels (pads)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</si>
  <si>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Dec 2021 to Dec 2022</t>
    </r>
  </si>
  <si>
    <t>Table 9: Trade balance by Product (Dec 2022)</t>
  </si>
  <si>
    <t>Table 8: Trade balance by Partner (Dec 2022)</t>
  </si>
  <si>
    <t>Table 24: % Share of imports by Mode of Transport Dec 2022</t>
  </si>
  <si>
    <t>Table 22: % Share of exports by Mode of Transport Dec 2022</t>
  </si>
  <si>
    <t>Table 29: Africa Continental Free Trade Area (N$ m) - Malawi</t>
  </si>
  <si>
    <t>Region</t>
  </si>
  <si>
    <t>Non monetary gold</t>
  </si>
  <si>
    <t>Petroleum oils</t>
  </si>
  <si>
    <t xml:space="preserve">Motor vehicles for the transport of goods </t>
  </si>
  <si>
    <t>Civil engineering and contractors' equipment</t>
  </si>
  <si>
    <t>Postal Transport</t>
  </si>
  <si>
    <t>Table 31: Overall trade highlight for the period of 2018 to 2022</t>
  </si>
  <si>
    <t>SITC</t>
  </si>
  <si>
    <t>Transport type</t>
  </si>
  <si>
    <t>Table 33: Import by products (annual figures)</t>
  </si>
  <si>
    <t>Table 34: Export by mode of transport (annual figures)</t>
  </si>
  <si>
    <t>Table 32: Export by products (annual figures)</t>
  </si>
  <si>
    <t>Table 35: Import by mode of transport (annual report)</t>
  </si>
  <si>
    <t>Table 36: Export by economic region (annual figures)</t>
  </si>
  <si>
    <t>Table 37: Import by economic region (annual figures)</t>
  </si>
  <si>
    <t>Table 31: Overall annual trade highlights</t>
  </si>
  <si>
    <t>Exported to Various Countries</t>
  </si>
  <si>
    <t>Sea Transport</t>
  </si>
  <si>
    <t>Rail Transport</t>
  </si>
  <si>
    <t>Road Transport</t>
  </si>
  <si>
    <t>Air Transport</t>
  </si>
  <si>
    <t>Multimodal Transport</t>
  </si>
  <si>
    <t>Inland Waterways Transport</t>
  </si>
  <si>
    <t>Mode Unknown</t>
  </si>
  <si>
    <t>Other Transport Type</t>
  </si>
  <si>
    <t>Table 30: Commodity of the Month- Sanitary towels (pads)</t>
  </si>
  <si>
    <t>Table 25: Imported commodities by mode of transport (Dec 2022)</t>
  </si>
  <si>
    <t xml:space="preserve">Table 37:Percentage of imports by economic regions (annual figures)  </t>
  </si>
  <si>
    <t xml:space="preserve">Table 36:Percentage of exports by economic regions (annual figures)  </t>
  </si>
  <si>
    <t>EXPORTS</t>
  </si>
  <si>
    <t>IMPORTS</t>
  </si>
  <si>
    <t>Table 32: Exports by products(Annual figures)</t>
  </si>
  <si>
    <t>Table 33: Imports by products (annual figures)</t>
  </si>
  <si>
    <t>Table 34: Exports by mode of transport (annual figures)</t>
  </si>
  <si>
    <t>Table 35: Imports by mode of transport (annual figures)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</si>
</sst>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0.0"/>
    <numFmt numFmtId="172" formatCode="_(* #,##0.0_);_(* \(#,##0.0\);_(* &quot;-&quot;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2"/>
      <color theme="1"/>
      <name val="Calibri Light"/>
      <family val="2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sz val="10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name val="Calibri Light"/>
      <family val="2"/>
    </font>
    <font>
      <b/>
      <sz val="12"/>
      <color indexed="8"/>
      <name val="Calibri Light"/>
      <family val="2"/>
    </font>
    <font>
      <b/>
      <sz val="11"/>
      <color theme="1"/>
      <name val="Calibri Light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6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4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165" fontId="4" fillId="0" borderId="1" xfId="0" applyNumberFormat="1" applyFont="1" applyBorder="1"/>
    <xf numFmtId="167" fontId="5" fillId="0" borderId="2" xfId="280" applyNumberFormat="1" applyFont="1" applyBorder="1"/>
    <xf numFmtId="167" fontId="5" fillId="0" borderId="4" xfId="280" applyNumberFormat="1" applyFont="1" applyBorder="1"/>
    <xf numFmtId="0" fontId="4" fillId="0" borderId="3" xfId="0" applyFont="1" applyBorder="1"/>
    <xf numFmtId="165" fontId="4" fillId="0" borderId="3" xfId="0" applyNumberFormat="1" applyFont="1" applyBorder="1"/>
    <xf numFmtId="0" fontId="4" fillId="0" borderId="0" xfId="0" applyFont="1"/>
    <xf numFmtId="0" fontId="6" fillId="0" borderId="0" xfId="282" applyFont="1" applyFill="1"/>
    <xf numFmtId="0" fontId="4" fillId="4" borderId="1" xfId="0" applyFont="1" applyFill="1" applyBorder="1"/>
    <xf numFmtId="17" fontId="5" fillId="0" borderId="0" xfId="0" applyNumberFormat="1" applyFont="1"/>
    <xf numFmtId="166" fontId="4" fillId="0" borderId="0" xfId="284" applyNumberFormat="1" applyFont="1" applyFill="1" applyBorder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0" fontId="4" fillId="0" borderId="1" xfId="0" applyFont="1" applyBorder="1"/>
    <xf numFmtId="170" fontId="4" fillId="0" borderId="1" xfId="0" applyNumberFormat="1" applyFont="1" applyBorder="1"/>
    <xf numFmtId="166" fontId="4" fillId="0" borderId="0" xfId="0" applyNumberFormat="1" applyFont="1"/>
    <xf numFmtId="0" fontId="4" fillId="0" borderId="4" xfId="0" applyFont="1" applyBorder="1"/>
    <xf numFmtId="0" fontId="5" fillId="0" borderId="2" xfId="0" applyFont="1" applyBorder="1"/>
    <xf numFmtId="0" fontId="5" fillId="0" borderId="4" xfId="0" applyFont="1" applyBorder="1"/>
    <xf numFmtId="167" fontId="5" fillId="0" borderId="0" xfId="280" applyNumberFormat="1" applyFont="1" applyBorder="1"/>
    <xf numFmtId="169" fontId="5" fillId="0" borderId="0" xfId="2741" applyNumberFormat="1" applyFont="1" applyBorder="1"/>
    <xf numFmtId="169" fontId="4" fillId="0" borderId="0" xfId="1" applyNumberFormat="1" applyFont="1" applyBorder="1"/>
    <xf numFmtId="9" fontId="4" fillId="0" borderId="0" xfId="280" applyFont="1" applyBorder="1"/>
    <xf numFmtId="0" fontId="6" fillId="0" borderId="0" xfId="282" applyFont="1"/>
    <xf numFmtId="165" fontId="5" fillId="0" borderId="0" xfId="2743" applyNumberFormat="1" applyFont="1" applyBorder="1"/>
    <xf numFmtId="17" fontId="4" fillId="4" borderId="2" xfId="0" applyNumberFormat="1" applyFont="1" applyFill="1" applyBorder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16" xfId="0" applyFont="1" applyBorder="1"/>
    <xf numFmtId="0" fontId="5" fillId="0" borderId="3" xfId="0" applyFont="1" applyBorder="1"/>
    <xf numFmtId="165" fontId="5" fillId="0" borderId="0" xfId="2739" applyNumberFormat="1" applyFont="1" applyBorder="1"/>
    <xf numFmtId="0" fontId="4" fillId="0" borderId="0" xfId="17" applyFont="1"/>
    <xf numFmtId="0" fontId="5" fillId="0" borderId="0" xfId="10" applyFont="1"/>
    <xf numFmtId="9" fontId="5" fillId="0" borderId="4" xfId="280" applyFont="1" applyBorder="1"/>
    <xf numFmtId="167" fontId="5" fillId="0" borderId="4" xfId="14" applyNumberFormat="1" applyFont="1" applyBorder="1" applyAlignment="1">
      <alignment horizontal="right"/>
    </xf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5" fontId="4" fillId="0" borderId="0" xfId="2742" applyNumberFormat="1" applyFont="1" applyFill="1" applyBorder="1"/>
    <xf numFmtId="165" fontId="5" fillId="0" borderId="0" xfId="2742" applyNumberFormat="1" applyFont="1" applyFill="1" applyBorder="1"/>
    <xf numFmtId="165" fontId="5" fillId="0" borderId="0" xfId="2739" applyNumberFormat="1" applyFont="1" applyFill="1" applyBorder="1"/>
    <xf numFmtId="166" fontId="4" fillId="0" borderId="0" xfId="284" applyNumberFormat="1" applyFont="1"/>
    <xf numFmtId="167" fontId="5" fillId="0" borderId="2" xfId="280" applyNumberFormat="1" applyFont="1" applyBorder="1" applyAlignment="1">
      <alignment horizontal="right"/>
    </xf>
    <xf numFmtId="167" fontId="5" fillId="0" borderId="2" xfId="14" applyNumberFormat="1" applyFont="1" applyBorder="1" applyAlignment="1">
      <alignment horizontal="right"/>
    </xf>
    <xf numFmtId="167" fontId="5" fillId="0" borderId="4" xfId="280" applyNumberFormat="1" applyFont="1" applyBorder="1" applyAlignment="1">
      <alignment horizontal="right"/>
    </xf>
    <xf numFmtId="167" fontId="4" fillId="0" borderId="1" xfId="280" applyNumberFormat="1" applyFont="1" applyBorder="1"/>
    <xf numFmtId="171" fontId="5" fillId="0" borderId="0" xfId="10" applyNumberFormat="1" applyFont="1"/>
    <xf numFmtId="167" fontId="5" fillId="0" borderId="0" xfId="10" applyNumberFormat="1" applyFont="1"/>
    <xf numFmtId="168" fontId="5" fillId="0" borderId="0" xfId="10" applyNumberFormat="1" applyFont="1"/>
    <xf numFmtId="164" fontId="5" fillId="0" borderId="0" xfId="284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167" fontId="4" fillId="0" borderId="3" xfId="280" applyNumberFormat="1" applyFont="1" applyBorder="1"/>
    <xf numFmtId="167" fontId="4" fillId="0" borderId="0" xfId="280" applyNumberFormat="1" applyFont="1" applyBorder="1"/>
    <xf numFmtId="3" fontId="5" fillId="0" borderId="0" xfId="10" applyNumberFormat="1" applyFont="1"/>
    <xf numFmtId="0" fontId="9" fillId="0" borderId="0" xfId="10" applyFont="1"/>
    <xf numFmtId="3" fontId="9" fillId="0" borderId="0" xfId="10" applyNumberFormat="1" applyFont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167" fontId="4" fillId="0" borderId="3" xfId="280" applyNumberFormat="1" applyFont="1" applyFill="1" applyBorder="1" applyAlignment="1">
      <alignment horizontal="right"/>
    </xf>
    <xf numFmtId="0" fontId="4" fillId="4" borderId="4" xfId="0" applyFont="1" applyFill="1" applyBorder="1"/>
    <xf numFmtId="167" fontId="5" fillId="0" borderId="4" xfId="280" applyNumberFormat="1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  <xf numFmtId="167" fontId="5" fillId="0" borderId="2" xfId="280" applyNumberFormat="1" applyFont="1" applyFill="1" applyBorder="1" applyAlignment="1">
      <alignment horizontal="right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167" fontId="5" fillId="0" borderId="4" xfId="280" applyNumberFormat="1" applyFont="1" applyFill="1" applyBorder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167" fontId="5" fillId="0" borderId="2" xfId="280" applyNumberFormat="1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4" fillId="4" borderId="7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172" fontId="5" fillId="0" borderId="0" xfId="0" applyNumberFormat="1" applyFont="1"/>
    <xf numFmtId="16" fontId="5" fillId="0" borderId="0" xfId="0" applyNumberFormat="1" applyFont="1"/>
    <xf numFmtId="0" fontId="15" fillId="0" borderId="2" xfId="0" applyFont="1" applyBorder="1"/>
    <xf numFmtId="0" fontId="15" fillId="0" borderId="4" xfId="0" applyFont="1" applyBorder="1"/>
    <xf numFmtId="166" fontId="15" fillId="0" borderId="4" xfId="284" applyNumberFormat="1" applyFont="1" applyBorder="1"/>
    <xf numFmtId="0" fontId="15" fillId="0" borderId="3" xfId="0" applyFont="1" applyBorder="1"/>
    <xf numFmtId="167" fontId="16" fillId="0" borderId="2" xfId="280" applyNumberFormat="1" applyFont="1" applyFill="1" applyBorder="1"/>
    <xf numFmtId="166" fontId="16" fillId="0" borderId="2" xfId="0" applyNumberFormat="1" applyFont="1" applyBorder="1"/>
    <xf numFmtId="0" fontId="16" fillId="0" borderId="4" xfId="0" applyFont="1" applyBorder="1"/>
    <xf numFmtId="165" fontId="16" fillId="0" borderId="4" xfId="2749" applyNumberFormat="1" applyFont="1" applyBorder="1"/>
    <xf numFmtId="167" fontId="16" fillId="0" borderId="4" xfId="280" applyNumberFormat="1" applyFont="1" applyFill="1" applyBorder="1"/>
    <xf numFmtId="166" fontId="16" fillId="0" borderId="4" xfId="0" applyNumberFormat="1" applyFont="1" applyBorder="1"/>
    <xf numFmtId="0" fontId="17" fillId="0" borderId="1" xfId="0" applyFont="1" applyBorder="1"/>
    <xf numFmtId="165" fontId="17" fillId="0" borderId="1" xfId="0" applyNumberFormat="1" applyFont="1" applyBorder="1"/>
    <xf numFmtId="165" fontId="17" fillId="0" borderId="0" xfId="0" applyNumberFormat="1" applyFont="1"/>
    <xf numFmtId="167" fontId="16" fillId="0" borderId="2" xfId="280" applyNumberFormat="1" applyFont="1" applyBorder="1"/>
    <xf numFmtId="167" fontId="16" fillId="0" borderId="4" xfId="280" applyNumberFormat="1" applyFont="1" applyBorder="1"/>
    <xf numFmtId="0" fontId="18" fillId="0" borderId="0" xfId="0" applyFont="1"/>
    <xf numFmtId="3" fontId="19" fillId="0" borderId="0" xfId="1" applyNumberFormat="1" applyFont="1" applyBorder="1"/>
    <xf numFmtId="0" fontId="18" fillId="0" borderId="2" xfId="0" applyFont="1" applyBorder="1"/>
    <xf numFmtId="165" fontId="18" fillId="0" borderId="2" xfId="0" applyNumberFormat="1" applyFont="1" applyBorder="1"/>
    <xf numFmtId="0" fontId="18" fillId="0" borderId="4" xfId="0" applyFont="1" applyBorder="1"/>
    <xf numFmtId="165" fontId="18" fillId="0" borderId="4" xfId="0" applyNumberFormat="1" applyFont="1" applyBorder="1"/>
    <xf numFmtId="0" fontId="18" fillId="0" borderId="3" xfId="0" applyFont="1" applyBorder="1"/>
    <xf numFmtId="165" fontId="18" fillId="0" borderId="3" xfId="0" applyNumberFormat="1" applyFont="1" applyBorder="1"/>
    <xf numFmtId="165" fontId="5" fillId="0" borderId="2" xfId="2750" applyNumberFormat="1" applyFont="1" applyBorder="1"/>
    <xf numFmtId="165" fontId="5" fillId="0" borderId="4" xfId="2750" applyNumberFormat="1" applyFont="1" applyBorder="1"/>
    <xf numFmtId="167" fontId="5" fillId="0" borderId="0" xfId="280" applyNumberFormat="1" applyFont="1" applyBorder="1" applyAlignment="1">
      <alignment horizontal="right"/>
    </xf>
    <xf numFmtId="165" fontId="5" fillId="0" borderId="0" xfId="2746" applyNumberFormat="1" applyFont="1" applyBorder="1"/>
    <xf numFmtId="165" fontId="4" fillId="0" borderId="0" xfId="2746" applyNumberFormat="1" applyFont="1" applyBorder="1"/>
    <xf numFmtId="167" fontId="4" fillId="0" borderId="0" xfId="280" applyNumberFormat="1" applyFont="1" applyFill="1" applyBorder="1"/>
    <xf numFmtId="165" fontId="5" fillId="0" borderId="0" xfId="2750" applyNumberFormat="1" applyFont="1"/>
    <xf numFmtId="167" fontId="4" fillId="0" borderId="0" xfId="280" applyNumberFormat="1" applyFont="1" applyBorder="1" applyAlignment="1">
      <alignment horizontal="right"/>
    </xf>
    <xf numFmtId="165" fontId="4" fillId="0" borderId="3" xfId="2750" applyNumberFormat="1" applyFont="1" applyBorder="1"/>
    <xf numFmtId="9" fontId="4" fillId="0" borderId="1" xfId="280" applyFont="1" applyBorder="1"/>
    <xf numFmtId="165" fontId="5" fillId="0" borderId="0" xfId="1" applyNumberFormat="1" applyFont="1" applyBorder="1"/>
    <xf numFmtId="0" fontId="20" fillId="0" borderId="1" xfId="0" applyFont="1" applyBorder="1"/>
    <xf numFmtId="9" fontId="5" fillId="0" borderId="2" xfId="280" applyFont="1" applyBorder="1"/>
    <xf numFmtId="166" fontId="5" fillId="0" borderId="4" xfId="284" applyNumberFormat="1" applyFont="1" applyBorder="1"/>
    <xf numFmtId="0" fontId="20" fillId="0" borderId="4" xfId="0" applyFont="1" applyBorder="1"/>
    <xf numFmtId="0" fontId="20" fillId="2" borderId="0" xfId="0" applyFont="1" applyFill="1"/>
    <xf numFmtId="0" fontId="15" fillId="0" borderId="2" xfId="10" applyFont="1" applyBorder="1"/>
    <xf numFmtId="165" fontId="15" fillId="0" borderId="2" xfId="2739" applyNumberFormat="1" applyFont="1" applyBorder="1"/>
    <xf numFmtId="165" fontId="15" fillId="0" borderId="4" xfId="2739" applyNumberFormat="1" applyFont="1" applyBorder="1"/>
    <xf numFmtId="0" fontId="15" fillId="0" borderId="4" xfId="10" applyFont="1" applyBorder="1"/>
    <xf numFmtId="0" fontId="20" fillId="0" borderId="4" xfId="10" applyFont="1" applyBorder="1"/>
    <xf numFmtId="165" fontId="20" fillId="0" borderId="4" xfId="2739" applyNumberFormat="1" applyFont="1" applyBorder="1"/>
    <xf numFmtId="0" fontId="16" fillId="0" borderId="0" xfId="0" applyFont="1"/>
    <xf numFmtId="165" fontId="16" fillId="0" borderId="0" xfId="2" applyNumberFormat="1" applyFont="1" applyFill="1" applyBorder="1"/>
    <xf numFmtId="165" fontId="16" fillId="0" borderId="0" xfId="2" applyNumberFormat="1" applyFont="1" applyBorder="1"/>
    <xf numFmtId="0" fontId="17" fillId="0" borderId="0" xfId="0" applyFont="1" applyAlignment="1">
      <alignment horizontal="center"/>
    </xf>
    <xf numFmtId="165" fontId="4" fillId="0" borderId="4" xfId="0" applyNumberFormat="1" applyFont="1" applyBorder="1"/>
    <xf numFmtId="169" fontId="5" fillId="0" borderId="0" xfId="1" applyNumberFormat="1" applyFont="1" applyBorder="1"/>
    <xf numFmtId="0" fontId="20" fillId="4" borderId="1" xfId="0" applyFont="1" applyFill="1" applyBorder="1"/>
    <xf numFmtId="0" fontId="20" fillId="0" borderId="2" xfId="0" applyFont="1" applyBorder="1"/>
    <xf numFmtId="0" fontId="20" fillId="0" borderId="0" xfId="0" applyFont="1"/>
    <xf numFmtId="0" fontId="20" fillId="2" borderId="2" xfId="0" applyFont="1" applyFill="1" applyBorder="1"/>
    <xf numFmtId="170" fontId="5" fillId="0" borderId="2" xfId="284" applyNumberFormat="1" applyFont="1" applyBorder="1"/>
    <xf numFmtId="170" fontId="5" fillId="0" borderId="4" xfId="284" applyNumberFormat="1" applyFont="1" applyBorder="1"/>
    <xf numFmtId="165" fontId="15" fillId="0" borderId="0" xfId="1" applyNumberFormat="1" applyFont="1" applyBorder="1"/>
    <xf numFmtId="170" fontId="4" fillId="0" borderId="3" xfId="0" applyNumberFormat="1" applyFont="1" applyBorder="1"/>
    <xf numFmtId="0" fontId="21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4" fillId="5" borderId="2" xfId="0" applyFont="1" applyFill="1" applyBorder="1" applyAlignment="1">
      <alignment vertical="center"/>
    </xf>
    <xf numFmtId="0" fontId="4" fillId="5" borderId="2" xfId="0" applyFont="1" applyFill="1" applyBorder="1" applyAlignment="1">
      <alignment vertical="center" wrapText="1"/>
    </xf>
    <xf numFmtId="165" fontId="5" fillId="0" borderId="2" xfId="0" applyNumberFormat="1" applyFont="1" applyBorder="1"/>
    <xf numFmtId="165" fontId="5" fillId="0" borderId="4" xfId="0" applyNumberFormat="1" applyFont="1" applyBorder="1"/>
    <xf numFmtId="165" fontId="5" fillId="0" borderId="3" xfId="0" applyNumberFormat="1" applyFont="1" applyBorder="1"/>
    <xf numFmtId="165" fontId="4" fillId="0" borderId="1" xfId="2746" applyNumberFormat="1" applyFont="1" applyBorder="1" applyAlignment="1">
      <alignment horizontal="right"/>
    </xf>
    <xf numFmtId="165" fontId="4" fillId="0" borderId="1" xfId="2747" applyNumberFormat="1" applyFont="1" applyBorder="1"/>
    <xf numFmtId="0" fontId="22" fillId="4" borderId="0" xfId="0" applyFont="1" applyFill="1"/>
    <xf numFmtId="0" fontId="4" fillId="5" borderId="1" xfId="0" applyFont="1" applyFill="1" applyBorder="1" applyAlignment="1">
      <alignment vertical="center"/>
    </xf>
    <xf numFmtId="165" fontId="5" fillId="0" borderId="2" xfId="2753" applyNumberFormat="1" applyFont="1" applyBorder="1"/>
    <xf numFmtId="165" fontId="15" fillId="0" borderId="2" xfId="2754" applyNumberFormat="1" applyFont="1" applyBorder="1"/>
    <xf numFmtId="165" fontId="15" fillId="0" borderId="2" xfId="2755" applyNumberFormat="1" applyFont="1" applyBorder="1"/>
    <xf numFmtId="165" fontId="5" fillId="0" borderId="4" xfId="2753" applyNumberFormat="1" applyFont="1" applyBorder="1"/>
    <xf numFmtId="165" fontId="15" fillId="0" borderId="4" xfId="2754" applyNumberFormat="1" applyFont="1" applyBorder="1"/>
    <xf numFmtId="165" fontId="15" fillId="0" borderId="4" xfId="2755" applyNumberFormat="1" applyFont="1" applyBorder="1"/>
    <xf numFmtId="0" fontId="0" fillId="0" borderId="4" xfId="0" applyBorder="1"/>
    <xf numFmtId="165" fontId="5" fillId="0" borderId="3" xfId="2753" applyNumberFormat="1" applyFont="1" applyBorder="1"/>
    <xf numFmtId="165" fontId="15" fillId="0" borderId="3" xfId="2754" applyNumberFormat="1" applyFont="1" applyBorder="1"/>
    <xf numFmtId="165" fontId="15" fillId="0" borderId="3" xfId="2755" applyNumberFormat="1" applyFont="1" applyBorder="1"/>
    <xf numFmtId="165" fontId="18" fillId="0" borderId="4" xfId="2754" applyNumberFormat="1" applyFont="1" applyBorder="1"/>
    <xf numFmtId="165" fontId="18" fillId="0" borderId="3" xfId="2754" applyNumberFormat="1" applyFont="1" applyBorder="1"/>
    <xf numFmtId="165" fontId="18" fillId="0" borderId="0" xfId="2754" applyNumberFormat="1" applyFont="1"/>
    <xf numFmtId="165" fontId="18" fillId="0" borderId="2" xfId="2754" applyNumberFormat="1" applyFont="1" applyBorder="1"/>
    <xf numFmtId="0" fontId="17" fillId="4" borderId="2" xfId="0" applyFont="1" applyFill="1" applyBorder="1"/>
    <xf numFmtId="0" fontId="17" fillId="4" borderId="2" xfId="0" applyFont="1" applyFill="1" applyBorder="1" applyAlignment="1">
      <alignment vertical="center"/>
    </xf>
    <xf numFmtId="49" fontId="17" fillId="4" borderId="2" xfId="0" applyNumberFormat="1" applyFont="1" applyFill="1" applyBorder="1"/>
    <xf numFmtId="165" fontId="18" fillId="0" borderId="2" xfId="2756" applyNumberFormat="1" applyFont="1" applyBorder="1"/>
    <xf numFmtId="165" fontId="18" fillId="0" borderId="4" xfId="2756" applyNumberFormat="1" applyFont="1" applyBorder="1"/>
    <xf numFmtId="165" fontId="18" fillId="0" borderId="3" xfId="2756" applyNumberFormat="1" applyFont="1" applyBorder="1"/>
    <xf numFmtId="9" fontId="17" fillId="0" borderId="1" xfId="280" applyFont="1" applyFill="1" applyBorder="1"/>
    <xf numFmtId="166" fontId="17" fillId="0" borderId="1" xfId="0" applyNumberFormat="1" applyFont="1" applyBorder="1"/>
    <xf numFmtId="165" fontId="18" fillId="0" borderId="9" xfId="2756" applyNumberFormat="1" applyFont="1" applyBorder="1"/>
    <xf numFmtId="165" fontId="18" fillId="0" borderId="15" xfId="2756" applyNumberFormat="1" applyFont="1" applyBorder="1"/>
    <xf numFmtId="165" fontId="17" fillId="0" borderId="10" xfId="0" applyNumberFormat="1" applyFont="1" applyBorder="1"/>
    <xf numFmtId="165" fontId="18" fillId="0" borderId="6" xfId="2756" applyNumberFormat="1" applyFont="1" applyBorder="1"/>
    <xf numFmtId="165" fontId="18" fillId="0" borderId="16" xfId="2756" applyNumberFormat="1" applyFont="1" applyBorder="1"/>
    <xf numFmtId="165" fontId="17" fillId="0" borderId="5" xfId="0" applyNumberFormat="1" applyFont="1" applyBorder="1"/>
    <xf numFmtId="0" fontId="18" fillId="0" borderId="16" xfId="0" applyFont="1" applyBorder="1"/>
    <xf numFmtId="165" fontId="18" fillId="0" borderId="0" xfId="2756" applyNumberFormat="1" applyFont="1"/>
    <xf numFmtId="0" fontId="18" fillId="0" borderId="19" xfId="0" applyFont="1" applyBorder="1"/>
    <xf numFmtId="9" fontId="17" fillId="0" borderId="1" xfId="280" applyFont="1" applyBorder="1"/>
    <xf numFmtId="3" fontId="18" fillId="0" borderId="0" xfId="0" applyNumberFormat="1" applyFont="1"/>
    <xf numFmtId="9" fontId="4" fillId="0" borderId="3" xfId="280" applyFont="1" applyBorder="1"/>
    <xf numFmtId="0" fontId="4" fillId="0" borderId="5" xfId="0" applyFont="1" applyBorder="1"/>
    <xf numFmtId="165" fontId="4" fillId="0" borderId="11" xfId="2750" applyNumberFormat="1" applyFont="1" applyBorder="1"/>
    <xf numFmtId="0" fontId="4" fillId="4" borderId="5" xfId="0" applyFont="1" applyFill="1" applyBorder="1"/>
    <xf numFmtId="167" fontId="5" fillId="0" borderId="9" xfId="280" applyNumberFormat="1" applyFont="1" applyFill="1" applyBorder="1" applyAlignment="1">
      <alignment horizontal="right"/>
    </xf>
    <xf numFmtId="167" fontId="5" fillId="0" borderId="15" xfId="280" applyNumberFormat="1" applyFont="1" applyFill="1" applyBorder="1" applyAlignment="1">
      <alignment horizontal="right"/>
    </xf>
    <xf numFmtId="167" fontId="4" fillId="0" borderId="1" xfId="280" applyNumberFormat="1" applyFont="1" applyBorder="1" applyAlignment="1">
      <alignment horizontal="right"/>
    </xf>
    <xf numFmtId="0" fontId="20" fillId="4" borderId="2" xfId="0" applyFont="1" applyFill="1" applyBorder="1"/>
    <xf numFmtId="0" fontId="24" fillId="4" borderId="2" xfId="0" applyFont="1" applyFill="1" applyBorder="1"/>
    <xf numFmtId="0" fontId="20" fillId="4" borderId="2" xfId="0" applyFont="1" applyFill="1" applyBorder="1" applyAlignment="1">
      <alignment vertical="center" wrapText="1"/>
    </xf>
    <xf numFmtId="165" fontId="4" fillId="0" borderId="10" xfId="2750" applyNumberFormat="1" applyFont="1" applyBorder="1"/>
    <xf numFmtId="0" fontId="5" fillId="0" borderId="4" xfId="10" applyFont="1" applyBorder="1"/>
    <xf numFmtId="167" fontId="4" fillId="0" borderId="1" xfId="14" applyNumberFormat="1" applyFont="1" applyBorder="1" applyAlignment="1">
      <alignment horizontal="right"/>
    </xf>
    <xf numFmtId="165" fontId="15" fillId="0" borderId="2" xfId="2756" applyNumberFormat="1" applyFont="1" applyBorder="1"/>
    <xf numFmtId="165" fontId="15" fillId="0" borderId="4" xfId="2756" applyNumberFormat="1" applyFont="1" applyBorder="1"/>
    <xf numFmtId="165" fontId="4" fillId="0" borderId="1" xfId="2756" applyNumberFormat="1" applyFont="1" applyBorder="1"/>
    <xf numFmtId="0" fontId="15" fillId="2" borderId="0" xfId="0" applyFont="1" applyFill="1"/>
    <xf numFmtId="165" fontId="15" fillId="0" borderId="3" xfId="2756" applyNumberFormat="1" applyFont="1" applyBorder="1"/>
    <xf numFmtId="0" fontId="15" fillId="0" borderId="15" xfId="0" applyFont="1" applyBorder="1"/>
    <xf numFmtId="0" fontId="15" fillId="0" borderId="0" xfId="0" applyFont="1"/>
    <xf numFmtId="165" fontId="15" fillId="0" borderId="0" xfId="2746" applyNumberFormat="1" applyFont="1" applyBorder="1"/>
    <xf numFmtId="166" fontId="15" fillId="0" borderId="0" xfId="284" applyNumberFormat="1" applyFont="1"/>
    <xf numFmtId="0" fontId="15" fillId="0" borderId="18" xfId="0" applyFont="1" applyBorder="1"/>
    <xf numFmtId="166" fontId="4" fillId="0" borderId="3" xfId="284" applyNumberFormat="1" applyFont="1" applyBorder="1"/>
    <xf numFmtId="0" fontId="20" fillId="4" borderId="2" xfId="0" applyFont="1" applyFill="1" applyBorder="1" applyAlignment="1">
      <alignment vertical="center"/>
    </xf>
    <xf numFmtId="17" fontId="20" fillId="4" borderId="2" xfId="0" applyNumberFormat="1" applyFont="1" applyFill="1" applyBorder="1"/>
    <xf numFmtId="0" fontId="20" fillId="0" borderId="3" xfId="0" applyFont="1" applyBorder="1"/>
    <xf numFmtId="166" fontId="20" fillId="0" borderId="3" xfId="284" applyNumberFormat="1" applyFont="1" applyBorder="1"/>
    <xf numFmtId="0" fontId="4" fillId="0" borderId="11" xfId="0" applyFont="1" applyBorder="1"/>
    <xf numFmtId="169" fontId="4" fillId="0" borderId="11" xfId="1" applyNumberFormat="1" applyFont="1" applyBorder="1"/>
    <xf numFmtId="171" fontId="4" fillId="0" borderId="10" xfId="0" applyNumberFormat="1" applyFont="1" applyBorder="1"/>
    <xf numFmtId="0" fontId="20" fillId="2" borderId="0" xfId="0" applyFont="1" applyFill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24" fillId="4" borderId="1" xfId="0" applyFont="1" applyFill="1" applyBorder="1"/>
    <xf numFmtId="0" fontId="22" fillId="4" borderId="16" xfId="0" applyFont="1" applyFill="1" applyBorder="1"/>
    <xf numFmtId="167" fontId="8" fillId="0" borderId="0" xfId="280" applyNumberFormat="1" applyFont="1"/>
    <xf numFmtId="165" fontId="4" fillId="0" borderId="11" xfId="2750" applyNumberFormat="1" applyFont="1" applyFill="1" applyBorder="1"/>
    <xf numFmtId="169" fontId="4" fillId="0" borderId="11" xfId="2746" applyNumberFormat="1" applyFont="1" applyFill="1" applyBorder="1"/>
    <xf numFmtId="0" fontId="11" fillId="0" borderId="0" xfId="17" applyFont="1"/>
    <xf numFmtId="0" fontId="6" fillId="0" borderId="0" xfId="282" quotePrefix="1" applyFont="1"/>
    <xf numFmtId="0" fontId="17" fillId="0" borderId="9" xfId="0" applyFont="1" applyBorder="1"/>
    <xf numFmtId="9" fontId="4" fillId="0" borderId="11" xfId="280" applyFont="1" applyFill="1" applyBorder="1"/>
    <xf numFmtId="0" fontId="4" fillId="4" borderId="2" xfId="0" applyFont="1" applyFill="1" applyBorder="1" applyAlignment="1">
      <alignment horizontal="center"/>
    </xf>
    <xf numFmtId="166" fontId="5" fillId="0" borderId="2" xfId="284" applyNumberFormat="1" applyFont="1" applyBorder="1"/>
    <xf numFmtId="166" fontId="5" fillId="0" borderId="3" xfId="284" applyNumberFormat="1" applyFont="1" applyBorder="1"/>
    <xf numFmtId="167" fontId="5" fillId="0" borderId="3" xfId="280" applyNumberFormat="1" applyFont="1" applyBorder="1"/>
    <xf numFmtId="165" fontId="5" fillId="0" borderId="2" xfId="2759" applyNumberFormat="1" applyFont="1" applyBorder="1"/>
    <xf numFmtId="165" fontId="5" fillId="0" borderId="4" xfId="2759" applyNumberFormat="1" applyFont="1" applyBorder="1"/>
    <xf numFmtId="165" fontId="5" fillId="0" borderId="2" xfId="2760" applyNumberFormat="1" applyFont="1" applyBorder="1"/>
    <xf numFmtId="165" fontId="5" fillId="0" borderId="4" xfId="2760" applyNumberFormat="1" applyFont="1" applyBorder="1"/>
    <xf numFmtId="0" fontId="4" fillId="5" borderId="2" xfId="0" applyFont="1" applyFill="1" applyBorder="1"/>
    <xf numFmtId="165" fontId="5" fillId="0" borderId="4" xfId="2761" applyNumberFormat="1" applyFont="1" applyBorder="1"/>
    <xf numFmtId="165" fontId="5" fillId="0" borderId="3" xfId="2761" applyNumberFormat="1" applyFont="1" applyBorder="1"/>
    <xf numFmtId="0" fontId="5" fillId="0" borderId="19" xfId="0" applyFont="1" applyBorder="1"/>
    <xf numFmtId="166" fontId="4" fillId="0" borderId="1" xfId="0" applyNumberFormat="1" applyFont="1" applyBorder="1"/>
    <xf numFmtId="9" fontId="4" fillId="0" borderId="1" xfId="0" applyNumberFormat="1" applyFont="1" applyBorder="1"/>
    <xf numFmtId="166" fontId="5" fillId="0" borderId="0" xfId="284" applyNumberFormat="1" applyFont="1" applyBorder="1"/>
    <xf numFmtId="166" fontId="4" fillId="0" borderId="3" xfId="0" applyNumberFormat="1" applyFont="1" applyBorder="1"/>
    <xf numFmtId="0" fontId="4" fillId="0" borderId="2" xfId="0" applyFont="1" applyBorder="1"/>
    <xf numFmtId="17" fontId="5" fillId="0" borderId="2" xfId="0" applyNumberFormat="1" applyFont="1" applyBorder="1"/>
    <xf numFmtId="169" fontId="5" fillId="0" borderId="4" xfId="2757" applyNumberFormat="1" applyFont="1" applyFill="1" applyBorder="1"/>
    <xf numFmtId="169" fontId="5" fillId="0" borderId="2" xfId="2757" applyNumberFormat="1" applyFont="1" applyBorder="1"/>
    <xf numFmtId="17" fontId="5" fillId="0" borderId="4" xfId="0" applyNumberFormat="1" applyFont="1" applyBorder="1"/>
    <xf numFmtId="169" fontId="5" fillId="0" borderId="4" xfId="2757" applyNumberFormat="1" applyFont="1" applyBorder="1"/>
    <xf numFmtId="17" fontId="5" fillId="0" borderId="3" xfId="0" applyNumberFormat="1" applyFont="1" applyBorder="1"/>
    <xf numFmtId="169" fontId="5" fillId="0" borderId="3" xfId="2757" applyNumberFormat="1" applyFont="1" applyBorder="1"/>
    <xf numFmtId="170" fontId="4" fillId="4" borderId="1" xfId="284" applyNumberFormat="1" applyFont="1" applyFill="1" applyBorder="1"/>
    <xf numFmtId="169" fontId="5" fillId="0" borderId="2" xfId="1" applyNumberFormat="1" applyFont="1" applyBorder="1"/>
    <xf numFmtId="0" fontId="25" fillId="0" borderId="0" xfId="0" applyFont="1"/>
    <xf numFmtId="169" fontId="5" fillId="0" borderId="4" xfId="1" applyNumberFormat="1" applyFont="1" applyBorder="1"/>
    <xf numFmtId="166" fontId="25" fillId="0" borderId="0" xfId="0" applyNumberFormat="1" applyFont="1"/>
    <xf numFmtId="166" fontId="25" fillId="0" borderId="0" xfId="284" applyNumberFormat="1" applyFont="1"/>
    <xf numFmtId="0" fontId="16" fillId="0" borderId="2" xfId="0" applyFont="1" applyBorder="1"/>
    <xf numFmtId="165" fontId="16" fillId="0" borderId="2" xfId="2757" applyNumberFormat="1" applyFont="1" applyBorder="1"/>
    <xf numFmtId="165" fontId="16" fillId="0" borderId="4" xfId="2757" applyNumberFormat="1" applyFont="1" applyBorder="1"/>
    <xf numFmtId="0" fontId="16" fillId="0" borderId="3" xfId="0" applyFont="1" applyBorder="1"/>
    <xf numFmtId="165" fontId="16" fillId="0" borderId="3" xfId="2757" applyNumberFormat="1" applyFont="1" applyBorder="1"/>
    <xf numFmtId="165" fontId="4" fillId="0" borderId="1" xfId="1" applyNumberFormat="1" applyFont="1" applyBorder="1"/>
    <xf numFmtId="165" fontId="5" fillId="0" borderId="2" xfId="2762" applyNumberFormat="1" applyFont="1" applyBorder="1"/>
    <xf numFmtId="165" fontId="5" fillId="0" borderId="4" xfId="2762" applyNumberFormat="1" applyFont="1" applyBorder="1"/>
    <xf numFmtId="165" fontId="5" fillId="0" borderId="3" xfId="2762" applyNumberFormat="1" applyFont="1" applyBorder="1"/>
    <xf numFmtId="167" fontId="5" fillId="0" borderId="0" xfId="280" applyNumberFormat="1" applyFont="1" applyFill="1"/>
    <xf numFmtId="165" fontId="5" fillId="0" borderId="2" xfId="2754" applyNumberFormat="1" applyFont="1" applyBorder="1"/>
    <xf numFmtId="165" fontId="5" fillId="0" borderId="4" xfId="2754" applyNumberFormat="1" applyFont="1" applyBorder="1"/>
    <xf numFmtId="165" fontId="5" fillId="0" borderId="3" xfId="2754" applyNumberFormat="1" applyFont="1" applyBorder="1"/>
    <xf numFmtId="165" fontId="5" fillId="0" borderId="9" xfId="2754" applyNumberFormat="1" applyFont="1" applyBorder="1"/>
    <xf numFmtId="165" fontId="5" fillId="0" borderId="15" xfId="2754" applyNumberFormat="1" applyFont="1" applyBorder="1"/>
    <xf numFmtId="165" fontId="5" fillId="0" borderId="18" xfId="2754" applyNumberFormat="1" applyFont="1" applyBorder="1"/>
    <xf numFmtId="9" fontId="4" fillId="0" borderId="8" xfId="280" applyFont="1" applyBorder="1"/>
    <xf numFmtId="167" fontId="5" fillId="0" borderId="3" xfId="280" applyNumberFormat="1" applyFont="1" applyFill="1" applyBorder="1" applyAlignment="1">
      <alignment horizontal="right"/>
    </xf>
    <xf numFmtId="165" fontId="5" fillId="0" borderId="7" xfId="2754" applyNumberFormat="1" applyFont="1" applyBorder="1"/>
    <xf numFmtId="165" fontId="5" fillId="0" borderId="0" xfId="2754" applyNumberFormat="1" applyFont="1" applyBorder="1"/>
    <xf numFmtId="165" fontId="5" fillId="0" borderId="8" xfId="2754" applyNumberFormat="1" applyFont="1" applyBorder="1"/>
    <xf numFmtId="167" fontId="5" fillId="0" borderId="18" xfId="280" applyNumberFormat="1" applyFont="1" applyFill="1" applyBorder="1" applyAlignment="1">
      <alignment horizontal="right"/>
    </xf>
    <xf numFmtId="165" fontId="5" fillId="0" borderId="3" xfId="2750" applyNumberFormat="1" applyFont="1" applyBorder="1"/>
    <xf numFmtId="167" fontId="5" fillId="0" borderId="3" xfId="280" applyNumberFormat="1" applyFont="1" applyBorder="1" applyAlignment="1">
      <alignment horizontal="right"/>
    </xf>
    <xf numFmtId="167" fontId="5" fillId="0" borderId="3" xfId="0" applyNumberFormat="1" applyFont="1" applyBorder="1"/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6" fillId="0" borderId="0" xfId="282" applyFont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7" fontId="4" fillId="4" borderId="1" xfId="0" applyNumberFormat="1" applyFont="1" applyFill="1" applyBorder="1" applyAlignment="1">
      <alignment horizontal="center"/>
    </xf>
    <xf numFmtId="0" fontId="10" fillId="0" borderId="0" xfId="282" applyFont="1" applyFill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0" fontId="4" fillId="4" borderId="1" xfId="10" applyFont="1" applyFill="1" applyBorder="1" applyAlignment="1">
      <alignment horizontal="center" vertical="center"/>
    </xf>
    <xf numFmtId="0" fontId="4" fillId="4" borderId="2" xfId="10" applyFont="1" applyFill="1" applyBorder="1" applyAlignment="1">
      <alignment horizontal="center" vertical="center"/>
    </xf>
    <xf numFmtId="17" fontId="4" fillId="4" borderId="10" xfId="0" applyNumberFormat="1" applyFont="1" applyFill="1" applyBorder="1" applyAlignment="1">
      <alignment horizontal="center"/>
    </xf>
    <xf numFmtId="17" fontId="4" fillId="4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1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/>
    </xf>
    <xf numFmtId="0" fontId="20" fillId="4" borderId="1" xfId="1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0" fontId="20" fillId="4" borderId="9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0" fontId="4" fillId="4" borderId="4" xfId="1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4" fillId="4" borderId="15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4" fillId="4" borderId="16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26" fillId="3" borderId="0" xfId="282" applyFont="1" applyFill="1"/>
  </cellXfs>
  <cellStyles count="2763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39C381B8-DC6D-48B0-AD36-DA3E8A75058B}"/>
    <cellStyle name="Comma 10 10 2 2 2 2" xfId="2754" xr:uid="{0AD021C7-9CED-4756-B033-3EBC526DA0CB}"/>
    <cellStyle name="Comma 10 11" xfId="318" xr:uid="{00000000-0005-0000-0000-000005000000}"/>
    <cellStyle name="Comma 10 2" xfId="42" xr:uid="{00000000-0005-0000-0000-000006000000}"/>
    <cellStyle name="Comma 10 2 10" xfId="322" xr:uid="{00000000-0005-0000-0000-000007000000}"/>
    <cellStyle name="Comma 10 2 2" xfId="6" xr:uid="{00000000-0005-0000-0000-000008000000}"/>
    <cellStyle name="Comma 10 2 2 2" xfId="7" xr:uid="{00000000-0005-0000-0000-000009000000}"/>
    <cellStyle name="Comma 10 2 2 2 2" xfId="16" xr:uid="{00000000-0005-0000-0000-00000A000000}"/>
    <cellStyle name="Comma 10 2 2 2 2 2" xfId="273" xr:uid="{00000000-0005-0000-0000-00000B000000}"/>
    <cellStyle name="Comma 10 2 2 2 2 2 2" xfId="820" xr:uid="{00000000-0005-0000-0000-00000C000000}"/>
    <cellStyle name="Comma 10 2 2 2 2 2 2 2" xfId="289" xr:uid="{00000000-0005-0000-0000-00000D000000}"/>
    <cellStyle name="Comma 10 2 2 2 2 2 2 2 2" xfId="295" xr:uid="{00000000-0005-0000-0000-00000E000000}"/>
    <cellStyle name="Comma 10 2 2 2 2 2 2 2 2 2" xfId="2438" xr:uid="{00000000-0005-0000-0000-00000F000000}"/>
    <cellStyle name="Comma 10 2 2 2 2 2 2 2 3" xfId="2726" xr:uid="{00000000-0005-0000-0000-000010000000}"/>
    <cellStyle name="Comma 10 2 2 2 2 2 2 2 4" xfId="1358" xr:uid="{00000000-0005-0000-0000-000011000000}"/>
    <cellStyle name="Comma 10 2 2 2 2 2 2 3" xfId="1900" xr:uid="{00000000-0005-0000-0000-000012000000}"/>
    <cellStyle name="Comma 10 2 2 2 2 2 3" xfId="1091" xr:uid="{00000000-0005-0000-0000-000013000000}"/>
    <cellStyle name="Comma 10 2 2 2 2 2 3 2" xfId="2171" xr:uid="{00000000-0005-0000-0000-000014000000}"/>
    <cellStyle name="Comma 10 2 2 2 2 2 4" xfId="1633" xr:uid="{00000000-0005-0000-0000-000015000000}"/>
    <cellStyle name="Comma 10 2 2 2 2 2 5" xfId="2714" xr:uid="{00000000-0005-0000-0000-000016000000}"/>
    <cellStyle name="Comma 10 2 2 2 2 2 6" xfId="553" xr:uid="{00000000-0005-0000-0000-000017000000}"/>
    <cellStyle name="Comma 10 2 2 2 2 3" xfId="577" xr:uid="{00000000-0005-0000-0000-000018000000}"/>
    <cellStyle name="Comma 10 2 2 2 2 3 2" xfId="1115" xr:uid="{00000000-0005-0000-0000-000019000000}"/>
    <cellStyle name="Comma 10 2 2 2 2 3 2 2" xfId="2195" xr:uid="{00000000-0005-0000-0000-00001A000000}"/>
    <cellStyle name="Comma 10 2 2 2 2 3 3" xfId="1657" xr:uid="{00000000-0005-0000-0000-00001B000000}"/>
    <cellStyle name="Comma 10 2 2 2 2 4" xfId="848" xr:uid="{00000000-0005-0000-0000-00001C000000}"/>
    <cellStyle name="Comma 10 2 2 2 2 4 2" xfId="1928" xr:uid="{00000000-0005-0000-0000-00001D000000}"/>
    <cellStyle name="Comma 10 2 2 2 2 5" xfId="1390" xr:uid="{00000000-0005-0000-0000-00001E000000}"/>
    <cellStyle name="Comma 10 2 2 2 2 6" xfId="2471" xr:uid="{00000000-0005-0000-0000-00001F000000}"/>
    <cellStyle name="Comma 10 2 2 2 2 7" xfId="310" xr:uid="{00000000-0005-0000-0000-000020000000}"/>
    <cellStyle name="Comma 10 2 2 2 3" xfId="209" xr:uid="{00000000-0005-0000-0000-000021000000}"/>
    <cellStyle name="Comma 10 2 2 2 3 2" xfId="756" xr:uid="{00000000-0005-0000-0000-000022000000}"/>
    <cellStyle name="Comma 10 2 2 2 3 2 2" xfId="1294" xr:uid="{00000000-0005-0000-0000-000023000000}"/>
    <cellStyle name="Comma 10 2 2 2 3 2 2 2" xfId="2374" xr:uid="{00000000-0005-0000-0000-000024000000}"/>
    <cellStyle name="Comma 10 2 2 2 3 2 3" xfId="1836" xr:uid="{00000000-0005-0000-0000-000025000000}"/>
    <cellStyle name="Comma 10 2 2 2 3 3" xfId="1027" xr:uid="{00000000-0005-0000-0000-000026000000}"/>
    <cellStyle name="Comma 10 2 2 2 3 3 2" xfId="2107" xr:uid="{00000000-0005-0000-0000-000027000000}"/>
    <cellStyle name="Comma 10 2 2 2 3 4" xfId="1569" xr:uid="{00000000-0005-0000-0000-000028000000}"/>
    <cellStyle name="Comma 10 2 2 2 3 5" xfId="2650" xr:uid="{00000000-0005-0000-0000-000029000000}"/>
    <cellStyle name="Comma 10 2 2 2 3 6" xfId="489" xr:uid="{00000000-0005-0000-0000-00002A000000}"/>
    <cellStyle name="Comma 10 2 2 2 4" xfId="571" xr:uid="{00000000-0005-0000-0000-00002B000000}"/>
    <cellStyle name="Comma 10 2 2 2 4 2" xfId="1109" xr:uid="{00000000-0005-0000-0000-00002C000000}"/>
    <cellStyle name="Comma 10 2 2 2 4 2 2" xfId="2189" xr:uid="{00000000-0005-0000-0000-00002D000000}"/>
    <cellStyle name="Comma 10 2 2 2 4 3" xfId="1651" xr:uid="{00000000-0005-0000-0000-00002E000000}"/>
    <cellStyle name="Comma 10 2 2 2 5" xfId="842" xr:uid="{00000000-0005-0000-0000-00002F000000}"/>
    <cellStyle name="Comma 10 2 2 2 5 2" xfId="1922" xr:uid="{00000000-0005-0000-0000-000030000000}"/>
    <cellStyle name="Comma 10 2 2 2 6" xfId="1384" xr:uid="{00000000-0005-0000-0000-000031000000}"/>
    <cellStyle name="Comma 10 2 2 2 7" xfId="2465" xr:uid="{00000000-0005-0000-0000-000032000000}"/>
    <cellStyle name="Comma 10 2 2 2 8" xfId="304" xr:uid="{00000000-0005-0000-0000-000033000000}"/>
    <cellStyle name="Comma 10 2 2 3" xfId="115" xr:uid="{00000000-0005-0000-0000-000034000000}"/>
    <cellStyle name="Comma 10 2 2 3 2" xfId="241" xr:uid="{00000000-0005-0000-0000-000035000000}"/>
    <cellStyle name="Comma 10 2 2 3 2 2" xfId="788" xr:uid="{00000000-0005-0000-0000-000036000000}"/>
    <cellStyle name="Comma 10 2 2 3 2 2 2" xfId="1326" xr:uid="{00000000-0005-0000-0000-000037000000}"/>
    <cellStyle name="Comma 10 2 2 3 2 2 2 2" xfId="2406" xr:uid="{00000000-0005-0000-0000-000038000000}"/>
    <cellStyle name="Comma 10 2 2 3 2 2 3" xfId="1868" xr:uid="{00000000-0005-0000-0000-000039000000}"/>
    <cellStyle name="Comma 10 2 2 3 2 3" xfId="1059" xr:uid="{00000000-0005-0000-0000-00003A000000}"/>
    <cellStyle name="Comma 10 2 2 3 2 3 2" xfId="2139" xr:uid="{00000000-0005-0000-0000-00003B000000}"/>
    <cellStyle name="Comma 10 2 2 3 2 4" xfId="1601" xr:uid="{00000000-0005-0000-0000-00003C000000}"/>
    <cellStyle name="Comma 10 2 2 3 2 5" xfId="2682" xr:uid="{00000000-0005-0000-0000-00003D000000}"/>
    <cellStyle name="Comma 10 2 2 3 2 6" xfId="521" xr:uid="{00000000-0005-0000-0000-00003E000000}"/>
    <cellStyle name="Comma 10 2 2 3 3" xfId="662" xr:uid="{00000000-0005-0000-0000-00003F000000}"/>
    <cellStyle name="Comma 10 2 2 3 3 2" xfId="1200" xr:uid="{00000000-0005-0000-0000-000040000000}"/>
    <cellStyle name="Comma 10 2 2 3 3 2 2" xfId="2280" xr:uid="{00000000-0005-0000-0000-000041000000}"/>
    <cellStyle name="Comma 10 2 2 3 3 3" xfId="1742" xr:uid="{00000000-0005-0000-0000-000042000000}"/>
    <cellStyle name="Comma 10 2 2 3 4" xfId="933" xr:uid="{00000000-0005-0000-0000-000043000000}"/>
    <cellStyle name="Comma 10 2 2 3 4 2" xfId="2013" xr:uid="{00000000-0005-0000-0000-000044000000}"/>
    <cellStyle name="Comma 10 2 2 3 5" xfId="1475" xr:uid="{00000000-0005-0000-0000-000045000000}"/>
    <cellStyle name="Comma 10 2 2 3 6" xfId="2556" xr:uid="{00000000-0005-0000-0000-000046000000}"/>
    <cellStyle name="Comma 10 2 2 3 7" xfId="395" xr:uid="{00000000-0005-0000-0000-000047000000}"/>
    <cellStyle name="Comma 10 2 2 4" xfId="177" xr:uid="{00000000-0005-0000-0000-000048000000}"/>
    <cellStyle name="Comma 10 2 2 4 2" xfId="724" xr:uid="{00000000-0005-0000-0000-000049000000}"/>
    <cellStyle name="Comma 10 2 2 4 2 2" xfId="1262" xr:uid="{00000000-0005-0000-0000-00004A000000}"/>
    <cellStyle name="Comma 10 2 2 4 2 2 2" xfId="2342" xr:uid="{00000000-0005-0000-0000-00004B000000}"/>
    <cellStyle name="Comma 10 2 2 4 2 3" xfId="1804" xr:uid="{00000000-0005-0000-0000-00004C000000}"/>
    <cellStyle name="Comma 10 2 2 4 3" xfId="995" xr:uid="{00000000-0005-0000-0000-00004D000000}"/>
    <cellStyle name="Comma 10 2 2 4 3 2" xfId="2075" xr:uid="{00000000-0005-0000-0000-00004E000000}"/>
    <cellStyle name="Comma 10 2 2 4 4" xfId="1537" xr:uid="{00000000-0005-0000-0000-00004F000000}"/>
    <cellStyle name="Comma 10 2 2 4 5" xfId="2618" xr:uid="{00000000-0005-0000-0000-000050000000}"/>
    <cellStyle name="Comma 10 2 2 4 6" xfId="457" xr:uid="{00000000-0005-0000-0000-000051000000}"/>
    <cellStyle name="Comma 10 2 2 5" xfId="570" xr:uid="{00000000-0005-0000-0000-000052000000}"/>
    <cellStyle name="Comma 10 2 2 5 2" xfId="1108" xr:uid="{00000000-0005-0000-0000-000053000000}"/>
    <cellStyle name="Comma 10 2 2 5 2 2" xfId="2188" xr:uid="{00000000-0005-0000-0000-000054000000}"/>
    <cellStyle name="Comma 10 2 2 5 3" xfId="1650" xr:uid="{00000000-0005-0000-0000-000055000000}"/>
    <cellStyle name="Comma 10 2 2 6" xfId="841" xr:uid="{00000000-0005-0000-0000-000056000000}"/>
    <cellStyle name="Comma 10 2 2 6 2" xfId="1921" xr:uid="{00000000-0005-0000-0000-000057000000}"/>
    <cellStyle name="Comma 10 2 2 7" xfId="1383" xr:uid="{00000000-0005-0000-0000-000058000000}"/>
    <cellStyle name="Comma 10 2 2 8" xfId="2464" xr:uid="{00000000-0005-0000-0000-000059000000}"/>
    <cellStyle name="Comma 10 2 2 9" xfId="303" xr:uid="{00000000-0005-0000-0000-00005A000000}"/>
    <cellStyle name="Comma 10 2 3" xfId="70" xr:uid="{00000000-0005-0000-0000-00005B000000}"/>
    <cellStyle name="Comma 10 2 3 2" xfId="132" xr:uid="{00000000-0005-0000-0000-00005C000000}"/>
    <cellStyle name="Comma 10 2 3 2 2" xfId="258" xr:uid="{00000000-0005-0000-0000-00005D000000}"/>
    <cellStyle name="Comma 10 2 3 2 2 2" xfId="805" xr:uid="{00000000-0005-0000-0000-00005E000000}"/>
    <cellStyle name="Comma 10 2 3 2 2 2 2" xfId="1343" xr:uid="{00000000-0005-0000-0000-00005F000000}"/>
    <cellStyle name="Comma 10 2 3 2 2 2 2 2" xfId="2423" xr:uid="{00000000-0005-0000-0000-000060000000}"/>
    <cellStyle name="Comma 10 2 3 2 2 2 3" xfId="1885" xr:uid="{00000000-0005-0000-0000-000061000000}"/>
    <cellStyle name="Comma 10 2 3 2 2 3" xfId="1076" xr:uid="{00000000-0005-0000-0000-000062000000}"/>
    <cellStyle name="Comma 10 2 3 2 2 3 2" xfId="2156" xr:uid="{00000000-0005-0000-0000-000063000000}"/>
    <cellStyle name="Comma 10 2 3 2 2 4" xfId="1618" xr:uid="{00000000-0005-0000-0000-000064000000}"/>
    <cellStyle name="Comma 10 2 3 2 2 5" xfId="2699" xr:uid="{00000000-0005-0000-0000-000065000000}"/>
    <cellStyle name="Comma 10 2 3 2 2 6" xfId="538" xr:uid="{00000000-0005-0000-0000-000066000000}"/>
    <cellStyle name="Comma 10 2 3 2 3" xfId="679" xr:uid="{00000000-0005-0000-0000-000067000000}"/>
    <cellStyle name="Comma 10 2 3 2 3 2" xfId="1217" xr:uid="{00000000-0005-0000-0000-000068000000}"/>
    <cellStyle name="Comma 10 2 3 2 3 2 2" xfId="2297" xr:uid="{00000000-0005-0000-0000-000069000000}"/>
    <cellStyle name="Comma 10 2 3 2 3 3" xfId="1759" xr:uid="{00000000-0005-0000-0000-00006A000000}"/>
    <cellStyle name="Comma 10 2 3 2 4" xfId="950" xr:uid="{00000000-0005-0000-0000-00006B000000}"/>
    <cellStyle name="Comma 10 2 3 2 4 2" xfId="2030" xr:uid="{00000000-0005-0000-0000-00006C000000}"/>
    <cellStyle name="Comma 10 2 3 2 5" xfId="1492" xr:uid="{00000000-0005-0000-0000-00006D000000}"/>
    <cellStyle name="Comma 10 2 3 2 6" xfId="2573" xr:uid="{00000000-0005-0000-0000-00006E000000}"/>
    <cellStyle name="Comma 10 2 3 2 7" xfId="412" xr:uid="{00000000-0005-0000-0000-00006F000000}"/>
    <cellStyle name="Comma 10 2 3 3" xfId="194" xr:uid="{00000000-0005-0000-0000-000070000000}"/>
    <cellStyle name="Comma 10 2 3 3 2" xfId="741" xr:uid="{00000000-0005-0000-0000-000071000000}"/>
    <cellStyle name="Comma 10 2 3 3 2 2" xfId="1279" xr:uid="{00000000-0005-0000-0000-000072000000}"/>
    <cellStyle name="Comma 10 2 3 3 2 2 2" xfId="2359" xr:uid="{00000000-0005-0000-0000-000073000000}"/>
    <cellStyle name="Comma 10 2 3 3 2 3" xfId="1821" xr:uid="{00000000-0005-0000-0000-000074000000}"/>
    <cellStyle name="Comma 10 2 3 3 3" xfId="1012" xr:uid="{00000000-0005-0000-0000-000075000000}"/>
    <cellStyle name="Comma 10 2 3 3 3 2" xfId="2092" xr:uid="{00000000-0005-0000-0000-000076000000}"/>
    <cellStyle name="Comma 10 2 3 3 4" xfId="1554" xr:uid="{00000000-0005-0000-0000-000077000000}"/>
    <cellStyle name="Comma 10 2 3 3 5" xfId="2635" xr:uid="{00000000-0005-0000-0000-000078000000}"/>
    <cellStyle name="Comma 10 2 3 3 6" xfId="474" xr:uid="{00000000-0005-0000-0000-000079000000}"/>
    <cellStyle name="Comma 10 2 3 4" xfId="617" xr:uid="{00000000-0005-0000-0000-00007A000000}"/>
    <cellStyle name="Comma 10 2 3 4 2" xfId="1155" xr:uid="{00000000-0005-0000-0000-00007B000000}"/>
    <cellStyle name="Comma 10 2 3 4 2 2" xfId="2235" xr:uid="{00000000-0005-0000-0000-00007C000000}"/>
    <cellStyle name="Comma 10 2 3 4 3" xfId="1697" xr:uid="{00000000-0005-0000-0000-00007D000000}"/>
    <cellStyle name="Comma 10 2 3 5" xfId="888" xr:uid="{00000000-0005-0000-0000-00007E000000}"/>
    <cellStyle name="Comma 10 2 3 5 2" xfId="1968" xr:uid="{00000000-0005-0000-0000-00007F000000}"/>
    <cellStyle name="Comma 10 2 3 6" xfId="1430" xr:uid="{00000000-0005-0000-0000-000080000000}"/>
    <cellStyle name="Comma 10 2 3 7" xfId="2511" xr:uid="{00000000-0005-0000-0000-000081000000}"/>
    <cellStyle name="Comma 10 2 3 8" xfId="350" xr:uid="{00000000-0005-0000-0000-000082000000}"/>
    <cellStyle name="Comma 10 2 4" xfId="100" xr:uid="{00000000-0005-0000-0000-000083000000}"/>
    <cellStyle name="Comma 10 2 4 2" xfId="226" xr:uid="{00000000-0005-0000-0000-000084000000}"/>
    <cellStyle name="Comma 10 2 4 2 2" xfId="773" xr:uid="{00000000-0005-0000-0000-000085000000}"/>
    <cellStyle name="Comma 10 2 4 2 2 2" xfId="1311" xr:uid="{00000000-0005-0000-0000-000086000000}"/>
    <cellStyle name="Comma 10 2 4 2 2 2 2" xfId="2391" xr:uid="{00000000-0005-0000-0000-000087000000}"/>
    <cellStyle name="Comma 10 2 4 2 2 3" xfId="1853" xr:uid="{00000000-0005-0000-0000-000088000000}"/>
    <cellStyle name="Comma 10 2 4 2 3" xfId="1044" xr:uid="{00000000-0005-0000-0000-000089000000}"/>
    <cellStyle name="Comma 10 2 4 2 3 2" xfId="2124" xr:uid="{00000000-0005-0000-0000-00008A000000}"/>
    <cellStyle name="Comma 10 2 4 2 4" xfId="1586" xr:uid="{00000000-0005-0000-0000-00008B000000}"/>
    <cellStyle name="Comma 10 2 4 2 5" xfId="2667" xr:uid="{00000000-0005-0000-0000-00008C000000}"/>
    <cellStyle name="Comma 10 2 4 2 6" xfId="506" xr:uid="{00000000-0005-0000-0000-00008D000000}"/>
    <cellStyle name="Comma 10 2 4 3" xfId="647" xr:uid="{00000000-0005-0000-0000-00008E000000}"/>
    <cellStyle name="Comma 10 2 4 3 2" xfId="1185" xr:uid="{00000000-0005-0000-0000-00008F000000}"/>
    <cellStyle name="Comma 10 2 4 3 2 2" xfId="2265" xr:uid="{00000000-0005-0000-0000-000090000000}"/>
    <cellStyle name="Comma 10 2 4 3 3" xfId="1727" xr:uid="{00000000-0005-0000-0000-000091000000}"/>
    <cellStyle name="Comma 10 2 4 4" xfId="918" xr:uid="{00000000-0005-0000-0000-000092000000}"/>
    <cellStyle name="Comma 10 2 4 4 2" xfId="1998" xr:uid="{00000000-0005-0000-0000-000093000000}"/>
    <cellStyle name="Comma 10 2 4 5" xfId="1460" xr:uid="{00000000-0005-0000-0000-000094000000}"/>
    <cellStyle name="Comma 10 2 4 6" xfId="2541" xr:uid="{00000000-0005-0000-0000-000095000000}"/>
    <cellStyle name="Comma 10 2 4 7" xfId="380" xr:uid="{00000000-0005-0000-0000-000096000000}"/>
    <cellStyle name="Comma 10 2 5" xfId="162" xr:uid="{00000000-0005-0000-0000-000097000000}"/>
    <cellStyle name="Comma 10 2 5 2" xfId="709" xr:uid="{00000000-0005-0000-0000-000098000000}"/>
    <cellStyle name="Comma 10 2 5 2 2" xfId="1247" xr:uid="{00000000-0005-0000-0000-000099000000}"/>
    <cellStyle name="Comma 10 2 5 2 2 2" xfId="2327" xr:uid="{00000000-0005-0000-0000-00009A000000}"/>
    <cellStyle name="Comma 10 2 5 2 3" xfId="1789" xr:uid="{00000000-0005-0000-0000-00009B000000}"/>
    <cellStyle name="Comma 10 2 5 3" xfId="980" xr:uid="{00000000-0005-0000-0000-00009C000000}"/>
    <cellStyle name="Comma 10 2 5 3 2" xfId="2060" xr:uid="{00000000-0005-0000-0000-00009D000000}"/>
    <cellStyle name="Comma 10 2 5 4" xfId="1522" xr:uid="{00000000-0005-0000-0000-00009E000000}"/>
    <cellStyle name="Comma 10 2 5 5" xfId="2603" xr:uid="{00000000-0005-0000-0000-00009F000000}"/>
    <cellStyle name="Comma 10 2 5 6" xfId="442" xr:uid="{00000000-0005-0000-0000-0000A0000000}"/>
    <cellStyle name="Comma 10 2 6" xfId="589" xr:uid="{00000000-0005-0000-0000-0000A1000000}"/>
    <cellStyle name="Comma 10 2 6 2" xfId="1127" xr:uid="{00000000-0005-0000-0000-0000A2000000}"/>
    <cellStyle name="Comma 10 2 6 2 2" xfId="2207" xr:uid="{00000000-0005-0000-0000-0000A3000000}"/>
    <cellStyle name="Comma 10 2 6 3" xfId="1669" xr:uid="{00000000-0005-0000-0000-0000A4000000}"/>
    <cellStyle name="Comma 10 2 7" xfId="860" xr:uid="{00000000-0005-0000-0000-0000A5000000}"/>
    <cellStyle name="Comma 10 2 7 2" xfId="1940" xr:uid="{00000000-0005-0000-0000-0000A6000000}"/>
    <cellStyle name="Comma 10 2 8" xfId="1402" xr:uid="{00000000-0005-0000-0000-0000A7000000}"/>
    <cellStyle name="Comma 10 2 9" xfId="2483" xr:uid="{00000000-0005-0000-0000-0000A8000000}"/>
    <cellStyle name="Comma 10 3" xfId="51" xr:uid="{00000000-0005-0000-0000-0000A9000000}"/>
    <cellStyle name="Comma 10 3 2" xfId="80" xr:uid="{00000000-0005-0000-0000-0000AA000000}"/>
    <cellStyle name="Comma 10 3 2 2" xfId="142" xr:uid="{00000000-0005-0000-0000-0000AB000000}"/>
    <cellStyle name="Comma 10 3 2 2 2" xfId="268" xr:uid="{00000000-0005-0000-0000-0000AC000000}"/>
    <cellStyle name="Comma 10 3 2 2 2 2" xfId="815" xr:uid="{00000000-0005-0000-0000-0000AD000000}"/>
    <cellStyle name="Comma 10 3 2 2 2 2 2" xfId="1353" xr:uid="{00000000-0005-0000-0000-0000AE000000}"/>
    <cellStyle name="Comma 10 3 2 2 2 2 2 2" xfId="2433" xr:uid="{00000000-0005-0000-0000-0000AF000000}"/>
    <cellStyle name="Comma 10 3 2 2 2 2 3" xfId="1895" xr:uid="{00000000-0005-0000-0000-0000B0000000}"/>
    <cellStyle name="Comma 10 3 2 2 2 3" xfId="1086" xr:uid="{00000000-0005-0000-0000-0000B1000000}"/>
    <cellStyle name="Comma 10 3 2 2 2 3 2" xfId="2166" xr:uid="{00000000-0005-0000-0000-0000B2000000}"/>
    <cellStyle name="Comma 10 3 2 2 2 4" xfId="1628" xr:uid="{00000000-0005-0000-0000-0000B3000000}"/>
    <cellStyle name="Comma 10 3 2 2 2 5" xfId="2709" xr:uid="{00000000-0005-0000-0000-0000B4000000}"/>
    <cellStyle name="Comma 10 3 2 2 2 6" xfId="548" xr:uid="{00000000-0005-0000-0000-0000B5000000}"/>
    <cellStyle name="Comma 10 3 2 2 3" xfId="689" xr:uid="{00000000-0005-0000-0000-0000B6000000}"/>
    <cellStyle name="Comma 10 3 2 2 3 2" xfId="1227" xr:uid="{00000000-0005-0000-0000-0000B7000000}"/>
    <cellStyle name="Comma 10 3 2 2 3 2 2" xfId="2307" xr:uid="{00000000-0005-0000-0000-0000B8000000}"/>
    <cellStyle name="Comma 10 3 2 2 3 3" xfId="1769" xr:uid="{00000000-0005-0000-0000-0000B9000000}"/>
    <cellStyle name="Comma 10 3 2 2 4" xfId="960" xr:uid="{00000000-0005-0000-0000-0000BA000000}"/>
    <cellStyle name="Comma 10 3 2 2 4 2" xfId="2040" xr:uid="{00000000-0005-0000-0000-0000BB000000}"/>
    <cellStyle name="Comma 10 3 2 2 5" xfId="1502" xr:uid="{00000000-0005-0000-0000-0000BC000000}"/>
    <cellStyle name="Comma 10 3 2 2 6" xfId="2583" xr:uid="{00000000-0005-0000-0000-0000BD000000}"/>
    <cellStyle name="Comma 10 3 2 2 7" xfId="422" xr:uid="{00000000-0005-0000-0000-0000BE000000}"/>
    <cellStyle name="Comma 10 3 2 3" xfId="204" xr:uid="{00000000-0005-0000-0000-0000BF000000}"/>
    <cellStyle name="Comma 10 3 2 3 2" xfId="751" xr:uid="{00000000-0005-0000-0000-0000C0000000}"/>
    <cellStyle name="Comma 10 3 2 3 2 2" xfId="1289" xr:uid="{00000000-0005-0000-0000-0000C1000000}"/>
    <cellStyle name="Comma 10 3 2 3 2 2 2" xfId="2369" xr:uid="{00000000-0005-0000-0000-0000C2000000}"/>
    <cellStyle name="Comma 10 3 2 3 2 3" xfId="1831" xr:uid="{00000000-0005-0000-0000-0000C3000000}"/>
    <cellStyle name="Comma 10 3 2 3 3" xfId="1022" xr:uid="{00000000-0005-0000-0000-0000C4000000}"/>
    <cellStyle name="Comma 10 3 2 3 3 2" xfId="2102" xr:uid="{00000000-0005-0000-0000-0000C5000000}"/>
    <cellStyle name="Comma 10 3 2 3 4" xfId="1564" xr:uid="{00000000-0005-0000-0000-0000C6000000}"/>
    <cellStyle name="Comma 10 3 2 3 5" xfId="2645" xr:uid="{00000000-0005-0000-0000-0000C7000000}"/>
    <cellStyle name="Comma 10 3 2 3 6" xfId="484" xr:uid="{00000000-0005-0000-0000-0000C8000000}"/>
    <cellStyle name="Comma 10 3 2 4" xfId="627" xr:uid="{00000000-0005-0000-0000-0000C9000000}"/>
    <cellStyle name="Comma 10 3 2 4 2" xfId="1165" xr:uid="{00000000-0005-0000-0000-0000CA000000}"/>
    <cellStyle name="Comma 10 3 2 4 2 2" xfId="2245" xr:uid="{00000000-0005-0000-0000-0000CB000000}"/>
    <cellStyle name="Comma 10 3 2 4 3" xfId="1707" xr:uid="{00000000-0005-0000-0000-0000CC000000}"/>
    <cellStyle name="Comma 10 3 2 5" xfId="898" xr:uid="{00000000-0005-0000-0000-0000CD000000}"/>
    <cellStyle name="Comma 10 3 2 5 2" xfId="1978" xr:uid="{00000000-0005-0000-0000-0000CE000000}"/>
    <cellStyle name="Comma 10 3 2 6" xfId="1440" xr:uid="{00000000-0005-0000-0000-0000CF000000}"/>
    <cellStyle name="Comma 10 3 2 7" xfId="2521" xr:uid="{00000000-0005-0000-0000-0000D0000000}"/>
    <cellStyle name="Comma 10 3 2 8" xfId="360" xr:uid="{00000000-0005-0000-0000-0000D1000000}"/>
    <cellStyle name="Comma 10 3 3" xfId="110" xr:uid="{00000000-0005-0000-0000-0000D2000000}"/>
    <cellStyle name="Comma 10 3 3 2" xfId="236" xr:uid="{00000000-0005-0000-0000-0000D3000000}"/>
    <cellStyle name="Comma 10 3 3 2 2" xfId="783" xr:uid="{00000000-0005-0000-0000-0000D4000000}"/>
    <cellStyle name="Comma 10 3 3 2 2 2" xfId="1321" xr:uid="{00000000-0005-0000-0000-0000D5000000}"/>
    <cellStyle name="Comma 10 3 3 2 2 2 2" xfId="2401" xr:uid="{00000000-0005-0000-0000-0000D6000000}"/>
    <cellStyle name="Comma 10 3 3 2 2 3" xfId="1863" xr:uid="{00000000-0005-0000-0000-0000D7000000}"/>
    <cellStyle name="Comma 10 3 3 2 3" xfId="1054" xr:uid="{00000000-0005-0000-0000-0000D8000000}"/>
    <cellStyle name="Comma 10 3 3 2 3 2" xfId="2134" xr:uid="{00000000-0005-0000-0000-0000D9000000}"/>
    <cellStyle name="Comma 10 3 3 2 4" xfId="1596" xr:uid="{00000000-0005-0000-0000-0000DA000000}"/>
    <cellStyle name="Comma 10 3 3 2 5" xfId="2677" xr:uid="{00000000-0005-0000-0000-0000DB000000}"/>
    <cellStyle name="Comma 10 3 3 2 6" xfId="516" xr:uid="{00000000-0005-0000-0000-0000DC000000}"/>
    <cellStyle name="Comma 10 3 3 3" xfId="657" xr:uid="{00000000-0005-0000-0000-0000DD000000}"/>
    <cellStyle name="Comma 10 3 3 3 2" xfId="1195" xr:uid="{00000000-0005-0000-0000-0000DE000000}"/>
    <cellStyle name="Comma 10 3 3 3 2 2" xfId="2275" xr:uid="{00000000-0005-0000-0000-0000DF000000}"/>
    <cellStyle name="Comma 10 3 3 3 3" xfId="1737" xr:uid="{00000000-0005-0000-0000-0000E0000000}"/>
    <cellStyle name="Comma 10 3 3 4" xfId="928" xr:uid="{00000000-0005-0000-0000-0000E1000000}"/>
    <cellStyle name="Comma 10 3 3 4 2" xfId="2008" xr:uid="{00000000-0005-0000-0000-0000E2000000}"/>
    <cellStyle name="Comma 10 3 3 5" xfId="1470" xr:uid="{00000000-0005-0000-0000-0000E3000000}"/>
    <cellStyle name="Comma 10 3 3 6" xfId="2551" xr:uid="{00000000-0005-0000-0000-0000E4000000}"/>
    <cellStyle name="Comma 10 3 3 7" xfId="390" xr:uid="{00000000-0005-0000-0000-0000E5000000}"/>
    <cellStyle name="Comma 10 3 4" xfId="172" xr:uid="{00000000-0005-0000-0000-0000E6000000}"/>
    <cellStyle name="Comma 10 3 4 2" xfId="719" xr:uid="{00000000-0005-0000-0000-0000E7000000}"/>
    <cellStyle name="Comma 10 3 4 2 2" xfId="1257" xr:uid="{00000000-0005-0000-0000-0000E8000000}"/>
    <cellStyle name="Comma 10 3 4 2 2 2" xfId="2337" xr:uid="{00000000-0005-0000-0000-0000E9000000}"/>
    <cellStyle name="Comma 10 3 4 2 3" xfId="1799" xr:uid="{00000000-0005-0000-0000-0000EA000000}"/>
    <cellStyle name="Comma 10 3 4 3" xfId="990" xr:uid="{00000000-0005-0000-0000-0000EB000000}"/>
    <cellStyle name="Comma 10 3 4 3 2" xfId="2070" xr:uid="{00000000-0005-0000-0000-0000EC000000}"/>
    <cellStyle name="Comma 10 3 4 4" xfId="1532" xr:uid="{00000000-0005-0000-0000-0000ED000000}"/>
    <cellStyle name="Comma 10 3 4 5" xfId="2613" xr:uid="{00000000-0005-0000-0000-0000EE000000}"/>
    <cellStyle name="Comma 10 3 4 6" xfId="452" xr:uid="{00000000-0005-0000-0000-0000EF000000}"/>
    <cellStyle name="Comma 10 3 5" xfId="598" xr:uid="{00000000-0005-0000-0000-0000F0000000}"/>
    <cellStyle name="Comma 10 3 5 2" xfId="1136" xr:uid="{00000000-0005-0000-0000-0000F1000000}"/>
    <cellStyle name="Comma 10 3 5 2 2" xfId="2216" xr:uid="{00000000-0005-0000-0000-0000F2000000}"/>
    <cellStyle name="Comma 10 3 5 3" xfId="1678" xr:uid="{00000000-0005-0000-0000-0000F3000000}"/>
    <cellStyle name="Comma 10 3 6" xfId="869" xr:uid="{00000000-0005-0000-0000-0000F4000000}"/>
    <cellStyle name="Comma 10 3 6 2" xfId="1949" xr:uid="{00000000-0005-0000-0000-0000F5000000}"/>
    <cellStyle name="Comma 10 3 7" xfId="1411" xr:uid="{00000000-0005-0000-0000-0000F6000000}"/>
    <cellStyle name="Comma 10 3 8" xfId="2492" xr:uid="{00000000-0005-0000-0000-0000F7000000}"/>
    <cellStyle name="Comma 10 3 9" xfId="331" xr:uid="{00000000-0005-0000-0000-0000F8000000}"/>
    <cellStyle name="Comma 10 4" xfId="65" xr:uid="{00000000-0005-0000-0000-0000F9000000}"/>
    <cellStyle name="Comma 10 4 2" xfId="127" xr:uid="{00000000-0005-0000-0000-0000FA000000}"/>
    <cellStyle name="Comma 10 4 2 2" xfId="253" xr:uid="{00000000-0005-0000-0000-0000FB000000}"/>
    <cellStyle name="Comma 10 4 2 2 2" xfId="800" xr:uid="{00000000-0005-0000-0000-0000FC000000}"/>
    <cellStyle name="Comma 10 4 2 2 2 2" xfId="1338" xr:uid="{00000000-0005-0000-0000-0000FD000000}"/>
    <cellStyle name="Comma 10 4 2 2 2 2 2" xfId="2418" xr:uid="{00000000-0005-0000-0000-0000FE000000}"/>
    <cellStyle name="Comma 10 4 2 2 2 3" xfId="1880" xr:uid="{00000000-0005-0000-0000-0000FF000000}"/>
    <cellStyle name="Comma 10 4 2 2 3" xfId="1071" xr:uid="{00000000-0005-0000-0000-000000010000}"/>
    <cellStyle name="Comma 10 4 2 2 3 2" xfId="2151" xr:uid="{00000000-0005-0000-0000-000001010000}"/>
    <cellStyle name="Comma 10 4 2 2 4" xfId="1613" xr:uid="{00000000-0005-0000-0000-000002010000}"/>
    <cellStyle name="Comma 10 4 2 2 5" xfId="2694" xr:uid="{00000000-0005-0000-0000-000003010000}"/>
    <cellStyle name="Comma 10 4 2 2 6" xfId="533" xr:uid="{00000000-0005-0000-0000-000004010000}"/>
    <cellStyle name="Comma 10 4 2 3" xfId="674" xr:uid="{00000000-0005-0000-0000-000005010000}"/>
    <cellStyle name="Comma 10 4 2 3 2" xfId="1212" xr:uid="{00000000-0005-0000-0000-000006010000}"/>
    <cellStyle name="Comma 10 4 2 3 2 2" xfId="2292" xr:uid="{00000000-0005-0000-0000-000007010000}"/>
    <cellStyle name="Comma 10 4 2 3 3" xfId="1754" xr:uid="{00000000-0005-0000-0000-000008010000}"/>
    <cellStyle name="Comma 10 4 2 4" xfId="945" xr:uid="{00000000-0005-0000-0000-000009010000}"/>
    <cellStyle name="Comma 10 4 2 4 2" xfId="2025" xr:uid="{00000000-0005-0000-0000-00000A010000}"/>
    <cellStyle name="Comma 10 4 2 5" xfId="1487" xr:uid="{00000000-0005-0000-0000-00000B010000}"/>
    <cellStyle name="Comma 10 4 2 6" xfId="2568" xr:uid="{00000000-0005-0000-0000-00000C010000}"/>
    <cellStyle name="Comma 10 4 2 7" xfId="407" xr:uid="{00000000-0005-0000-0000-00000D010000}"/>
    <cellStyle name="Comma 10 4 3" xfId="189" xr:uid="{00000000-0005-0000-0000-00000E010000}"/>
    <cellStyle name="Comma 10 4 3 2" xfId="736" xr:uid="{00000000-0005-0000-0000-00000F010000}"/>
    <cellStyle name="Comma 10 4 3 2 2" xfId="1274" xr:uid="{00000000-0005-0000-0000-000010010000}"/>
    <cellStyle name="Comma 10 4 3 2 2 2" xfId="2354" xr:uid="{00000000-0005-0000-0000-000011010000}"/>
    <cellStyle name="Comma 10 4 3 2 3" xfId="1816" xr:uid="{00000000-0005-0000-0000-000012010000}"/>
    <cellStyle name="Comma 10 4 3 3" xfId="1007" xr:uid="{00000000-0005-0000-0000-000013010000}"/>
    <cellStyle name="Comma 10 4 3 3 2" xfId="2087" xr:uid="{00000000-0005-0000-0000-000014010000}"/>
    <cellStyle name="Comma 10 4 3 4" xfId="1549" xr:uid="{00000000-0005-0000-0000-000015010000}"/>
    <cellStyle name="Comma 10 4 3 5" xfId="2630" xr:uid="{00000000-0005-0000-0000-000016010000}"/>
    <cellStyle name="Comma 10 4 3 6" xfId="469" xr:uid="{00000000-0005-0000-0000-000017010000}"/>
    <cellStyle name="Comma 10 4 4" xfId="612" xr:uid="{00000000-0005-0000-0000-000018010000}"/>
    <cellStyle name="Comma 10 4 4 2" xfId="1150" xr:uid="{00000000-0005-0000-0000-000019010000}"/>
    <cellStyle name="Comma 10 4 4 2 2" xfId="2230" xr:uid="{00000000-0005-0000-0000-00001A010000}"/>
    <cellStyle name="Comma 10 4 4 3" xfId="1692" xr:uid="{00000000-0005-0000-0000-00001B010000}"/>
    <cellStyle name="Comma 10 4 5" xfId="883" xr:uid="{00000000-0005-0000-0000-00001C010000}"/>
    <cellStyle name="Comma 10 4 5 2" xfId="1963" xr:uid="{00000000-0005-0000-0000-00001D010000}"/>
    <cellStyle name="Comma 10 4 6" xfId="1425" xr:uid="{00000000-0005-0000-0000-00001E010000}"/>
    <cellStyle name="Comma 10 4 7" xfId="2506" xr:uid="{00000000-0005-0000-0000-00001F010000}"/>
    <cellStyle name="Comma 10 4 8" xfId="345" xr:uid="{00000000-0005-0000-0000-000020010000}"/>
    <cellStyle name="Comma 10 5" xfId="95" xr:uid="{00000000-0005-0000-0000-000021010000}"/>
    <cellStyle name="Comma 10 5 2" xfId="221" xr:uid="{00000000-0005-0000-0000-000022010000}"/>
    <cellStyle name="Comma 10 5 2 2" xfId="768" xr:uid="{00000000-0005-0000-0000-000023010000}"/>
    <cellStyle name="Comma 10 5 2 2 2" xfId="1306" xr:uid="{00000000-0005-0000-0000-000024010000}"/>
    <cellStyle name="Comma 10 5 2 2 2 2" xfId="2386" xr:uid="{00000000-0005-0000-0000-000025010000}"/>
    <cellStyle name="Comma 10 5 2 2 3" xfId="1848" xr:uid="{00000000-0005-0000-0000-000026010000}"/>
    <cellStyle name="Comma 10 5 2 3" xfId="1039" xr:uid="{00000000-0005-0000-0000-000027010000}"/>
    <cellStyle name="Comma 10 5 2 3 2" xfId="2119" xr:uid="{00000000-0005-0000-0000-000028010000}"/>
    <cellStyle name="Comma 10 5 2 4" xfId="1581" xr:uid="{00000000-0005-0000-0000-000029010000}"/>
    <cellStyle name="Comma 10 5 2 5" xfId="2662" xr:uid="{00000000-0005-0000-0000-00002A010000}"/>
    <cellStyle name="Comma 10 5 2 6" xfId="501" xr:uid="{00000000-0005-0000-0000-00002B010000}"/>
    <cellStyle name="Comma 10 5 3" xfId="642" xr:uid="{00000000-0005-0000-0000-00002C010000}"/>
    <cellStyle name="Comma 10 5 3 2" xfId="1180" xr:uid="{00000000-0005-0000-0000-00002D010000}"/>
    <cellStyle name="Comma 10 5 3 2 2" xfId="2260" xr:uid="{00000000-0005-0000-0000-00002E010000}"/>
    <cellStyle name="Comma 10 5 3 3" xfId="1722" xr:uid="{00000000-0005-0000-0000-00002F010000}"/>
    <cellStyle name="Comma 10 5 4" xfId="913" xr:uid="{00000000-0005-0000-0000-000030010000}"/>
    <cellStyle name="Comma 10 5 4 2" xfId="1993" xr:uid="{00000000-0005-0000-0000-000031010000}"/>
    <cellStyle name="Comma 10 5 5" xfId="1455" xr:uid="{00000000-0005-0000-0000-000032010000}"/>
    <cellStyle name="Comma 10 5 6" xfId="2536" xr:uid="{00000000-0005-0000-0000-000033010000}"/>
    <cellStyle name="Comma 10 5 7" xfId="375" xr:uid="{00000000-0005-0000-0000-000034010000}"/>
    <cellStyle name="Comma 10 6" xfId="157" xr:uid="{00000000-0005-0000-0000-000035010000}"/>
    <cellStyle name="Comma 10 6 2" xfId="704" xr:uid="{00000000-0005-0000-0000-000036010000}"/>
    <cellStyle name="Comma 10 6 2 2" xfId="1242" xr:uid="{00000000-0005-0000-0000-000037010000}"/>
    <cellStyle name="Comma 10 6 2 2 2" xfId="2322" xr:uid="{00000000-0005-0000-0000-000038010000}"/>
    <cellStyle name="Comma 10 6 2 3" xfId="1784" xr:uid="{00000000-0005-0000-0000-000039010000}"/>
    <cellStyle name="Comma 10 6 3" xfId="975" xr:uid="{00000000-0005-0000-0000-00003A010000}"/>
    <cellStyle name="Comma 10 6 3 2" xfId="2055" xr:uid="{00000000-0005-0000-0000-00003B010000}"/>
    <cellStyle name="Comma 10 6 4" xfId="1517" xr:uid="{00000000-0005-0000-0000-00003C010000}"/>
    <cellStyle name="Comma 10 6 5" xfId="2598" xr:uid="{00000000-0005-0000-0000-00003D010000}"/>
    <cellStyle name="Comma 10 6 6" xfId="437" xr:uid="{00000000-0005-0000-0000-00003E010000}"/>
    <cellStyle name="Comma 10 7" xfId="585" xr:uid="{00000000-0005-0000-0000-00003F010000}"/>
    <cellStyle name="Comma 10 7 2" xfId="1123" xr:uid="{00000000-0005-0000-0000-000040010000}"/>
    <cellStyle name="Comma 10 7 2 2" xfId="2203" xr:uid="{00000000-0005-0000-0000-000041010000}"/>
    <cellStyle name="Comma 10 7 3" xfId="1665" xr:uid="{00000000-0005-0000-0000-000042010000}"/>
    <cellStyle name="Comma 10 8" xfId="856" xr:uid="{00000000-0005-0000-0000-000043010000}"/>
    <cellStyle name="Comma 10 8 2" xfId="1936" xr:uid="{00000000-0005-0000-0000-000044010000}"/>
    <cellStyle name="Comma 10 9" xfId="1398" xr:uid="{00000000-0005-0000-0000-000045010000}"/>
    <cellStyle name="Comma 11" xfId="4" xr:uid="{00000000-0005-0000-0000-000046010000}"/>
    <cellStyle name="Comma 11 10" xfId="301" xr:uid="{00000000-0005-0000-0000-000047010000}"/>
    <cellStyle name="Comma 11 2" xfId="53" xr:uid="{00000000-0005-0000-0000-000048010000}"/>
    <cellStyle name="Comma 11 2 2" xfId="82" xr:uid="{00000000-0005-0000-0000-000049010000}"/>
    <cellStyle name="Comma 11 2 2 2" xfId="144" xr:uid="{00000000-0005-0000-0000-00004A010000}"/>
    <cellStyle name="Comma 11 2 2 2 2" xfId="270" xr:uid="{00000000-0005-0000-0000-00004B010000}"/>
    <cellStyle name="Comma 11 2 2 2 2 2" xfId="817" xr:uid="{00000000-0005-0000-0000-00004C010000}"/>
    <cellStyle name="Comma 11 2 2 2 2 2 2" xfId="1355" xr:uid="{00000000-0005-0000-0000-00004D010000}"/>
    <cellStyle name="Comma 11 2 2 2 2 2 2 2" xfId="2435" xr:uid="{00000000-0005-0000-0000-00004E010000}"/>
    <cellStyle name="Comma 11 2 2 2 2 2 3" xfId="1897" xr:uid="{00000000-0005-0000-0000-00004F010000}"/>
    <cellStyle name="Comma 11 2 2 2 2 3" xfId="1088" xr:uid="{00000000-0005-0000-0000-000050010000}"/>
    <cellStyle name="Comma 11 2 2 2 2 3 2" xfId="2168" xr:uid="{00000000-0005-0000-0000-000051010000}"/>
    <cellStyle name="Comma 11 2 2 2 2 4" xfId="1630" xr:uid="{00000000-0005-0000-0000-000052010000}"/>
    <cellStyle name="Comma 11 2 2 2 2 5" xfId="2711" xr:uid="{00000000-0005-0000-0000-000053010000}"/>
    <cellStyle name="Comma 11 2 2 2 2 6" xfId="550" xr:uid="{00000000-0005-0000-0000-000054010000}"/>
    <cellStyle name="Comma 11 2 2 2 3" xfId="691" xr:uid="{00000000-0005-0000-0000-000055010000}"/>
    <cellStyle name="Comma 11 2 2 2 3 2" xfId="1229" xr:uid="{00000000-0005-0000-0000-000056010000}"/>
    <cellStyle name="Comma 11 2 2 2 3 2 2" xfId="2309" xr:uid="{00000000-0005-0000-0000-000057010000}"/>
    <cellStyle name="Comma 11 2 2 2 3 3" xfId="1771" xr:uid="{00000000-0005-0000-0000-000058010000}"/>
    <cellStyle name="Comma 11 2 2 2 4" xfId="962" xr:uid="{00000000-0005-0000-0000-000059010000}"/>
    <cellStyle name="Comma 11 2 2 2 4 2" xfId="2042" xr:uid="{00000000-0005-0000-0000-00005A010000}"/>
    <cellStyle name="Comma 11 2 2 2 5" xfId="1504" xr:uid="{00000000-0005-0000-0000-00005B010000}"/>
    <cellStyle name="Comma 11 2 2 2 6" xfId="2585" xr:uid="{00000000-0005-0000-0000-00005C010000}"/>
    <cellStyle name="Comma 11 2 2 2 7" xfId="424" xr:uid="{00000000-0005-0000-0000-00005D010000}"/>
    <cellStyle name="Comma 11 2 2 3" xfId="206" xr:uid="{00000000-0005-0000-0000-00005E010000}"/>
    <cellStyle name="Comma 11 2 2 3 2" xfId="753" xr:uid="{00000000-0005-0000-0000-00005F010000}"/>
    <cellStyle name="Comma 11 2 2 3 2 2" xfId="1291" xr:uid="{00000000-0005-0000-0000-000060010000}"/>
    <cellStyle name="Comma 11 2 2 3 2 2 2" xfId="2371" xr:uid="{00000000-0005-0000-0000-000061010000}"/>
    <cellStyle name="Comma 11 2 2 3 2 3" xfId="1833" xr:uid="{00000000-0005-0000-0000-000062010000}"/>
    <cellStyle name="Comma 11 2 2 3 3" xfId="1024" xr:uid="{00000000-0005-0000-0000-000063010000}"/>
    <cellStyle name="Comma 11 2 2 3 3 2" xfId="2104" xr:uid="{00000000-0005-0000-0000-000064010000}"/>
    <cellStyle name="Comma 11 2 2 3 4" xfId="1566" xr:uid="{00000000-0005-0000-0000-000065010000}"/>
    <cellStyle name="Comma 11 2 2 3 5" xfId="2647" xr:uid="{00000000-0005-0000-0000-000066010000}"/>
    <cellStyle name="Comma 11 2 2 3 6" xfId="486" xr:uid="{00000000-0005-0000-0000-000067010000}"/>
    <cellStyle name="Comma 11 2 2 4" xfId="629" xr:uid="{00000000-0005-0000-0000-000068010000}"/>
    <cellStyle name="Comma 11 2 2 4 2" xfId="1167" xr:uid="{00000000-0005-0000-0000-000069010000}"/>
    <cellStyle name="Comma 11 2 2 4 2 2" xfId="2247" xr:uid="{00000000-0005-0000-0000-00006A010000}"/>
    <cellStyle name="Comma 11 2 2 4 3" xfId="1709" xr:uid="{00000000-0005-0000-0000-00006B010000}"/>
    <cellStyle name="Comma 11 2 2 5" xfId="900" xr:uid="{00000000-0005-0000-0000-00006C010000}"/>
    <cellStyle name="Comma 11 2 2 5 2" xfId="1980" xr:uid="{00000000-0005-0000-0000-00006D010000}"/>
    <cellStyle name="Comma 11 2 2 6" xfId="1442" xr:uid="{00000000-0005-0000-0000-00006E010000}"/>
    <cellStyle name="Comma 11 2 2 7" xfId="2523" xr:uid="{00000000-0005-0000-0000-00006F010000}"/>
    <cellStyle name="Comma 11 2 2 8" xfId="362" xr:uid="{00000000-0005-0000-0000-000070010000}"/>
    <cellStyle name="Comma 11 2 3" xfId="112" xr:uid="{00000000-0005-0000-0000-000071010000}"/>
    <cellStyle name="Comma 11 2 3 2" xfId="238" xr:uid="{00000000-0005-0000-0000-000072010000}"/>
    <cellStyle name="Comma 11 2 3 2 2" xfId="785" xr:uid="{00000000-0005-0000-0000-000073010000}"/>
    <cellStyle name="Comma 11 2 3 2 2 2" xfId="1323" xr:uid="{00000000-0005-0000-0000-000074010000}"/>
    <cellStyle name="Comma 11 2 3 2 2 2 2" xfId="2403" xr:uid="{00000000-0005-0000-0000-000075010000}"/>
    <cellStyle name="Comma 11 2 3 2 2 3" xfId="1865" xr:uid="{00000000-0005-0000-0000-000076010000}"/>
    <cellStyle name="Comma 11 2 3 2 3" xfId="1056" xr:uid="{00000000-0005-0000-0000-000077010000}"/>
    <cellStyle name="Comma 11 2 3 2 3 2" xfId="2136" xr:uid="{00000000-0005-0000-0000-000078010000}"/>
    <cellStyle name="Comma 11 2 3 2 4" xfId="1598" xr:uid="{00000000-0005-0000-0000-000079010000}"/>
    <cellStyle name="Comma 11 2 3 2 5" xfId="2679" xr:uid="{00000000-0005-0000-0000-00007A010000}"/>
    <cellStyle name="Comma 11 2 3 2 6" xfId="518" xr:uid="{00000000-0005-0000-0000-00007B010000}"/>
    <cellStyle name="Comma 11 2 3 3" xfId="659" xr:uid="{00000000-0005-0000-0000-00007C010000}"/>
    <cellStyle name="Comma 11 2 3 3 2" xfId="1197" xr:uid="{00000000-0005-0000-0000-00007D010000}"/>
    <cellStyle name="Comma 11 2 3 3 2 2" xfId="2277" xr:uid="{00000000-0005-0000-0000-00007E010000}"/>
    <cellStyle name="Comma 11 2 3 3 3" xfId="1739" xr:uid="{00000000-0005-0000-0000-00007F010000}"/>
    <cellStyle name="Comma 11 2 3 4" xfId="930" xr:uid="{00000000-0005-0000-0000-000080010000}"/>
    <cellStyle name="Comma 11 2 3 4 2" xfId="2010" xr:uid="{00000000-0005-0000-0000-000081010000}"/>
    <cellStyle name="Comma 11 2 3 5" xfId="1472" xr:uid="{00000000-0005-0000-0000-000082010000}"/>
    <cellStyle name="Comma 11 2 3 6" xfId="2553" xr:uid="{00000000-0005-0000-0000-000083010000}"/>
    <cellStyle name="Comma 11 2 3 7" xfId="392" xr:uid="{00000000-0005-0000-0000-000084010000}"/>
    <cellStyle name="Comma 11 2 4" xfId="174" xr:uid="{00000000-0005-0000-0000-000085010000}"/>
    <cellStyle name="Comma 11 2 4 2" xfId="721" xr:uid="{00000000-0005-0000-0000-000086010000}"/>
    <cellStyle name="Comma 11 2 4 2 2" xfId="1259" xr:uid="{00000000-0005-0000-0000-000087010000}"/>
    <cellStyle name="Comma 11 2 4 2 2 2" xfId="2339" xr:uid="{00000000-0005-0000-0000-000088010000}"/>
    <cellStyle name="Comma 11 2 4 2 3" xfId="1801" xr:uid="{00000000-0005-0000-0000-000089010000}"/>
    <cellStyle name="Comma 11 2 4 3" xfId="992" xr:uid="{00000000-0005-0000-0000-00008A010000}"/>
    <cellStyle name="Comma 11 2 4 3 2" xfId="2072" xr:uid="{00000000-0005-0000-0000-00008B010000}"/>
    <cellStyle name="Comma 11 2 4 4" xfId="1534" xr:uid="{00000000-0005-0000-0000-00008C010000}"/>
    <cellStyle name="Comma 11 2 4 5" xfId="2615" xr:uid="{00000000-0005-0000-0000-00008D010000}"/>
    <cellStyle name="Comma 11 2 4 6" xfId="454" xr:uid="{00000000-0005-0000-0000-00008E010000}"/>
    <cellStyle name="Comma 11 2 5" xfId="600" xr:uid="{00000000-0005-0000-0000-00008F010000}"/>
    <cellStyle name="Comma 11 2 5 2" xfId="1138" xr:uid="{00000000-0005-0000-0000-000090010000}"/>
    <cellStyle name="Comma 11 2 5 2 2" xfId="2218" xr:uid="{00000000-0005-0000-0000-000091010000}"/>
    <cellStyle name="Comma 11 2 5 3" xfId="1680" xr:uid="{00000000-0005-0000-0000-000092010000}"/>
    <cellStyle name="Comma 11 2 6" xfId="871" xr:uid="{00000000-0005-0000-0000-000093010000}"/>
    <cellStyle name="Comma 11 2 6 2" xfId="1951" xr:uid="{00000000-0005-0000-0000-000094010000}"/>
    <cellStyle name="Comma 11 2 7" xfId="1413" xr:uid="{00000000-0005-0000-0000-000095010000}"/>
    <cellStyle name="Comma 11 2 8" xfId="2494" xr:uid="{00000000-0005-0000-0000-000096010000}"/>
    <cellStyle name="Comma 11 2 9" xfId="333" xr:uid="{00000000-0005-0000-0000-000097010000}"/>
    <cellStyle name="Comma 11 3" xfId="67" xr:uid="{00000000-0005-0000-0000-000098010000}"/>
    <cellStyle name="Comma 11 3 2" xfId="129" xr:uid="{00000000-0005-0000-0000-000099010000}"/>
    <cellStyle name="Comma 11 3 2 2" xfId="255" xr:uid="{00000000-0005-0000-0000-00009A010000}"/>
    <cellStyle name="Comma 11 3 2 2 2" xfId="802" xr:uid="{00000000-0005-0000-0000-00009B010000}"/>
    <cellStyle name="Comma 11 3 2 2 2 2" xfId="1340" xr:uid="{00000000-0005-0000-0000-00009C010000}"/>
    <cellStyle name="Comma 11 3 2 2 2 2 2" xfId="2420" xr:uid="{00000000-0005-0000-0000-00009D010000}"/>
    <cellStyle name="Comma 11 3 2 2 2 3" xfId="1882" xr:uid="{00000000-0005-0000-0000-00009E010000}"/>
    <cellStyle name="Comma 11 3 2 2 3" xfId="1073" xr:uid="{00000000-0005-0000-0000-00009F010000}"/>
    <cellStyle name="Comma 11 3 2 2 3 2" xfId="2153" xr:uid="{00000000-0005-0000-0000-0000A0010000}"/>
    <cellStyle name="Comma 11 3 2 2 4" xfId="1615" xr:uid="{00000000-0005-0000-0000-0000A1010000}"/>
    <cellStyle name="Comma 11 3 2 2 5" xfId="2696" xr:uid="{00000000-0005-0000-0000-0000A2010000}"/>
    <cellStyle name="Comma 11 3 2 2 6" xfId="535" xr:uid="{00000000-0005-0000-0000-0000A3010000}"/>
    <cellStyle name="Comma 11 3 2 3" xfId="676" xr:uid="{00000000-0005-0000-0000-0000A4010000}"/>
    <cellStyle name="Comma 11 3 2 3 2" xfId="1214" xr:uid="{00000000-0005-0000-0000-0000A5010000}"/>
    <cellStyle name="Comma 11 3 2 3 2 2" xfId="2294" xr:uid="{00000000-0005-0000-0000-0000A6010000}"/>
    <cellStyle name="Comma 11 3 2 3 3" xfId="1756" xr:uid="{00000000-0005-0000-0000-0000A7010000}"/>
    <cellStyle name="Comma 11 3 2 4" xfId="947" xr:uid="{00000000-0005-0000-0000-0000A8010000}"/>
    <cellStyle name="Comma 11 3 2 4 2" xfId="2027" xr:uid="{00000000-0005-0000-0000-0000A9010000}"/>
    <cellStyle name="Comma 11 3 2 5" xfId="1489" xr:uid="{00000000-0005-0000-0000-0000AA010000}"/>
    <cellStyle name="Comma 11 3 2 6" xfId="2570" xr:uid="{00000000-0005-0000-0000-0000AB010000}"/>
    <cellStyle name="Comma 11 3 2 7" xfId="409" xr:uid="{00000000-0005-0000-0000-0000AC010000}"/>
    <cellStyle name="Comma 11 3 3" xfId="191" xr:uid="{00000000-0005-0000-0000-0000AD010000}"/>
    <cellStyle name="Comma 11 3 3 2" xfId="738" xr:uid="{00000000-0005-0000-0000-0000AE010000}"/>
    <cellStyle name="Comma 11 3 3 2 2" xfId="1276" xr:uid="{00000000-0005-0000-0000-0000AF010000}"/>
    <cellStyle name="Comma 11 3 3 2 2 2" xfId="2356" xr:uid="{00000000-0005-0000-0000-0000B0010000}"/>
    <cellStyle name="Comma 11 3 3 2 3" xfId="1818" xr:uid="{00000000-0005-0000-0000-0000B1010000}"/>
    <cellStyle name="Comma 11 3 3 3" xfId="1009" xr:uid="{00000000-0005-0000-0000-0000B2010000}"/>
    <cellStyle name="Comma 11 3 3 3 2" xfId="2089" xr:uid="{00000000-0005-0000-0000-0000B3010000}"/>
    <cellStyle name="Comma 11 3 3 4" xfId="1551" xr:uid="{00000000-0005-0000-0000-0000B4010000}"/>
    <cellStyle name="Comma 11 3 3 5" xfId="2632" xr:uid="{00000000-0005-0000-0000-0000B5010000}"/>
    <cellStyle name="Comma 11 3 3 6" xfId="471" xr:uid="{00000000-0005-0000-0000-0000B6010000}"/>
    <cellStyle name="Comma 11 3 4" xfId="614" xr:uid="{00000000-0005-0000-0000-0000B7010000}"/>
    <cellStyle name="Comma 11 3 4 2" xfId="1152" xr:uid="{00000000-0005-0000-0000-0000B8010000}"/>
    <cellStyle name="Comma 11 3 4 2 2" xfId="2232" xr:uid="{00000000-0005-0000-0000-0000B9010000}"/>
    <cellStyle name="Comma 11 3 4 3" xfId="1694" xr:uid="{00000000-0005-0000-0000-0000BA010000}"/>
    <cellStyle name="Comma 11 3 5" xfId="885" xr:uid="{00000000-0005-0000-0000-0000BB010000}"/>
    <cellStyle name="Comma 11 3 5 2" xfId="1965" xr:uid="{00000000-0005-0000-0000-0000BC010000}"/>
    <cellStyle name="Comma 11 3 6" xfId="1427" xr:uid="{00000000-0005-0000-0000-0000BD010000}"/>
    <cellStyle name="Comma 11 3 7" xfId="2508" xr:uid="{00000000-0005-0000-0000-0000BE010000}"/>
    <cellStyle name="Comma 11 3 8" xfId="347" xr:uid="{00000000-0005-0000-0000-0000BF010000}"/>
    <cellStyle name="Comma 11 4" xfId="97" xr:uid="{00000000-0005-0000-0000-0000C0010000}"/>
    <cellStyle name="Comma 11 4 2" xfId="223" xr:uid="{00000000-0005-0000-0000-0000C1010000}"/>
    <cellStyle name="Comma 11 4 2 2" xfId="770" xr:uid="{00000000-0005-0000-0000-0000C2010000}"/>
    <cellStyle name="Comma 11 4 2 2 2" xfId="1308" xr:uid="{00000000-0005-0000-0000-0000C3010000}"/>
    <cellStyle name="Comma 11 4 2 2 2 2" xfId="2388" xr:uid="{00000000-0005-0000-0000-0000C4010000}"/>
    <cellStyle name="Comma 11 4 2 2 3" xfId="1850" xr:uid="{00000000-0005-0000-0000-0000C5010000}"/>
    <cellStyle name="Comma 11 4 2 3" xfId="1041" xr:uid="{00000000-0005-0000-0000-0000C6010000}"/>
    <cellStyle name="Comma 11 4 2 3 2" xfId="2121" xr:uid="{00000000-0005-0000-0000-0000C7010000}"/>
    <cellStyle name="Comma 11 4 2 4" xfId="1583" xr:uid="{00000000-0005-0000-0000-0000C8010000}"/>
    <cellStyle name="Comma 11 4 2 5" xfId="2664" xr:uid="{00000000-0005-0000-0000-0000C9010000}"/>
    <cellStyle name="Comma 11 4 2 6" xfId="503" xr:uid="{00000000-0005-0000-0000-0000CA010000}"/>
    <cellStyle name="Comma 11 4 3" xfId="644" xr:uid="{00000000-0005-0000-0000-0000CB010000}"/>
    <cellStyle name="Comma 11 4 3 2" xfId="1182" xr:uid="{00000000-0005-0000-0000-0000CC010000}"/>
    <cellStyle name="Comma 11 4 3 2 2" xfId="2262" xr:uid="{00000000-0005-0000-0000-0000CD010000}"/>
    <cellStyle name="Comma 11 4 3 3" xfId="1724" xr:uid="{00000000-0005-0000-0000-0000CE010000}"/>
    <cellStyle name="Comma 11 4 4" xfId="915" xr:uid="{00000000-0005-0000-0000-0000CF010000}"/>
    <cellStyle name="Comma 11 4 4 2" xfId="1995" xr:uid="{00000000-0005-0000-0000-0000D0010000}"/>
    <cellStyle name="Comma 11 4 5" xfId="1457" xr:uid="{00000000-0005-0000-0000-0000D1010000}"/>
    <cellStyle name="Comma 11 4 6" xfId="2538" xr:uid="{00000000-0005-0000-0000-0000D2010000}"/>
    <cellStyle name="Comma 11 4 7" xfId="377" xr:uid="{00000000-0005-0000-0000-0000D3010000}"/>
    <cellStyle name="Comma 11 5" xfId="159" xr:uid="{00000000-0005-0000-0000-0000D4010000}"/>
    <cellStyle name="Comma 11 5 2" xfId="706" xr:uid="{00000000-0005-0000-0000-0000D5010000}"/>
    <cellStyle name="Comma 11 5 2 2" xfId="1244" xr:uid="{00000000-0005-0000-0000-0000D6010000}"/>
    <cellStyle name="Comma 11 5 2 2 2" xfId="2324" xr:uid="{00000000-0005-0000-0000-0000D7010000}"/>
    <cellStyle name="Comma 11 5 2 3" xfId="1786" xr:uid="{00000000-0005-0000-0000-0000D8010000}"/>
    <cellStyle name="Comma 11 5 3" xfId="977" xr:uid="{00000000-0005-0000-0000-0000D9010000}"/>
    <cellStyle name="Comma 11 5 3 2" xfId="2057" xr:uid="{00000000-0005-0000-0000-0000DA010000}"/>
    <cellStyle name="Comma 11 5 4" xfId="1519" xr:uid="{00000000-0005-0000-0000-0000DB010000}"/>
    <cellStyle name="Comma 11 5 5" xfId="2600" xr:uid="{00000000-0005-0000-0000-0000DC010000}"/>
    <cellStyle name="Comma 11 5 6" xfId="439" xr:uid="{00000000-0005-0000-0000-0000DD010000}"/>
    <cellStyle name="Comma 11 6" xfId="568" xr:uid="{00000000-0005-0000-0000-0000DE010000}"/>
    <cellStyle name="Comma 11 6 2" xfId="1106" xr:uid="{00000000-0005-0000-0000-0000DF010000}"/>
    <cellStyle name="Comma 11 6 2 2" xfId="2186" xr:uid="{00000000-0005-0000-0000-0000E0010000}"/>
    <cellStyle name="Comma 11 6 3" xfId="1648" xr:uid="{00000000-0005-0000-0000-0000E1010000}"/>
    <cellStyle name="Comma 11 7" xfId="839" xr:uid="{00000000-0005-0000-0000-0000E2010000}"/>
    <cellStyle name="Comma 11 7 2" xfId="1919" xr:uid="{00000000-0005-0000-0000-0000E3010000}"/>
    <cellStyle name="Comma 11 8" xfId="1381" xr:uid="{00000000-0005-0000-0000-0000E4010000}"/>
    <cellStyle name="Comma 11 9" xfId="2462" xr:uid="{00000000-0005-0000-0000-0000E5010000}"/>
    <cellStyle name="Comma 12" xfId="3" xr:uid="{00000000-0005-0000-0000-0000E6010000}"/>
    <cellStyle name="Comma 12 2" xfId="72" xr:uid="{00000000-0005-0000-0000-0000E7010000}"/>
    <cellStyle name="Comma 12 2 2" xfId="134" xr:uid="{00000000-0005-0000-0000-0000E8010000}"/>
    <cellStyle name="Comma 12 2 2 2" xfId="260" xr:uid="{00000000-0005-0000-0000-0000E9010000}"/>
    <cellStyle name="Comma 12 2 2 2 2" xfId="807" xr:uid="{00000000-0005-0000-0000-0000EA010000}"/>
    <cellStyle name="Comma 12 2 2 2 2 2" xfId="1345" xr:uid="{00000000-0005-0000-0000-0000EB010000}"/>
    <cellStyle name="Comma 12 2 2 2 2 2 2" xfId="2425" xr:uid="{00000000-0005-0000-0000-0000EC010000}"/>
    <cellStyle name="Comma 12 2 2 2 2 3" xfId="1887" xr:uid="{00000000-0005-0000-0000-0000ED010000}"/>
    <cellStyle name="Comma 12 2 2 2 3" xfId="1078" xr:uid="{00000000-0005-0000-0000-0000EE010000}"/>
    <cellStyle name="Comma 12 2 2 2 3 2" xfId="2158" xr:uid="{00000000-0005-0000-0000-0000EF010000}"/>
    <cellStyle name="Comma 12 2 2 2 4" xfId="1620" xr:uid="{00000000-0005-0000-0000-0000F0010000}"/>
    <cellStyle name="Comma 12 2 2 2 5" xfId="2701" xr:uid="{00000000-0005-0000-0000-0000F1010000}"/>
    <cellStyle name="Comma 12 2 2 2 6" xfId="540" xr:uid="{00000000-0005-0000-0000-0000F2010000}"/>
    <cellStyle name="Comma 12 2 2 3" xfId="681" xr:uid="{00000000-0005-0000-0000-0000F3010000}"/>
    <cellStyle name="Comma 12 2 2 3 2" xfId="1219" xr:uid="{00000000-0005-0000-0000-0000F4010000}"/>
    <cellStyle name="Comma 12 2 2 3 2 2" xfId="2299" xr:uid="{00000000-0005-0000-0000-0000F5010000}"/>
    <cellStyle name="Comma 12 2 2 3 3" xfId="1761" xr:uid="{00000000-0005-0000-0000-0000F6010000}"/>
    <cellStyle name="Comma 12 2 2 4" xfId="952" xr:uid="{00000000-0005-0000-0000-0000F7010000}"/>
    <cellStyle name="Comma 12 2 2 4 2" xfId="2032" xr:uid="{00000000-0005-0000-0000-0000F8010000}"/>
    <cellStyle name="Comma 12 2 2 5" xfId="1494" xr:uid="{00000000-0005-0000-0000-0000F9010000}"/>
    <cellStyle name="Comma 12 2 2 6" xfId="2575" xr:uid="{00000000-0005-0000-0000-0000FA010000}"/>
    <cellStyle name="Comma 12 2 2 7" xfId="414" xr:uid="{00000000-0005-0000-0000-0000FB010000}"/>
    <cellStyle name="Comma 12 2 3" xfId="196" xr:uid="{00000000-0005-0000-0000-0000FC010000}"/>
    <cellStyle name="Comma 12 2 3 2" xfId="743" xr:uid="{00000000-0005-0000-0000-0000FD010000}"/>
    <cellStyle name="Comma 12 2 3 2 2" xfId="1281" xr:uid="{00000000-0005-0000-0000-0000FE010000}"/>
    <cellStyle name="Comma 12 2 3 2 2 2" xfId="2361" xr:uid="{00000000-0005-0000-0000-0000FF010000}"/>
    <cellStyle name="Comma 12 2 3 2 3" xfId="1823" xr:uid="{00000000-0005-0000-0000-000000020000}"/>
    <cellStyle name="Comma 12 2 3 3" xfId="1014" xr:uid="{00000000-0005-0000-0000-000001020000}"/>
    <cellStyle name="Comma 12 2 3 3 2" xfId="2094" xr:uid="{00000000-0005-0000-0000-000002020000}"/>
    <cellStyle name="Comma 12 2 3 4" xfId="1556" xr:uid="{00000000-0005-0000-0000-000003020000}"/>
    <cellStyle name="Comma 12 2 3 5" xfId="2637" xr:uid="{00000000-0005-0000-0000-000004020000}"/>
    <cellStyle name="Comma 12 2 3 6" xfId="476" xr:uid="{00000000-0005-0000-0000-000005020000}"/>
    <cellStyle name="Comma 12 2 4" xfId="619" xr:uid="{00000000-0005-0000-0000-000006020000}"/>
    <cellStyle name="Comma 12 2 4 2" xfId="1157" xr:uid="{00000000-0005-0000-0000-000007020000}"/>
    <cellStyle name="Comma 12 2 4 2 2" xfId="2237" xr:uid="{00000000-0005-0000-0000-000008020000}"/>
    <cellStyle name="Comma 12 2 4 3" xfId="1699" xr:uid="{00000000-0005-0000-0000-000009020000}"/>
    <cellStyle name="Comma 12 2 5" xfId="890" xr:uid="{00000000-0005-0000-0000-00000A020000}"/>
    <cellStyle name="Comma 12 2 5 2" xfId="1970" xr:uid="{00000000-0005-0000-0000-00000B020000}"/>
    <cellStyle name="Comma 12 2 6" xfId="1432" xr:uid="{00000000-0005-0000-0000-00000C020000}"/>
    <cellStyle name="Comma 12 2 7" xfId="2513" xr:uid="{00000000-0005-0000-0000-00000D020000}"/>
    <cellStyle name="Comma 12 2 8" xfId="352" xr:uid="{00000000-0005-0000-0000-00000E020000}"/>
    <cellStyle name="Comma 12 3" xfId="102" xr:uid="{00000000-0005-0000-0000-00000F020000}"/>
    <cellStyle name="Comma 12 3 2" xfId="228" xr:uid="{00000000-0005-0000-0000-000010020000}"/>
    <cellStyle name="Comma 12 3 2 2" xfId="775" xr:uid="{00000000-0005-0000-0000-000011020000}"/>
    <cellStyle name="Comma 12 3 2 2 2" xfId="1313" xr:uid="{00000000-0005-0000-0000-000012020000}"/>
    <cellStyle name="Comma 12 3 2 2 2 2" xfId="2393" xr:uid="{00000000-0005-0000-0000-000013020000}"/>
    <cellStyle name="Comma 12 3 2 2 3" xfId="1855" xr:uid="{00000000-0005-0000-0000-000014020000}"/>
    <cellStyle name="Comma 12 3 2 3" xfId="1046" xr:uid="{00000000-0005-0000-0000-000015020000}"/>
    <cellStyle name="Comma 12 3 2 3 2" xfId="2126" xr:uid="{00000000-0005-0000-0000-000016020000}"/>
    <cellStyle name="Comma 12 3 2 4" xfId="1588" xr:uid="{00000000-0005-0000-0000-000017020000}"/>
    <cellStyle name="Comma 12 3 2 5" xfId="2669" xr:uid="{00000000-0005-0000-0000-000018020000}"/>
    <cellStyle name="Comma 12 3 2 6" xfId="508" xr:uid="{00000000-0005-0000-0000-000019020000}"/>
    <cellStyle name="Comma 12 3 3" xfId="649" xr:uid="{00000000-0005-0000-0000-00001A020000}"/>
    <cellStyle name="Comma 12 3 3 2" xfId="1187" xr:uid="{00000000-0005-0000-0000-00001B020000}"/>
    <cellStyle name="Comma 12 3 3 2 2" xfId="2267" xr:uid="{00000000-0005-0000-0000-00001C020000}"/>
    <cellStyle name="Comma 12 3 3 3" xfId="1729" xr:uid="{00000000-0005-0000-0000-00001D020000}"/>
    <cellStyle name="Comma 12 3 4" xfId="920" xr:uid="{00000000-0005-0000-0000-00001E020000}"/>
    <cellStyle name="Comma 12 3 4 2" xfId="2000" xr:uid="{00000000-0005-0000-0000-00001F020000}"/>
    <cellStyle name="Comma 12 3 5" xfId="1462" xr:uid="{00000000-0005-0000-0000-000020020000}"/>
    <cellStyle name="Comma 12 3 6" xfId="2543" xr:uid="{00000000-0005-0000-0000-000021020000}"/>
    <cellStyle name="Comma 12 3 7" xfId="382" xr:uid="{00000000-0005-0000-0000-000022020000}"/>
    <cellStyle name="Comma 12 4" xfId="164" xr:uid="{00000000-0005-0000-0000-000023020000}"/>
    <cellStyle name="Comma 12 4 2" xfId="711" xr:uid="{00000000-0005-0000-0000-000024020000}"/>
    <cellStyle name="Comma 12 4 2 2" xfId="1249" xr:uid="{00000000-0005-0000-0000-000025020000}"/>
    <cellStyle name="Comma 12 4 2 2 2" xfId="2329" xr:uid="{00000000-0005-0000-0000-000026020000}"/>
    <cellStyle name="Comma 12 4 2 3" xfId="1791" xr:uid="{00000000-0005-0000-0000-000027020000}"/>
    <cellStyle name="Comma 12 4 3" xfId="982" xr:uid="{00000000-0005-0000-0000-000028020000}"/>
    <cellStyle name="Comma 12 4 3 2" xfId="2062" xr:uid="{00000000-0005-0000-0000-000029020000}"/>
    <cellStyle name="Comma 12 4 4" xfId="1524" xr:uid="{00000000-0005-0000-0000-00002A020000}"/>
    <cellStyle name="Comma 12 4 5" xfId="2605" xr:uid="{00000000-0005-0000-0000-00002B020000}"/>
    <cellStyle name="Comma 12 4 6" xfId="444" xr:uid="{00000000-0005-0000-0000-00002C020000}"/>
    <cellStyle name="Comma 12 5" xfId="567" xr:uid="{00000000-0005-0000-0000-00002D020000}"/>
    <cellStyle name="Comma 12 5 2" xfId="1105" xr:uid="{00000000-0005-0000-0000-00002E020000}"/>
    <cellStyle name="Comma 12 5 2 2" xfId="2185" xr:uid="{00000000-0005-0000-0000-00002F020000}"/>
    <cellStyle name="Comma 12 5 3" xfId="1647" xr:uid="{00000000-0005-0000-0000-000030020000}"/>
    <cellStyle name="Comma 12 6" xfId="838" xr:uid="{00000000-0005-0000-0000-000031020000}"/>
    <cellStyle name="Comma 12 6 2" xfId="1918" xr:uid="{00000000-0005-0000-0000-000032020000}"/>
    <cellStyle name="Comma 12 7" xfId="1380" xr:uid="{00000000-0005-0000-0000-000033020000}"/>
    <cellStyle name="Comma 12 8" xfId="2461" xr:uid="{00000000-0005-0000-0000-000034020000}"/>
    <cellStyle name="Comma 12 9" xfId="300" xr:uid="{00000000-0005-0000-0000-000035020000}"/>
    <cellStyle name="Comma 13" xfId="8" xr:uid="{00000000-0005-0000-0000-000036020000}"/>
    <cellStyle name="Comma 13 2" xfId="86" xr:uid="{00000000-0005-0000-0000-000037020000}"/>
    <cellStyle name="Comma 13 2 2" xfId="148" xr:uid="{00000000-0005-0000-0000-000038020000}"/>
    <cellStyle name="Comma 13 2 2 2" xfId="275" xr:uid="{00000000-0005-0000-0000-000039020000}"/>
    <cellStyle name="Comma 13 2 2 2 2" xfId="822" xr:uid="{00000000-0005-0000-0000-00003A020000}"/>
    <cellStyle name="Comma 13 2 2 2 2 2" xfId="1360" xr:uid="{00000000-0005-0000-0000-00003B020000}"/>
    <cellStyle name="Comma 13 2 2 2 2 2 2" xfId="2440" xr:uid="{00000000-0005-0000-0000-00003C020000}"/>
    <cellStyle name="Comma 13 2 2 2 2 3" xfId="1902" xr:uid="{00000000-0005-0000-0000-00003D020000}"/>
    <cellStyle name="Comma 13 2 2 2 3" xfId="1093" xr:uid="{00000000-0005-0000-0000-00003E020000}"/>
    <cellStyle name="Comma 13 2 2 2 3 2" xfId="2173" xr:uid="{00000000-0005-0000-0000-00003F020000}"/>
    <cellStyle name="Comma 13 2 2 2 4" xfId="1635" xr:uid="{00000000-0005-0000-0000-000040020000}"/>
    <cellStyle name="Comma 13 2 2 2 5" xfId="2716" xr:uid="{00000000-0005-0000-0000-000041020000}"/>
    <cellStyle name="Comma 13 2 2 2 6" xfId="555" xr:uid="{00000000-0005-0000-0000-000042020000}"/>
    <cellStyle name="Comma 13 2 2 3" xfId="695" xr:uid="{00000000-0005-0000-0000-000043020000}"/>
    <cellStyle name="Comma 13 2 2 3 2" xfId="1233" xr:uid="{00000000-0005-0000-0000-000044020000}"/>
    <cellStyle name="Comma 13 2 2 3 2 2" xfId="2313" xr:uid="{00000000-0005-0000-0000-000045020000}"/>
    <cellStyle name="Comma 13 2 2 3 3" xfId="1775" xr:uid="{00000000-0005-0000-0000-000046020000}"/>
    <cellStyle name="Comma 13 2 2 4" xfId="966" xr:uid="{00000000-0005-0000-0000-000047020000}"/>
    <cellStyle name="Comma 13 2 2 4 2" xfId="2046" xr:uid="{00000000-0005-0000-0000-000048020000}"/>
    <cellStyle name="Comma 13 2 2 5" xfId="1508" xr:uid="{00000000-0005-0000-0000-000049020000}"/>
    <cellStyle name="Comma 13 2 2 6" xfId="2589" xr:uid="{00000000-0005-0000-0000-00004A020000}"/>
    <cellStyle name="Comma 13 2 2 7" xfId="428" xr:uid="{00000000-0005-0000-0000-00004B020000}"/>
    <cellStyle name="Comma 13 2 3" xfId="211" xr:uid="{00000000-0005-0000-0000-00004C020000}"/>
    <cellStyle name="Comma 13 2 3 2" xfId="758" xr:uid="{00000000-0005-0000-0000-00004D020000}"/>
    <cellStyle name="Comma 13 2 3 2 2" xfId="1296" xr:uid="{00000000-0005-0000-0000-00004E020000}"/>
    <cellStyle name="Comma 13 2 3 2 2 2" xfId="2376" xr:uid="{00000000-0005-0000-0000-00004F020000}"/>
    <cellStyle name="Comma 13 2 3 2 3" xfId="1838" xr:uid="{00000000-0005-0000-0000-000050020000}"/>
    <cellStyle name="Comma 13 2 3 3" xfId="1029" xr:uid="{00000000-0005-0000-0000-000051020000}"/>
    <cellStyle name="Comma 13 2 3 3 2" xfId="2109" xr:uid="{00000000-0005-0000-0000-000052020000}"/>
    <cellStyle name="Comma 13 2 3 4" xfId="1571" xr:uid="{00000000-0005-0000-0000-000053020000}"/>
    <cellStyle name="Comma 13 2 3 5" xfId="2652" xr:uid="{00000000-0005-0000-0000-000054020000}"/>
    <cellStyle name="Comma 13 2 3 6" xfId="491" xr:uid="{00000000-0005-0000-0000-000055020000}"/>
    <cellStyle name="Comma 13 2 4" xfId="633" xr:uid="{00000000-0005-0000-0000-000056020000}"/>
    <cellStyle name="Comma 13 2 4 2" xfId="1171" xr:uid="{00000000-0005-0000-0000-000057020000}"/>
    <cellStyle name="Comma 13 2 4 2 2" xfId="2251" xr:uid="{00000000-0005-0000-0000-000058020000}"/>
    <cellStyle name="Comma 13 2 4 3" xfId="1713" xr:uid="{00000000-0005-0000-0000-000059020000}"/>
    <cellStyle name="Comma 13 2 5" xfId="904" xr:uid="{00000000-0005-0000-0000-00005A020000}"/>
    <cellStyle name="Comma 13 2 5 2" xfId="1984" xr:uid="{00000000-0005-0000-0000-00005B020000}"/>
    <cellStyle name="Comma 13 2 6" xfId="1446" xr:uid="{00000000-0005-0000-0000-00005C020000}"/>
    <cellStyle name="Comma 13 2 7" xfId="2527" xr:uid="{00000000-0005-0000-0000-00005D020000}"/>
    <cellStyle name="Comma 13 2 8" xfId="366" xr:uid="{00000000-0005-0000-0000-00005E020000}"/>
    <cellStyle name="Comma 13 3" xfId="117" xr:uid="{00000000-0005-0000-0000-00005F020000}"/>
    <cellStyle name="Comma 13 3 2" xfId="243" xr:uid="{00000000-0005-0000-0000-000060020000}"/>
    <cellStyle name="Comma 13 3 2 2" xfId="790" xr:uid="{00000000-0005-0000-0000-000061020000}"/>
    <cellStyle name="Comma 13 3 2 2 2" xfId="1328" xr:uid="{00000000-0005-0000-0000-000062020000}"/>
    <cellStyle name="Comma 13 3 2 2 2 2" xfId="2408" xr:uid="{00000000-0005-0000-0000-000063020000}"/>
    <cellStyle name="Comma 13 3 2 2 3" xfId="1870" xr:uid="{00000000-0005-0000-0000-000064020000}"/>
    <cellStyle name="Comma 13 3 2 3" xfId="1061" xr:uid="{00000000-0005-0000-0000-000065020000}"/>
    <cellStyle name="Comma 13 3 2 3 2" xfId="2141" xr:uid="{00000000-0005-0000-0000-000066020000}"/>
    <cellStyle name="Comma 13 3 2 4" xfId="1603" xr:uid="{00000000-0005-0000-0000-000067020000}"/>
    <cellStyle name="Comma 13 3 2 5" xfId="2684" xr:uid="{00000000-0005-0000-0000-000068020000}"/>
    <cellStyle name="Comma 13 3 2 6" xfId="523" xr:uid="{00000000-0005-0000-0000-000069020000}"/>
    <cellStyle name="Comma 13 3 3" xfId="664" xr:uid="{00000000-0005-0000-0000-00006A020000}"/>
    <cellStyle name="Comma 13 3 3 2" xfId="1202" xr:uid="{00000000-0005-0000-0000-00006B020000}"/>
    <cellStyle name="Comma 13 3 3 2 2" xfId="2282" xr:uid="{00000000-0005-0000-0000-00006C020000}"/>
    <cellStyle name="Comma 13 3 3 3" xfId="1744" xr:uid="{00000000-0005-0000-0000-00006D020000}"/>
    <cellStyle name="Comma 13 3 4" xfId="935" xr:uid="{00000000-0005-0000-0000-00006E020000}"/>
    <cellStyle name="Comma 13 3 4 2" xfId="2015" xr:uid="{00000000-0005-0000-0000-00006F020000}"/>
    <cellStyle name="Comma 13 3 5" xfId="1477" xr:uid="{00000000-0005-0000-0000-000070020000}"/>
    <cellStyle name="Comma 13 3 6" xfId="2558" xr:uid="{00000000-0005-0000-0000-000071020000}"/>
    <cellStyle name="Comma 13 3 7" xfId="397" xr:uid="{00000000-0005-0000-0000-000072020000}"/>
    <cellStyle name="Comma 13 4" xfId="179" xr:uid="{00000000-0005-0000-0000-000073020000}"/>
    <cellStyle name="Comma 13 4 2" xfId="726" xr:uid="{00000000-0005-0000-0000-000074020000}"/>
    <cellStyle name="Comma 13 4 2 2" xfId="1264" xr:uid="{00000000-0005-0000-0000-000075020000}"/>
    <cellStyle name="Comma 13 4 2 2 2" xfId="2344" xr:uid="{00000000-0005-0000-0000-000076020000}"/>
    <cellStyle name="Comma 13 4 2 3" xfId="1806" xr:uid="{00000000-0005-0000-0000-000077020000}"/>
    <cellStyle name="Comma 13 4 3" xfId="997" xr:uid="{00000000-0005-0000-0000-000078020000}"/>
    <cellStyle name="Comma 13 4 3 2" xfId="2077" xr:uid="{00000000-0005-0000-0000-000079020000}"/>
    <cellStyle name="Comma 13 4 4" xfId="1539" xr:uid="{00000000-0005-0000-0000-00007A020000}"/>
    <cellStyle name="Comma 13 4 5" xfId="2620" xr:uid="{00000000-0005-0000-0000-00007B020000}"/>
    <cellStyle name="Comma 13 4 6" xfId="459" xr:uid="{00000000-0005-0000-0000-00007C020000}"/>
    <cellStyle name="Comma 13 5" xfId="572" xr:uid="{00000000-0005-0000-0000-00007D020000}"/>
    <cellStyle name="Comma 13 5 2" xfId="1110" xr:uid="{00000000-0005-0000-0000-00007E020000}"/>
    <cellStyle name="Comma 13 5 2 2" xfId="2190" xr:uid="{00000000-0005-0000-0000-00007F020000}"/>
    <cellStyle name="Comma 13 5 3" xfId="1652" xr:uid="{00000000-0005-0000-0000-000080020000}"/>
    <cellStyle name="Comma 13 6" xfId="843" xr:uid="{00000000-0005-0000-0000-000081020000}"/>
    <cellStyle name="Comma 13 6 2" xfId="1923" xr:uid="{00000000-0005-0000-0000-000082020000}"/>
    <cellStyle name="Comma 13 7" xfId="1385" xr:uid="{00000000-0005-0000-0000-000083020000}"/>
    <cellStyle name="Comma 13 8" xfId="2466" xr:uid="{00000000-0005-0000-0000-000084020000}"/>
    <cellStyle name="Comma 13 9" xfId="305" xr:uid="{00000000-0005-0000-0000-000085020000}"/>
    <cellStyle name="Comma 14" xfId="9" xr:uid="{00000000-0005-0000-0000-000086020000}"/>
    <cellStyle name="Comma 14 2" xfId="87" xr:uid="{00000000-0005-0000-0000-000087020000}"/>
    <cellStyle name="Comma 14 2 2" xfId="149" xr:uid="{00000000-0005-0000-0000-000088020000}"/>
    <cellStyle name="Comma 14 2 2 2" xfId="276" xr:uid="{00000000-0005-0000-0000-000089020000}"/>
    <cellStyle name="Comma 14 2 2 2 2" xfId="823" xr:uid="{00000000-0005-0000-0000-00008A020000}"/>
    <cellStyle name="Comma 14 2 2 2 2 2" xfId="1361" xr:uid="{00000000-0005-0000-0000-00008B020000}"/>
    <cellStyle name="Comma 14 2 2 2 2 2 2" xfId="2441" xr:uid="{00000000-0005-0000-0000-00008C020000}"/>
    <cellStyle name="Comma 14 2 2 2 2 3" xfId="1903" xr:uid="{00000000-0005-0000-0000-00008D020000}"/>
    <cellStyle name="Comma 14 2 2 2 3" xfId="1094" xr:uid="{00000000-0005-0000-0000-00008E020000}"/>
    <cellStyle name="Comma 14 2 2 2 3 2" xfId="2174" xr:uid="{00000000-0005-0000-0000-00008F020000}"/>
    <cellStyle name="Comma 14 2 2 2 4" xfId="1636" xr:uid="{00000000-0005-0000-0000-000090020000}"/>
    <cellStyle name="Comma 14 2 2 2 5" xfId="2717" xr:uid="{00000000-0005-0000-0000-000091020000}"/>
    <cellStyle name="Comma 14 2 2 2 6" xfId="556" xr:uid="{00000000-0005-0000-0000-000092020000}"/>
    <cellStyle name="Comma 14 2 2 3" xfId="696" xr:uid="{00000000-0005-0000-0000-000093020000}"/>
    <cellStyle name="Comma 14 2 2 3 2" xfId="1234" xr:uid="{00000000-0005-0000-0000-000094020000}"/>
    <cellStyle name="Comma 14 2 2 3 2 2" xfId="2314" xr:uid="{00000000-0005-0000-0000-000095020000}"/>
    <cellStyle name="Comma 14 2 2 3 3" xfId="1776" xr:uid="{00000000-0005-0000-0000-000096020000}"/>
    <cellStyle name="Comma 14 2 2 4" xfId="967" xr:uid="{00000000-0005-0000-0000-000097020000}"/>
    <cellStyle name="Comma 14 2 2 4 2" xfId="2047" xr:uid="{00000000-0005-0000-0000-000098020000}"/>
    <cellStyle name="Comma 14 2 2 5" xfId="1509" xr:uid="{00000000-0005-0000-0000-000099020000}"/>
    <cellStyle name="Comma 14 2 2 6" xfId="2590" xr:uid="{00000000-0005-0000-0000-00009A020000}"/>
    <cellStyle name="Comma 14 2 2 7" xfId="429" xr:uid="{00000000-0005-0000-0000-00009B020000}"/>
    <cellStyle name="Comma 14 2 3" xfId="212" xr:uid="{00000000-0005-0000-0000-00009C020000}"/>
    <cellStyle name="Comma 14 2 3 2" xfId="759" xr:uid="{00000000-0005-0000-0000-00009D020000}"/>
    <cellStyle name="Comma 14 2 3 2 2" xfId="1297" xr:uid="{00000000-0005-0000-0000-00009E020000}"/>
    <cellStyle name="Comma 14 2 3 2 2 2" xfId="2377" xr:uid="{00000000-0005-0000-0000-00009F020000}"/>
    <cellStyle name="Comma 14 2 3 2 3" xfId="1839" xr:uid="{00000000-0005-0000-0000-0000A0020000}"/>
    <cellStyle name="Comma 14 2 3 3" xfId="1030" xr:uid="{00000000-0005-0000-0000-0000A1020000}"/>
    <cellStyle name="Comma 14 2 3 3 2" xfId="2110" xr:uid="{00000000-0005-0000-0000-0000A2020000}"/>
    <cellStyle name="Comma 14 2 3 4" xfId="1572" xr:uid="{00000000-0005-0000-0000-0000A3020000}"/>
    <cellStyle name="Comma 14 2 3 5" xfId="2653" xr:uid="{00000000-0005-0000-0000-0000A4020000}"/>
    <cellStyle name="Comma 14 2 3 6" xfId="492" xr:uid="{00000000-0005-0000-0000-0000A5020000}"/>
    <cellStyle name="Comma 14 2 4" xfId="634" xr:uid="{00000000-0005-0000-0000-0000A6020000}"/>
    <cellStyle name="Comma 14 2 4 2" xfId="1172" xr:uid="{00000000-0005-0000-0000-0000A7020000}"/>
    <cellStyle name="Comma 14 2 4 2 2" xfId="2252" xr:uid="{00000000-0005-0000-0000-0000A8020000}"/>
    <cellStyle name="Comma 14 2 4 3" xfId="1714" xr:uid="{00000000-0005-0000-0000-0000A9020000}"/>
    <cellStyle name="Comma 14 2 5" xfId="905" xr:uid="{00000000-0005-0000-0000-0000AA020000}"/>
    <cellStyle name="Comma 14 2 5 2" xfId="1985" xr:uid="{00000000-0005-0000-0000-0000AB020000}"/>
    <cellStyle name="Comma 14 2 6" xfId="1447" xr:uid="{00000000-0005-0000-0000-0000AC020000}"/>
    <cellStyle name="Comma 14 2 7" xfId="2528" xr:uid="{00000000-0005-0000-0000-0000AD020000}"/>
    <cellStyle name="Comma 14 2 8" xfId="367" xr:uid="{00000000-0005-0000-0000-0000AE020000}"/>
    <cellStyle name="Comma 14 3" xfId="118" xr:uid="{00000000-0005-0000-0000-0000AF020000}"/>
    <cellStyle name="Comma 14 3 2" xfId="244" xr:uid="{00000000-0005-0000-0000-0000B0020000}"/>
    <cellStyle name="Comma 14 3 2 2" xfId="791" xr:uid="{00000000-0005-0000-0000-0000B1020000}"/>
    <cellStyle name="Comma 14 3 2 2 2" xfId="1329" xr:uid="{00000000-0005-0000-0000-0000B2020000}"/>
    <cellStyle name="Comma 14 3 2 2 2 2" xfId="2409" xr:uid="{00000000-0005-0000-0000-0000B3020000}"/>
    <cellStyle name="Comma 14 3 2 2 3" xfId="1871" xr:uid="{00000000-0005-0000-0000-0000B4020000}"/>
    <cellStyle name="Comma 14 3 2 3" xfId="1062" xr:uid="{00000000-0005-0000-0000-0000B5020000}"/>
    <cellStyle name="Comma 14 3 2 3 2" xfId="2142" xr:uid="{00000000-0005-0000-0000-0000B6020000}"/>
    <cellStyle name="Comma 14 3 2 4" xfId="1604" xr:uid="{00000000-0005-0000-0000-0000B7020000}"/>
    <cellStyle name="Comma 14 3 2 5" xfId="2685" xr:uid="{00000000-0005-0000-0000-0000B8020000}"/>
    <cellStyle name="Comma 14 3 2 6" xfId="524" xr:uid="{00000000-0005-0000-0000-0000B9020000}"/>
    <cellStyle name="Comma 14 3 3" xfId="665" xr:uid="{00000000-0005-0000-0000-0000BA020000}"/>
    <cellStyle name="Comma 14 3 3 2" xfId="1203" xr:uid="{00000000-0005-0000-0000-0000BB020000}"/>
    <cellStyle name="Comma 14 3 3 2 2" xfId="2283" xr:uid="{00000000-0005-0000-0000-0000BC020000}"/>
    <cellStyle name="Comma 14 3 3 3" xfId="1745" xr:uid="{00000000-0005-0000-0000-0000BD020000}"/>
    <cellStyle name="Comma 14 3 4" xfId="936" xr:uid="{00000000-0005-0000-0000-0000BE020000}"/>
    <cellStyle name="Comma 14 3 4 2" xfId="2016" xr:uid="{00000000-0005-0000-0000-0000BF020000}"/>
    <cellStyle name="Comma 14 3 5" xfId="1478" xr:uid="{00000000-0005-0000-0000-0000C0020000}"/>
    <cellStyle name="Comma 14 3 6" xfId="2559" xr:uid="{00000000-0005-0000-0000-0000C1020000}"/>
    <cellStyle name="Comma 14 3 7" xfId="398" xr:uid="{00000000-0005-0000-0000-0000C2020000}"/>
    <cellStyle name="Comma 14 4" xfId="180" xr:uid="{00000000-0005-0000-0000-0000C3020000}"/>
    <cellStyle name="Comma 14 4 2" xfId="727" xr:uid="{00000000-0005-0000-0000-0000C4020000}"/>
    <cellStyle name="Comma 14 4 2 2" xfId="1265" xr:uid="{00000000-0005-0000-0000-0000C5020000}"/>
    <cellStyle name="Comma 14 4 2 2 2" xfId="2345" xr:uid="{00000000-0005-0000-0000-0000C6020000}"/>
    <cellStyle name="Comma 14 4 2 3" xfId="1807" xr:uid="{00000000-0005-0000-0000-0000C7020000}"/>
    <cellStyle name="Comma 14 4 3" xfId="998" xr:uid="{00000000-0005-0000-0000-0000C8020000}"/>
    <cellStyle name="Comma 14 4 3 2" xfId="2078" xr:uid="{00000000-0005-0000-0000-0000C9020000}"/>
    <cellStyle name="Comma 14 4 4" xfId="1540" xr:uid="{00000000-0005-0000-0000-0000CA020000}"/>
    <cellStyle name="Comma 14 4 5" xfId="2621" xr:uid="{00000000-0005-0000-0000-0000CB020000}"/>
    <cellStyle name="Comma 14 4 6" xfId="460" xr:uid="{00000000-0005-0000-0000-0000CC020000}"/>
    <cellStyle name="Comma 14 5" xfId="573" xr:uid="{00000000-0005-0000-0000-0000CD020000}"/>
    <cellStyle name="Comma 14 5 2" xfId="1111" xr:uid="{00000000-0005-0000-0000-0000CE020000}"/>
    <cellStyle name="Comma 14 5 2 2" xfId="2191" xr:uid="{00000000-0005-0000-0000-0000CF020000}"/>
    <cellStyle name="Comma 14 5 3" xfId="1653" xr:uid="{00000000-0005-0000-0000-0000D0020000}"/>
    <cellStyle name="Comma 14 6" xfId="844" xr:uid="{00000000-0005-0000-0000-0000D1020000}"/>
    <cellStyle name="Comma 14 6 2" xfId="1924" xr:uid="{00000000-0005-0000-0000-0000D2020000}"/>
    <cellStyle name="Comma 14 7" xfId="1386" xr:uid="{00000000-0005-0000-0000-0000D3020000}"/>
    <cellStyle name="Comma 14 8" xfId="2467" xr:uid="{00000000-0005-0000-0000-0000D4020000}"/>
    <cellStyle name="Comma 14 9" xfId="306" xr:uid="{00000000-0005-0000-0000-0000D5020000}"/>
    <cellStyle name="Comma 15" xfId="57" xr:uid="{00000000-0005-0000-0000-0000D6020000}"/>
    <cellStyle name="Comma 15 2" xfId="119" xr:uid="{00000000-0005-0000-0000-0000D7020000}"/>
    <cellStyle name="Comma 15 2 2" xfId="245" xr:uid="{00000000-0005-0000-0000-0000D8020000}"/>
    <cellStyle name="Comma 15 2 2 2" xfId="792" xr:uid="{00000000-0005-0000-0000-0000D9020000}"/>
    <cellStyle name="Comma 15 2 2 2 2" xfId="1330" xr:uid="{00000000-0005-0000-0000-0000DA020000}"/>
    <cellStyle name="Comma 15 2 2 2 2 2" xfId="2410" xr:uid="{00000000-0005-0000-0000-0000DB020000}"/>
    <cellStyle name="Comma 15 2 2 2 3" xfId="1872" xr:uid="{00000000-0005-0000-0000-0000DC020000}"/>
    <cellStyle name="Comma 15 2 2 3" xfId="1063" xr:uid="{00000000-0005-0000-0000-0000DD020000}"/>
    <cellStyle name="Comma 15 2 2 3 2" xfId="2143" xr:uid="{00000000-0005-0000-0000-0000DE020000}"/>
    <cellStyle name="Comma 15 2 2 4" xfId="1605" xr:uid="{00000000-0005-0000-0000-0000DF020000}"/>
    <cellStyle name="Comma 15 2 2 5" xfId="2686" xr:uid="{00000000-0005-0000-0000-0000E0020000}"/>
    <cellStyle name="Comma 15 2 2 6" xfId="525" xr:uid="{00000000-0005-0000-0000-0000E1020000}"/>
    <cellStyle name="Comma 15 2 3" xfId="666" xr:uid="{00000000-0005-0000-0000-0000E2020000}"/>
    <cellStyle name="Comma 15 2 3 2" xfId="1204" xr:uid="{00000000-0005-0000-0000-0000E3020000}"/>
    <cellStyle name="Comma 15 2 3 2 2" xfId="2284" xr:uid="{00000000-0005-0000-0000-0000E4020000}"/>
    <cellStyle name="Comma 15 2 3 3" xfId="1746" xr:uid="{00000000-0005-0000-0000-0000E5020000}"/>
    <cellStyle name="Comma 15 2 4" xfId="937" xr:uid="{00000000-0005-0000-0000-0000E6020000}"/>
    <cellStyle name="Comma 15 2 4 2" xfId="2017" xr:uid="{00000000-0005-0000-0000-0000E7020000}"/>
    <cellStyle name="Comma 15 2 5" xfId="1479" xr:uid="{00000000-0005-0000-0000-0000E8020000}"/>
    <cellStyle name="Comma 15 2 6" xfId="2560" xr:uid="{00000000-0005-0000-0000-0000E9020000}"/>
    <cellStyle name="Comma 15 2 7" xfId="399" xr:uid="{00000000-0005-0000-0000-0000EA020000}"/>
    <cellStyle name="Comma 15 3" xfId="181" xr:uid="{00000000-0005-0000-0000-0000EB020000}"/>
    <cellStyle name="Comma 15 3 2" xfId="728" xr:uid="{00000000-0005-0000-0000-0000EC020000}"/>
    <cellStyle name="Comma 15 3 2 2" xfId="1266" xr:uid="{00000000-0005-0000-0000-0000ED020000}"/>
    <cellStyle name="Comma 15 3 2 2 2" xfId="2346" xr:uid="{00000000-0005-0000-0000-0000EE020000}"/>
    <cellStyle name="Comma 15 3 2 3" xfId="1808" xr:uid="{00000000-0005-0000-0000-0000EF020000}"/>
    <cellStyle name="Comma 15 3 3" xfId="999" xr:uid="{00000000-0005-0000-0000-0000F0020000}"/>
    <cellStyle name="Comma 15 3 3 2" xfId="2079" xr:uid="{00000000-0005-0000-0000-0000F1020000}"/>
    <cellStyle name="Comma 15 3 4" xfId="1541" xr:uid="{00000000-0005-0000-0000-0000F2020000}"/>
    <cellStyle name="Comma 15 3 5" xfId="2622" xr:uid="{00000000-0005-0000-0000-0000F3020000}"/>
    <cellStyle name="Comma 15 3 6" xfId="461" xr:uid="{00000000-0005-0000-0000-0000F4020000}"/>
    <cellStyle name="Comma 15 4" xfId="604" xr:uid="{00000000-0005-0000-0000-0000F5020000}"/>
    <cellStyle name="Comma 15 4 2" xfId="1142" xr:uid="{00000000-0005-0000-0000-0000F6020000}"/>
    <cellStyle name="Comma 15 4 2 2" xfId="2222" xr:uid="{00000000-0005-0000-0000-0000F7020000}"/>
    <cellStyle name="Comma 15 4 3" xfId="1684" xr:uid="{00000000-0005-0000-0000-0000F8020000}"/>
    <cellStyle name="Comma 15 5" xfId="875" xr:uid="{00000000-0005-0000-0000-0000F9020000}"/>
    <cellStyle name="Comma 15 5 2" xfId="1955" xr:uid="{00000000-0005-0000-0000-0000FA020000}"/>
    <cellStyle name="Comma 15 6" xfId="1417" xr:uid="{00000000-0005-0000-0000-0000FB020000}"/>
    <cellStyle name="Comma 15 7" xfId="2498" xr:uid="{00000000-0005-0000-0000-0000FC020000}"/>
    <cellStyle name="Comma 15 8" xfId="337" xr:uid="{00000000-0005-0000-0000-0000FD020000}"/>
    <cellStyle name="Comma 16" xfId="13" xr:uid="{00000000-0005-0000-0000-0000FE020000}"/>
    <cellStyle name="Comma 16 2" xfId="213" xr:uid="{00000000-0005-0000-0000-0000FF020000}"/>
    <cellStyle name="Comma 16 2 2" xfId="760" xr:uid="{00000000-0005-0000-0000-000000030000}"/>
    <cellStyle name="Comma 16 2 2 2" xfId="1298" xr:uid="{00000000-0005-0000-0000-000001030000}"/>
    <cellStyle name="Comma 16 2 2 2 2" xfId="2378" xr:uid="{00000000-0005-0000-0000-000002030000}"/>
    <cellStyle name="Comma 16 2 2 3" xfId="1840" xr:uid="{00000000-0005-0000-0000-000003030000}"/>
    <cellStyle name="Comma 16 2 3" xfId="1031" xr:uid="{00000000-0005-0000-0000-000004030000}"/>
    <cellStyle name="Comma 16 2 3 2" xfId="2111" xr:uid="{00000000-0005-0000-0000-000005030000}"/>
    <cellStyle name="Comma 16 2 4" xfId="1573" xr:uid="{00000000-0005-0000-0000-000006030000}"/>
    <cellStyle name="Comma 16 2 5" xfId="2654" xr:uid="{00000000-0005-0000-0000-000007030000}"/>
    <cellStyle name="Comma 16 2 6" xfId="493" xr:uid="{00000000-0005-0000-0000-000008030000}"/>
    <cellStyle name="Comma 16 3" xfId="576" xr:uid="{00000000-0005-0000-0000-000009030000}"/>
    <cellStyle name="Comma 16 3 2" xfId="1114" xr:uid="{00000000-0005-0000-0000-00000A030000}"/>
    <cellStyle name="Comma 16 3 2 2" xfId="2194" xr:uid="{00000000-0005-0000-0000-00000B030000}"/>
    <cellStyle name="Comma 16 3 3" xfId="1656" xr:uid="{00000000-0005-0000-0000-00000C030000}"/>
    <cellStyle name="Comma 16 4" xfId="847" xr:uid="{00000000-0005-0000-0000-00000D030000}"/>
    <cellStyle name="Comma 16 4 2" xfId="1927" xr:uid="{00000000-0005-0000-0000-00000E030000}"/>
    <cellStyle name="Comma 16 5" xfId="1389" xr:uid="{00000000-0005-0000-0000-00000F030000}"/>
    <cellStyle name="Comma 16 6" xfId="2470" xr:uid="{00000000-0005-0000-0000-000010030000}"/>
    <cellStyle name="Comma 16 7" xfId="309" xr:uid="{00000000-0005-0000-0000-000011030000}"/>
    <cellStyle name="Comma 17" xfId="12" xr:uid="{00000000-0005-0000-0000-000012030000}"/>
    <cellStyle name="Comma 17 2" xfId="277" xr:uid="{00000000-0005-0000-0000-000013030000}"/>
    <cellStyle name="Comma 17 2 2" xfId="824" xr:uid="{00000000-0005-0000-0000-000014030000}"/>
    <cellStyle name="Comma 17 2 2 2" xfId="1362" xr:uid="{00000000-0005-0000-0000-000015030000}"/>
    <cellStyle name="Comma 17 2 2 2 2" xfId="2442" xr:uid="{00000000-0005-0000-0000-000016030000}"/>
    <cellStyle name="Comma 17 2 2 3" xfId="1904" xr:uid="{00000000-0005-0000-0000-000017030000}"/>
    <cellStyle name="Comma 17 2 3" xfId="1095" xr:uid="{00000000-0005-0000-0000-000018030000}"/>
    <cellStyle name="Comma 17 2 3 2" xfId="2175" xr:uid="{00000000-0005-0000-0000-000019030000}"/>
    <cellStyle name="Comma 17 2 4" xfId="1637" xr:uid="{00000000-0005-0000-0000-00001A030000}"/>
    <cellStyle name="Comma 17 2 5" xfId="2718" xr:uid="{00000000-0005-0000-0000-00001B030000}"/>
    <cellStyle name="Comma 17 2 6" xfId="557" xr:uid="{00000000-0005-0000-0000-00001C030000}"/>
    <cellStyle name="Comma 17 3" xfId="575" xr:uid="{00000000-0005-0000-0000-00001D030000}"/>
    <cellStyle name="Comma 17 3 2" xfId="1113" xr:uid="{00000000-0005-0000-0000-00001E030000}"/>
    <cellStyle name="Comma 17 3 2 2" xfId="2193" xr:uid="{00000000-0005-0000-0000-00001F030000}"/>
    <cellStyle name="Comma 17 3 3" xfId="1655" xr:uid="{00000000-0005-0000-0000-000020030000}"/>
    <cellStyle name="Comma 17 4" xfId="846" xr:uid="{00000000-0005-0000-0000-000021030000}"/>
    <cellStyle name="Comma 17 4 2" xfId="1926" xr:uid="{00000000-0005-0000-0000-000022030000}"/>
    <cellStyle name="Comma 17 5" xfId="1388" xr:uid="{00000000-0005-0000-0000-000023030000}"/>
    <cellStyle name="Comma 17 6" xfId="2469" xr:uid="{00000000-0005-0000-0000-000024030000}"/>
    <cellStyle name="Comma 17 7" xfId="308" xr:uid="{00000000-0005-0000-0000-000025030000}"/>
    <cellStyle name="Comma 18" xfId="18" xr:uid="{00000000-0005-0000-0000-000026030000}"/>
    <cellStyle name="Comma 18 2" xfId="278" xr:uid="{00000000-0005-0000-0000-000027030000}"/>
    <cellStyle name="Comma 18 2 2" xfId="825" xr:uid="{00000000-0005-0000-0000-000028030000}"/>
    <cellStyle name="Comma 18 2 2 2" xfId="1363" xr:uid="{00000000-0005-0000-0000-000029030000}"/>
    <cellStyle name="Comma 18 2 2 2 2" xfId="2443" xr:uid="{00000000-0005-0000-0000-00002A030000}"/>
    <cellStyle name="Comma 18 2 2 3" xfId="1905" xr:uid="{00000000-0005-0000-0000-00002B030000}"/>
    <cellStyle name="Comma 18 2 3" xfId="1096" xr:uid="{00000000-0005-0000-0000-00002C030000}"/>
    <cellStyle name="Comma 18 2 3 2" xfId="2176" xr:uid="{00000000-0005-0000-0000-00002D030000}"/>
    <cellStyle name="Comma 18 2 4" xfId="1638" xr:uid="{00000000-0005-0000-0000-00002E030000}"/>
    <cellStyle name="Comma 18 2 5" xfId="2719" xr:uid="{00000000-0005-0000-0000-00002F030000}"/>
    <cellStyle name="Comma 18 2 6" xfId="558" xr:uid="{00000000-0005-0000-0000-000030030000}"/>
    <cellStyle name="Comma 18 3" xfId="578" xr:uid="{00000000-0005-0000-0000-000031030000}"/>
    <cellStyle name="Comma 18 3 2" xfId="1116" xr:uid="{00000000-0005-0000-0000-000032030000}"/>
    <cellStyle name="Comma 18 3 2 2" xfId="2196" xr:uid="{00000000-0005-0000-0000-000033030000}"/>
    <cellStyle name="Comma 18 3 3" xfId="1658" xr:uid="{00000000-0005-0000-0000-000034030000}"/>
    <cellStyle name="Comma 18 4" xfId="849" xr:uid="{00000000-0005-0000-0000-000035030000}"/>
    <cellStyle name="Comma 18 4 2" xfId="1929" xr:uid="{00000000-0005-0000-0000-000036030000}"/>
    <cellStyle name="Comma 18 5" xfId="1391" xr:uid="{00000000-0005-0000-0000-000037030000}"/>
    <cellStyle name="Comma 18 6" xfId="2472" xr:uid="{00000000-0005-0000-0000-000038030000}"/>
    <cellStyle name="Comma 18 7" xfId="311" xr:uid="{00000000-0005-0000-0000-000039030000}"/>
    <cellStyle name="Comma 19" xfId="5" xr:uid="{00000000-0005-0000-0000-00003A030000}"/>
    <cellStyle name="Comma 19 2" xfId="279" xr:uid="{00000000-0005-0000-0000-00003B030000}"/>
    <cellStyle name="Comma 19 2 2" xfId="826" xr:uid="{00000000-0005-0000-0000-00003C030000}"/>
    <cellStyle name="Comma 19 2 2 2" xfId="1364" xr:uid="{00000000-0005-0000-0000-00003D030000}"/>
    <cellStyle name="Comma 19 2 2 2 2" xfId="2444" xr:uid="{00000000-0005-0000-0000-00003E030000}"/>
    <cellStyle name="Comma 19 2 2 3" xfId="1906" xr:uid="{00000000-0005-0000-0000-00003F030000}"/>
    <cellStyle name="Comma 19 2 3" xfId="1097" xr:uid="{00000000-0005-0000-0000-000040030000}"/>
    <cellStyle name="Comma 19 2 3 2" xfId="2177" xr:uid="{00000000-0005-0000-0000-000041030000}"/>
    <cellStyle name="Comma 19 2 4" xfId="1639" xr:uid="{00000000-0005-0000-0000-000042030000}"/>
    <cellStyle name="Comma 19 2 5" xfId="2720" xr:uid="{00000000-0005-0000-0000-000043030000}"/>
    <cellStyle name="Comma 19 2 6" xfId="559" xr:uid="{00000000-0005-0000-0000-000044030000}"/>
    <cellStyle name="Comma 19 3" xfId="569" xr:uid="{00000000-0005-0000-0000-000045030000}"/>
    <cellStyle name="Comma 19 3 2" xfId="1107" xr:uid="{00000000-0005-0000-0000-000046030000}"/>
    <cellStyle name="Comma 19 3 2 2" xfId="2187" xr:uid="{00000000-0005-0000-0000-000047030000}"/>
    <cellStyle name="Comma 19 3 3" xfId="1649" xr:uid="{00000000-0005-0000-0000-000048030000}"/>
    <cellStyle name="Comma 19 4" xfId="840" xr:uid="{00000000-0005-0000-0000-000049030000}"/>
    <cellStyle name="Comma 19 4 2" xfId="1920" xr:uid="{00000000-0005-0000-0000-00004A030000}"/>
    <cellStyle name="Comma 19 5" xfId="1382" xr:uid="{00000000-0005-0000-0000-00004B030000}"/>
    <cellStyle name="Comma 19 6" xfId="2463" xr:uid="{00000000-0005-0000-0000-00004C030000}"/>
    <cellStyle name="Comma 19 7" xfId="302" xr:uid="{00000000-0005-0000-0000-00004D030000}"/>
    <cellStyle name="Comma 2" xfId="2" xr:uid="{00000000-0005-0000-0000-00004E030000}"/>
    <cellStyle name="Comma 2 10" xfId="837" xr:uid="{00000000-0005-0000-0000-00004F030000}"/>
    <cellStyle name="Comma 2 10 2" xfId="1917" xr:uid="{00000000-0005-0000-0000-000050030000}"/>
    <cellStyle name="Comma 2 11" xfId="1379" xr:uid="{00000000-0005-0000-0000-000051030000}"/>
    <cellStyle name="Comma 2 12" xfId="2460" xr:uid="{00000000-0005-0000-0000-000052030000}"/>
    <cellStyle name="Comma 2 13" xfId="299" xr:uid="{00000000-0005-0000-0000-000053030000}"/>
    <cellStyle name="Comma 2 14" xfId="2742" xr:uid="{00000000-0005-0000-0000-000054030000}"/>
    <cellStyle name="Comma 2 17" xfId="2760" xr:uid="{463134F1-542F-46F0-B053-40D8BEFE88BD}"/>
    <cellStyle name="Comma 2 2" xfId="40" xr:uid="{00000000-0005-0000-0000-000055030000}"/>
    <cellStyle name="Comma 2 2 10" xfId="320" xr:uid="{00000000-0005-0000-0000-000056030000}"/>
    <cellStyle name="Comma 2 2 2" xfId="54" xr:uid="{00000000-0005-0000-0000-000057030000}"/>
    <cellStyle name="Comma 2 2 2 2" xfId="83" xr:uid="{00000000-0005-0000-0000-000058030000}"/>
    <cellStyle name="Comma 2 2 2 2 2" xfId="145" xr:uid="{00000000-0005-0000-0000-000059030000}"/>
    <cellStyle name="Comma 2 2 2 2 2 2" xfId="271" xr:uid="{00000000-0005-0000-0000-00005A030000}"/>
    <cellStyle name="Comma 2 2 2 2 2 2 2" xfId="818" xr:uid="{00000000-0005-0000-0000-00005B030000}"/>
    <cellStyle name="Comma 2 2 2 2 2 2 2 2" xfId="1356" xr:uid="{00000000-0005-0000-0000-00005C030000}"/>
    <cellStyle name="Comma 2 2 2 2 2 2 2 2 2" xfId="2436" xr:uid="{00000000-0005-0000-0000-00005D030000}"/>
    <cellStyle name="Comma 2 2 2 2 2 2 2 3" xfId="1898" xr:uid="{00000000-0005-0000-0000-00005E030000}"/>
    <cellStyle name="Comma 2 2 2 2 2 2 3" xfId="1089" xr:uid="{00000000-0005-0000-0000-00005F030000}"/>
    <cellStyle name="Comma 2 2 2 2 2 2 3 2" xfId="2169" xr:uid="{00000000-0005-0000-0000-000060030000}"/>
    <cellStyle name="Comma 2 2 2 2 2 2 4" xfId="1631" xr:uid="{00000000-0005-0000-0000-000061030000}"/>
    <cellStyle name="Comma 2 2 2 2 2 2 5" xfId="2712" xr:uid="{00000000-0005-0000-0000-000062030000}"/>
    <cellStyle name="Comma 2 2 2 2 2 2 6" xfId="551" xr:uid="{00000000-0005-0000-0000-000063030000}"/>
    <cellStyle name="Comma 2 2 2 2 2 3" xfId="692" xr:uid="{00000000-0005-0000-0000-000064030000}"/>
    <cellStyle name="Comma 2 2 2 2 2 3 2" xfId="1230" xr:uid="{00000000-0005-0000-0000-000065030000}"/>
    <cellStyle name="Comma 2 2 2 2 2 3 2 2" xfId="2310" xr:uid="{00000000-0005-0000-0000-000066030000}"/>
    <cellStyle name="Comma 2 2 2 2 2 3 3" xfId="1772" xr:uid="{00000000-0005-0000-0000-000067030000}"/>
    <cellStyle name="Comma 2 2 2 2 2 4" xfId="963" xr:uid="{00000000-0005-0000-0000-000068030000}"/>
    <cellStyle name="Comma 2 2 2 2 2 4 2" xfId="2043" xr:uid="{00000000-0005-0000-0000-000069030000}"/>
    <cellStyle name="Comma 2 2 2 2 2 5" xfId="1505" xr:uid="{00000000-0005-0000-0000-00006A030000}"/>
    <cellStyle name="Comma 2 2 2 2 2 6" xfId="2586" xr:uid="{00000000-0005-0000-0000-00006B030000}"/>
    <cellStyle name="Comma 2 2 2 2 2 7" xfId="425" xr:uid="{00000000-0005-0000-0000-00006C030000}"/>
    <cellStyle name="Comma 2 2 2 2 3" xfId="207" xr:uid="{00000000-0005-0000-0000-00006D030000}"/>
    <cellStyle name="Comma 2 2 2 2 3 2" xfId="754" xr:uid="{00000000-0005-0000-0000-00006E030000}"/>
    <cellStyle name="Comma 2 2 2 2 3 2 2" xfId="1292" xr:uid="{00000000-0005-0000-0000-00006F030000}"/>
    <cellStyle name="Comma 2 2 2 2 3 2 2 2" xfId="2372" xr:uid="{00000000-0005-0000-0000-000070030000}"/>
    <cellStyle name="Comma 2 2 2 2 3 2 3" xfId="1834" xr:uid="{00000000-0005-0000-0000-000071030000}"/>
    <cellStyle name="Comma 2 2 2 2 3 3" xfId="1025" xr:uid="{00000000-0005-0000-0000-000072030000}"/>
    <cellStyle name="Comma 2 2 2 2 3 3 2" xfId="2105" xr:uid="{00000000-0005-0000-0000-000073030000}"/>
    <cellStyle name="Comma 2 2 2 2 3 4" xfId="1567" xr:uid="{00000000-0005-0000-0000-000074030000}"/>
    <cellStyle name="Comma 2 2 2 2 3 5" xfId="2648" xr:uid="{00000000-0005-0000-0000-000075030000}"/>
    <cellStyle name="Comma 2 2 2 2 3 6" xfId="487" xr:uid="{00000000-0005-0000-0000-000076030000}"/>
    <cellStyle name="Comma 2 2 2 2 4" xfId="630" xr:uid="{00000000-0005-0000-0000-000077030000}"/>
    <cellStyle name="Comma 2 2 2 2 4 2" xfId="1168" xr:uid="{00000000-0005-0000-0000-000078030000}"/>
    <cellStyle name="Comma 2 2 2 2 4 2 2" xfId="2248" xr:uid="{00000000-0005-0000-0000-000079030000}"/>
    <cellStyle name="Comma 2 2 2 2 4 3" xfId="1710" xr:uid="{00000000-0005-0000-0000-00007A030000}"/>
    <cellStyle name="Comma 2 2 2 2 5" xfId="901" xr:uid="{00000000-0005-0000-0000-00007B030000}"/>
    <cellStyle name="Comma 2 2 2 2 5 2" xfId="1981" xr:uid="{00000000-0005-0000-0000-00007C030000}"/>
    <cellStyle name="Comma 2 2 2 2 6" xfId="1443" xr:uid="{00000000-0005-0000-0000-00007D030000}"/>
    <cellStyle name="Comma 2 2 2 2 7" xfId="2524" xr:uid="{00000000-0005-0000-0000-00007E030000}"/>
    <cellStyle name="Comma 2 2 2 2 8" xfId="363" xr:uid="{00000000-0005-0000-0000-00007F030000}"/>
    <cellStyle name="Comma 2 2 2 3" xfId="113" xr:uid="{00000000-0005-0000-0000-000080030000}"/>
    <cellStyle name="Comma 2 2 2 3 2" xfId="239" xr:uid="{00000000-0005-0000-0000-000081030000}"/>
    <cellStyle name="Comma 2 2 2 3 2 2" xfId="786" xr:uid="{00000000-0005-0000-0000-000082030000}"/>
    <cellStyle name="Comma 2 2 2 3 2 2 2" xfId="1324" xr:uid="{00000000-0005-0000-0000-000083030000}"/>
    <cellStyle name="Comma 2 2 2 3 2 2 2 2" xfId="2404" xr:uid="{00000000-0005-0000-0000-000084030000}"/>
    <cellStyle name="Comma 2 2 2 3 2 2 3" xfId="1866" xr:uid="{00000000-0005-0000-0000-000085030000}"/>
    <cellStyle name="Comma 2 2 2 3 2 3" xfId="1057" xr:uid="{00000000-0005-0000-0000-000086030000}"/>
    <cellStyle name="Comma 2 2 2 3 2 3 2" xfId="2137" xr:uid="{00000000-0005-0000-0000-000087030000}"/>
    <cellStyle name="Comma 2 2 2 3 2 4" xfId="1599" xr:uid="{00000000-0005-0000-0000-000088030000}"/>
    <cellStyle name="Comma 2 2 2 3 2 5" xfId="2680" xr:uid="{00000000-0005-0000-0000-000089030000}"/>
    <cellStyle name="Comma 2 2 2 3 2 6" xfId="519" xr:uid="{00000000-0005-0000-0000-00008A030000}"/>
    <cellStyle name="Comma 2 2 2 3 3" xfId="660" xr:uid="{00000000-0005-0000-0000-00008B030000}"/>
    <cellStyle name="Comma 2 2 2 3 3 2" xfId="1198" xr:uid="{00000000-0005-0000-0000-00008C030000}"/>
    <cellStyle name="Comma 2 2 2 3 3 2 2" xfId="2278" xr:uid="{00000000-0005-0000-0000-00008D030000}"/>
    <cellStyle name="Comma 2 2 2 3 3 3" xfId="1740" xr:uid="{00000000-0005-0000-0000-00008E030000}"/>
    <cellStyle name="Comma 2 2 2 3 4" xfId="931" xr:uid="{00000000-0005-0000-0000-00008F030000}"/>
    <cellStyle name="Comma 2 2 2 3 4 2" xfId="2011" xr:uid="{00000000-0005-0000-0000-000090030000}"/>
    <cellStyle name="Comma 2 2 2 3 5" xfId="1473" xr:uid="{00000000-0005-0000-0000-000091030000}"/>
    <cellStyle name="Comma 2 2 2 3 6" xfId="2554" xr:uid="{00000000-0005-0000-0000-000092030000}"/>
    <cellStyle name="Comma 2 2 2 3 7" xfId="393" xr:uid="{00000000-0005-0000-0000-000093030000}"/>
    <cellStyle name="Comma 2 2 2 4" xfId="175" xr:uid="{00000000-0005-0000-0000-000094030000}"/>
    <cellStyle name="Comma 2 2 2 4 2" xfId="722" xr:uid="{00000000-0005-0000-0000-000095030000}"/>
    <cellStyle name="Comma 2 2 2 4 2 2" xfId="1260" xr:uid="{00000000-0005-0000-0000-000096030000}"/>
    <cellStyle name="Comma 2 2 2 4 2 2 2" xfId="2340" xr:uid="{00000000-0005-0000-0000-000097030000}"/>
    <cellStyle name="Comma 2 2 2 4 2 3" xfId="1802" xr:uid="{00000000-0005-0000-0000-000098030000}"/>
    <cellStyle name="Comma 2 2 2 4 3" xfId="993" xr:uid="{00000000-0005-0000-0000-000099030000}"/>
    <cellStyle name="Comma 2 2 2 4 3 2" xfId="2073" xr:uid="{00000000-0005-0000-0000-00009A030000}"/>
    <cellStyle name="Comma 2 2 2 4 4" xfId="1535" xr:uid="{00000000-0005-0000-0000-00009B030000}"/>
    <cellStyle name="Comma 2 2 2 4 5" xfId="2616" xr:uid="{00000000-0005-0000-0000-00009C030000}"/>
    <cellStyle name="Comma 2 2 2 4 6" xfId="455" xr:uid="{00000000-0005-0000-0000-00009D030000}"/>
    <cellStyle name="Comma 2 2 2 5" xfId="601" xr:uid="{00000000-0005-0000-0000-00009E030000}"/>
    <cellStyle name="Comma 2 2 2 5 2" xfId="1139" xr:uid="{00000000-0005-0000-0000-00009F030000}"/>
    <cellStyle name="Comma 2 2 2 5 2 2" xfId="2219" xr:uid="{00000000-0005-0000-0000-0000A0030000}"/>
    <cellStyle name="Comma 2 2 2 5 3" xfId="1681" xr:uid="{00000000-0005-0000-0000-0000A1030000}"/>
    <cellStyle name="Comma 2 2 2 6" xfId="872" xr:uid="{00000000-0005-0000-0000-0000A2030000}"/>
    <cellStyle name="Comma 2 2 2 6 2" xfId="1952" xr:uid="{00000000-0005-0000-0000-0000A3030000}"/>
    <cellStyle name="Comma 2 2 2 7" xfId="1414" xr:uid="{00000000-0005-0000-0000-0000A4030000}"/>
    <cellStyle name="Comma 2 2 2 8" xfId="2495" xr:uid="{00000000-0005-0000-0000-0000A5030000}"/>
    <cellStyle name="Comma 2 2 2 9" xfId="334" xr:uid="{00000000-0005-0000-0000-0000A6030000}"/>
    <cellStyle name="Comma 2 2 3" xfId="68" xr:uid="{00000000-0005-0000-0000-0000A7030000}"/>
    <cellStyle name="Comma 2 2 3 2" xfId="130" xr:uid="{00000000-0005-0000-0000-0000A8030000}"/>
    <cellStyle name="Comma 2 2 3 2 2" xfId="256" xr:uid="{00000000-0005-0000-0000-0000A9030000}"/>
    <cellStyle name="Comma 2 2 3 2 2 2" xfId="803" xr:uid="{00000000-0005-0000-0000-0000AA030000}"/>
    <cellStyle name="Comma 2 2 3 2 2 2 2" xfId="1341" xr:uid="{00000000-0005-0000-0000-0000AB030000}"/>
    <cellStyle name="Comma 2 2 3 2 2 2 2 2" xfId="2421" xr:uid="{00000000-0005-0000-0000-0000AC030000}"/>
    <cellStyle name="Comma 2 2 3 2 2 2 3" xfId="1883" xr:uid="{00000000-0005-0000-0000-0000AD030000}"/>
    <cellStyle name="Comma 2 2 3 2 2 3" xfId="1074" xr:uid="{00000000-0005-0000-0000-0000AE030000}"/>
    <cellStyle name="Comma 2 2 3 2 2 3 2" xfId="2154" xr:uid="{00000000-0005-0000-0000-0000AF030000}"/>
    <cellStyle name="Comma 2 2 3 2 2 4" xfId="1616" xr:uid="{00000000-0005-0000-0000-0000B0030000}"/>
    <cellStyle name="Comma 2 2 3 2 2 5" xfId="2697" xr:uid="{00000000-0005-0000-0000-0000B1030000}"/>
    <cellStyle name="Comma 2 2 3 2 2 6" xfId="536" xr:uid="{00000000-0005-0000-0000-0000B2030000}"/>
    <cellStyle name="Comma 2 2 3 2 3" xfId="677" xr:uid="{00000000-0005-0000-0000-0000B3030000}"/>
    <cellStyle name="Comma 2 2 3 2 3 2" xfId="1215" xr:uid="{00000000-0005-0000-0000-0000B4030000}"/>
    <cellStyle name="Comma 2 2 3 2 3 2 2" xfId="2295" xr:uid="{00000000-0005-0000-0000-0000B5030000}"/>
    <cellStyle name="Comma 2 2 3 2 3 3" xfId="1757" xr:uid="{00000000-0005-0000-0000-0000B6030000}"/>
    <cellStyle name="Comma 2 2 3 2 4" xfId="948" xr:uid="{00000000-0005-0000-0000-0000B7030000}"/>
    <cellStyle name="Comma 2 2 3 2 4 2" xfId="2028" xr:uid="{00000000-0005-0000-0000-0000B8030000}"/>
    <cellStyle name="Comma 2 2 3 2 5" xfId="1490" xr:uid="{00000000-0005-0000-0000-0000B9030000}"/>
    <cellStyle name="Comma 2 2 3 2 6" xfId="2571" xr:uid="{00000000-0005-0000-0000-0000BA030000}"/>
    <cellStyle name="Comma 2 2 3 2 7" xfId="410" xr:uid="{00000000-0005-0000-0000-0000BB030000}"/>
    <cellStyle name="Comma 2 2 3 3" xfId="192" xr:uid="{00000000-0005-0000-0000-0000BC030000}"/>
    <cellStyle name="Comma 2 2 3 3 2" xfId="739" xr:uid="{00000000-0005-0000-0000-0000BD030000}"/>
    <cellStyle name="Comma 2 2 3 3 2 2" xfId="1277" xr:uid="{00000000-0005-0000-0000-0000BE030000}"/>
    <cellStyle name="Comma 2 2 3 3 2 2 2" xfId="2357" xr:uid="{00000000-0005-0000-0000-0000BF030000}"/>
    <cellStyle name="Comma 2 2 3 3 2 3" xfId="1819" xr:uid="{00000000-0005-0000-0000-0000C0030000}"/>
    <cellStyle name="Comma 2 2 3 3 3" xfId="1010" xr:uid="{00000000-0005-0000-0000-0000C1030000}"/>
    <cellStyle name="Comma 2 2 3 3 3 2" xfId="2090" xr:uid="{00000000-0005-0000-0000-0000C2030000}"/>
    <cellStyle name="Comma 2 2 3 3 4" xfId="1552" xr:uid="{00000000-0005-0000-0000-0000C3030000}"/>
    <cellStyle name="Comma 2 2 3 3 5" xfId="2633" xr:uid="{00000000-0005-0000-0000-0000C4030000}"/>
    <cellStyle name="Comma 2 2 3 3 6" xfId="472" xr:uid="{00000000-0005-0000-0000-0000C5030000}"/>
    <cellStyle name="Comma 2 2 3 4" xfId="615" xr:uid="{00000000-0005-0000-0000-0000C6030000}"/>
    <cellStyle name="Comma 2 2 3 4 2" xfId="1153" xr:uid="{00000000-0005-0000-0000-0000C7030000}"/>
    <cellStyle name="Comma 2 2 3 4 2 2" xfId="2233" xr:uid="{00000000-0005-0000-0000-0000C8030000}"/>
    <cellStyle name="Comma 2 2 3 4 3" xfId="1695" xr:uid="{00000000-0005-0000-0000-0000C9030000}"/>
    <cellStyle name="Comma 2 2 3 5" xfId="886" xr:uid="{00000000-0005-0000-0000-0000CA030000}"/>
    <cellStyle name="Comma 2 2 3 5 2" xfId="1966" xr:uid="{00000000-0005-0000-0000-0000CB030000}"/>
    <cellStyle name="Comma 2 2 3 6" xfId="1428" xr:uid="{00000000-0005-0000-0000-0000CC030000}"/>
    <cellStyle name="Comma 2 2 3 7" xfId="2509" xr:uid="{00000000-0005-0000-0000-0000CD030000}"/>
    <cellStyle name="Comma 2 2 3 8" xfId="348" xr:uid="{00000000-0005-0000-0000-0000CE030000}"/>
    <cellStyle name="Comma 2 2 4" xfId="98" xr:uid="{00000000-0005-0000-0000-0000CF030000}"/>
    <cellStyle name="Comma 2 2 4 2" xfId="224" xr:uid="{00000000-0005-0000-0000-0000D0030000}"/>
    <cellStyle name="Comma 2 2 4 2 2" xfId="771" xr:uid="{00000000-0005-0000-0000-0000D1030000}"/>
    <cellStyle name="Comma 2 2 4 2 2 2" xfId="1309" xr:uid="{00000000-0005-0000-0000-0000D2030000}"/>
    <cellStyle name="Comma 2 2 4 2 2 2 2" xfId="2389" xr:uid="{00000000-0005-0000-0000-0000D3030000}"/>
    <cellStyle name="Comma 2 2 4 2 2 3" xfId="1851" xr:uid="{00000000-0005-0000-0000-0000D4030000}"/>
    <cellStyle name="Comma 2 2 4 2 3" xfId="1042" xr:uid="{00000000-0005-0000-0000-0000D5030000}"/>
    <cellStyle name="Comma 2 2 4 2 3 2" xfId="2122" xr:uid="{00000000-0005-0000-0000-0000D6030000}"/>
    <cellStyle name="Comma 2 2 4 2 4" xfId="1584" xr:uid="{00000000-0005-0000-0000-0000D7030000}"/>
    <cellStyle name="Comma 2 2 4 2 5" xfId="2665" xr:uid="{00000000-0005-0000-0000-0000D8030000}"/>
    <cellStyle name="Comma 2 2 4 2 6" xfId="504" xr:uid="{00000000-0005-0000-0000-0000D9030000}"/>
    <cellStyle name="Comma 2 2 4 3" xfId="645" xr:uid="{00000000-0005-0000-0000-0000DA030000}"/>
    <cellStyle name="Comma 2 2 4 3 2" xfId="1183" xr:uid="{00000000-0005-0000-0000-0000DB030000}"/>
    <cellStyle name="Comma 2 2 4 3 2 2" xfId="2263" xr:uid="{00000000-0005-0000-0000-0000DC030000}"/>
    <cellStyle name="Comma 2 2 4 3 3" xfId="1725" xr:uid="{00000000-0005-0000-0000-0000DD030000}"/>
    <cellStyle name="Comma 2 2 4 4" xfId="916" xr:uid="{00000000-0005-0000-0000-0000DE030000}"/>
    <cellStyle name="Comma 2 2 4 4 2" xfId="1996" xr:uid="{00000000-0005-0000-0000-0000DF030000}"/>
    <cellStyle name="Comma 2 2 4 5" xfId="1458" xr:uid="{00000000-0005-0000-0000-0000E0030000}"/>
    <cellStyle name="Comma 2 2 4 6" xfId="2539" xr:uid="{00000000-0005-0000-0000-0000E1030000}"/>
    <cellStyle name="Comma 2 2 4 7" xfId="378" xr:uid="{00000000-0005-0000-0000-0000E2030000}"/>
    <cellStyle name="Comma 2 2 5" xfId="160" xr:uid="{00000000-0005-0000-0000-0000E3030000}"/>
    <cellStyle name="Comma 2 2 5 2" xfId="707" xr:uid="{00000000-0005-0000-0000-0000E4030000}"/>
    <cellStyle name="Comma 2 2 5 2 2" xfId="1245" xr:uid="{00000000-0005-0000-0000-0000E5030000}"/>
    <cellStyle name="Comma 2 2 5 2 2 2" xfId="2325" xr:uid="{00000000-0005-0000-0000-0000E6030000}"/>
    <cellStyle name="Comma 2 2 5 2 3" xfId="1787" xr:uid="{00000000-0005-0000-0000-0000E7030000}"/>
    <cellStyle name="Comma 2 2 5 3" xfId="978" xr:uid="{00000000-0005-0000-0000-0000E8030000}"/>
    <cellStyle name="Comma 2 2 5 3 2" xfId="2058" xr:uid="{00000000-0005-0000-0000-0000E9030000}"/>
    <cellStyle name="Comma 2 2 5 4" xfId="1520" xr:uid="{00000000-0005-0000-0000-0000EA030000}"/>
    <cellStyle name="Comma 2 2 5 5" xfId="2601" xr:uid="{00000000-0005-0000-0000-0000EB030000}"/>
    <cellStyle name="Comma 2 2 5 6" xfId="440" xr:uid="{00000000-0005-0000-0000-0000EC030000}"/>
    <cellStyle name="Comma 2 2 6" xfId="587" xr:uid="{00000000-0005-0000-0000-0000ED030000}"/>
    <cellStyle name="Comma 2 2 6 2" xfId="1125" xr:uid="{00000000-0005-0000-0000-0000EE030000}"/>
    <cellStyle name="Comma 2 2 6 2 2" xfId="2205" xr:uid="{00000000-0005-0000-0000-0000EF030000}"/>
    <cellStyle name="Comma 2 2 6 3" xfId="1667" xr:uid="{00000000-0005-0000-0000-0000F0030000}"/>
    <cellStyle name="Comma 2 2 7" xfId="858" xr:uid="{00000000-0005-0000-0000-0000F1030000}"/>
    <cellStyle name="Comma 2 2 7 2" xfId="1938" xr:uid="{00000000-0005-0000-0000-0000F2030000}"/>
    <cellStyle name="Comma 2 2 8" xfId="1400" xr:uid="{00000000-0005-0000-0000-0000F3030000}"/>
    <cellStyle name="Comma 2 2 9" xfId="2481" xr:uid="{00000000-0005-0000-0000-0000F4030000}"/>
    <cellStyle name="Comma 2 3" xfId="44" xr:uid="{00000000-0005-0000-0000-0000F5030000}"/>
    <cellStyle name="Comma 2 3 2" xfId="73" xr:uid="{00000000-0005-0000-0000-0000F6030000}"/>
    <cellStyle name="Comma 2 3 2 2" xfId="135" xr:uid="{00000000-0005-0000-0000-0000F7030000}"/>
    <cellStyle name="Comma 2 3 2 2 2" xfId="261" xr:uid="{00000000-0005-0000-0000-0000F8030000}"/>
    <cellStyle name="Comma 2 3 2 2 2 2" xfId="808" xr:uid="{00000000-0005-0000-0000-0000F9030000}"/>
    <cellStyle name="Comma 2 3 2 2 2 2 2" xfId="1346" xr:uid="{00000000-0005-0000-0000-0000FA030000}"/>
    <cellStyle name="Comma 2 3 2 2 2 2 2 2" xfId="2426" xr:uid="{00000000-0005-0000-0000-0000FB030000}"/>
    <cellStyle name="Comma 2 3 2 2 2 2 3" xfId="1888" xr:uid="{00000000-0005-0000-0000-0000FC030000}"/>
    <cellStyle name="Comma 2 3 2 2 2 3" xfId="1079" xr:uid="{00000000-0005-0000-0000-0000FD030000}"/>
    <cellStyle name="Comma 2 3 2 2 2 3 2" xfId="2159" xr:uid="{00000000-0005-0000-0000-0000FE030000}"/>
    <cellStyle name="Comma 2 3 2 2 2 4" xfId="1621" xr:uid="{00000000-0005-0000-0000-0000FF030000}"/>
    <cellStyle name="Comma 2 3 2 2 2 5" xfId="2702" xr:uid="{00000000-0005-0000-0000-000000040000}"/>
    <cellStyle name="Comma 2 3 2 2 2 6" xfId="541" xr:uid="{00000000-0005-0000-0000-000001040000}"/>
    <cellStyle name="Comma 2 3 2 2 3" xfId="682" xr:uid="{00000000-0005-0000-0000-000002040000}"/>
    <cellStyle name="Comma 2 3 2 2 3 2" xfId="1220" xr:uid="{00000000-0005-0000-0000-000003040000}"/>
    <cellStyle name="Comma 2 3 2 2 3 2 2" xfId="2300" xr:uid="{00000000-0005-0000-0000-000004040000}"/>
    <cellStyle name="Comma 2 3 2 2 3 3" xfId="1762" xr:uid="{00000000-0005-0000-0000-000005040000}"/>
    <cellStyle name="Comma 2 3 2 2 4" xfId="953" xr:uid="{00000000-0005-0000-0000-000006040000}"/>
    <cellStyle name="Comma 2 3 2 2 4 2" xfId="2033" xr:uid="{00000000-0005-0000-0000-000007040000}"/>
    <cellStyle name="Comma 2 3 2 2 5" xfId="1495" xr:uid="{00000000-0005-0000-0000-000008040000}"/>
    <cellStyle name="Comma 2 3 2 2 6" xfId="2576" xr:uid="{00000000-0005-0000-0000-000009040000}"/>
    <cellStyle name="Comma 2 3 2 2 7" xfId="415" xr:uid="{00000000-0005-0000-0000-00000A040000}"/>
    <cellStyle name="Comma 2 3 2 3" xfId="197" xr:uid="{00000000-0005-0000-0000-00000B040000}"/>
    <cellStyle name="Comma 2 3 2 3 2" xfId="744" xr:uid="{00000000-0005-0000-0000-00000C040000}"/>
    <cellStyle name="Comma 2 3 2 3 2 2" xfId="1282" xr:uid="{00000000-0005-0000-0000-00000D040000}"/>
    <cellStyle name="Comma 2 3 2 3 2 2 2" xfId="2362" xr:uid="{00000000-0005-0000-0000-00000E040000}"/>
    <cellStyle name="Comma 2 3 2 3 2 3" xfId="1824" xr:uid="{00000000-0005-0000-0000-00000F040000}"/>
    <cellStyle name="Comma 2 3 2 3 3" xfId="1015" xr:uid="{00000000-0005-0000-0000-000010040000}"/>
    <cellStyle name="Comma 2 3 2 3 3 2" xfId="2095" xr:uid="{00000000-0005-0000-0000-000011040000}"/>
    <cellStyle name="Comma 2 3 2 3 4" xfId="1557" xr:uid="{00000000-0005-0000-0000-000012040000}"/>
    <cellStyle name="Comma 2 3 2 3 5" xfId="2638" xr:uid="{00000000-0005-0000-0000-000013040000}"/>
    <cellStyle name="Comma 2 3 2 3 6" xfId="477" xr:uid="{00000000-0005-0000-0000-000014040000}"/>
    <cellStyle name="Comma 2 3 2 4" xfId="620" xr:uid="{00000000-0005-0000-0000-000015040000}"/>
    <cellStyle name="Comma 2 3 2 4 2" xfId="1158" xr:uid="{00000000-0005-0000-0000-000016040000}"/>
    <cellStyle name="Comma 2 3 2 4 2 2" xfId="2238" xr:uid="{00000000-0005-0000-0000-000017040000}"/>
    <cellStyle name="Comma 2 3 2 4 3" xfId="1700" xr:uid="{00000000-0005-0000-0000-000018040000}"/>
    <cellStyle name="Comma 2 3 2 5" xfId="891" xr:uid="{00000000-0005-0000-0000-000019040000}"/>
    <cellStyle name="Comma 2 3 2 5 2" xfId="1971" xr:uid="{00000000-0005-0000-0000-00001A040000}"/>
    <cellStyle name="Comma 2 3 2 6" xfId="1433" xr:uid="{00000000-0005-0000-0000-00001B040000}"/>
    <cellStyle name="Comma 2 3 2 7" xfId="2514" xr:uid="{00000000-0005-0000-0000-00001C040000}"/>
    <cellStyle name="Comma 2 3 2 8" xfId="353" xr:uid="{00000000-0005-0000-0000-00001D040000}"/>
    <cellStyle name="Comma 2 3 3" xfId="103" xr:uid="{00000000-0005-0000-0000-00001E040000}"/>
    <cellStyle name="Comma 2 3 3 2" xfId="229" xr:uid="{00000000-0005-0000-0000-00001F040000}"/>
    <cellStyle name="Comma 2 3 3 2 2" xfId="776" xr:uid="{00000000-0005-0000-0000-000020040000}"/>
    <cellStyle name="Comma 2 3 3 2 2 2" xfId="1314" xr:uid="{00000000-0005-0000-0000-000021040000}"/>
    <cellStyle name="Comma 2 3 3 2 2 2 2" xfId="2394" xr:uid="{00000000-0005-0000-0000-000022040000}"/>
    <cellStyle name="Comma 2 3 3 2 2 3" xfId="1856" xr:uid="{00000000-0005-0000-0000-000023040000}"/>
    <cellStyle name="Comma 2 3 3 2 3" xfId="1047" xr:uid="{00000000-0005-0000-0000-000024040000}"/>
    <cellStyle name="Comma 2 3 3 2 3 2" xfId="2127" xr:uid="{00000000-0005-0000-0000-000025040000}"/>
    <cellStyle name="Comma 2 3 3 2 4" xfId="1589" xr:uid="{00000000-0005-0000-0000-000026040000}"/>
    <cellStyle name="Comma 2 3 3 2 5" xfId="2670" xr:uid="{00000000-0005-0000-0000-000027040000}"/>
    <cellStyle name="Comma 2 3 3 2 6" xfId="509" xr:uid="{00000000-0005-0000-0000-000028040000}"/>
    <cellStyle name="Comma 2 3 3 3" xfId="650" xr:uid="{00000000-0005-0000-0000-000029040000}"/>
    <cellStyle name="Comma 2 3 3 3 2" xfId="1188" xr:uid="{00000000-0005-0000-0000-00002A040000}"/>
    <cellStyle name="Comma 2 3 3 3 2 2" xfId="2268" xr:uid="{00000000-0005-0000-0000-00002B040000}"/>
    <cellStyle name="Comma 2 3 3 3 3" xfId="1730" xr:uid="{00000000-0005-0000-0000-00002C040000}"/>
    <cellStyle name="Comma 2 3 3 4" xfId="921" xr:uid="{00000000-0005-0000-0000-00002D040000}"/>
    <cellStyle name="Comma 2 3 3 4 2" xfId="2001" xr:uid="{00000000-0005-0000-0000-00002E040000}"/>
    <cellStyle name="Comma 2 3 3 5" xfId="1463" xr:uid="{00000000-0005-0000-0000-00002F040000}"/>
    <cellStyle name="Comma 2 3 3 6" xfId="2544" xr:uid="{00000000-0005-0000-0000-000030040000}"/>
    <cellStyle name="Comma 2 3 3 7" xfId="383" xr:uid="{00000000-0005-0000-0000-000031040000}"/>
    <cellStyle name="Comma 2 3 4" xfId="165" xr:uid="{00000000-0005-0000-0000-000032040000}"/>
    <cellStyle name="Comma 2 3 4 2" xfId="712" xr:uid="{00000000-0005-0000-0000-000033040000}"/>
    <cellStyle name="Comma 2 3 4 2 2" xfId="1250" xr:uid="{00000000-0005-0000-0000-000034040000}"/>
    <cellStyle name="Comma 2 3 4 2 2 2" xfId="2330" xr:uid="{00000000-0005-0000-0000-000035040000}"/>
    <cellStyle name="Comma 2 3 4 2 3" xfId="1792" xr:uid="{00000000-0005-0000-0000-000036040000}"/>
    <cellStyle name="Comma 2 3 4 3" xfId="983" xr:uid="{00000000-0005-0000-0000-000037040000}"/>
    <cellStyle name="Comma 2 3 4 3 2" xfId="2063" xr:uid="{00000000-0005-0000-0000-000038040000}"/>
    <cellStyle name="Comma 2 3 4 4" xfId="1525" xr:uid="{00000000-0005-0000-0000-000039040000}"/>
    <cellStyle name="Comma 2 3 4 5" xfId="2606" xr:uid="{00000000-0005-0000-0000-00003A040000}"/>
    <cellStyle name="Comma 2 3 4 6" xfId="445" xr:uid="{00000000-0005-0000-0000-00003B040000}"/>
    <cellStyle name="Comma 2 3 5" xfId="591" xr:uid="{00000000-0005-0000-0000-00003C040000}"/>
    <cellStyle name="Comma 2 3 5 2" xfId="1129" xr:uid="{00000000-0005-0000-0000-00003D040000}"/>
    <cellStyle name="Comma 2 3 5 2 2" xfId="2209" xr:uid="{00000000-0005-0000-0000-00003E040000}"/>
    <cellStyle name="Comma 2 3 5 3" xfId="1671" xr:uid="{00000000-0005-0000-0000-00003F040000}"/>
    <cellStyle name="Comma 2 3 6" xfId="862" xr:uid="{00000000-0005-0000-0000-000040040000}"/>
    <cellStyle name="Comma 2 3 6 2" xfId="1942" xr:uid="{00000000-0005-0000-0000-000041040000}"/>
    <cellStyle name="Comma 2 3 7" xfId="1404" xr:uid="{00000000-0005-0000-0000-000042040000}"/>
    <cellStyle name="Comma 2 3 8" xfId="2485" xr:uid="{00000000-0005-0000-0000-000043040000}"/>
    <cellStyle name="Comma 2 3 9" xfId="324" xr:uid="{00000000-0005-0000-0000-000044040000}"/>
    <cellStyle name="Comma 2 4" xfId="58" xr:uid="{00000000-0005-0000-0000-000045040000}"/>
    <cellStyle name="Comma 2 4 2" xfId="120" xr:uid="{00000000-0005-0000-0000-000046040000}"/>
    <cellStyle name="Comma 2 4 2 2" xfId="246" xr:uid="{00000000-0005-0000-0000-000047040000}"/>
    <cellStyle name="Comma 2 4 2 2 2" xfId="793" xr:uid="{00000000-0005-0000-0000-000048040000}"/>
    <cellStyle name="Comma 2 4 2 2 2 2" xfId="1331" xr:uid="{00000000-0005-0000-0000-000049040000}"/>
    <cellStyle name="Comma 2 4 2 2 2 2 2" xfId="2411" xr:uid="{00000000-0005-0000-0000-00004A040000}"/>
    <cellStyle name="Comma 2 4 2 2 2 3" xfId="1873" xr:uid="{00000000-0005-0000-0000-00004B040000}"/>
    <cellStyle name="Comma 2 4 2 2 3" xfId="1064" xr:uid="{00000000-0005-0000-0000-00004C040000}"/>
    <cellStyle name="Comma 2 4 2 2 3 2" xfId="2144" xr:uid="{00000000-0005-0000-0000-00004D040000}"/>
    <cellStyle name="Comma 2 4 2 2 4" xfId="1606" xr:uid="{00000000-0005-0000-0000-00004E040000}"/>
    <cellStyle name="Comma 2 4 2 2 5" xfId="2687" xr:uid="{00000000-0005-0000-0000-00004F040000}"/>
    <cellStyle name="Comma 2 4 2 2 6" xfId="526" xr:uid="{00000000-0005-0000-0000-000050040000}"/>
    <cellStyle name="Comma 2 4 2 3" xfId="667" xr:uid="{00000000-0005-0000-0000-000051040000}"/>
    <cellStyle name="Comma 2 4 2 3 2" xfId="1205" xr:uid="{00000000-0005-0000-0000-000052040000}"/>
    <cellStyle name="Comma 2 4 2 3 2 2" xfId="2285" xr:uid="{00000000-0005-0000-0000-000053040000}"/>
    <cellStyle name="Comma 2 4 2 3 3" xfId="1747" xr:uid="{00000000-0005-0000-0000-000054040000}"/>
    <cellStyle name="Comma 2 4 2 4" xfId="938" xr:uid="{00000000-0005-0000-0000-000055040000}"/>
    <cellStyle name="Comma 2 4 2 4 2" xfId="2018" xr:uid="{00000000-0005-0000-0000-000056040000}"/>
    <cellStyle name="Comma 2 4 2 5" xfId="1480" xr:uid="{00000000-0005-0000-0000-000057040000}"/>
    <cellStyle name="Comma 2 4 2 6" xfId="2561" xr:uid="{00000000-0005-0000-0000-000058040000}"/>
    <cellStyle name="Comma 2 4 2 7" xfId="400" xr:uid="{00000000-0005-0000-0000-000059040000}"/>
    <cellStyle name="Comma 2 4 3" xfId="182" xr:uid="{00000000-0005-0000-0000-00005A040000}"/>
    <cellStyle name="Comma 2 4 3 2" xfId="729" xr:uid="{00000000-0005-0000-0000-00005B040000}"/>
    <cellStyle name="Comma 2 4 3 2 2" xfId="1267" xr:uid="{00000000-0005-0000-0000-00005C040000}"/>
    <cellStyle name="Comma 2 4 3 2 2 2" xfId="2347" xr:uid="{00000000-0005-0000-0000-00005D040000}"/>
    <cellStyle name="Comma 2 4 3 2 3" xfId="1809" xr:uid="{00000000-0005-0000-0000-00005E040000}"/>
    <cellStyle name="Comma 2 4 3 3" xfId="1000" xr:uid="{00000000-0005-0000-0000-00005F040000}"/>
    <cellStyle name="Comma 2 4 3 3 2" xfId="2080" xr:uid="{00000000-0005-0000-0000-000060040000}"/>
    <cellStyle name="Comma 2 4 3 4" xfId="1542" xr:uid="{00000000-0005-0000-0000-000061040000}"/>
    <cellStyle name="Comma 2 4 3 5" xfId="2623" xr:uid="{00000000-0005-0000-0000-000062040000}"/>
    <cellStyle name="Comma 2 4 3 6" xfId="462" xr:uid="{00000000-0005-0000-0000-000063040000}"/>
    <cellStyle name="Comma 2 4 4" xfId="605" xr:uid="{00000000-0005-0000-0000-000064040000}"/>
    <cellStyle name="Comma 2 4 4 2" xfId="1143" xr:uid="{00000000-0005-0000-0000-000065040000}"/>
    <cellStyle name="Comma 2 4 4 2 2" xfId="2223" xr:uid="{00000000-0005-0000-0000-000066040000}"/>
    <cellStyle name="Comma 2 4 4 3" xfId="1685" xr:uid="{00000000-0005-0000-0000-000067040000}"/>
    <cellStyle name="Comma 2 4 5" xfId="876" xr:uid="{00000000-0005-0000-0000-000068040000}"/>
    <cellStyle name="Comma 2 4 5 2" xfId="1956" xr:uid="{00000000-0005-0000-0000-000069040000}"/>
    <cellStyle name="Comma 2 4 6" xfId="1418" xr:uid="{00000000-0005-0000-0000-00006A040000}"/>
    <cellStyle name="Comma 2 4 7" xfId="2499" xr:uid="{00000000-0005-0000-0000-00006B040000}"/>
    <cellStyle name="Comma 2 4 8" xfId="338" xr:uid="{00000000-0005-0000-0000-00006C040000}"/>
    <cellStyle name="Comma 2 5" xfId="88" xr:uid="{00000000-0005-0000-0000-00006D040000}"/>
    <cellStyle name="Comma 2 5 2" xfId="214" xr:uid="{00000000-0005-0000-0000-00006E040000}"/>
    <cellStyle name="Comma 2 5 2 2" xfId="761" xr:uid="{00000000-0005-0000-0000-00006F040000}"/>
    <cellStyle name="Comma 2 5 2 2 2" xfId="1299" xr:uid="{00000000-0005-0000-0000-000070040000}"/>
    <cellStyle name="Comma 2 5 2 2 2 2" xfId="2379" xr:uid="{00000000-0005-0000-0000-000071040000}"/>
    <cellStyle name="Comma 2 5 2 2 3" xfId="1841" xr:uid="{00000000-0005-0000-0000-000072040000}"/>
    <cellStyle name="Comma 2 5 2 3" xfId="1032" xr:uid="{00000000-0005-0000-0000-000073040000}"/>
    <cellStyle name="Comma 2 5 2 3 2" xfId="2112" xr:uid="{00000000-0005-0000-0000-000074040000}"/>
    <cellStyle name="Comma 2 5 2 4" xfId="1574" xr:uid="{00000000-0005-0000-0000-000075040000}"/>
    <cellStyle name="Comma 2 5 2 5" xfId="2655" xr:uid="{00000000-0005-0000-0000-000076040000}"/>
    <cellStyle name="Comma 2 5 2 6" xfId="494" xr:uid="{00000000-0005-0000-0000-000077040000}"/>
    <cellStyle name="Comma 2 5 3" xfId="635" xr:uid="{00000000-0005-0000-0000-000078040000}"/>
    <cellStyle name="Comma 2 5 3 2" xfId="1173" xr:uid="{00000000-0005-0000-0000-000079040000}"/>
    <cellStyle name="Comma 2 5 3 2 2" xfId="2253" xr:uid="{00000000-0005-0000-0000-00007A040000}"/>
    <cellStyle name="Comma 2 5 3 3" xfId="1715" xr:uid="{00000000-0005-0000-0000-00007B040000}"/>
    <cellStyle name="Comma 2 5 4" xfId="906" xr:uid="{00000000-0005-0000-0000-00007C040000}"/>
    <cellStyle name="Comma 2 5 4 2" xfId="1986" xr:uid="{00000000-0005-0000-0000-00007D040000}"/>
    <cellStyle name="Comma 2 5 5" xfId="1448" xr:uid="{00000000-0005-0000-0000-00007E040000}"/>
    <cellStyle name="Comma 2 5 6" xfId="2529" xr:uid="{00000000-0005-0000-0000-00007F040000}"/>
    <cellStyle name="Comma 2 5 7" xfId="368" xr:uid="{00000000-0005-0000-0000-000080040000}"/>
    <cellStyle name="Comma 2 6" xfId="150" xr:uid="{00000000-0005-0000-0000-000081040000}"/>
    <cellStyle name="Comma 2 6 2" xfId="697" xr:uid="{00000000-0005-0000-0000-000082040000}"/>
    <cellStyle name="Comma 2 6 2 2" xfId="1235" xr:uid="{00000000-0005-0000-0000-000083040000}"/>
    <cellStyle name="Comma 2 6 2 2 2" xfId="2315" xr:uid="{00000000-0005-0000-0000-000084040000}"/>
    <cellStyle name="Comma 2 6 2 3" xfId="1777" xr:uid="{00000000-0005-0000-0000-000085040000}"/>
    <cellStyle name="Comma 2 6 3" xfId="968" xr:uid="{00000000-0005-0000-0000-000086040000}"/>
    <cellStyle name="Comma 2 6 3 2" xfId="2048" xr:uid="{00000000-0005-0000-0000-000087040000}"/>
    <cellStyle name="Comma 2 6 4" xfId="1510" xr:uid="{00000000-0005-0000-0000-000088040000}"/>
    <cellStyle name="Comma 2 6 5" xfId="2591" xr:uid="{00000000-0005-0000-0000-000089040000}"/>
    <cellStyle name="Comma 2 6 6" xfId="430" xr:uid="{00000000-0005-0000-0000-00008A040000}"/>
    <cellStyle name="Comma 2 7" xfId="566" xr:uid="{00000000-0005-0000-0000-00008B040000}"/>
    <cellStyle name="Comma 2 7 2" xfId="1104" xr:uid="{00000000-0005-0000-0000-00008C040000}"/>
    <cellStyle name="Comma 2 7 2 2" xfId="2184" xr:uid="{00000000-0005-0000-0000-00008D040000}"/>
    <cellStyle name="Comma 2 7 3" xfId="1646" xr:uid="{00000000-0005-0000-0000-00008E040000}"/>
    <cellStyle name="Comma 2 8" xfId="832" xr:uid="{00000000-0005-0000-0000-00008F040000}"/>
    <cellStyle name="Comma 2 8 2" xfId="1370" xr:uid="{00000000-0005-0000-0000-000090040000}"/>
    <cellStyle name="Comma 2 8 2 2" xfId="2450" xr:uid="{00000000-0005-0000-0000-000091040000}"/>
    <cellStyle name="Comma 2 8 3" xfId="1912" xr:uid="{00000000-0005-0000-0000-000092040000}"/>
    <cellStyle name="Comma 2 9" xfId="834" xr:uid="{00000000-0005-0000-0000-000093040000}"/>
    <cellStyle name="Comma 2 9 2" xfId="1372" xr:uid="{00000000-0005-0000-0000-000094040000}"/>
    <cellStyle name="Comma 2 9 2 2" xfId="2452" xr:uid="{00000000-0005-0000-0000-000095040000}"/>
    <cellStyle name="Comma 2 9 3" xfId="1914" xr:uid="{00000000-0005-0000-0000-000096040000}"/>
    <cellStyle name="Comma 20" xfId="11" xr:uid="{00000000-0005-0000-0000-000097040000}"/>
    <cellStyle name="Comma 20 2" xfId="574" xr:uid="{00000000-0005-0000-0000-000098040000}"/>
    <cellStyle name="Comma 20 2 2" xfId="1112" xr:uid="{00000000-0005-0000-0000-000099040000}"/>
    <cellStyle name="Comma 20 2 2 2" xfId="2192" xr:uid="{00000000-0005-0000-0000-00009A040000}"/>
    <cellStyle name="Comma 20 2 3" xfId="1654" xr:uid="{00000000-0005-0000-0000-00009B040000}"/>
    <cellStyle name="Comma 20 3" xfId="845" xr:uid="{00000000-0005-0000-0000-00009C040000}"/>
    <cellStyle name="Comma 20 3 2" xfId="1925" xr:uid="{00000000-0005-0000-0000-00009D040000}"/>
    <cellStyle name="Comma 20 4" xfId="1387" xr:uid="{00000000-0005-0000-0000-00009E040000}"/>
    <cellStyle name="Comma 20 5" xfId="2468" xr:uid="{00000000-0005-0000-0000-00009F040000}"/>
    <cellStyle name="Comma 20 6" xfId="307" xr:uid="{00000000-0005-0000-0000-0000A0040000}"/>
    <cellStyle name="Comma 21" xfId="281" xr:uid="{00000000-0005-0000-0000-0000A1040000}"/>
    <cellStyle name="Comma 21 2" xfId="827" xr:uid="{00000000-0005-0000-0000-0000A2040000}"/>
    <cellStyle name="Comma 21 2 2" xfId="1365" xr:uid="{00000000-0005-0000-0000-0000A3040000}"/>
    <cellStyle name="Comma 21 2 2 2" xfId="2445" xr:uid="{00000000-0005-0000-0000-0000A4040000}"/>
    <cellStyle name="Comma 21 2 3" xfId="1907" xr:uid="{00000000-0005-0000-0000-0000A5040000}"/>
    <cellStyle name="Comma 21 3" xfId="1098" xr:uid="{00000000-0005-0000-0000-0000A6040000}"/>
    <cellStyle name="Comma 21 3 2" xfId="2178" xr:uid="{00000000-0005-0000-0000-0000A7040000}"/>
    <cellStyle name="Comma 21 4" xfId="1640" xr:uid="{00000000-0005-0000-0000-0000A8040000}"/>
    <cellStyle name="Comma 21 5" xfId="2721" xr:uid="{00000000-0005-0000-0000-0000A9040000}"/>
    <cellStyle name="Comma 21 6" xfId="560" xr:uid="{00000000-0005-0000-0000-0000AA040000}"/>
    <cellStyle name="Comma 22" xfId="283" xr:uid="{00000000-0005-0000-0000-0000AB040000}"/>
    <cellStyle name="Comma 22 2" xfId="828" xr:uid="{00000000-0005-0000-0000-0000AC040000}"/>
    <cellStyle name="Comma 22 2 2" xfId="1366" xr:uid="{00000000-0005-0000-0000-0000AD040000}"/>
    <cellStyle name="Comma 22 2 2 2" xfId="2446" xr:uid="{00000000-0005-0000-0000-0000AE040000}"/>
    <cellStyle name="Comma 22 2 3" xfId="1908" xr:uid="{00000000-0005-0000-0000-0000AF040000}"/>
    <cellStyle name="Comma 22 3" xfId="1099" xr:uid="{00000000-0005-0000-0000-0000B0040000}"/>
    <cellStyle name="Comma 22 3 2" xfId="2179" xr:uid="{00000000-0005-0000-0000-0000B1040000}"/>
    <cellStyle name="Comma 22 4" xfId="1641" xr:uid="{00000000-0005-0000-0000-0000B2040000}"/>
    <cellStyle name="Comma 22 5" xfId="2722" xr:uid="{00000000-0005-0000-0000-0000B3040000}"/>
    <cellStyle name="Comma 22 6" xfId="561" xr:uid="{00000000-0005-0000-0000-0000B4040000}"/>
    <cellStyle name="Comma 23" xfId="284" xr:uid="{00000000-0005-0000-0000-0000B5040000}"/>
    <cellStyle name="Comma 23 2" xfId="829" xr:uid="{00000000-0005-0000-0000-0000B6040000}"/>
    <cellStyle name="Comma 23 2 2" xfId="1367" xr:uid="{00000000-0005-0000-0000-0000B7040000}"/>
    <cellStyle name="Comma 23 2 2 2" xfId="2447" xr:uid="{00000000-0005-0000-0000-0000B8040000}"/>
    <cellStyle name="Comma 23 2 3" xfId="1909" xr:uid="{00000000-0005-0000-0000-0000B9040000}"/>
    <cellStyle name="Comma 23 3" xfId="1100" xr:uid="{00000000-0005-0000-0000-0000BA040000}"/>
    <cellStyle name="Comma 23 3 2" xfId="2180" xr:uid="{00000000-0005-0000-0000-0000BB040000}"/>
    <cellStyle name="Comma 23 4" xfId="1642" xr:uid="{00000000-0005-0000-0000-0000BC040000}"/>
    <cellStyle name="Comma 23 5" xfId="2723" xr:uid="{00000000-0005-0000-0000-0000BD040000}"/>
    <cellStyle name="Comma 23 6" xfId="562" xr:uid="{00000000-0005-0000-0000-0000BE040000}"/>
    <cellStyle name="Comma 24" xfId="288" xr:uid="{00000000-0005-0000-0000-0000BF040000}"/>
    <cellStyle name="Comma 24 2" xfId="830" xr:uid="{00000000-0005-0000-0000-0000C0040000}"/>
    <cellStyle name="Comma 24 2 2" xfId="1368" xr:uid="{00000000-0005-0000-0000-0000C1040000}"/>
    <cellStyle name="Comma 24 2 2 2" xfId="2448" xr:uid="{00000000-0005-0000-0000-0000C2040000}"/>
    <cellStyle name="Comma 24 2 3" xfId="1910" xr:uid="{00000000-0005-0000-0000-0000C3040000}"/>
    <cellStyle name="Comma 24 3" xfId="1101" xr:uid="{00000000-0005-0000-0000-0000C4040000}"/>
    <cellStyle name="Comma 24 3 2" xfId="2181" xr:uid="{00000000-0005-0000-0000-0000C5040000}"/>
    <cellStyle name="Comma 24 4" xfId="1643" xr:uid="{00000000-0005-0000-0000-0000C6040000}"/>
    <cellStyle name="Comma 24 5" xfId="2725" xr:uid="{00000000-0005-0000-0000-0000C7040000}"/>
    <cellStyle name="Comma 24 6" xfId="563" xr:uid="{00000000-0005-0000-0000-0000C8040000}"/>
    <cellStyle name="Comma 25" xfId="297" xr:uid="{00000000-0005-0000-0000-0000C9040000}"/>
    <cellStyle name="Comma 25 2" xfId="1103" xr:uid="{00000000-0005-0000-0000-0000CA040000}"/>
    <cellStyle name="Comma 25 2 2" xfId="2183" xr:uid="{00000000-0005-0000-0000-0000CB040000}"/>
    <cellStyle name="Comma 25 3" xfId="1645" xr:uid="{00000000-0005-0000-0000-0000CC040000}"/>
    <cellStyle name="Comma 25 4" xfId="2459" xr:uid="{00000000-0005-0000-0000-0000CD040000}"/>
    <cellStyle name="Comma 25 5" xfId="565" xr:uid="{00000000-0005-0000-0000-0000CE040000}"/>
    <cellStyle name="Comma 26" xfId="292" xr:uid="{00000000-0005-0000-0000-0000CF040000}"/>
    <cellStyle name="Comma 26 2" xfId="1102" xr:uid="{00000000-0005-0000-0000-0000D0040000}"/>
    <cellStyle name="Comma 26 2 2" xfId="2182" xr:uid="{00000000-0005-0000-0000-0000D1040000}"/>
    <cellStyle name="Comma 26 3" xfId="1644" xr:uid="{00000000-0005-0000-0000-0000D2040000}"/>
    <cellStyle name="Comma 26 4" xfId="2729" xr:uid="{00000000-0005-0000-0000-0000D3040000}"/>
    <cellStyle name="Comma 26 5" xfId="564" xr:uid="{00000000-0005-0000-0000-0000D4040000}"/>
    <cellStyle name="Comma 27" xfId="831" xr:uid="{00000000-0005-0000-0000-0000D5040000}"/>
    <cellStyle name="Comma 27 2" xfId="1369" xr:uid="{00000000-0005-0000-0000-0000D6040000}"/>
    <cellStyle name="Comma 27 2 2" xfId="2449" xr:uid="{00000000-0005-0000-0000-0000D7040000}"/>
    <cellStyle name="Comma 27 3" xfId="1911" xr:uid="{00000000-0005-0000-0000-0000D8040000}"/>
    <cellStyle name="Comma 28" xfId="833" xr:uid="{00000000-0005-0000-0000-0000D9040000}"/>
    <cellStyle name="Comma 28 2" xfId="1371" xr:uid="{00000000-0005-0000-0000-0000DA040000}"/>
    <cellStyle name="Comma 28 2 2" xfId="2451" xr:uid="{00000000-0005-0000-0000-0000DB040000}"/>
    <cellStyle name="Comma 28 3" xfId="1913" xr:uid="{00000000-0005-0000-0000-0000DC040000}"/>
    <cellStyle name="Comma 29" xfId="287" xr:uid="{00000000-0005-0000-0000-0000DD040000}"/>
    <cellStyle name="Comma 29 2" xfId="1373" xr:uid="{00000000-0005-0000-0000-0000DE040000}"/>
    <cellStyle name="Comma 29 2 2" xfId="2453" xr:uid="{00000000-0005-0000-0000-0000DF040000}"/>
    <cellStyle name="Comma 29 3" xfId="1915" xr:uid="{00000000-0005-0000-0000-0000E0040000}"/>
    <cellStyle name="Comma 29 4" xfId="2724" xr:uid="{00000000-0005-0000-0000-0000E1040000}"/>
    <cellStyle name="Comma 29 5" xfId="835" xr:uid="{00000000-0005-0000-0000-0000E2040000}"/>
    <cellStyle name="Comma 3" xfId="19" xr:uid="{00000000-0005-0000-0000-0000E3040000}"/>
    <cellStyle name="Comma 3 10" xfId="2473" xr:uid="{00000000-0005-0000-0000-0000E4040000}"/>
    <cellStyle name="Comma 3 11" xfId="312" xr:uid="{00000000-0005-0000-0000-0000E5040000}"/>
    <cellStyle name="Comma 3 2" xfId="43" xr:uid="{00000000-0005-0000-0000-0000E6040000}"/>
    <cellStyle name="Comma 3 2 10" xfId="323" xr:uid="{00000000-0005-0000-0000-0000E7040000}"/>
    <cellStyle name="Comma 3 2 2" xfId="56" xr:uid="{00000000-0005-0000-0000-0000E8040000}"/>
    <cellStyle name="Comma 3 2 2 2" xfId="85" xr:uid="{00000000-0005-0000-0000-0000E9040000}"/>
    <cellStyle name="Comma 3 2 2 2 2" xfId="147" xr:uid="{00000000-0005-0000-0000-0000EA040000}"/>
    <cellStyle name="Comma 3 2 2 2 2 2" xfId="274" xr:uid="{00000000-0005-0000-0000-0000EB040000}"/>
    <cellStyle name="Comma 3 2 2 2 2 2 2" xfId="821" xr:uid="{00000000-0005-0000-0000-0000EC040000}"/>
    <cellStyle name="Comma 3 2 2 2 2 2 2 2" xfId="1359" xr:uid="{00000000-0005-0000-0000-0000ED040000}"/>
    <cellStyle name="Comma 3 2 2 2 2 2 2 2 2" xfId="2439" xr:uid="{00000000-0005-0000-0000-0000EE040000}"/>
    <cellStyle name="Comma 3 2 2 2 2 2 2 3" xfId="1901" xr:uid="{00000000-0005-0000-0000-0000EF040000}"/>
    <cellStyle name="Comma 3 2 2 2 2 2 3" xfId="1092" xr:uid="{00000000-0005-0000-0000-0000F0040000}"/>
    <cellStyle name="Comma 3 2 2 2 2 2 3 2" xfId="2172" xr:uid="{00000000-0005-0000-0000-0000F1040000}"/>
    <cellStyle name="Comma 3 2 2 2 2 2 4" xfId="1634" xr:uid="{00000000-0005-0000-0000-0000F2040000}"/>
    <cellStyle name="Comma 3 2 2 2 2 2 5" xfId="2715" xr:uid="{00000000-0005-0000-0000-0000F3040000}"/>
    <cellStyle name="Comma 3 2 2 2 2 2 6" xfId="554" xr:uid="{00000000-0005-0000-0000-0000F4040000}"/>
    <cellStyle name="Comma 3 2 2 2 2 3" xfId="694" xr:uid="{00000000-0005-0000-0000-0000F5040000}"/>
    <cellStyle name="Comma 3 2 2 2 2 3 2" xfId="1232" xr:uid="{00000000-0005-0000-0000-0000F6040000}"/>
    <cellStyle name="Comma 3 2 2 2 2 3 2 2" xfId="2312" xr:uid="{00000000-0005-0000-0000-0000F7040000}"/>
    <cellStyle name="Comma 3 2 2 2 2 3 3" xfId="1774" xr:uid="{00000000-0005-0000-0000-0000F8040000}"/>
    <cellStyle name="Comma 3 2 2 2 2 4" xfId="965" xr:uid="{00000000-0005-0000-0000-0000F9040000}"/>
    <cellStyle name="Comma 3 2 2 2 2 4 2" xfId="2045" xr:uid="{00000000-0005-0000-0000-0000FA040000}"/>
    <cellStyle name="Comma 3 2 2 2 2 5" xfId="1507" xr:uid="{00000000-0005-0000-0000-0000FB040000}"/>
    <cellStyle name="Comma 3 2 2 2 2 6" xfId="2588" xr:uid="{00000000-0005-0000-0000-0000FC040000}"/>
    <cellStyle name="Comma 3 2 2 2 2 7" xfId="427" xr:uid="{00000000-0005-0000-0000-0000FD040000}"/>
    <cellStyle name="Comma 3 2 2 2 3" xfId="210" xr:uid="{00000000-0005-0000-0000-0000FE040000}"/>
    <cellStyle name="Comma 3 2 2 2 3 2" xfId="757" xr:uid="{00000000-0005-0000-0000-0000FF040000}"/>
    <cellStyle name="Comma 3 2 2 2 3 2 2" xfId="1295" xr:uid="{00000000-0005-0000-0000-000000050000}"/>
    <cellStyle name="Comma 3 2 2 2 3 2 2 2" xfId="2375" xr:uid="{00000000-0005-0000-0000-000001050000}"/>
    <cellStyle name="Comma 3 2 2 2 3 2 3" xfId="1837" xr:uid="{00000000-0005-0000-0000-000002050000}"/>
    <cellStyle name="Comma 3 2 2 2 3 3" xfId="1028" xr:uid="{00000000-0005-0000-0000-000003050000}"/>
    <cellStyle name="Comma 3 2 2 2 3 3 2" xfId="2108" xr:uid="{00000000-0005-0000-0000-000004050000}"/>
    <cellStyle name="Comma 3 2 2 2 3 4" xfId="1570" xr:uid="{00000000-0005-0000-0000-000005050000}"/>
    <cellStyle name="Comma 3 2 2 2 3 5" xfId="2651" xr:uid="{00000000-0005-0000-0000-000006050000}"/>
    <cellStyle name="Comma 3 2 2 2 3 6" xfId="490" xr:uid="{00000000-0005-0000-0000-000007050000}"/>
    <cellStyle name="Comma 3 2 2 2 4" xfId="632" xr:uid="{00000000-0005-0000-0000-000008050000}"/>
    <cellStyle name="Comma 3 2 2 2 4 2" xfId="1170" xr:uid="{00000000-0005-0000-0000-000009050000}"/>
    <cellStyle name="Comma 3 2 2 2 4 2 2" xfId="2250" xr:uid="{00000000-0005-0000-0000-00000A050000}"/>
    <cellStyle name="Comma 3 2 2 2 4 3" xfId="1712" xr:uid="{00000000-0005-0000-0000-00000B050000}"/>
    <cellStyle name="Comma 3 2 2 2 5" xfId="903" xr:uid="{00000000-0005-0000-0000-00000C050000}"/>
    <cellStyle name="Comma 3 2 2 2 5 2" xfId="1983" xr:uid="{00000000-0005-0000-0000-00000D050000}"/>
    <cellStyle name="Comma 3 2 2 2 6" xfId="1445" xr:uid="{00000000-0005-0000-0000-00000E050000}"/>
    <cellStyle name="Comma 3 2 2 2 7" xfId="2526" xr:uid="{00000000-0005-0000-0000-00000F050000}"/>
    <cellStyle name="Comma 3 2 2 2 8" xfId="365" xr:uid="{00000000-0005-0000-0000-000010050000}"/>
    <cellStyle name="Comma 3 2 2 3" xfId="116" xr:uid="{00000000-0005-0000-0000-000011050000}"/>
    <cellStyle name="Comma 3 2 2 3 2" xfId="242" xr:uid="{00000000-0005-0000-0000-000012050000}"/>
    <cellStyle name="Comma 3 2 2 3 2 2" xfId="789" xr:uid="{00000000-0005-0000-0000-000013050000}"/>
    <cellStyle name="Comma 3 2 2 3 2 2 2" xfId="1327" xr:uid="{00000000-0005-0000-0000-000014050000}"/>
    <cellStyle name="Comma 3 2 2 3 2 2 2 2" xfId="2407" xr:uid="{00000000-0005-0000-0000-000015050000}"/>
    <cellStyle name="Comma 3 2 2 3 2 2 3" xfId="1869" xr:uid="{00000000-0005-0000-0000-000016050000}"/>
    <cellStyle name="Comma 3 2 2 3 2 3" xfId="1060" xr:uid="{00000000-0005-0000-0000-000017050000}"/>
    <cellStyle name="Comma 3 2 2 3 2 3 2" xfId="2140" xr:uid="{00000000-0005-0000-0000-000018050000}"/>
    <cellStyle name="Comma 3 2 2 3 2 4" xfId="1602" xr:uid="{00000000-0005-0000-0000-000019050000}"/>
    <cellStyle name="Comma 3 2 2 3 2 5" xfId="2683" xr:uid="{00000000-0005-0000-0000-00001A050000}"/>
    <cellStyle name="Comma 3 2 2 3 2 6" xfId="522" xr:uid="{00000000-0005-0000-0000-00001B050000}"/>
    <cellStyle name="Comma 3 2 2 3 3" xfId="663" xr:uid="{00000000-0005-0000-0000-00001C050000}"/>
    <cellStyle name="Comma 3 2 2 3 3 2" xfId="1201" xr:uid="{00000000-0005-0000-0000-00001D050000}"/>
    <cellStyle name="Comma 3 2 2 3 3 2 2" xfId="2281" xr:uid="{00000000-0005-0000-0000-00001E050000}"/>
    <cellStyle name="Comma 3 2 2 3 3 3" xfId="1743" xr:uid="{00000000-0005-0000-0000-00001F050000}"/>
    <cellStyle name="Comma 3 2 2 3 4" xfId="934" xr:uid="{00000000-0005-0000-0000-000020050000}"/>
    <cellStyle name="Comma 3 2 2 3 4 2" xfId="2014" xr:uid="{00000000-0005-0000-0000-000021050000}"/>
    <cellStyle name="Comma 3 2 2 3 5" xfId="1476" xr:uid="{00000000-0005-0000-0000-000022050000}"/>
    <cellStyle name="Comma 3 2 2 3 6" xfId="2557" xr:uid="{00000000-0005-0000-0000-000023050000}"/>
    <cellStyle name="Comma 3 2 2 3 7" xfId="396" xr:uid="{00000000-0005-0000-0000-000024050000}"/>
    <cellStyle name="Comma 3 2 2 4" xfId="178" xr:uid="{00000000-0005-0000-0000-000025050000}"/>
    <cellStyle name="Comma 3 2 2 4 2" xfId="725" xr:uid="{00000000-0005-0000-0000-000026050000}"/>
    <cellStyle name="Comma 3 2 2 4 2 2" xfId="1263" xr:uid="{00000000-0005-0000-0000-000027050000}"/>
    <cellStyle name="Comma 3 2 2 4 2 2 2" xfId="2343" xr:uid="{00000000-0005-0000-0000-000028050000}"/>
    <cellStyle name="Comma 3 2 2 4 2 3" xfId="1805" xr:uid="{00000000-0005-0000-0000-000029050000}"/>
    <cellStyle name="Comma 3 2 2 4 3" xfId="996" xr:uid="{00000000-0005-0000-0000-00002A050000}"/>
    <cellStyle name="Comma 3 2 2 4 3 2" xfId="2076" xr:uid="{00000000-0005-0000-0000-00002B050000}"/>
    <cellStyle name="Comma 3 2 2 4 4" xfId="1538" xr:uid="{00000000-0005-0000-0000-00002C050000}"/>
    <cellStyle name="Comma 3 2 2 4 5" xfId="2619" xr:uid="{00000000-0005-0000-0000-00002D050000}"/>
    <cellStyle name="Comma 3 2 2 4 6" xfId="458" xr:uid="{00000000-0005-0000-0000-00002E050000}"/>
    <cellStyle name="Comma 3 2 2 5" xfId="603" xr:uid="{00000000-0005-0000-0000-00002F050000}"/>
    <cellStyle name="Comma 3 2 2 5 2" xfId="1141" xr:uid="{00000000-0005-0000-0000-000030050000}"/>
    <cellStyle name="Comma 3 2 2 5 2 2" xfId="2221" xr:uid="{00000000-0005-0000-0000-000031050000}"/>
    <cellStyle name="Comma 3 2 2 5 3" xfId="1683" xr:uid="{00000000-0005-0000-0000-000032050000}"/>
    <cellStyle name="Comma 3 2 2 6" xfId="874" xr:uid="{00000000-0005-0000-0000-000033050000}"/>
    <cellStyle name="Comma 3 2 2 6 2" xfId="1954" xr:uid="{00000000-0005-0000-0000-000034050000}"/>
    <cellStyle name="Comma 3 2 2 7" xfId="1416" xr:uid="{00000000-0005-0000-0000-000035050000}"/>
    <cellStyle name="Comma 3 2 2 8" xfId="2497" xr:uid="{00000000-0005-0000-0000-000036050000}"/>
    <cellStyle name="Comma 3 2 2 9" xfId="336" xr:uid="{00000000-0005-0000-0000-000037050000}"/>
    <cellStyle name="Comma 3 2 3" xfId="71" xr:uid="{00000000-0005-0000-0000-000038050000}"/>
    <cellStyle name="Comma 3 2 3 2" xfId="133" xr:uid="{00000000-0005-0000-0000-000039050000}"/>
    <cellStyle name="Comma 3 2 3 2 2" xfId="259" xr:uid="{00000000-0005-0000-0000-00003A050000}"/>
    <cellStyle name="Comma 3 2 3 2 2 2" xfId="806" xr:uid="{00000000-0005-0000-0000-00003B050000}"/>
    <cellStyle name="Comma 3 2 3 2 2 2 2" xfId="1344" xr:uid="{00000000-0005-0000-0000-00003C050000}"/>
    <cellStyle name="Comma 3 2 3 2 2 2 2 2" xfId="2424" xr:uid="{00000000-0005-0000-0000-00003D050000}"/>
    <cellStyle name="Comma 3 2 3 2 2 2 3" xfId="1886" xr:uid="{00000000-0005-0000-0000-00003E050000}"/>
    <cellStyle name="Comma 3 2 3 2 2 3" xfId="1077" xr:uid="{00000000-0005-0000-0000-00003F050000}"/>
    <cellStyle name="Comma 3 2 3 2 2 3 2" xfId="2157" xr:uid="{00000000-0005-0000-0000-000040050000}"/>
    <cellStyle name="Comma 3 2 3 2 2 4" xfId="1619" xr:uid="{00000000-0005-0000-0000-000041050000}"/>
    <cellStyle name="Comma 3 2 3 2 2 5" xfId="2700" xr:uid="{00000000-0005-0000-0000-000042050000}"/>
    <cellStyle name="Comma 3 2 3 2 2 6" xfId="539" xr:uid="{00000000-0005-0000-0000-000043050000}"/>
    <cellStyle name="Comma 3 2 3 2 3" xfId="680" xr:uid="{00000000-0005-0000-0000-000044050000}"/>
    <cellStyle name="Comma 3 2 3 2 3 2" xfId="1218" xr:uid="{00000000-0005-0000-0000-000045050000}"/>
    <cellStyle name="Comma 3 2 3 2 3 2 2" xfId="2298" xr:uid="{00000000-0005-0000-0000-000046050000}"/>
    <cellStyle name="Comma 3 2 3 2 3 3" xfId="1760" xr:uid="{00000000-0005-0000-0000-000047050000}"/>
    <cellStyle name="Comma 3 2 3 2 4" xfId="951" xr:uid="{00000000-0005-0000-0000-000048050000}"/>
    <cellStyle name="Comma 3 2 3 2 4 2" xfId="2031" xr:uid="{00000000-0005-0000-0000-000049050000}"/>
    <cellStyle name="Comma 3 2 3 2 5" xfId="1493" xr:uid="{00000000-0005-0000-0000-00004A050000}"/>
    <cellStyle name="Comma 3 2 3 2 6" xfId="2574" xr:uid="{00000000-0005-0000-0000-00004B050000}"/>
    <cellStyle name="Comma 3 2 3 2 7" xfId="413" xr:uid="{00000000-0005-0000-0000-00004C050000}"/>
    <cellStyle name="Comma 3 2 3 3" xfId="195" xr:uid="{00000000-0005-0000-0000-00004D050000}"/>
    <cellStyle name="Comma 3 2 3 3 2" xfId="742" xr:uid="{00000000-0005-0000-0000-00004E050000}"/>
    <cellStyle name="Comma 3 2 3 3 2 2" xfId="1280" xr:uid="{00000000-0005-0000-0000-00004F050000}"/>
    <cellStyle name="Comma 3 2 3 3 2 2 2" xfId="2360" xr:uid="{00000000-0005-0000-0000-000050050000}"/>
    <cellStyle name="Comma 3 2 3 3 2 3" xfId="1822" xr:uid="{00000000-0005-0000-0000-000051050000}"/>
    <cellStyle name="Comma 3 2 3 3 3" xfId="1013" xr:uid="{00000000-0005-0000-0000-000052050000}"/>
    <cellStyle name="Comma 3 2 3 3 3 2" xfId="2093" xr:uid="{00000000-0005-0000-0000-000053050000}"/>
    <cellStyle name="Comma 3 2 3 3 4" xfId="1555" xr:uid="{00000000-0005-0000-0000-000054050000}"/>
    <cellStyle name="Comma 3 2 3 3 5" xfId="2636" xr:uid="{00000000-0005-0000-0000-000055050000}"/>
    <cellStyle name="Comma 3 2 3 3 6" xfId="475" xr:uid="{00000000-0005-0000-0000-000056050000}"/>
    <cellStyle name="Comma 3 2 3 4" xfId="618" xr:uid="{00000000-0005-0000-0000-000057050000}"/>
    <cellStyle name="Comma 3 2 3 4 2" xfId="1156" xr:uid="{00000000-0005-0000-0000-000058050000}"/>
    <cellStyle name="Comma 3 2 3 4 2 2" xfId="2236" xr:uid="{00000000-0005-0000-0000-000059050000}"/>
    <cellStyle name="Comma 3 2 3 4 3" xfId="1698" xr:uid="{00000000-0005-0000-0000-00005A050000}"/>
    <cellStyle name="Comma 3 2 3 5" xfId="889" xr:uid="{00000000-0005-0000-0000-00005B050000}"/>
    <cellStyle name="Comma 3 2 3 5 2" xfId="1969" xr:uid="{00000000-0005-0000-0000-00005C050000}"/>
    <cellStyle name="Comma 3 2 3 6" xfId="1431" xr:uid="{00000000-0005-0000-0000-00005D050000}"/>
    <cellStyle name="Comma 3 2 3 7" xfId="2512" xr:uid="{00000000-0005-0000-0000-00005E050000}"/>
    <cellStyle name="Comma 3 2 3 8" xfId="351" xr:uid="{00000000-0005-0000-0000-00005F050000}"/>
    <cellStyle name="Comma 3 2 4" xfId="101" xr:uid="{00000000-0005-0000-0000-000060050000}"/>
    <cellStyle name="Comma 3 2 4 2" xfId="227" xr:uid="{00000000-0005-0000-0000-000061050000}"/>
    <cellStyle name="Comma 3 2 4 2 2" xfId="774" xr:uid="{00000000-0005-0000-0000-000062050000}"/>
    <cellStyle name="Comma 3 2 4 2 2 2" xfId="1312" xr:uid="{00000000-0005-0000-0000-000063050000}"/>
    <cellStyle name="Comma 3 2 4 2 2 2 2" xfId="2392" xr:uid="{00000000-0005-0000-0000-000064050000}"/>
    <cellStyle name="Comma 3 2 4 2 2 3" xfId="1854" xr:uid="{00000000-0005-0000-0000-000065050000}"/>
    <cellStyle name="Comma 3 2 4 2 3" xfId="1045" xr:uid="{00000000-0005-0000-0000-000066050000}"/>
    <cellStyle name="Comma 3 2 4 2 3 2" xfId="2125" xr:uid="{00000000-0005-0000-0000-000067050000}"/>
    <cellStyle name="Comma 3 2 4 2 4" xfId="1587" xr:uid="{00000000-0005-0000-0000-000068050000}"/>
    <cellStyle name="Comma 3 2 4 2 5" xfId="2668" xr:uid="{00000000-0005-0000-0000-000069050000}"/>
    <cellStyle name="Comma 3 2 4 2 6" xfId="507" xr:uid="{00000000-0005-0000-0000-00006A050000}"/>
    <cellStyle name="Comma 3 2 4 3" xfId="648" xr:uid="{00000000-0005-0000-0000-00006B050000}"/>
    <cellStyle name="Comma 3 2 4 3 2" xfId="1186" xr:uid="{00000000-0005-0000-0000-00006C050000}"/>
    <cellStyle name="Comma 3 2 4 3 2 2" xfId="2266" xr:uid="{00000000-0005-0000-0000-00006D050000}"/>
    <cellStyle name="Comma 3 2 4 3 3" xfId="1728" xr:uid="{00000000-0005-0000-0000-00006E050000}"/>
    <cellStyle name="Comma 3 2 4 4" xfId="919" xr:uid="{00000000-0005-0000-0000-00006F050000}"/>
    <cellStyle name="Comma 3 2 4 4 2" xfId="1999" xr:uid="{00000000-0005-0000-0000-000070050000}"/>
    <cellStyle name="Comma 3 2 4 5" xfId="1461" xr:uid="{00000000-0005-0000-0000-000071050000}"/>
    <cellStyle name="Comma 3 2 4 6" xfId="2542" xr:uid="{00000000-0005-0000-0000-000072050000}"/>
    <cellStyle name="Comma 3 2 4 7" xfId="381" xr:uid="{00000000-0005-0000-0000-000073050000}"/>
    <cellStyle name="Comma 3 2 5" xfId="163" xr:uid="{00000000-0005-0000-0000-000074050000}"/>
    <cellStyle name="Comma 3 2 5 2" xfId="710" xr:uid="{00000000-0005-0000-0000-000075050000}"/>
    <cellStyle name="Comma 3 2 5 2 2" xfId="1248" xr:uid="{00000000-0005-0000-0000-000076050000}"/>
    <cellStyle name="Comma 3 2 5 2 2 2" xfId="2328" xr:uid="{00000000-0005-0000-0000-000077050000}"/>
    <cellStyle name="Comma 3 2 5 2 3" xfId="1790" xr:uid="{00000000-0005-0000-0000-000078050000}"/>
    <cellStyle name="Comma 3 2 5 3" xfId="981" xr:uid="{00000000-0005-0000-0000-000079050000}"/>
    <cellStyle name="Comma 3 2 5 3 2" xfId="2061" xr:uid="{00000000-0005-0000-0000-00007A050000}"/>
    <cellStyle name="Comma 3 2 5 4" xfId="1523" xr:uid="{00000000-0005-0000-0000-00007B050000}"/>
    <cellStyle name="Comma 3 2 5 5" xfId="2604" xr:uid="{00000000-0005-0000-0000-00007C050000}"/>
    <cellStyle name="Comma 3 2 5 6" xfId="443" xr:uid="{00000000-0005-0000-0000-00007D050000}"/>
    <cellStyle name="Comma 3 2 6" xfId="590" xr:uid="{00000000-0005-0000-0000-00007E050000}"/>
    <cellStyle name="Comma 3 2 6 2" xfId="1128" xr:uid="{00000000-0005-0000-0000-00007F050000}"/>
    <cellStyle name="Comma 3 2 6 2 2" xfId="2208" xr:uid="{00000000-0005-0000-0000-000080050000}"/>
    <cellStyle name="Comma 3 2 6 3" xfId="1670" xr:uid="{00000000-0005-0000-0000-000081050000}"/>
    <cellStyle name="Comma 3 2 7" xfId="861" xr:uid="{00000000-0005-0000-0000-000082050000}"/>
    <cellStyle name="Comma 3 2 7 2" xfId="1941" xr:uid="{00000000-0005-0000-0000-000083050000}"/>
    <cellStyle name="Comma 3 2 8" xfId="1403" xr:uid="{00000000-0005-0000-0000-000084050000}"/>
    <cellStyle name="Comma 3 2 9" xfId="2484" xr:uid="{00000000-0005-0000-0000-000085050000}"/>
    <cellStyle name="Comma 3 3" xfId="45" xr:uid="{00000000-0005-0000-0000-000086050000}"/>
    <cellStyle name="Comma 3 3 2" xfId="74" xr:uid="{00000000-0005-0000-0000-000087050000}"/>
    <cellStyle name="Comma 3 3 2 2" xfId="136" xr:uid="{00000000-0005-0000-0000-000088050000}"/>
    <cellStyle name="Comma 3 3 2 2 2" xfId="262" xr:uid="{00000000-0005-0000-0000-000089050000}"/>
    <cellStyle name="Comma 3 3 2 2 2 2" xfId="809" xr:uid="{00000000-0005-0000-0000-00008A050000}"/>
    <cellStyle name="Comma 3 3 2 2 2 2 2" xfId="1347" xr:uid="{00000000-0005-0000-0000-00008B050000}"/>
    <cellStyle name="Comma 3 3 2 2 2 2 2 2" xfId="2427" xr:uid="{00000000-0005-0000-0000-00008C050000}"/>
    <cellStyle name="Comma 3 3 2 2 2 2 3" xfId="1889" xr:uid="{00000000-0005-0000-0000-00008D050000}"/>
    <cellStyle name="Comma 3 3 2 2 2 3" xfId="1080" xr:uid="{00000000-0005-0000-0000-00008E050000}"/>
    <cellStyle name="Comma 3 3 2 2 2 3 2" xfId="2160" xr:uid="{00000000-0005-0000-0000-00008F050000}"/>
    <cellStyle name="Comma 3 3 2 2 2 4" xfId="1622" xr:uid="{00000000-0005-0000-0000-000090050000}"/>
    <cellStyle name="Comma 3 3 2 2 2 5" xfId="2703" xr:uid="{00000000-0005-0000-0000-000091050000}"/>
    <cellStyle name="Comma 3 3 2 2 2 6" xfId="542" xr:uid="{00000000-0005-0000-0000-000092050000}"/>
    <cellStyle name="Comma 3 3 2 2 3" xfId="683" xr:uid="{00000000-0005-0000-0000-000093050000}"/>
    <cellStyle name="Comma 3 3 2 2 3 2" xfId="1221" xr:uid="{00000000-0005-0000-0000-000094050000}"/>
    <cellStyle name="Comma 3 3 2 2 3 2 2" xfId="2301" xr:uid="{00000000-0005-0000-0000-000095050000}"/>
    <cellStyle name="Comma 3 3 2 2 3 3" xfId="1763" xr:uid="{00000000-0005-0000-0000-000096050000}"/>
    <cellStyle name="Comma 3 3 2 2 4" xfId="954" xr:uid="{00000000-0005-0000-0000-000097050000}"/>
    <cellStyle name="Comma 3 3 2 2 4 2" xfId="2034" xr:uid="{00000000-0005-0000-0000-000098050000}"/>
    <cellStyle name="Comma 3 3 2 2 5" xfId="1496" xr:uid="{00000000-0005-0000-0000-000099050000}"/>
    <cellStyle name="Comma 3 3 2 2 6" xfId="2577" xr:uid="{00000000-0005-0000-0000-00009A050000}"/>
    <cellStyle name="Comma 3 3 2 2 7" xfId="416" xr:uid="{00000000-0005-0000-0000-00009B050000}"/>
    <cellStyle name="Comma 3 3 2 3" xfId="198" xr:uid="{00000000-0005-0000-0000-00009C050000}"/>
    <cellStyle name="Comma 3 3 2 3 2" xfId="745" xr:uid="{00000000-0005-0000-0000-00009D050000}"/>
    <cellStyle name="Comma 3 3 2 3 2 2" xfId="1283" xr:uid="{00000000-0005-0000-0000-00009E050000}"/>
    <cellStyle name="Comma 3 3 2 3 2 2 2" xfId="2363" xr:uid="{00000000-0005-0000-0000-00009F050000}"/>
    <cellStyle name="Comma 3 3 2 3 2 3" xfId="1825" xr:uid="{00000000-0005-0000-0000-0000A0050000}"/>
    <cellStyle name="Comma 3 3 2 3 3" xfId="1016" xr:uid="{00000000-0005-0000-0000-0000A1050000}"/>
    <cellStyle name="Comma 3 3 2 3 3 2" xfId="2096" xr:uid="{00000000-0005-0000-0000-0000A2050000}"/>
    <cellStyle name="Comma 3 3 2 3 4" xfId="1558" xr:uid="{00000000-0005-0000-0000-0000A3050000}"/>
    <cellStyle name="Comma 3 3 2 3 5" xfId="2639" xr:uid="{00000000-0005-0000-0000-0000A4050000}"/>
    <cellStyle name="Comma 3 3 2 3 6" xfId="478" xr:uid="{00000000-0005-0000-0000-0000A5050000}"/>
    <cellStyle name="Comma 3 3 2 4" xfId="621" xr:uid="{00000000-0005-0000-0000-0000A6050000}"/>
    <cellStyle name="Comma 3 3 2 4 2" xfId="1159" xr:uid="{00000000-0005-0000-0000-0000A7050000}"/>
    <cellStyle name="Comma 3 3 2 4 2 2" xfId="2239" xr:uid="{00000000-0005-0000-0000-0000A8050000}"/>
    <cellStyle name="Comma 3 3 2 4 3" xfId="1701" xr:uid="{00000000-0005-0000-0000-0000A9050000}"/>
    <cellStyle name="Comma 3 3 2 5" xfId="892" xr:uid="{00000000-0005-0000-0000-0000AA050000}"/>
    <cellStyle name="Comma 3 3 2 5 2" xfId="1972" xr:uid="{00000000-0005-0000-0000-0000AB050000}"/>
    <cellStyle name="Comma 3 3 2 6" xfId="1434" xr:uid="{00000000-0005-0000-0000-0000AC050000}"/>
    <cellStyle name="Comma 3 3 2 7" xfId="2515" xr:uid="{00000000-0005-0000-0000-0000AD050000}"/>
    <cellStyle name="Comma 3 3 2 8" xfId="354" xr:uid="{00000000-0005-0000-0000-0000AE050000}"/>
    <cellStyle name="Comma 3 3 3" xfId="104" xr:uid="{00000000-0005-0000-0000-0000AF050000}"/>
    <cellStyle name="Comma 3 3 3 2" xfId="230" xr:uid="{00000000-0005-0000-0000-0000B0050000}"/>
    <cellStyle name="Comma 3 3 3 2 2" xfId="777" xr:uid="{00000000-0005-0000-0000-0000B1050000}"/>
    <cellStyle name="Comma 3 3 3 2 2 2" xfId="1315" xr:uid="{00000000-0005-0000-0000-0000B2050000}"/>
    <cellStyle name="Comma 3 3 3 2 2 2 2" xfId="2395" xr:uid="{00000000-0005-0000-0000-0000B3050000}"/>
    <cellStyle name="Comma 3 3 3 2 2 3" xfId="1857" xr:uid="{00000000-0005-0000-0000-0000B4050000}"/>
    <cellStyle name="Comma 3 3 3 2 3" xfId="1048" xr:uid="{00000000-0005-0000-0000-0000B5050000}"/>
    <cellStyle name="Comma 3 3 3 2 3 2" xfId="2128" xr:uid="{00000000-0005-0000-0000-0000B6050000}"/>
    <cellStyle name="Comma 3 3 3 2 4" xfId="1590" xr:uid="{00000000-0005-0000-0000-0000B7050000}"/>
    <cellStyle name="Comma 3 3 3 2 5" xfId="2671" xr:uid="{00000000-0005-0000-0000-0000B8050000}"/>
    <cellStyle name="Comma 3 3 3 2 6" xfId="510" xr:uid="{00000000-0005-0000-0000-0000B9050000}"/>
    <cellStyle name="Comma 3 3 3 3" xfId="651" xr:uid="{00000000-0005-0000-0000-0000BA050000}"/>
    <cellStyle name="Comma 3 3 3 3 2" xfId="1189" xr:uid="{00000000-0005-0000-0000-0000BB050000}"/>
    <cellStyle name="Comma 3 3 3 3 2 2" xfId="2269" xr:uid="{00000000-0005-0000-0000-0000BC050000}"/>
    <cellStyle name="Comma 3 3 3 3 3" xfId="1731" xr:uid="{00000000-0005-0000-0000-0000BD050000}"/>
    <cellStyle name="Comma 3 3 3 4" xfId="922" xr:uid="{00000000-0005-0000-0000-0000BE050000}"/>
    <cellStyle name="Comma 3 3 3 4 2" xfId="2002" xr:uid="{00000000-0005-0000-0000-0000BF050000}"/>
    <cellStyle name="Comma 3 3 3 5" xfId="1464" xr:uid="{00000000-0005-0000-0000-0000C0050000}"/>
    <cellStyle name="Comma 3 3 3 6" xfId="2545" xr:uid="{00000000-0005-0000-0000-0000C1050000}"/>
    <cellStyle name="Comma 3 3 3 7" xfId="384" xr:uid="{00000000-0005-0000-0000-0000C2050000}"/>
    <cellStyle name="Comma 3 3 4" xfId="166" xr:uid="{00000000-0005-0000-0000-0000C3050000}"/>
    <cellStyle name="Comma 3 3 4 2" xfId="713" xr:uid="{00000000-0005-0000-0000-0000C4050000}"/>
    <cellStyle name="Comma 3 3 4 2 2" xfId="1251" xr:uid="{00000000-0005-0000-0000-0000C5050000}"/>
    <cellStyle name="Comma 3 3 4 2 2 2" xfId="2331" xr:uid="{00000000-0005-0000-0000-0000C6050000}"/>
    <cellStyle name="Comma 3 3 4 2 3" xfId="1793" xr:uid="{00000000-0005-0000-0000-0000C7050000}"/>
    <cellStyle name="Comma 3 3 4 3" xfId="984" xr:uid="{00000000-0005-0000-0000-0000C8050000}"/>
    <cellStyle name="Comma 3 3 4 3 2" xfId="2064" xr:uid="{00000000-0005-0000-0000-0000C9050000}"/>
    <cellStyle name="Comma 3 3 4 4" xfId="1526" xr:uid="{00000000-0005-0000-0000-0000CA050000}"/>
    <cellStyle name="Comma 3 3 4 5" xfId="2607" xr:uid="{00000000-0005-0000-0000-0000CB050000}"/>
    <cellStyle name="Comma 3 3 4 6" xfId="446" xr:uid="{00000000-0005-0000-0000-0000CC050000}"/>
    <cellStyle name="Comma 3 3 5" xfId="592" xr:uid="{00000000-0005-0000-0000-0000CD050000}"/>
    <cellStyle name="Comma 3 3 5 2" xfId="1130" xr:uid="{00000000-0005-0000-0000-0000CE050000}"/>
    <cellStyle name="Comma 3 3 5 2 2" xfId="2210" xr:uid="{00000000-0005-0000-0000-0000CF050000}"/>
    <cellStyle name="Comma 3 3 5 3" xfId="1672" xr:uid="{00000000-0005-0000-0000-0000D0050000}"/>
    <cellStyle name="Comma 3 3 6" xfId="863" xr:uid="{00000000-0005-0000-0000-0000D1050000}"/>
    <cellStyle name="Comma 3 3 6 2" xfId="1943" xr:uid="{00000000-0005-0000-0000-0000D2050000}"/>
    <cellStyle name="Comma 3 3 7" xfId="1405" xr:uid="{00000000-0005-0000-0000-0000D3050000}"/>
    <cellStyle name="Comma 3 3 8" xfId="2486" xr:uid="{00000000-0005-0000-0000-0000D4050000}"/>
    <cellStyle name="Comma 3 3 9" xfId="325" xr:uid="{00000000-0005-0000-0000-0000D5050000}"/>
    <cellStyle name="Comma 3 4" xfId="59" xr:uid="{00000000-0005-0000-0000-0000D6050000}"/>
    <cellStyle name="Comma 3 4 2" xfId="121" xr:uid="{00000000-0005-0000-0000-0000D7050000}"/>
    <cellStyle name="Comma 3 4 2 2" xfId="247" xr:uid="{00000000-0005-0000-0000-0000D8050000}"/>
    <cellStyle name="Comma 3 4 2 2 2" xfId="794" xr:uid="{00000000-0005-0000-0000-0000D9050000}"/>
    <cellStyle name="Comma 3 4 2 2 2 2" xfId="1332" xr:uid="{00000000-0005-0000-0000-0000DA050000}"/>
    <cellStyle name="Comma 3 4 2 2 2 2 2" xfId="2412" xr:uid="{00000000-0005-0000-0000-0000DB050000}"/>
    <cellStyle name="Comma 3 4 2 2 2 3" xfId="1874" xr:uid="{00000000-0005-0000-0000-0000DC050000}"/>
    <cellStyle name="Comma 3 4 2 2 3" xfId="1065" xr:uid="{00000000-0005-0000-0000-0000DD050000}"/>
    <cellStyle name="Comma 3 4 2 2 3 2" xfId="2145" xr:uid="{00000000-0005-0000-0000-0000DE050000}"/>
    <cellStyle name="Comma 3 4 2 2 4" xfId="1607" xr:uid="{00000000-0005-0000-0000-0000DF050000}"/>
    <cellStyle name="Comma 3 4 2 2 5" xfId="2688" xr:uid="{00000000-0005-0000-0000-0000E0050000}"/>
    <cellStyle name="Comma 3 4 2 2 6" xfId="527" xr:uid="{00000000-0005-0000-0000-0000E1050000}"/>
    <cellStyle name="Comma 3 4 2 3" xfId="668" xr:uid="{00000000-0005-0000-0000-0000E2050000}"/>
    <cellStyle name="Comma 3 4 2 3 2" xfId="1206" xr:uid="{00000000-0005-0000-0000-0000E3050000}"/>
    <cellStyle name="Comma 3 4 2 3 2 2" xfId="2286" xr:uid="{00000000-0005-0000-0000-0000E4050000}"/>
    <cellStyle name="Comma 3 4 2 3 3" xfId="1748" xr:uid="{00000000-0005-0000-0000-0000E5050000}"/>
    <cellStyle name="Comma 3 4 2 4" xfId="939" xr:uid="{00000000-0005-0000-0000-0000E6050000}"/>
    <cellStyle name="Comma 3 4 2 4 2" xfId="2019" xr:uid="{00000000-0005-0000-0000-0000E7050000}"/>
    <cellStyle name="Comma 3 4 2 5" xfId="1481" xr:uid="{00000000-0005-0000-0000-0000E8050000}"/>
    <cellStyle name="Comma 3 4 2 6" xfId="2562" xr:uid="{00000000-0005-0000-0000-0000E9050000}"/>
    <cellStyle name="Comma 3 4 2 7" xfId="401" xr:uid="{00000000-0005-0000-0000-0000EA050000}"/>
    <cellStyle name="Comma 3 4 3" xfId="183" xr:uid="{00000000-0005-0000-0000-0000EB050000}"/>
    <cellStyle name="Comma 3 4 3 2" xfId="730" xr:uid="{00000000-0005-0000-0000-0000EC050000}"/>
    <cellStyle name="Comma 3 4 3 2 2" xfId="1268" xr:uid="{00000000-0005-0000-0000-0000ED050000}"/>
    <cellStyle name="Comma 3 4 3 2 2 2" xfId="2348" xr:uid="{00000000-0005-0000-0000-0000EE050000}"/>
    <cellStyle name="Comma 3 4 3 2 3" xfId="1810" xr:uid="{00000000-0005-0000-0000-0000EF050000}"/>
    <cellStyle name="Comma 3 4 3 3" xfId="1001" xr:uid="{00000000-0005-0000-0000-0000F0050000}"/>
    <cellStyle name="Comma 3 4 3 3 2" xfId="2081" xr:uid="{00000000-0005-0000-0000-0000F1050000}"/>
    <cellStyle name="Comma 3 4 3 4" xfId="1543" xr:uid="{00000000-0005-0000-0000-0000F2050000}"/>
    <cellStyle name="Comma 3 4 3 5" xfId="2624" xr:uid="{00000000-0005-0000-0000-0000F3050000}"/>
    <cellStyle name="Comma 3 4 3 6" xfId="463" xr:uid="{00000000-0005-0000-0000-0000F4050000}"/>
    <cellStyle name="Comma 3 4 4" xfId="606" xr:uid="{00000000-0005-0000-0000-0000F5050000}"/>
    <cellStyle name="Comma 3 4 4 2" xfId="1144" xr:uid="{00000000-0005-0000-0000-0000F6050000}"/>
    <cellStyle name="Comma 3 4 4 2 2" xfId="2224" xr:uid="{00000000-0005-0000-0000-0000F7050000}"/>
    <cellStyle name="Comma 3 4 4 3" xfId="1686" xr:uid="{00000000-0005-0000-0000-0000F8050000}"/>
    <cellStyle name="Comma 3 4 5" xfId="877" xr:uid="{00000000-0005-0000-0000-0000F9050000}"/>
    <cellStyle name="Comma 3 4 5 2" xfId="1957" xr:uid="{00000000-0005-0000-0000-0000FA050000}"/>
    <cellStyle name="Comma 3 4 6" xfId="1419" xr:uid="{00000000-0005-0000-0000-0000FB050000}"/>
    <cellStyle name="Comma 3 4 7" xfId="2500" xr:uid="{00000000-0005-0000-0000-0000FC050000}"/>
    <cellStyle name="Comma 3 4 8" xfId="339" xr:uid="{00000000-0005-0000-0000-0000FD050000}"/>
    <cellStyle name="Comma 3 5" xfId="89" xr:uid="{00000000-0005-0000-0000-0000FE050000}"/>
    <cellStyle name="Comma 3 5 2" xfId="215" xr:uid="{00000000-0005-0000-0000-0000FF050000}"/>
    <cellStyle name="Comma 3 5 2 2" xfId="762" xr:uid="{00000000-0005-0000-0000-000000060000}"/>
    <cellStyle name="Comma 3 5 2 2 2" xfId="1300" xr:uid="{00000000-0005-0000-0000-000001060000}"/>
    <cellStyle name="Comma 3 5 2 2 2 2" xfId="2380" xr:uid="{00000000-0005-0000-0000-000002060000}"/>
    <cellStyle name="Comma 3 5 2 2 3" xfId="1842" xr:uid="{00000000-0005-0000-0000-000003060000}"/>
    <cellStyle name="Comma 3 5 2 3" xfId="1033" xr:uid="{00000000-0005-0000-0000-000004060000}"/>
    <cellStyle name="Comma 3 5 2 3 2" xfId="2113" xr:uid="{00000000-0005-0000-0000-000005060000}"/>
    <cellStyle name="Comma 3 5 2 4" xfId="1575" xr:uid="{00000000-0005-0000-0000-000006060000}"/>
    <cellStyle name="Comma 3 5 2 5" xfId="2656" xr:uid="{00000000-0005-0000-0000-000007060000}"/>
    <cellStyle name="Comma 3 5 2 6" xfId="495" xr:uid="{00000000-0005-0000-0000-000008060000}"/>
    <cellStyle name="Comma 3 5 3" xfId="636" xr:uid="{00000000-0005-0000-0000-000009060000}"/>
    <cellStyle name="Comma 3 5 3 2" xfId="1174" xr:uid="{00000000-0005-0000-0000-00000A060000}"/>
    <cellStyle name="Comma 3 5 3 2 2" xfId="2254" xr:uid="{00000000-0005-0000-0000-00000B060000}"/>
    <cellStyle name="Comma 3 5 3 3" xfId="1716" xr:uid="{00000000-0005-0000-0000-00000C060000}"/>
    <cellStyle name="Comma 3 5 4" xfId="907" xr:uid="{00000000-0005-0000-0000-00000D060000}"/>
    <cellStyle name="Comma 3 5 4 2" xfId="1987" xr:uid="{00000000-0005-0000-0000-00000E060000}"/>
    <cellStyle name="Comma 3 5 5" xfId="1449" xr:uid="{00000000-0005-0000-0000-00000F060000}"/>
    <cellStyle name="Comma 3 5 6" xfId="2530" xr:uid="{00000000-0005-0000-0000-000010060000}"/>
    <cellStyle name="Comma 3 5 7" xfId="369" xr:uid="{00000000-0005-0000-0000-000011060000}"/>
    <cellStyle name="Comma 3 6" xfId="151" xr:uid="{00000000-0005-0000-0000-000012060000}"/>
    <cellStyle name="Comma 3 6 2" xfId="698" xr:uid="{00000000-0005-0000-0000-000013060000}"/>
    <cellStyle name="Comma 3 6 2 2" xfId="1236" xr:uid="{00000000-0005-0000-0000-000014060000}"/>
    <cellStyle name="Comma 3 6 2 2 2" xfId="2316" xr:uid="{00000000-0005-0000-0000-000015060000}"/>
    <cellStyle name="Comma 3 6 2 3" xfId="1778" xr:uid="{00000000-0005-0000-0000-000016060000}"/>
    <cellStyle name="Comma 3 6 3" xfId="969" xr:uid="{00000000-0005-0000-0000-000017060000}"/>
    <cellStyle name="Comma 3 6 3 2" xfId="2049" xr:uid="{00000000-0005-0000-0000-000018060000}"/>
    <cellStyle name="Comma 3 6 4" xfId="1511" xr:uid="{00000000-0005-0000-0000-000019060000}"/>
    <cellStyle name="Comma 3 6 5" xfId="2592" xr:uid="{00000000-0005-0000-0000-00001A060000}"/>
    <cellStyle name="Comma 3 6 6" xfId="431" xr:uid="{00000000-0005-0000-0000-00001B060000}"/>
    <cellStyle name="Comma 3 7" xfId="579" xr:uid="{00000000-0005-0000-0000-00001C060000}"/>
    <cellStyle name="Comma 3 7 2" xfId="1117" xr:uid="{00000000-0005-0000-0000-00001D060000}"/>
    <cellStyle name="Comma 3 7 2 2" xfId="2197" xr:uid="{00000000-0005-0000-0000-00001E060000}"/>
    <cellStyle name="Comma 3 7 3" xfId="1659" xr:uid="{00000000-0005-0000-0000-00001F060000}"/>
    <cellStyle name="Comma 3 8" xfId="850" xr:uid="{00000000-0005-0000-0000-000020060000}"/>
    <cellStyle name="Comma 3 8 2" xfId="1930" xr:uid="{00000000-0005-0000-0000-000021060000}"/>
    <cellStyle name="Comma 3 9" xfId="1392" xr:uid="{00000000-0005-0000-0000-000022060000}"/>
    <cellStyle name="Comma 30" xfId="836" xr:uid="{00000000-0005-0000-0000-000023060000}"/>
    <cellStyle name="Comma 30 2" xfId="1916" xr:uid="{00000000-0005-0000-0000-000024060000}"/>
    <cellStyle name="Comma 31" xfId="291" xr:uid="{00000000-0005-0000-0000-000025060000}"/>
    <cellStyle name="Comma 31 2" xfId="2454" xr:uid="{00000000-0005-0000-0000-000026060000}"/>
    <cellStyle name="Comma 31 3" xfId="2728" xr:uid="{00000000-0005-0000-0000-000027060000}"/>
    <cellStyle name="Comma 31 4" xfId="1374" xr:uid="{00000000-0005-0000-0000-000028060000}"/>
    <cellStyle name="Comma 32" xfId="290" xr:uid="{00000000-0005-0000-0000-000029060000}"/>
    <cellStyle name="Comma 32 2" xfId="2455" xr:uid="{00000000-0005-0000-0000-00002A060000}"/>
    <cellStyle name="Comma 32 3" xfId="2727" xr:uid="{00000000-0005-0000-0000-00002B060000}"/>
    <cellStyle name="Comma 32 4" xfId="1375" xr:uid="{00000000-0005-0000-0000-00002C060000}"/>
    <cellStyle name="Comma 33" xfId="293" xr:uid="{00000000-0005-0000-0000-00002D060000}"/>
    <cellStyle name="Comma 33 2" xfId="2456" xr:uid="{00000000-0005-0000-0000-00002E060000}"/>
    <cellStyle name="Comma 33 3" xfId="2730" xr:uid="{00000000-0005-0000-0000-00002F060000}"/>
    <cellStyle name="Comma 33 4" xfId="1376" xr:uid="{00000000-0005-0000-0000-000030060000}"/>
    <cellStyle name="Comma 34" xfId="294" xr:uid="{00000000-0005-0000-0000-000031060000}"/>
    <cellStyle name="Comma 34 2" xfId="2731" xr:uid="{00000000-0005-0000-0000-000032060000}"/>
    <cellStyle name="Comma 34 3" xfId="1378" xr:uid="{00000000-0005-0000-0000-000033060000}"/>
    <cellStyle name="Comma 35" xfId="1377" xr:uid="{00000000-0005-0000-0000-000034060000}"/>
    <cellStyle name="Comma 36" xfId="296" xr:uid="{00000000-0005-0000-0000-000035060000}"/>
    <cellStyle name="Comma 36 2" xfId="2457" xr:uid="{00000000-0005-0000-0000-000036060000}"/>
    <cellStyle name="Comma 37" xfId="2458" xr:uid="{00000000-0005-0000-0000-000037060000}"/>
    <cellStyle name="Comma 38" xfId="298" xr:uid="{00000000-0005-0000-0000-000038060000}"/>
    <cellStyle name="Comma 39" xfId="2738" xr:uid="{00000000-0005-0000-0000-000039060000}"/>
    <cellStyle name="Comma 4" xfId="20" xr:uid="{00000000-0005-0000-0000-00003A060000}"/>
    <cellStyle name="Comma 4 10" xfId="313" xr:uid="{00000000-0005-0000-0000-00003B060000}"/>
    <cellStyle name="Comma 4 2" xfId="46" xr:uid="{00000000-0005-0000-0000-00003C060000}"/>
    <cellStyle name="Comma 4 2 2" xfId="75" xr:uid="{00000000-0005-0000-0000-00003D060000}"/>
    <cellStyle name="Comma 4 2 2 2" xfId="137" xr:uid="{00000000-0005-0000-0000-00003E060000}"/>
    <cellStyle name="Comma 4 2 2 2 2" xfId="263" xr:uid="{00000000-0005-0000-0000-00003F060000}"/>
    <cellStyle name="Comma 4 2 2 2 2 2" xfId="810" xr:uid="{00000000-0005-0000-0000-000040060000}"/>
    <cellStyle name="Comma 4 2 2 2 2 2 2" xfId="1348" xr:uid="{00000000-0005-0000-0000-000041060000}"/>
    <cellStyle name="Comma 4 2 2 2 2 2 2 2" xfId="2428" xr:uid="{00000000-0005-0000-0000-000042060000}"/>
    <cellStyle name="Comma 4 2 2 2 2 2 3" xfId="1890" xr:uid="{00000000-0005-0000-0000-000043060000}"/>
    <cellStyle name="Comma 4 2 2 2 2 3" xfId="1081" xr:uid="{00000000-0005-0000-0000-000044060000}"/>
    <cellStyle name="Comma 4 2 2 2 2 3 2" xfId="2161" xr:uid="{00000000-0005-0000-0000-000045060000}"/>
    <cellStyle name="Comma 4 2 2 2 2 4" xfId="1623" xr:uid="{00000000-0005-0000-0000-000046060000}"/>
    <cellStyle name="Comma 4 2 2 2 2 5" xfId="2704" xr:uid="{00000000-0005-0000-0000-000047060000}"/>
    <cellStyle name="Comma 4 2 2 2 2 6" xfId="543" xr:uid="{00000000-0005-0000-0000-000048060000}"/>
    <cellStyle name="Comma 4 2 2 2 3" xfId="684" xr:uid="{00000000-0005-0000-0000-000049060000}"/>
    <cellStyle name="Comma 4 2 2 2 3 2" xfId="1222" xr:uid="{00000000-0005-0000-0000-00004A060000}"/>
    <cellStyle name="Comma 4 2 2 2 3 2 2" xfId="2302" xr:uid="{00000000-0005-0000-0000-00004B060000}"/>
    <cellStyle name="Comma 4 2 2 2 3 3" xfId="1764" xr:uid="{00000000-0005-0000-0000-00004C060000}"/>
    <cellStyle name="Comma 4 2 2 2 4" xfId="955" xr:uid="{00000000-0005-0000-0000-00004D060000}"/>
    <cellStyle name="Comma 4 2 2 2 4 2" xfId="2035" xr:uid="{00000000-0005-0000-0000-00004E060000}"/>
    <cellStyle name="Comma 4 2 2 2 5" xfId="1497" xr:uid="{00000000-0005-0000-0000-00004F060000}"/>
    <cellStyle name="Comma 4 2 2 2 6" xfId="2578" xr:uid="{00000000-0005-0000-0000-000050060000}"/>
    <cellStyle name="Comma 4 2 2 2 7" xfId="417" xr:uid="{00000000-0005-0000-0000-000051060000}"/>
    <cellStyle name="Comma 4 2 2 3" xfId="199" xr:uid="{00000000-0005-0000-0000-000052060000}"/>
    <cellStyle name="Comma 4 2 2 3 2" xfId="746" xr:uid="{00000000-0005-0000-0000-000053060000}"/>
    <cellStyle name="Comma 4 2 2 3 2 2" xfId="1284" xr:uid="{00000000-0005-0000-0000-000054060000}"/>
    <cellStyle name="Comma 4 2 2 3 2 2 2" xfId="2364" xr:uid="{00000000-0005-0000-0000-000055060000}"/>
    <cellStyle name="Comma 4 2 2 3 2 3" xfId="1826" xr:uid="{00000000-0005-0000-0000-000056060000}"/>
    <cellStyle name="Comma 4 2 2 3 3" xfId="1017" xr:uid="{00000000-0005-0000-0000-000057060000}"/>
    <cellStyle name="Comma 4 2 2 3 3 2" xfId="2097" xr:uid="{00000000-0005-0000-0000-000058060000}"/>
    <cellStyle name="Comma 4 2 2 3 4" xfId="1559" xr:uid="{00000000-0005-0000-0000-000059060000}"/>
    <cellStyle name="Comma 4 2 2 3 5" xfId="2640" xr:uid="{00000000-0005-0000-0000-00005A060000}"/>
    <cellStyle name="Comma 4 2 2 3 6" xfId="479" xr:uid="{00000000-0005-0000-0000-00005B060000}"/>
    <cellStyle name="Comma 4 2 2 4" xfId="622" xr:uid="{00000000-0005-0000-0000-00005C060000}"/>
    <cellStyle name="Comma 4 2 2 4 2" xfId="1160" xr:uid="{00000000-0005-0000-0000-00005D060000}"/>
    <cellStyle name="Comma 4 2 2 4 2 2" xfId="2240" xr:uid="{00000000-0005-0000-0000-00005E060000}"/>
    <cellStyle name="Comma 4 2 2 4 3" xfId="1702" xr:uid="{00000000-0005-0000-0000-00005F060000}"/>
    <cellStyle name="Comma 4 2 2 5" xfId="893" xr:uid="{00000000-0005-0000-0000-000060060000}"/>
    <cellStyle name="Comma 4 2 2 5 2" xfId="1973" xr:uid="{00000000-0005-0000-0000-000061060000}"/>
    <cellStyle name="Comma 4 2 2 6" xfId="1435" xr:uid="{00000000-0005-0000-0000-000062060000}"/>
    <cellStyle name="Comma 4 2 2 7" xfId="2516" xr:uid="{00000000-0005-0000-0000-000063060000}"/>
    <cellStyle name="Comma 4 2 2 8" xfId="355" xr:uid="{00000000-0005-0000-0000-000064060000}"/>
    <cellStyle name="Comma 4 2 3" xfId="105" xr:uid="{00000000-0005-0000-0000-000065060000}"/>
    <cellStyle name="Comma 4 2 3 2" xfId="231" xr:uid="{00000000-0005-0000-0000-000066060000}"/>
    <cellStyle name="Comma 4 2 3 2 2" xfId="778" xr:uid="{00000000-0005-0000-0000-000067060000}"/>
    <cellStyle name="Comma 4 2 3 2 2 2" xfId="1316" xr:uid="{00000000-0005-0000-0000-000068060000}"/>
    <cellStyle name="Comma 4 2 3 2 2 2 2" xfId="2396" xr:uid="{00000000-0005-0000-0000-000069060000}"/>
    <cellStyle name="Comma 4 2 3 2 2 3" xfId="1858" xr:uid="{00000000-0005-0000-0000-00006A060000}"/>
    <cellStyle name="Comma 4 2 3 2 3" xfId="1049" xr:uid="{00000000-0005-0000-0000-00006B060000}"/>
    <cellStyle name="Comma 4 2 3 2 3 2" xfId="2129" xr:uid="{00000000-0005-0000-0000-00006C060000}"/>
    <cellStyle name="Comma 4 2 3 2 4" xfId="1591" xr:uid="{00000000-0005-0000-0000-00006D060000}"/>
    <cellStyle name="Comma 4 2 3 2 5" xfId="2672" xr:uid="{00000000-0005-0000-0000-00006E060000}"/>
    <cellStyle name="Comma 4 2 3 2 6" xfId="511" xr:uid="{00000000-0005-0000-0000-00006F060000}"/>
    <cellStyle name="Comma 4 2 3 3" xfId="652" xr:uid="{00000000-0005-0000-0000-000070060000}"/>
    <cellStyle name="Comma 4 2 3 3 2" xfId="1190" xr:uid="{00000000-0005-0000-0000-000071060000}"/>
    <cellStyle name="Comma 4 2 3 3 2 2" xfId="2270" xr:uid="{00000000-0005-0000-0000-000072060000}"/>
    <cellStyle name="Comma 4 2 3 3 3" xfId="1732" xr:uid="{00000000-0005-0000-0000-000073060000}"/>
    <cellStyle name="Comma 4 2 3 4" xfId="923" xr:uid="{00000000-0005-0000-0000-000074060000}"/>
    <cellStyle name="Comma 4 2 3 4 2" xfId="2003" xr:uid="{00000000-0005-0000-0000-000075060000}"/>
    <cellStyle name="Comma 4 2 3 5" xfId="1465" xr:uid="{00000000-0005-0000-0000-000076060000}"/>
    <cellStyle name="Comma 4 2 3 6" xfId="2546" xr:uid="{00000000-0005-0000-0000-000077060000}"/>
    <cellStyle name="Comma 4 2 3 7" xfId="385" xr:uid="{00000000-0005-0000-0000-000078060000}"/>
    <cellStyle name="Comma 4 2 4" xfId="167" xr:uid="{00000000-0005-0000-0000-000079060000}"/>
    <cellStyle name="Comma 4 2 4 2" xfId="714" xr:uid="{00000000-0005-0000-0000-00007A060000}"/>
    <cellStyle name="Comma 4 2 4 2 2" xfId="1252" xr:uid="{00000000-0005-0000-0000-00007B060000}"/>
    <cellStyle name="Comma 4 2 4 2 2 2" xfId="2332" xr:uid="{00000000-0005-0000-0000-00007C060000}"/>
    <cellStyle name="Comma 4 2 4 2 3" xfId="1794" xr:uid="{00000000-0005-0000-0000-00007D060000}"/>
    <cellStyle name="Comma 4 2 4 3" xfId="985" xr:uid="{00000000-0005-0000-0000-00007E060000}"/>
    <cellStyle name="Comma 4 2 4 3 2" xfId="2065" xr:uid="{00000000-0005-0000-0000-00007F060000}"/>
    <cellStyle name="Comma 4 2 4 4" xfId="1527" xr:uid="{00000000-0005-0000-0000-000080060000}"/>
    <cellStyle name="Comma 4 2 4 5" xfId="2608" xr:uid="{00000000-0005-0000-0000-000081060000}"/>
    <cellStyle name="Comma 4 2 4 6" xfId="447" xr:uid="{00000000-0005-0000-0000-000082060000}"/>
    <cellStyle name="Comma 4 2 5" xfId="593" xr:uid="{00000000-0005-0000-0000-000083060000}"/>
    <cellStyle name="Comma 4 2 5 2" xfId="1131" xr:uid="{00000000-0005-0000-0000-000084060000}"/>
    <cellStyle name="Comma 4 2 5 2 2" xfId="2211" xr:uid="{00000000-0005-0000-0000-000085060000}"/>
    <cellStyle name="Comma 4 2 5 3" xfId="1673" xr:uid="{00000000-0005-0000-0000-000086060000}"/>
    <cellStyle name="Comma 4 2 6" xfId="864" xr:uid="{00000000-0005-0000-0000-000087060000}"/>
    <cellStyle name="Comma 4 2 6 2" xfId="1944" xr:uid="{00000000-0005-0000-0000-000088060000}"/>
    <cellStyle name="Comma 4 2 7" xfId="1406" xr:uid="{00000000-0005-0000-0000-000089060000}"/>
    <cellStyle name="Comma 4 2 8" xfId="2487" xr:uid="{00000000-0005-0000-0000-00008A060000}"/>
    <cellStyle name="Comma 4 2 9" xfId="326" xr:uid="{00000000-0005-0000-0000-00008B060000}"/>
    <cellStyle name="Comma 4 3" xfId="60" xr:uid="{00000000-0005-0000-0000-00008C060000}"/>
    <cellStyle name="Comma 4 3 2" xfId="122" xr:uid="{00000000-0005-0000-0000-00008D060000}"/>
    <cellStyle name="Comma 4 3 2 2" xfId="248" xr:uid="{00000000-0005-0000-0000-00008E060000}"/>
    <cellStyle name="Comma 4 3 2 2 2" xfId="795" xr:uid="{00000000-0005-0000-0000-00008F060000}"/>
    <cellStyle name="Comma 4 3 2 2 2 2" xfId="1333" xr:uid="{00000000-0005-0000-0000-000090060000}"/>
    <cellStyle name="Comma 4 3 2 2 2 2 2" xfId="2413" xr:uid="{00000000-0005-0000-0000-000091060000}"/>
    <cellStyle name="Comma 4 3 2 2 2 3" xfId="1875" xr:uid="{00000000-0005-0000-0000-000092060000}"/>
    <cellStyle name="Comma 4 3 2 2 3" xfId="1066" xr:uid="{00000000-0005-0000-0000-000093060000}"/>
    <cellStyle name="Comma 4 3 2 2 3 2" xfId="2146" xr:uid="{00000000-0005-0000-0000-000094060000}"/>
    <cellStyle name="Comma 4 3 2 2 4" xfId="1608" xr:uid="{00000000-0005-0000-0000-000095060000}"/>
    <cellStyle name="Comma 4 3 2 2 5" xfId="2689" xr:uid="{00000000-0005-0000-0000-000096060000}"/>
    <cellStyle name="Comma 4 3 2 2 6" xfId="528" xr:uid="{00000000-0005-0000-0000-000097060000}"/>
    <cellStyle name="Comma 4 3 2 3" xfId="669" xr:uid="{00000000-0005-0000-0000-000098060000}"/>
    <cellStyle name="Comma 4 3 2 3 2" xfId="1207" xr:uid="{00000000-0005-0000-0000-000099060000}"/>
    <cellStyle name="Comma 4 3 2 3 2 2" xfId="2287" xr:uid="{00000000-0005-0000-0000-00009A060000}"/>
    <cellStyle name="Comma 4 3 2 3 3" xfId="1749" xr:uid="{00000000-0005-0000-0000-00009B060000}"/>
    <cellStyle name="Comma 4 3 2 4" xfId="940" xr:uid="{00000000-0005-0000-0000-00009C060000}"/>
    <cellStyle name="Comma 4 3 2 4 2" xfId="2020" xr:uid="{00000000-0005-0000-0000-00009D060000}"/>
    <cellStyle name="Comma 4 3 2 5" xfId="1482" xr:uid="{00000000-0005-0000-0000-00009E060000}"/>
    <cellStyle name="Comma 4 3 2 6" xfId="2563" xr:uid="{00000000-0005-0000-0000-00009F060000}"/>
    <cellStyle name="Comma 4 3 2 7" xfId="402" xr:uid="{00000000-0005-0000-0000-0000A0060000}"/>
    <cellStyle name="Comma 4 3 3" xfId="184" xr:uid="{00000000-0005-0000-0000-0000A1060000}"/>
    <cellStyle name="Comma 4 3 3 2" xfId="731" xr:uid="{00000000-0005-0000-0000-0000A2060000}"/>
    <cellStyle name="Comma 4 3 3 2 2" xfId="1269" xr:uid="{00000000-0005-0000-0000-0000A3060000}"/>
    <cellStyle name="Comma 4 3 3 2 2 2" xfId="2349" xr:uid="{00000000-0005-0000-0000-0000A4060000}"/>
    <cellStyle name="Comma 4 3 3 2 3" xfId="1811" xr:uid="{00000000-0005-0000-0000-0000A5060000}"/>
    <cellStyle name="Comma 4 3 3 3" xfId="1002" xr:uid="{00000000-0005-0000-0000-0000A6060000}"/>
    <cellStyle name="Comma 4 3 3 3 2" xfId="2082" xr:uid="{00000000-0005-0000-0000-0000A7060000}"/>
    <cellStyle name="Comma 4 3 3 4" xfId="1544" xr:uid="{00000000-0005-0000-0000-0000A8060000}"/>
    <cellStyle name="Comma 4 3 3 5" xfId="2625" xr:uid="{00000000-0005-0000-0000-0000A9060000}"/>
    <cellStyle name="Comma 4 3 3 6" xfId="464" xr:uid="{00000000-0005-0000-0000-0000AA060000}"/>
    <cellStyle name="Comma 4 3 4" xfId="607" xr:uid="{00000000-0005-0000-0000-0000AB060000}"/>
    <cellStyle name="Comma 4 3 4 2" xfId="1145" xr:uid="{00000000-0005-0000-0000-0000AC060000}"/>
    <cellStyle name="Comma 4 3 4 2 2" xfId="2225" xr:uid="{00000000-0005-0000-0000-0000AD060000}"/>
    <cellStyle name="Comma 4 3 4 3" xfId="1687" xr:uid="{00000000-0005-0000-0000-0000AE060000}"/>
    <cellStyle name="Comma 4 3 5" xfId="878" xr:uid="{00000000-0005-0000-0000-0000AF060000}"/>
    <cellStyle name="Comma 4 3 5 2" xfId="1958" xr:uid="{00000000-0005-0000-0000-0000B0060000}"/>
    <cellStyle name="Comma 4 3 6" xfId="1420" xr:uid="{00000000-0005-0000-0000-0000B1060000}"/>
    <cellStyle name="Comma 4 3 7" xfId="2501" xr:uid="{00000000-0005-0000-0000-0000B2060000}"/>
    <cellStyle name="Comma 4 3 8" xfId="340" xr:uid="{00000000-0005-0000-0000-0000B3060000}"/>
    <cellStyle name="Comma 4 4" xfId="90" xr:uid="{00000000-0005-0000-0000-0000B4060000}"/>
    <cellStyle name="Comma 4 4 2" xfId="216" xr:uid="{00000000-0005-0000-0000-0000B5060000}"/>
    <cellStyle name="Comma 4 4 2 2" xfId="763" xr:uid="{00000000-0005-0000-0000-0000B6060000}"/>
    <cellStyle name="Comma 4 4 2 2 2" xfId="1301" xr:uid="{00000000-0005-0000-0000-0000B7060000}"/>
    <cellStyle name="Comma 4 4 2 2 2 2" xfId="2381" xr:uid="{00000000-0005-0000-0000-0000B8060000}"/>
    <cellStyle name="Comma 4 4 2 2 3" xfId="1843" xr:uid="{00000000-0005-0000-0000-0000B9060000}"/>
    <cellStyle name="Comma 4 4 2 3" xfId="1034" xr:uid="{00000000-0005-0000-0000-0000BA060000}"/>
    <cellStyle name="Comma 4 4 2 3 2" xfId="2114" xr:uid="{00000000-0005-0000-0000-0000BB060000}"/>
    <cellStyle name="Comma 4 4 2 4" xfId="1576" xr:uid="{00000000-0005-0000-0000-0000BC060000}"/>
    <cellStyle name="Comma 4 4 2 5" xfId="2657" xr:uid="{00000000-0005-0000-0000-0000BD060000}"/>
    <cellStyle name="Comma 4 4 2 6" xfId="496" xr:uid="{00000000-0005-0000-0000-0000BE060000}"/>
    <cellStyle name="Comma 4 4 3" xfId="637" xr:uid="{00000000-0005-0000-0000-0000BF060000}"/>
    <cellStyle name="Comma 4 4 3 2" xfId="1175" xr:uid="{00000000-0005-0000-0000-0000C0060000}"/>
    <cellStyle name="Comma 4 4 3 2 2" xfId="2255" xr:uid="{00000000-0005-0000-0000-0000C1060000}"/>
    <cellStyle name="Comma 4 4 3 3" xfId="1717" xr:uid="{00000000-0005-0000-0000-0000C2060000}"/>
    <cellStyle name="Comma 4 4 4" xfId="908" xr:uid="{00000000-0005-0000-0000-0000C3060000}"/>
    <cellStyle name="Comma 4 4 4 2" xfId="1988" xr:uid="{00000000-0005-0000-0000-0000C4060000}"/>
    <cellStyle name="Comma 4 4 5" xfId="1450" xr:uid="{00000000-0005-0000-0000-0000C5060000}"/>
    <cellStyle name="Comma 4 4 6" xfId="2531" xr:uid="{00000000-0005-0000-0000-0000C6060000}"/>
    <cellStyle name="Comma 4 4 7" xfId="370" xr:uid="{00000000-0005-0000-0000-0000C7060000}"/>
    <cellStyle name="Comma 4 5" xfId="152" xr:uid="{00000000-0005-0000-0000-0000C8060000}"/>
    <cellStyle name="Comma 4 5 2" xfId="699" xr:uid="{00000000-0005-0000-0000-0000C9060000}"/>
    <cellStyle name="Comma 4 5 2 2" xfId="1237" xr:uid="{00000000-0005-0000-0000-0000CA060000}"/>
    <cellStyle name="Comma 4 5 2 2 2" xfId="2317" xr:uid="{00000000-0005-0000-0000-0000CB060000}"/>
    <cellStyle name="Comma 4 5 2 3" xfId="1779" xr:uid="{00000000-0005-0000-0000-0000CC060000}"/>
    <cellStyle name="Comma 4 5 3" xfId="970" xr:uid="{00000000-0005-0000-0000-0000CD060000}"/>
    <cellStyle name="Comma 4 5 3 2" xfId="2050" xr:uid="{00000000-0005-0000-0000-0000CE060000}"/>
    <cellStyle name="Comma 4 5 4" xfId="1512" xr:uid="{00000000-0005-0000-0000-0000CF060000}"/>
    <cellStyle name="Comma 4 5 5" xfId="2593" xr:uid="{00000000-0005-0000-0000-0000D0060000}"/>
    <cellStyle name="Comma 4 5 6" xfId="432" xr:uid="{00000000-0005-0000-0000-0000D1060000}"/>
    <cellStyle name="Comma 4 6" xfId="580" xr:uid="{00000000-0005-0000-0000-0000D2060000}"/>
    <cellStyle name="Comma 4 6 2" xfId="1118" xr:uid="{00000000-0005-0000-0000-0000D3060000}"/>
    <cellStyle name="Comma 4 6 2 2" xfId="2198" xr:uid="{00000000-0005-0000-0000-0000D4060000}"/>
    <cellStyle name="Comma 4 6 3" xfId="1660" xr:uid="{00000000-0005-0000-0000-0000D5060000}"/>
    <cellStyle name="Comma 4 7" xfId="851" xr:uid="{00000000-0005-0000-0000-0000D6060000}"/>
    <cellStyle name="Comma 4 7 2" xfId="1931" xr:uid="{00000000-0005-0000-0000-0000D7060000}"/>
    <cellStyle name="Comma 4 8" xfId="1393" xr:uid="{00000000-0005-0000-0000-0000D8060000}"/>
    <cellStyle name="Comma 4 9" xfId="2474" xr:uid="{00000000-0005-0000-0000-0000D9060000}"/>
    <cellStyle name="Comma 40" xfId="2733" xr:uid="{00000000-0005-0000-0000-0000DA060000}"/>
    <cellStyle name="Comma 41" xfId="2735" xr:uid="{00000000-0005-0000-0000-0000DB060000}"/>
    <cellStyle name="Comma 42" xfId="2734" xr:uid="{00000000-0005-0000-0000-0000DC060000}"/>
    <cellStyle name="Comma 43" xfId="2748" xr:uid="{D86F36ED-155A-49CB-85D8-422D905D2A45}"/>
    <cellStyle name="Comma 44" xfId="2737" xr:uid="{00000000-0005-0000-0000-0000DD060000}"/>
    <cellStyle name="Comma 45" xfId="2736" xr:uid="{00000000-0005-0000-0000-0000DE060000}"/>
    <cellStyle name="Comma 46" xfId="2740" xr:uid="{00000000-0005-0000-0000-0000DF060000}"/>
    <cellStyle name="Comma 47" xfId="2739" xr:uid="{00000000-0005-0000-0000-0000E0060000}"/>
    <cellStyle name="Comma 48" xfId="2744" xr:uid="{00000000-0005-0000-0000-0000E1060000}"/>
    <cellStyle name="Comma 49" xfId="2743" xr:uid="{00000000-0005-0000-0000-0000E2060000}"/>
    <cellStyle name="Comma 5" xfId="21" xr:uid="{00000000-0005-0000-0000-0000E3060000}"/>
    <cellStyle name="Comma 5 10" xfId="314" xr:uid="{00000000-0005-0000-0000-0000E4060000}"/>
    <cellStyle name="Comma 5 2" xfId="47" xr:uid="{00000000-0005-0000-0000-0000E5060000}"/>
    <cellStyle name="Comma 5 2 2" xfId="76" xr:uid="{00000000-0005-0000-0000-0000E6060000}"/>
    <cellStyle name="Comma 5 2 2 2" xfId="138" xr:uid="{00000000-0005-0000-0000-0000E7060000}"/>
    <cellStyle name="Comma 5 2 2 2 2" xfId="264" xr:uid="{00000000-0005-0000-0000-0000E8060000}"/>
    <cellStyle name="Comma 5 2 2 2 2 2" xfId="811" xr:uid="{00000000-0005-0000-0000-0000E9060000}"/>
    <cellStyle name="Comma 5 2 2 2 2 2 2" xfId="1349" xr:uid="{00000000-0005-0000-0000-0000EA060000}"/>
    <cellStyle name="Comma 5 2 2 2 2 2 2 2" xfId="2429" xr:uid="{00000000-0005-0000-0000-0000EB060000}"/>
    <cellStyle name="Comma 5 2 2 2 2 2 3" xfId="1891" xr:uid="{00000000-0005-0000-0000-0000EC060000}"/>
    <cellStyle name="Comma 5 2 2 2 2 3" xfId="1082" xr:uid="{00000000-0005-0000-0000-0000ED060000}"/>
    <cellStyle name="Comma 5 2 2 2 2 3 2" xfId="2162" xr:uid="{00000000-0005-0000-0000-0000EE060000}"/>
    <cellStyle name="Comma 5 2 2 2 2 4" xfId="1624" xr:uid="{00000000-0005-0000-0000-0000EF060000}"/>
    <cellStyle name="Comma 5 2 2 2 2 5" xfId="2705" xr:uid="{00000000-0005-0000-0000-0000F0060000}"/>
    <cellStyle name="Comma 5 2 2 2 2 6" xfId="544" xr:uid="{00000000-0005-0000-0000-0000F1060000}"/>
    <cellStyle name="Comma 5 2 2 2 3" xfId="685" xr:uid="{00000000-0005-0000-0000-0000F2060000}"/>
    <cellStyle name="Comma 5 2 2 2 3 2" xfId="1223" xr:uid="{00000000-0005-0000-0000-0000F3060000}"/>
    <cellStyle name="Comma 5 2 2 2 3 2 2" xfId="2303" xr:uid="{00000000-0005-0000-0000-0000F4060000}"/>
    <cellStyle name="Comma 5 2 2 2 3 3" xfId="1765" xr:uid="{00000000-0005-0000-0000-0000F5060000}"/>
    <cellStyle name="Comma 5 2 2 2 4" xfId="956" xr:uid="{00000000-0005-0000-0000-0000F6060000}"/>
    <cellStyle name="Comma 5 2 2 2 4 2" xfId="2036" xr:uid="{00000000-0005-0000-0000-0000F7060000}"/>
    <cellStyle name="Comma 5 2 2 2 5" xfId="1498" xr:uid="{00000000-0005-0000-0000-0000F8060000}"/>
    <cellStyle name="Comma 5 2 2 2 6" xfId="2579" xr:uid="{00000000-0005-0000-0000-0000F9060000}"/>
    <cellStyle name="Comma 5 2 2 2 7" xfId="418" xr:uid="{00000000-0005-0000-0000-0000FA060000}"/>
    <cellStyle name="Comma 5 2 2 3" xfId="200" xr:uid="{00000000-0005-0000-0000-0000FB060000}"/>
    <cellStyle name="Comma 5 2 2 3 2" xfId="747" xr:uid="{00000000-0005-0000-0000-0000FC060000}"/>
    <cellStyle name="Comma 5 2 2 3 2 2" xfId="1285" xr:uid="{00000000-0005-0000-0000-0000FD060000}"/>
    <cellStyle name="Comma 5 2 2 3 2 2 2" xfId="2365" xr:uid="{00000000-0005-0000-0000-0000FE060000}"/>
    <cellStyle name="Comma 5 2 2 3 2 3" xfId="1827" xr:uid="{00000000-0005-0000-0000-0000FF060000}"/>
    <cellStyle name="Comma 5 2 2 3 3" xfId="1018" xr:uid="{00000000-0005-0000-0000-000000070000}"/>
    <cellStyle name="Comma 5 2 2 3 3 2" xfId="2098" xr:uid="{00000000-0005-0000-0000-000001070000}"/>
    <cellStyle name="Comma 5 2 2 3 4" xfId="1560" xr:uid="{00000000-0005-0000-0000-000002070000}"/>
    <cellStyle name="Comma 5 2 2 3 5" xfId="2641" xr:uid="{00000000-0005-0000-0000-000003070000}"/>
    <cellStyle name="Comma 5 2 2 3 6" xfId="480" xr:uid="{00000000-0005-0000-0000-000004070000}"/>
    <cellStyle name="Comma 5 2 2 4" xfId="623" xr:uid="{00000000-0005-0000-0000-000005070000}"/>
    <cellStyle name="Comma 5 2 2 4 2" xfId="1161" xr:uid="{00000000-0005-0000-0000-000006070000}"/>
    <cellStyle name="Comma 5 2 2 4 2 2" xfId="2241" xr:uid="{00000000-0005-0000-0000-000007070000}"/>
    <cellStyle name="Comma 5 2 2 4 3" xfId="1703" xr:uid="{00000000-0005-0000-0000-000008070000}"/>
    <cellStyle name="Comma 5 2 2 5" xfId="894" xr:uid="{00000000-0005-0000-0000-000009070000}"/>
    <cellStyle name="Comma 5 2 2 5 2" xfId="1974" xr:uid="{00000000-0005-0000-0000-00000A070000}"/>
    <cellStyle name="Comma 5 2 2 6" xfId="1436" xr:uid="{00000000-0005-0000-0000-00000B070000}"/>
    <cellStyle name="Comma 5 2 2 7" xfId="2517" xr:uid="{00000000-0005-0000-0000-00000C070000}"/>
    <cellStyle name="Comma 5 2 2 8" xfId="356" xr:uid="{00000000-0005-0000-0000-00000D070000}"/>
    <cellStyle name="Comma 5 2 3" xfId="106" xr:uid="{00000000-0005-0000-0000-00000E070000}"/>
    <cellStyle name="Comma 5 2 3 2" xfId="232" xr:uid="{00000000-0005-0000-0000-00000F070000}"/>
    <cellStyle name="Comma 5 2 3 2 2" xfId="779" xr:uid="{00000000-0005-0000-0000-000010070000}"/>
    <cellStyle name="Comma 5 2 3 2 2 2" xfId="1317" xr:uid="{00000000-0005-0000-0000-000011070000}"/>
    <cellStyle name="Comma 5 2 3 2 2 2 2" xfId="2397" xr:uid="{00000000-0005-0000-0000-000012070000}"/>
    <cellStyle name="Comma 5 2 3 2 2 3" xfId="1859" xr:uid="{00000000-0005-0000-0000-000013070000}"/>
    <cellStyle name="Comma 5 2 3 2 3" xfId="1050" xr:uid="{00000000-0005-0000-0000-000014070000}"/>
    <cellStyle name="Comma 5 2 3 2 3 2" xfId="2130" xr:uid="{00000000-0005-0000-0000-000015070000}"/>
    <cellStyle name="Comma 5 2 3 2 4" xfId="1592" xr:uid="{00000000-0005-0000-0000-000016070000}"/>
    <cellStyle name="Comma 5 2 3 2 5" xfId="2673" xr:uid="{00000000-0005-0000-0000-000017070000}"/>
    <cellStyle name="Comma 5 2 3 2 6" xfId="512" xr:uid="{00000000-0005-0000-0000-000018070000}"/>
    <cellStyle name="Comma 5 2 3 3" xfId="653" xr:uid="{00000000-0005-0000-0000-000019070000}"/>
    <cellStyle name="Comma 5 2 3 3 2" xfId="1191" xr:uid="{00000000-0005-0000-0000-00001A070000}"/>
    <cellStyle name="Comma 5 2 3 3 2 2" xfId="2271" xr:uid="{00000000-0005-0000-0000-00001B070000}"/>
    <cellStyle name="Comma 5 2 3 3 3" xfId="1733" xr:uid="{00000000-0005-0000-0000-00001C070000}"/>
    <cellStyle name="Comma 5 2 3 4" xfId="924" xr:uid="{00000000-0005-0000-0000-00001D070000}"/>
    <cellStyle name="Comma 5 2 3 4 2" xfId="2004" xr:uid="{00000000-0005-0000-0000-00001E070000}"/>
    <cellStyle name="Comma 5 2 3 5" xfId="1466" xr:uid="{00000000-0005-0000-0000-00001F070000}"/>
    <cellStyle name="Comma 5 2 3 6" xfId="2547" xr:uid="{00000000-0005-0000-0000-000020070000}"/>
    <cellStyle name="Comma 5 2 3 7" xfId="386" xr:uid="{00000000-0005-0000-0000-000021070000}"/>
    <cellStyle name="Comma 5 2 4" xfId="168" xr:uid="{00000000-0005-0000-0000-000022070000}"/>
    <cellStyle name="Comma 5 2 4 2" xfId="715" xr:uid="{00000000-0005-0000-0000-000023070000}"/>
    <cellStyle name="Comma 5 2 4 2 2" xfId="1253" xr:uid="{00000000-0005-0000-0000-000024070000}"/>
    <cellStyle name="Comma 5 2 4 2 2 2" xfId="2333" xr:uid="{00000000-0005-0000-0000-000025070000}"/>
    <cellStyle name="Comma 5 2 4 2 3" xfId="1795" xr:uid="{00000000-0005-0000-0000-000026070000}"/>
    <cellStyle name="Comma 5 2 4 3" xfId="986" xr:uid="{00000000-0005-0000-0000-000027070000}"/>
    <cellStyle name="Comma 5 2 4 3 2" xfId="2066" xr:uid="{00000000-0005-0000-0000-000028070000}"/>
    <cellStyle name="Comma 5 2 4 4" xfId="1528" xr:uid="{00000000-0005-0000-0000-000029070000}"/>
    <cellStyle name="Comma 5 2 4 5" xfId="2609" xr:uid="{00000000-0005-0000-0000-00002A070000}"/>
    <cellStyle name="Comma 5 2 4 6" xfId="448" xr:uid="{00000000-0005-0000-0000-00002B070000}"/>
    <cellStyle name="Comma 5 2 5" xfId="594" xr:uid="{00000000-0005-0000-0000-00002C070000}"/>
    <cellStyle name="Comma 5 2 5 2" xfId="1132" xr:uid="{00000000-0005-0000-0000-00002D070000}"/>
    <cellStyle name="Comma 5 2 5 2 2" xfId="2212" xr:uid="{00000000-0005-0000-0000-00002E070000}"/>
    <cellStyle name="Comma 5 2 5 3" xfId="1674" xr:uid="{00000000-0005-0000-0000-00002F070000}"/>
    <cellStyle name="Comma 5 2 6" xfId="865" xr:uid="{00000000-0005-0000-0000-000030070000}"/>
    <cellStyle name="Comma 5 2 6 2" xfId="1945" xr:uid="{00000000-0005-0000-0000-000031070000}"/>
    <cellStyle name="Comma 5 2 7" xfId="1407" xr:uid="{00000000-0005-0000-0000-000032070000}"/>
    <cellStyle name="Comma 5 2 8" xfId="2488" xr:uid="{00000000-0005-0000-0000-000033070000}"/>
    <cellStyle name="Comma 5 2 9" xfId="327" xr:uid="{00000000-0005-0000-0000-000034070000}"/>
    <cellStyle name="Comma 5 3" xfId="61" xr:uid="{00000000-0005-0000-0000-000035070000}"/>
    <cellStyle name="Comma 5 3 2" xfId="123" xr:uid="{00000000-0005-0000-0000-000036070000}"/>
    <cellStyle name="Comma 5 3 2 2" xfId="249" xr:uid="{00000000-0005-0000-0000-000037070000}"/>
    <cellStyle name="Comma 5 3 2 2 2" xfId="796" xr:uid="{00000000-0005-0000-0000-000038070000}"/>
    <cellStyle name="Comma 5 3 2 2 2 2" xfId="1334" xr:uid="{00000000-0005-0000-0000-000039070000}"/>
    <cellStyle name="Comma 5 3 2 2 2 2 2" xfId="2414" xr:uid="{00000000-0005-0000-0000-00003A070000}"/>
    <cellStyle name="Comma 5 3 2 2 2 3" xfId="1876" xr:uid="{00000000-0005-0000-0000-00003B070000}"/>
    <cellStyle name="Comma 5 3 2 2 3" xfId="1067" xr:uid="{00000000-0005-0000-0000-00003C070000}"/>
    <cellStyle name="Comma 5 3 2 2 3 2" xfId="2147" xr:uid="{00000000-0005-0000-0000-00003D070000}"/>
    <cellStyle name="Comma 5 3 2 2 4" xfId="1609" xr:uid="{00000000-0005-0000-0000-00003E070000}"/>
    <cellStyle name="Comma 5 3 2 2 5" xfId="2690" xr:uid="{00000000-0005-0000-0000-00003F070000}"/>
    <cellStyle name="Comma 5 3 2 2 6" xfId="529" xr:uid="{00000000-0005-0000-0000-000040070000}"/>
    <cellStyle name="Comma 5 3 2 3" xfId="670" xr:uid="{00000000-0005-0000-0000-000041070000}"/>
    <cellStyle name="Comma 5 3 2 3 2" xfId="1208" xr:uid="{00000000-0005-0000-0000-000042070000}"/>
    <cellStyle name="Comma 5 3 2 3 2 2" xfId="2288" xr:uid="{00000000-0005-0000-0000-000043070000}"/>
    <cellStyle name="Comma 5 3 2 3 3" xfId="1750" xr:uid="{00000000-0005-0000-0000-000044070000}"/>
    <cellStyle name="Comma 5 3 2 4" xfId="941" xr:uid="{00000000-0005-0000-0000-000045070000}"/>
    <cellStyle name="Comma 5 3 2 4 2" xfId="2021" xr:uid="{00000000-0005-0000-0000-000046070000}"/>
    <cellStyle name="Comma 5 3 2 5" xfId="1483" xr:uid="{00000000-0005-0000-0000-000047070000}"/>
    <cellStyle name="Comma 5 3 2 6" xfId="2564" xr:uid="{00000000-0005-0000-0000-000048070000}"/>
    <cellStyle name="Comma 5 3 2 7" xfId="403" xr:uid="{00000000-0005-0000-0000-000049070000}"/>
    <cellStyle name="Comma 5 3 3" xfId="185" xr:uid="{00000000-0005-0000-0000-00004A070000}"/>
    <cellStyle name="Comma 5 3 3 2" xfId="732" xr:uid="{00000000-0005-0000-0000-00004B070000}"/>
    <cellStyle name="Comma 5 3 3 2 2" xfId="1270" xr:uid="{00000000-0005-0000-0000-00004C070000}"/>
    <cellStyle name="Comma 5 3 3 2 2 2" xfId="2350" xr:uid="{00000000-0005-0000-0000-00004D070000}"/>
    <cellStyle name="Comma 5 3 3 2 3" xfId="1812" xr:uid="{00000000-0005-0000-0000-00004E070000}"/>
    <cellStyle name="Comma 5 3 3 3" xfId="1003" xr:uid="{00000000-0005-0000-0000-00004F070000}"/>
    <cellStyle name="Comma 5 3 3 3 2" xfId="2083" xr:uid="{00000000-0005-0000-0000-000050070000}"/>
    <cellStyle name="Comma 5 3 3 4" xfId="1545" xr:uid="{00000000-0005-0000-0000-000051070000}"/>
    <cellStyle name="Comma 5 3 3 5" xfId="2626" xr:uid="{00000000-0005-0000-0000-000052070000}"/>
    <cellStyle name="Comma 5 3 3 6" xfId="465" xr:uid="{00000000-0005-0000-0000-000053070000}"/>
    <cellStyle name="Comma 5 3 4" xfId="608" xr:uid="{00000000-0005-0000-0000-000054070000}"/>
    <cellStyle name="Comma 5 3 4 2" xfId="1146" xr:uid="{00000000-0005-0000-0000-000055070000}"/>
    <cellStyle name="Comma 5 3 4 2 2" xfId="2226" xr:uid="{00000000-0005-0000-0000-000056070000}"/>
    <cellStyle name="Comma 5 3 4 3" xfId="1688" xr:uid="{00000000-0005-0000-0000-000057070000}"/>
    <cellStyle name="Comma 5 3 5" xfId="879" xr:uid="{00000000-0005-0000-0000-000058070000}"/>
    <cellStyle name="Comma 5 3 5 2" xfId="1959" xr:uid="{00000000-0005-0000-0000-000059070000}"/>
    <cellStyle name="Comma 5 3 6" xfId="1421" xr:uid="{00000000-0005-0000-0000-00005A070000}"/>
    <cellStyle name="Comma 5 3 7" xfId="2502" xr:uid="{00000000-0005-0000-0000-00005B070000}"/>
    <cellStyle name="Comma 5 3 8" xfId="341" xr:uid="{00000000-0005-0000-0000-00005C070000}"/>
    <cellStyle name="Comma 5 4" xfId="91" xr:uid="{00000000-0005-0000-0000-00005D070000}"/>
    <cellStyle name="Comma 5 4 2" xfId="217" xr:uid="{00000000-0005-0000-0000-00005E070000}"/>
    <cellStyle name="Comma 5 4 2 2" xfId="764" xr:uid="{00000000-0005-0000-0000-00005F070000}"/>
    <cellStyle name="Comma 5 4 2 2 2" xfId="1302" xr:uid="{00000000-0005-0000-0000-000060070000}"/>
    <cellStyle name="Comma 5 4 2 2 2 2" xfId="2382" xr:uid="{00000000-0005-0000-0000-000061070000}"/>
    <cellStyle name="Comma 5 4 2 2 3" xfId="1844" xr:uid="{00000000-0005-0000-0000-000062070000}"/>
    <cellStyle name="Comma 5 4 2 3" xfId="1035" xr:uid="{00000000-0005-0000-0000-000063070000}"/>
    <cellStyle name="Comma 5 4 2 3 2" xfId="2115" xr:uid="{00000000-0005-0000-0000-000064070000}"/>
    <cellStyle name="Comma 5 4 2 4" xfId="1577" xr:uid="{00000000-0005-0000-0000-000065070000}"/>
    <cellStyle name="Comma 5 4 2 5" xfId="2658" xr:uid="{00000000-0005-0000-0000-000066070000}"/>
    <cellStyle name="Comma 5 4 2 6" xfId="497" xr:uid="{00000000-0005-0000-0000-000067070000}"/>
    <cellStyle name="Comma 5 4 3" xfId="638" xr:uid="{00000000-0005-0000-0000-000068070000}"/>
    <cellStyle name="Comma 5 4 3 2" xfId="1176" xr:uid="{00000000-0005-0000-0000-000069070000}"/>
    <cellStyle name="Comma 5 4 3 2 2" xfId="2256" xr:uid="{00000000-0005-0000-0000-00006A070000}"/>
    <cellStyle name="Comma 5 4 3 3" xfId="1718" xr:uid="{00000000-0005-0000-0000-00006B070000}"/>
    <cellStyle name="Comma 5 4 4" xfId="909" xr:uid="{00000000-0005-0000-0000-00006C070000}"/>
    <cellStyle name="Comma 5 4 4 2" xfId="1989" xr:uid="{00000000-0005-0000-0000-00006D070000}"/>
    <cellStyle name="Comma 5 4 5" xfId="1451" xr:uid="{00000000-0005-0000-0000-00006E070000}"/>
    <cellStyle name="Comma 5 4 6" xfId="2532" xr:uid="{00000000-0005-0000-0000-00006F070000}"/>
    <cellStyle name="Comma 5 4 7" xfId="371" xr:uid="{00000000-0005-0000-0000-000070070000}"/>
    <cellStyle name="Comma 5 5" xfId="153" xr:uid="{00000000-0005-0000-0000-000071070000}"/>
    <cellStyle name="Comma 5 5 2" xfId="700" xr:uid="{00000000-0005-0000-0000-000072070000}"/>
    <cellStyle name="Comma 5 5 2 2" xfId="1238" xr:uid="{00000000-0005-0000-0000-000073070000}"/>
    <cellStyle name="Comma 5 5 2 2 2" xfId="2318" xr:uid="{00000000-0005-0000-0000-000074070000}"/>
    <cellStyle name="Comma 5 5 2 3" xfId="1780" xr:uid="{00000000-0005-0000-0000-000075070000}"/>
    <cellStyle name="Comma 5 5 3" xfId="971" xr:uid="{00000000-0005-0000-0000-000076070000}"/>
    <cellStyle name="Comma 5 5 3 2" xfId="2051" xr:uid="{00000000-0005-0000-0000-000077070000}"/>
    <cellStyle name="Comma 5 5 4" xfId="1513" xr:uid="{00000000-0005-0000-0000-000078070000}"/>
    <cellStyle name="Comma 5 5 5" xfId="2594" xr:uid="{00000000-0005-0000-0000-000079070000}"/>
    <cellStyle name="Comma 5 5 6" xfId="433" xr:uid="{00000000-0005-0000-0000-00007A070000}"/>
    <cellStyle name="Comma 5 6" xfId="581" xr:uid="{00000000-0005-0000-0000-00007B070000}"/>
    <cellStyle name="Comma 5 6 2" xfId="1119" xr:uid="{00000000-0005-0000-0000-00007C070000}"/>
    <cellStyle name="Comma 5 6 2 2" xfId="2199" xr:uid="{00000000-0005-0000-0000-00007D070000}"/>
    <cellStyle name="Comma 5 6 3" xfId="1661" xr:uid="{00000000-0005-0000-0000-00007E070000}"/>
    <cellStyle name="Comma 5 7" xfId="852" xr:uid="{00000000-0005-0000-0000-00007F070000}"/>
    <cellStyle name="Comma 5 7 2" xfId="1932" xr:uid="{00000000-0005-0000-0000-000080070000}"/>
    <cellStyle name="Comma 5 8" xfId="1394" xr:uid="{00000000-0005-0000-0000-000081070000}"/>
    <cellStyle name="Comma 5 9" xfId="2475" xr:uid="{00000000-0005-0000-0000-000082070000}"/>
    <cellStyle name="Comma 50" xfId="2745" xr:uid="{00000000-0005-0000-0000-000083070000}"/>
    <cellStyle name="Comma 51" xfId="2746" xr:uid="{5F722F13-A9BD-407B-90A2-177BA378ED34}"/>
    <cellStyle name="Comma 52" xfId="2750" xr:uid="{32FD319D-3938-49C0-B4C3-0E7E5E292803}"/>
    <cellStyle name="Comma 52 2" xfId="2753" xr:uid="{63040302-49C9-48C7-8507-E39320AB89A1}"/>
    <cellStyle name="Comma 53" xfId="2749" xr:uid="{BD05D108-6576-4C63-9878-C6C0F7006F4E}"/>
    <cellStyle name="Comma 54" xfId="2751" xr:uid="{4F267D93-A06D-4DBB-94B2-11D04B788138}"/>
    <cellStyle name="Comma 55" xfId="2752" xr:uid="{209793F0-2C5A-49C2-80D1-6A6FFAAB2841}"/>
    <cellStyle name="Comma 56" xfId="2761" xr:uid="{ACFB5A4B-A38F-4A26-9FEC-73E88E3231E4}"/>
    <cellStyle name="Comma 57" xfId="2755" xr:uid="{D09C590E-8EAB-4422-A861-F56B73C72122}"/>
    <cellStyle name="Comma 58" xfId="2756" xr:uid="{B6ADF957-1A56-43E9-9515-BCC29F53AEF1}"/>
    <cellStyle name="Comma 59" xfId="2757" xr:uid="{834CD786-F0BA-4A52-B31E-E377CEFE2219}"/>
    <cellStyle name="Comma 6" xfId="22" xr:uid="{00000000-0005-0000-0000-000084070000}"/>
    <cellStyle name="Comma 6 10" xfId="315" xr:uid="{00000000-0005-0000-0000-000085070000}"/>
    <cellStyle name="Comma 6 2" xfId="48" xr:uid="{00000000-0005-0000-0000-000086070000}"/>
    <cellStyle name="Comma 6 2 2" xfId="77" xr:uid="{00000000-0005-0000-0000-000087070000}"/>
    <cellStyle name="Comma 6 2 2 2" xfId="139" xr:uid="{00000000-0005-0000-0000-000088070000}"/>
    <cellStyle name="Comma 6 2 2 2 2" xfId="265" xr:uid="{00000000-0005-0000-0000-000089070000}"/>
    <cellStyle name="Comma 6 2 2 2 2 2" xfId="812" xr:uid="{00000000-0005-0000-0000-00008A070000}"/>
    <cellStyle name="Comma 6 2 2 2 2 2 2" xfId="1350" xr:uid="{00000000-0005-0000-0000-00008B070000}"/>
    <cellStyle name="Comma 6 2 2 2 2 2 2 2" xfId="2430" xr:uid="{00000000-0005-0000-0000-00008C070000}"/>
    <cellStyle name="Comma 6 2 2 2 2 2 3" xfId="1892" xr:uid="{00000000-0005-0000-0000-00008D070000}"/>
    <cellStyle name="Comma 6 2 2 2 2 3" xfId="1083" xr:uid="{00000000-0005-0000-0000-00008E070000}"/>
    <cellStyle name="Comma 6 2 2 2 2 3 2" xfId="2163" xr:uid="{00000000-0005-0000-0000-00008F070000}"/>
    <cellStyle name="Comma 6 2 2 2 2 4" xfId="1625" xr:uid="{00000000-0005-0000-0000-000090070000}"/>
    <cellStyle name="Comma 6 2 2 2 2 5" xfId="2706" xr:uid="{00000000-0005-0000-0000-000091070000}"/>
    <cellStyle name="Comma 6 2 2 2 2 6" xfId="545" xr:uid="{00000000-0005-0000-0000-000092070000}"/>
    <cellStyle name="Comma 6 2 2 2 3" xfId="686" xr:uid="{00000000-0005-0000-0000-000093070000}"/>
    <cellStyle name="Comma 6 2 2 2 3 2" xfId="1224" xr:uid="{00000000-0005-0000-0000-000094070000}"/>
    <cellStyle name="Comma 6 2 2 2 3 2 2" xfId="2304" xr:uid="{00000000-0005-0000-0000-000095070000}"/>
    <cellStyle name="Comma 6 2 2 2 3 3" xfId="1766" xr:uid="{00000000-0005-0000-0000-000096070000}"/>
    <cellStyle name="Comma 6 2 2 2 4" xfId="957" xr:uid="{00000000-0005-0000-0000-000097070000}"/>
    <cellStyle name="Comma 6 2 2 2 4 2" xfId="2037" xr:uid="{00000000-0005-0000-0000-000098070000}"/>
    <cellStyle name="Comma 6 2 2 2 5" xfId="1499" xr:uid="{00000000-0005-0000-0000-000099070000}"/>
    <cellStyle name="Comma 6 2 2 2 6" xfId="2580" xr:uid="{00000000-0005-0000-0000-00009A070000}"/>
    <cellStyle name="Comma 6 2 2 2 7" xfId="419" xr:uid="{00000000-0005-0000-0000-00009B070000}"/>
    <cellStyle name="Comma 6 2 2 3" xfId="201" xr:uid="{00000000-0005-0000-0000-00009C070000}"/>
    <cellStyle name="Comma 6 2 2 3 2" xfId="748" xr:uid="{00000000-0005-0000-0000-00009D070000}"/>
    <cellStyle name="Comma 6 2 2 3 2 2" xfId="1286" xr:uid="{00000000-0005-0000-0000-00009E070000}"/>
    <cellStyle name="Comma 6 2 2 3 2 2 2" xfId="2366" xr:uid="{00000000-0005-0000-0000-00009F070000}"/>
    <cellStyle name="Comma 6 2 2 3 2 3" xfId="1828" xr:uid="{00000000-0005-0000-0000-0000A0070000}"/>
    <cellStyle name="Comma 6 2 2 3 3" xfId="1019" xr:uid="{00000000-0005-0000-0000-0000A1070000}"/>
    <cellStyle name="Comma 6 2 2 3 3 2" xfId="2099" xr:uid="{00000000-0005-0000-0000-0000A2070000}"/>
    <cellStyle name="Comma 6 2 2 3 4" xfId="1561" xr:uid="{00000000-0005-0000-0000-0000A3070000}"/>
    <cellStyle name="Comma 6 2 2 3 5" xfId="2642" xr:uid="{00000000-0005-0000-0000-0000A4070000}"/>
    <cellStyle name="Comma 6 2 2 3 6" xfId="481" xr:uid="{00000000-0005-0000-0000-0000A5070000}"/>
    <cellStyle name="Comma 6 2 2 4" xfId="624" xr:uid="{00000000-0005-0000-0000-0000A6070000}"/>
    <cellStyle name="Comma 6 2 2 4 2" xfId="1162" xr:uid="{00000000-0005-0000-0000-0000A7070000}"/>
    <cellStyle name="Comma 6 2 2 4 2 2" xfId="2242" xr:uid="{00000000-0005-0000-0000-0000A8070000}"/>
    <cellStyle name="Comma 6 2 2 4 3" xfId="1704" xr:uid="{00000000-0005-0000-0000-0000A9070000}"/>
    <cellStyle name="Comma 6 2 2 5" xfId="895" xr:uid="{00000000-0005-0000-0000-0000AA070000}"/>
    <cellStyle name="Comma 6 2 2 5 2" xfId="1975" xr:uid="{00000000-0005-0000-0000-0000AB070000}"/>
    <cellStyle name="Comma 6 2 2 6" xfId="1437" xr:uid="{00000000-0005-0000-0000-0000AC070000}"/>
    <cellStyle name="Comma 6 2 2 7" xfId="2518" xr:uid="{00000000-0005-0000-0000-0000AD070000}"/>
    <cellStyle name="Comma 6 2 2 8" xfId="357" xr:uid="{00000000-0005-0000-0000-0000AE070000}"/>
    <cellStyle name="Comma 6 2 3" xfId="107" xr:uid="{00000000-0005-0000-0000-0000AF070000}"/>
    <cellStyle name="Comma 6 2 3 2" xfId="233" xr:uid="{00000000-0005-0000-0000-0000B0070000}"/>
    <cellStyle name="Comma 6 2 3 2 2" xfId="780" xr:uid="{00000000-0005-0000-0000-0000B1070000}"/>
    <cellStyle name="Comma 6 2 3 2 2 2" xfId="1318" xr:uid="{00000000-0005-0000-0000-0000B2070000}"/>
    <cellStyle name="Comma 6 2 3 2 2 2 2" xfId="2398" xr:uid="{00000000-0005-0000-0000-0000B3070000}"/>
    <cellStyle name="Comma 6 2 3 2 2 3" xfId="1860" xr:uid="{00000000-0005-0000-0000-0000B4070000}"/>
    <cellStyle name="Comma 6 2 3 2 3" xfId="1051" xr:uid="{00000000-0005-0000-0000-0000B5070000}"/>
    <cellStyle name="Comma 6 2 3 2 3 2" xfId="2131" xr:uid="{00000000-0005-0000-0000-0000B6070000}"/>
    <cellStyle name="Comma 6 2 3 2 4" xfId="1593" xr:uid="{00000000-0005-0000-0000-0000B7070000}"/>
    <cellStyle name="Comma 6 2 3 2 5" xfId="2674" xr:uid="{00000000-0005-0000-0000-0000B8070000}"/>
    <cellStyle name="Comma 6 2 3 2 6" xfId="513" xr:uid="{00000000-0005-0000-0000-0000B9070000}"/>
    <cellStyle name="Comma 6 2 3 3" xfId="654" xr:uid="{00000000-0005-0000-0000-0000BA070000}"/>
    <cellStyle name="Comma 6 2 3 3 2" xfId="1192" xr:uid="{00000000-0005-0000-0000-0000BB070000}"/>
    <cellStyle name="Comma 6 2 3 3 2 2" xfId="2272" xr:uid="{00000000-0005-0000-0000-0000BC070000}"/>
    <cellStyle name="Comma 6 2 3 3 3" xfId="1734" xr:uid="{00000000-0005-0000-0000-0000BD070000}"/>
    <cellStyle name="Comma 6 2 3 4" xfId="925" xr:uid="{00000000-0005-0000-0000-0000BE070000}"/>
    <cellStyle name="Comma 6 2 3 4 2" xfId="2005" xr:uid="{00000000-0005-0000-0000-0000BF070000}"/>
    <cellStyle name="Comma 6 2 3 5" xfId="1467" xr:uid="{00000000-0005-0000-0000-0000C0070000}"/>
    <cellStyle name="Comma 6 2 3 6" xfId="2548" xr:uid="{00000000-0005-0000-0000-0000C1070000}"/>
    <cellStyle name="Comma 6 2 3 7" xfId="387" xr:uid="{00000000-0005-0000-0000-0000C2070000}"/>
    <cellStyle name="Comma 6 2 4" xfId="169" xr:uid="{00000000-0005-0000-0000-0000C3070000}"/>
    <cellStyle name="Comma 6 2 4 2" xfId="716" xr:uid="{00000000-0005-0000-0000-0000C4070000}"/>
    <cellStyle name="Comma 6 2 4 2 2" xfId="1254" xr:uid="{00000000-0005-0000-0000-0000C5070000}"/>
    <cellStyle name="Comma 6 2 4 2 2 2" xfId="2334" xr:uid="{00000000-0005-0000-0000-0000C6070000}"/>
    <cellStyle name="Comma 6 2 4 2 3" xfId="1796" xr:uid="{00000000-0005-0000-0000-0000C7070000}"/>
    <cellStyle name="Comma 6 2 4 3" xfId="987" xr:uid="{00000000-0005-0000-0000-0000C8070000}"/>
    <cellStyle name="Comma 6 2 4 3 2" xfId="2067" xr:uid="{00000000-0005-0000-0000-0000C9070000}"/>
    <cellStyle name="Comma 6 2 4 4" xfId="1529" xr:uid="{00000000-0005-0000-0000-0000CA070000}"/>
    <cellStyle name="Comma 6 2 4 5" xfId="2610" xr:uid="{00000000-0005-0000-0000-0000CB070000}"/>
    <cellStyle name="Comma 6 2 4 6" xfId="449" xr:uid="{00000000-0005-0000-0000-0000CC070000}"/>
    <cellStyle name="Comma 6 2 5" xfId="595" xr:uid="{00000000-0005-0000-0000-0000CD070000}"/>
    <cellStyle name="Comma 6 2 5 2" xfId="1133" xr:uid="{00000000-0005-0000-0000-0000CE070000}"/>
    <cellStyle name="Comma 6 2 5 2 2" xfId="2213" xr:uid="{00000000-0005-0000-0000-0000CF070000}"/>
    <cellStyle name="Comma 6 2 5 3" xfId="1675" xr:uid="{00000000-0005-0000-0000-0000D0070000}"/>
    <cellStyle name="Comma 6 2 6" xfId="866" xr:uid="{00000000-0005-0000-0000-0000D1070000}"/>
    <cellStyle name="Comma 6 2 6 2" xfId="1946" xr:uid="{00000000-0005-0000-0000-0000D2070000}"/>
    <cellStyle name="Comma 6 2 7" xfId="1408" xr:uid="{00000000-0005-0000-0000-0000D3070000}"/>
    <cellStyle name="Comma 6 2 8" xfId="2489" xr:uid="{00000000-0005-0000-0000-0000D4070000}"/>
    <cellStyle name="Comma 6 2 9" xfId="328" xr:uid="{00000000-0005-0000-0000-0000D5070000}"/>
    <cellStyle name="Comma 6 3" xfId="62" xr:uid="{00000000-0005-0000-0000-0000D6070000}"/>
    <cellStyle name="Comma 6 3 2" xfId="124" xr:uid="{00000000-0005-0000-0000-0000D7070000}"/>
    <cellStyle name="Comma 6 3 2 2" xfId="250" xr:uid="{00000000-0005-0000-0000-0000D8070000}"/>
    <cellStyle name="Comma 6 3 2 2 2" xfId="797" xr:uid="{00000000-0005-0000-0000-0000D9070000}"/>
    <cellStyle name="Comma 6 3 2 2 2 2" xfId="1335" xr:uid="{00000000-0005-0000-0000-0000DA070000}"/>
    <cellStyle name="Comma 6 3 2 2 2 2 2" xfId="2415" xr:uid="{00000000-0005-0000-0000-0000DB070000}"/>
    <cellStyle name="Comma 6 3 2 2 2 3" xfId="1877" xr:uid="{00000000-0005-0000-0000-0000DC070000}"/>
    <cellStyle name="Comma 6 3 2 2 3" xfId="1068" xr:uid="{00000000-0005-0000-0000-0000DD070000}"/>
    <cellStyle name="Comma 6 3 2 2 3 2" xfId="2148" xr:uid="{00000000-0005-0000-0000-0000DE070000}"/>
    <cellStyle name="Comma 6 3 2 2 4" xfId="1610" xr:uid="{00000000-0005-0000-0000-0000DF070000}"/>
    <cellStyle name="Comma 6 3 2 2 5" xfId="2691" xr:uid="{00000000-0005-0000-0000-0000E0070000}"/>
    <cellStyle name="Comma 6 3 2 2 6" xfId="530" xr:uid="{00000000-0005-0000-0000-0000E1070000}"/>
    <cellStyle name="Comma 6 3 2 3" xfId="671" xr:uid="{00000000-0005-0000-0000-0000E2070000}"/>
    <cellStyle name="Comma 6 3 2 3 2" xfId="1209" xr:uid="{00000000-0005-0000-0000-0000E3070000}"/>
    <cellStyle name="Comma 6 3 2 3 2 2" xfId="2289" xr:uid="{00000000-0005-0000-0000-0000E4070000}"/>
    <cellStyle name="Comma 6 3 2 3 3" xfId="1751" xr:uid="{00000000-0005-0000-0000-0000E5070000}"/>
    <cellStyle name="Comma 6 3 2 4" xfId="942" xr:uid="{00000000-0005-0000-0000-0000E6070000}"/>
    <cellStyle name="Comma 6 3 2 4 2" xfId="2022" xr:uid="{00000000-0005-0000-0000-0000E7070000}"/>
    <cellStyle name="Comma 6 3 2 5" xfId="1484" xr:uid="{00000000-0005-0000-0000-0000E8070000}"/>
    <cellStyle name="Comma 6 3 2 6" xfId="2565" xr:uid="{00000000-0005-0000-0000-0000E9070000}"/>
    <cellStyle name="Comma 6 3 2 7" xfId="404" xr:uid="{00000000-0005-0000-0000-0000EA070000}"/>
    <cellStyle name="Comma 6 3 3" xfId="186" xr:uid="{00000000-0005-0000-0000-0000EB070000}"/>
    <cellStyle name="Comma 6 3 3 2" xfId="733" xr:uid="{00000000-0005-0000-0000-0000EC070000}"/>
    <cellStyle name="Comma 6 3 3 2 2" xfId="1271" xr:uid="{00000000-0005-0000-0000-0000ED070000}"/>
    <cellStyle name="Comma 6 3 3 2 2 2" xfId="2351" xr:uid="{00000000-0005-0000-0000-0000EE070000}"/>
    <cellStyle name="Comma 6 3 3 2 3" xfId="1813" xr:uid="{00000000-0005-0000-0000-0000EF070000}"/>
    <cellStyle name="Comma 6 3 3 3" xfId="1004" xr:uid="{00000000-0005-0000-0000-0000F0070000}"/>
    <cellStyle name="Comma 6 3 3 3 2" xfId="2084" xr:uid="{00000000-0005-0000-0000-0000F1070000}"/>
    <cellStyle name="Comma 6 3 3 4" xfId="1546" xr:uid="{00000000-0005-0000-0000-0000F2070000}"/>
    <cellStyle name="Comma 6 3 3 5" xfId="2627" xr:uid="{00000000-0005-0000-0000-0000F3070000}"/>
    <cellStyle name="Comma 6 3 3 6" xfId="466" xr:uid="{00000000-0005-0000-0000-0000F4070000}"/>
    <cellStyle name="Comma 6 3 4" xfId="609" xr:uid="{00000000-0005-0000-0000-0000F5070000}"/>
    <cellStyle name="Comma 6 3 4 2" xfId="1147" xr:uid="{00000000-0005-0000-0000-0000F6070000}"/>
    <cellStyle name="Comma 6 3 4 2 2" xfId="2227" xr:uid="{00000000-0005-0000-0000-0000F7070000}"/>
    <cellStyle name="Comma 6 3 4 3" xfId="1689" xr:uid="{00000000-0005-0000-0000-0000F8070000}"/>
    <cellStyle name="Comma 6 3 5" xfId="880" xr:uid="{00000000-0005-0000-0000-0000F9070000}"/>
    <cellStyle name="Comma 6 3 5 2" xfId="1960" xr:uid="{00000000-0005-0000-0000-0000FA070000}"/>
    <cellStyle name="Comma 6 3 6" xfId="1422" xr:uid="{00000000-0005-0000-0000-0000FB070000}"/>
    <cellStyle name="Comma 6 3 7" xfId="2503" xr:uid="{00000000-0005-0000-0000-0000FC070000}"/>
    <cellStyle name="Comma 6 3 8" xfId="342" xr:uid="{00000000-0005-0000-0000-0000FD070000}"/>
    <cellStyle name="Comma 6 4" xfId="92" xr:uid="{00000000-0005-0000-0000-0000FE070000}"/>
    <cellStyle name="Comma 6 4 2" xfId="218" xr:uid="{00000000-0005-0000-0000-0000FF070000}"/>
    <cellStyle name="Comma 6 4 2 2" xfId="765" xr:uid="{00000000-0005-0000-0000-000000080000}"/>
    <cellStyle name="Comma 6 4 2 2 2" xfId="1303" xr:uid="{00000000-0005-0000-0000-000001080000}"/>
    <cellStyle name="Comma 6 4 2 2 2 2" xfId="2383" xr:uid="{00000000-0005-0000-0000-000002080000}"/>
    <cellStyle name="Comma 6 4 2 2 3" xfId="1845" xr:uid="{00000000-0005-0000-0000-000003080000}"/>
    <cellStyle name="Comma 6 4 2 3" xfId="1036" xr:uid="{00000000-0005-0000-0000-000004080000}"/>
    <cellStyle name="Comma 6 4 2 3 2" xfId="2116" xr:uid="{00000000-0005-0000-0000-000005080000}"/>
    <cellStyle name="Comma 6 4 2 4" xfId="1578" xr:uid="{00000000-0005-0000-0000-000006080000}"/>
    <cellStyle name="Comma 6 4 2 5" xfId="2659" xr:uid="{00000000-0005-0000-0000-000007080000}"/>
    <cellStyle name="Comma 6 4 2 6" xfId="498" xr:uid="{00000000-0005-0000-0000-000008080000}"/>
    <cellStyle name="Comma 6 4 3" xfId="639" xr:uid="{00000000-0005-0000-0000-000009080000}"/>
    <cellStyle name="Comma 6 4 3 2" xfId="1177" xr:uid="{00000000-0005-0000-0000-00000A080000}"/>
    <cellStyle name="Comma 6 4 3 2 2" xfId="2257" xr:uid="{00000000-0005-0000-0000-00000B080000}"/>
    <cellStyle name="Comma 6 4 3 3" xfId="1719" xr:uid="{00000000-0005-0000-0000-00000C080000}"/>
    <cellStyle name="Comma 6 4 4" xfId="910" xr:uid="{00000000-0005-0000-0000-00000D080000}"/>
    <cellStyle name="Comma 6 4 4 2" xfId="1990" xr:uid="{00000000-0005-0000-0000-00000E080000}"/>
    <cellStyle name="Comma 6 4 5" xfId="1452" xr:uid="{00000000-0005-0000-0000-00000F080000}"/>
    <cellStyle name="Comma 6 4 6" xfId="2533" xr:uid="{00000000-0005-0000-0000-000010080000}"/>
    <cellStyle name="Comma 6 4 7" xfId="372" xr:uid="{00000000-0005-0000-0000-000011080000}"/>
    <cellStyle name="Comma 6 5" xfId="154" xr:uid="{00000000-0005-0000-0000-000012080000}"/>
    <cellStyle name="Comma 6 5 2" xfId="701" xr:uid="{00000000-0005-0000-0000-000013080000}"/>
    <cellStyle name="Comma 6 5 2 2" xfId="1239" xr:uid="{00000000-0005-0000-0000-000014080000}"/>
    <cellStyle name="Comma 6 5 2 2 2" xfId="2319" xr:uid="{00000000-0005-0000-0000-000015080000}"/>
    <cellStyle name="Comma 6 5 2 3" xfId="1781" xr:uid="{00000000-0005-0000-0000-000016080000}"/>
    <cellStyle name="Comma 6 5 3" xfId="972" xr:uid="{00000000-0005-0000-0000-000017080000}"/>
    <cellStyle name="Comma 6 5 3 2" xfId="2052" xr:uid="{00000000-0005-0000-0000-000018080000}"/>
    <cellStyle name="Comma 6 5 4" xfId="1514" xr:uid="{00000000-0005-0000-0000-000019080000}"/>
    <cellStyle name="Comma 6 5 5" xfId="2595" xr:uid="{00000000-0005-0000-0000-00001A080000}"/>
    <cellStyle name="Comma 6 5 6" xfId="434" xr:uid="{00000000-0005-0000-0000-00001B080000}"/>
    <cellStyle name="Comma 6 6" xfId="582" xr:uid="{00000000-0005-0000-0000-00001C080000}"/>
    <cellStyle name="Comma 6 6 2" xfId="1120" xr:uid="{00000000-0005-0000-0000-00001D080000}"/>
    <cellStyle name="Comma 6 6 2 2" xfId="2200" xr:uid="{00000000-0005-0000-0000-00001E080000}"/>
    <cellStyle name="Comma 6 6 3" xfId="1662" xr:uid="{00000000-0005-0000-0000-00001F080000}"/>
    <cellStyle name="Comma 6 7" xfId="853" xr:uid="{00000000-0005-0000-0000-000020080000}"/>
    <cellStyle name="Comma 6 7 2" xfId="1933" xr:uid="{00000000-0005-0000-0000-000021080000}"/>
    <cellStyle name="Comma 6 8" xfId="1395" xr:uid="{00000000-0005-0000-0000-000022080000}"/>
    <cellStyle name="Comma 6 9" xfId="2476" xr:uid="{00000000-0005-0000-0000-000023080000}"/>
    <cellStyle name="Comma 60" xfId="2758" xr:uid="{E0D9C7B6-5014-486C-99C5-26946C2B47F4}"/>
    <cellStyle name="Comma 61" xfId="2759" xr:uid="{F8A69052-B9B9-48D1-8F39-521A40F2C135}"/>
    <cellStyle name="Comma 62" xfId="2762" xr:uid="{96997CF7-2B13-4A11-863D-24498627AA0C}"/>
    <cellStyle name="Comma 7" xfId="23" xr:uid="{00000000-0005-0000-0000-000024080000}"/>
    <cellStyle name="Comma 7 10" xfId="316" xr:uid="{00000000-0005-0000-0000-000025080000}"/>
    <cellStyle name="Comma 7 2" xfId="49" xr:uid="{00000000-0005-0000-0000-000026080000}"/>
    <cellStyle name="Comma 7 2 2" xfId="78" xr:uid="{00000000-0005-0000-0000-000027080000}"/>
    <cellStyle name="Comma 7 2 2 2" xfId="140" xr:uid="{00000000-0005-0000-0000-000028080000}"/>
    <cellStyle name="Comma 7 2 2 2 2" xfId="266" xr:uid="{00000000-0005-0000-0000-000029080000}"/>
    <cellStyle name="Comma 7 2 2 2 2 2" xfId="813" xr:uid="{00000000-0005-0000-0000-00002A080000}"/>
    <cellStyle name="Comma 7 2 2 2 2 2 2" xfId="1351" xr:uid="{00000000-0005-0000-0000-00002B080000}"/>
    <cellStyle name="Comma 7 2 2 2 2 2 2 2" xfId="2431" xr:uid="{00000000-0005-0000-0000-00002C080000}"/>
    <cellStyle name="Comma 7 2 2 2 2 2 3" xfId="1893" xr:uid="{00000000-0005-0000-0000-00002D080000}"/>
    <cellStyle name="Comma 7 2 2 2 2 3" xfId="1084" xr:uid="{00000000-0005-0000-0000-00002E080000}"/>
    <cellStyle name="Comma 7 2 2 2 2 3 2" xfId="2164" xr:uid="{00000000-0005-0000-0000-00002F080000}"/>
    <cellStyle name="Comma 7 2 2 2 2 4" xfId="1626" xr:uid="{00000000-0005-0000-0000-000030080000}"/>
    <cellStyle name="Comma 7 2 2 2 2 5" xfId="2707" xr:uid="{00000000-0005-0000-0000-000031080000}"/>
    <cellStyle name="Comma 7 2 2 2 2 6" xfId="546" xr:uid="{00000000-0005-0000-0000-000032080000}"/>
    <cellStyle name="Comma 7 2 2 2 3" xfId="687" xr:uid="{00000000-0005-0000-0000-000033080000}"/>
    <cellStyle name="Comma 7 2 2 2 3 2" xfId="1225" xr:uid="{00000000-0005-0000-0000-000034080000}"/>
    <cellStyle name="Comma 7 2 2 2 3 2 2" xfId="2305" xr:uid="{00000000-0005-0000-0000-000035080000}"/>
    <cellStyle name="Comma 7 2 2 2 3 3" xfId="1767" xr:uid="{00000000-0005-0000-0000-000036080000}"/>
    <cellStyle name="Comma 7 2 2 2 4" xfId="958" xr:uid="{00000000-0005-0000-0000-000037080000}"/>
    <cellStyle name="Comma 7 2 2 2 4 2" xfId="2038" xr:uid="{00000000-0005-0000-0000-000038080000}"/>
    <cellStyle name="Comma 7 2 2 2 5" xfId="1500" xr:uid="{00000000-0005-0000-0000-000039080000}"/>
    <cellStyle name="Comma 7 2 2 2 6" xfId="2581" xr:uid="{00000000-0005-0000-0000-00003A080000}"/>
    <cellStyle name="Comma 7 2 2 2 7" xfId="420" xr:uid="{00000000-0005-0000-0000-00003B080000}"/>
    <cellStyle name="Comma 7 2 2 3" xfId="202" xr:uid="{00000000-0005-0000-0000-00003C080000}"/>
    <cellStyle name="Comma 7 2 2 3 2" xfId="749" xr:uid="{00000000-0005-0000-0000-00003D080000}"/>
    <cellStyle name="Comma 7 2 2 3 2 2" xfId="1287" xr:uid="{00000000-0005-0000-0000-00003E080000}"/>
    <cellStyle name="Comma 7 2 2 3 2 2 2" xfId="2367" xr:uid="{00000000-0005-0000-0000-00003F080000}"/>
    <cellStyle name="Comma 7 2 2 3 2 3" xfId="1829" xr:uid="{00000000-0005-0000-0000-000040080000}"/>
    <cellStyle name="Comma 7 2 2 3 3" xfId="1020" xr:uid="{00000000-0005-0000-0000-000041080000}"/>
    <cellStyle name="Comma 7 2 2 3 3 2" xfId="2100" xr:uid="{00000000-0005-0000-0000-000042080000}"/>
    <cellStyle name="Comma 7 2 2 3 4" xfId="1562" xr:uid="{00000000-0005-0000-0000-000043080000}"/>
    <cellStyle name="Comma 7 2 2 3 5" xfId="2643" xr:uid="{00000000-0005-0000-0000-000044080000}"/>
    <cellStyle name="Comma 7 2 2 3 6" xfId="482" xr:uid="{00000000-0005-0000-0000-000045080000}"/>
    <cellStyle name="Comma 7 2 2 4" xfId="625" xr:uid="{00000000-0005-0000-0000-000046080000}"/>
    <cellStyle name="Comma 7 2 2 4 2" xfId="1163" xr:uid="{00000000-0005-0000-0000-000047080000}"/>
    <cellStyle name="Comma 7 2 2 4 2 2" xfId="2243" xr:uid="{00000000-0005-0000-0000-000048080000}"/>
    <cellStyle name="Comma 7 2 2 4 3" xfId="1705" xr:uid="{00000000-0005-0000-0000-000049080000}"/>
    <cellStyle name="Comma 7 2 2 5" xfId="896" xr:uid="{00000000-0005-0000-0000-00004A080000}"/>
    <cellStyle name="Comma 7 2 2 5 2" xfId="1976" xr:uid="{00000000-0005-0000-0000-00004B080000}"/>
    <cellStyle name="Comma 7 2 2 6" xfId="1438" xr:uid="{00000000-0005-0000-0000-00004C080000}"/>
    <cellStyle name="Comma 7 2 2 7" xfId="2519" xr:uid="{00000000-0005-0000-0000-00004D080000}"/>
    <cellStyle name="Comma 7 2 2 8" xfId="358" xr:uid="{00000000-0005-0000-0000-00004E080000}"/>
    <cellStyle name="Comma 7 2 3" xfId="108" xr:uid="{00000000-0005-0000-0000-00004F080000}"/>
    <cellStyle name="Comma 7 2 3 2" xfId="234" xr:uid="{00000000-0005-0000-0000-000050080000}"/>
    <cellStyle name="Comma 7 2 3 2 2" xfId="781" xr:uid="{00000000-0005-0000-0000-000051080000}"/>
    <cellStyle name="Comma 7 2 3 2 2 2" xfId="1319" xr:uid="{00000000-0005-0000-0000-000052080000}"/>
    <cellStyle name="Comma 7 2 3 2 2 2 2" xfId="2399" xr:uid="{00000000-0005-0000-0000-000053080000}"/>
    <cellStyle name="Comma 7 2 3 2 2 3" xfId="1861" xr:uid="{00000000-0005-0000-0000-000054080000}"/>
    <cellStyle name="Comma 7 2 3 2 3" xfId="1052" xr:uid="{00000000-0005-0000-0000-000055080000}"/>
    <cellStyle name="Comma 7 2 3 2 3 2" xfId="2132" xr:uid="{00000000-0005-0000-0000-000056080000}"/>
    <cellStyle name="Comma 7 2 3 2 4" xfId="1594" xr:uid="{00000000-0005-0000-0000-000057080000}"/>
    <cellStyle name="Comma 7 2 3 2 5" xfId="2675" xr:uid="{00000000-0005-0000-0000-000058080000}"/>
    <cellStyle name="Comma 7 2 3 2 6" xfId="514" xr:uid="{00000000-0005-0000-0000-000059080000}"/>
    <cellStyle name="Comma 7 2 3 3" xfId="655" xr:uid="{00000000-0005-0000-0000-00005A080000}"/>
    <cellStyle name="Comma 7 2 3 3 2" xfId="1193" xr:uid="{00000000-0005-0000-0000-00005B080000}"/>
    <cellStyle name="Comma 7 2 3 3 2 2" xfId="2273" xr:uid="{00000000-0005-0000-0000-00005C080000}"/>
    <cellStyle name="Comma 7 2 3 3 3" xfId="1735" xr:uid="{00000000-0005-0000-0000-00005D080000}"/>
    <cellStyle name="Comma 7 2 3 4" xfId="926" xr:uid="{00000000-0005-0000-0000-00005E080000}"/>
    <cellStyle name="Comma 7 2 3 4 2" xfId="2006" xr:uid="{00000000-0005-0000-0000-00005F080000}"/>
    <cellStyle name="Comma 7 2 3 5" xfId="1468" xr:uid="{00000000-0005-0000-0000-000060080000}"/>
    <cellStyle name="Comma 7 2 3 6" xfId="2549" xr:uid="{00000000-0005-0000-0000-000061080000}"/>
    <cellStyle name="Comma 7 2 3 7" xfId="388" xr:uid="{00000000-0005-0000-0000-000062080000}"/>
    <cellStyle name="Comma 7 2 4" xfId="170" xr:uid="{00000000-0005-0000-0000-000063080000}"/>
    <cellStyle name="Comma 7 2 4 2" xfId="717" xr:uid="{00000000-0005-0000-0000-000064080000}"/>
    <cellStyle name="Comma 7 2 4 2 2" xfId="1255" xr:uid="{00000000-0005-0000-0000-000065080000}"/>
    <cellStyle name="Comma 7 2 4 2 2 2" xfId="2335" xr:uid="{00000000-0005-0000-0000-000066080000}"/>
    <cellStyle name="Comma 7 2 4 2 3" xfId="1797" xr:uid="{00000000-0005-0000-0000-000067080000}"/>
    <cellStyle name="Comma 7 2 4 3" xfId="988" xr:uid="{00000000-0005-0000-0000-000068080000}"/>
    <cellStyle name="Comma 7 2 4 3 2" xfId="2068" xr:uid="{00000000-0005-0000-0000-000069080000}"/>
    <cellStyle name="Comma 7 2 4 4" xfId="1530" xr:uid="{00000000-0005-0000-0000-00006A080000}"/>
    <cellStyle name="Comma 7 2 4 5" xfId="2611" xr:uid="{00000000-0005-0000-0000-00006B080000}"/>
    <cellStyle name="Comma 7 2 4 6" xfId="450" xr:uid="{00000000-0005-0000-0000-00006C080000}"/>
    <cellStyle name="Comma 7 2 5" xfId="596" xr:uid="{00000000-0005-0000-0000-00006D080000}"/>
    <cellStyle name="Comma 7 2 5 2" xfId="1134" xr:uid="{00000000-0005-0000-0000-00006E080000}"/>
    <cellStyle name="Comma 7 2 5 2 2" xfId="2214" xr:uid="{00000000-0005-0000-0000-00006F080000}"/>
    <cellStyle name="Comma 7 2 5 3" xfId="1676" xr:uid="{00000000-0005-0000-0000-000070080000}"/>
    <cellStyle name="Comma 7 2 6" xfId="867" xr:uid="{00000000-0005-0000-0000-000071080000}"/>
    <cellStyle name="Comma 7 2 6 2" xfId="1947" xr:uid="{00000000-0005-0000-0000-000072080000}"/>
    <cellStyle name="Comma 7 2 7" xfId="1409" xr:uid="{00000000-0005-0000-0000-000073080000}"/>
    <cellStyle name="Comma 7 2 8" xfId="2490" xr:uid="{00000000-0005-0000-0000-000074080000}"/>
    <cellStyle name="Comma 7 2 9" xfId="329" xr:uid="{00000000-0005-0000-0000-000075080000}"/>
    <cellStyle name="Comma 7 3" xfId="63" xr:uid="{00000000-0005-0000-0000-000076080000}"/>
    <cellStyle name="Comma 7 3 2" xfId="125" xr:uid="{00000000-0005-0000-0000-000077080000}"/>
    <cellStyle name="Comma 7 3 2 2" xfId="251" xr:uid="{00000000-0005-0000-0000-000078080000}"/>
    <cellStyle name="Comma 7 3 2 2 2" xfId="798" xr:uid="{00000000-0005-0000-0000-000079080000}"/>
    <cellStyle name="Comma 7 3 2 2 2 2" xfId="1336" xr:uid="{00000000-0005-0000-0000-00007A080000}"/>
    <cellStyle name="Comma 7 3 2 2 2 2 2" xfId="2416" xr:uid="{00000000-0005-0000-0000-00007B080000}"/>
    <cellStyle name="Comma 7 3 2 2 2 3" xfId="1878" xr:uid="{00000000-0005-0000-0000-00007C080000}"/>
    <cellStyle name="Comma 7 3 2 2 3" xfId="1069" xr:uid="{00000000-0005-0000-0000-00007D080000}"/>
    <cellStyle name="Comma 7 3 2 2 3 2" xfId="2149" xr:uid="{00000000-0005-0000-0000-00007E080000}"/>
    <cellStyle name="Comma 7 3 2 2 4" xfId="1611" xr:uid="{00000000-0005-0000-0000-00007F080000}"/>
    <cellStyle name="Comma 7 3 2 2 5" xfId="2692" xr:uid="{00000000-0005-0000-0000-000080080000}"/>
    <cellStyle name="Comma 7 3 2 2 6" xfId="531" xr:uid="{00000000-0005-0000-0000-000081080000}"/>
    <cellStyle name="Comma 7 3 2 3" xfId="672" xr:uid="{00000000-0005-0000-0000-000082080000}"/>
    <cellStyle name="Comma 7 3 2 3 2" xfId="1210" xr:uid="{00000000-0005-0000-0000-000083080000}"/>
    <cellStyle name="Comma 7 3 2 3 2 2" xfId="2290" xr:uid="{00000000-0005-0000-0000-000084080000}"/>
    <cellStyle name="Comma 7 3 2 3 3" xfId="1752" xr:uid="{00000000-0005-0000-0000-000085080000}"/>
    <cellStyle name="Comma 7 3 2 4" xfId="943" xr:uid="{00000000-0005-0000-0000-000086080000}"/>
    <cellStyle name="Comma 7 3 2 4 2" xfId="2023" xr:uid="{00000000-0005-0000-0000-000087080000}"/>
    <cellStyle name="Comma 7 3 2 5" xfId="1485" xr:uid="{00000000-0005-0000-0000-000088080000}"/>
    <cellStyle name="Comma 7 3 2 6" xfId="2566" xr:uid="{00000000-0005-0000-0000-000089080000}"/>
    <cellStyle name="Comma 7 3 2 7" xfId="405" xr:uid="{00000000-0005-0000-0000-00008A080000}"/>
    <cellStyle name="Comma 7 3 3" xfId="187" xr:uid="{00000000-0005-0000-0000-00008B080000}"/>
    <cellStyle name="Comma 7 3 3 2" xfId="734" xr:uid="{00000000-0005-0000-0000-00008C080000}"/>
    <cellStyle name="Comma 7 3 3 2 2" xfId="1272" xr:uid="{00000000-0005-0000-0000-00008D080000}"/>
    <cellStyle name="Comma 7 3 3 2 2 2" xfId="2352" xr:uid="{00000000-0005-0000-0000-00008E080000}"/>
    <cellStyle name="Comma 7 3 3 2 3" xfId="1814" xr:uid="{00000000-0005-0000-0000-00008F080000}"/>
    <cellStyle name="Comma 7 3 3 3" xfId="1005" xr:uid="{00000000-0005-0000-0000-000090080000}"/>
    <cellStyle name="Comma 7 3 3 3 2" xfId="2085" xr:uid="{00000000-0005-0000-0000-000091080000}"/>
    <cellStyle name="Comma 7 3 3 4" xfId="1547" xr:uid="{00000000-0005-0000-0000-000092080000}"/>
    <cellStyle name="Comma 7 3 3 5" xfId="2628" xr:uid="{00000000-0005-0000-0000-000093080000}"/>
    <cellStyle name="Comma 7 3 3 6" xfId="467" xr:uid="{00000000-0005-0000-0000-000094080000}"/>
    <cellStyle name="Comma 7 3 4" xfId="610" xr:uid="{00000000-0005-0000-0000-000095080000}"/>
    <cellStyle name="Comma 7 3 4 2" xfId="1148" xr:uid="{00000000-0005-0000-0000-000096080000}"/>
    <cellStyle name="Comma 7 3 4 2 2" xfId="2228" xr:uid="{00000000-0005-0000-0000-000097080000}"/>
    <cellStyle name="Comma 7 3 4 3" xfId="1690" xr:uid="{00000000-0005-0000-0000-000098080000}"/>
    <cellStyle name="Comma 7 3 5" xfId="881" xr:uid="{00000000-0005-0000-0000-000099080000}"/>
    <cellStyle name="Comma 7 3 5 2" xfId="1961" xr:uid="{00000000-0005-0000-0000-00009A080000}"/>
    <cellStyle name="Comma 7 3 6" xfId="1423" xr:uid="{00000000-0005-0000-0000-00009B080000}"/>
    <cellStyle name="Comma 7 3 7" xfId="2504" xr:uid="{00000000-0005-0000-0000-00009C080000}"/>
    <cellStyle name="Comma 7 3 8" xfId="343" xr:uid="{00000000-0005-0000-0000-00009D080000}"/>
    <cellStyle name="Comma 7 4" xfId="93" xr:uid="{00000000-0005-0000-0000-00009E080000}"/>
    <cellStyle name="Comma 7 4 2" xfId="219" xr:uid="{00000000-0005-0000-0000-00009F080000}"/>
    <cellStyle name="Comma 7 4 2 2" xfId="766" xr:uid="{00000000-0005-0000-0000-0000A0080000}"/>
    <cellStyle name="Comma 7 4 2 2 2" xfId="1304" xr:uid="{00000000-0005-0000-0000-0000A1080000}"/>
    <cellStyle name="Comma 7 4 2 2 2 2" xfId="2384" xr:uid="{00000000-0005-0000-0000-0000A2080000}"/>
    <cellStyle name="Comma 7 4 2 2 3" xfId="1846" xr:uid="{00000000-0005-0000-0000-0000A3080000}"/>
    <cellStyle name="Comma 7 4 2 3" xfId="1037" xr:uid="{00000000-0005-0000-0000-0000A4080000}"/>
    <cellStyle name="Comma 7 4 2 3 2" xfId="2117" xr:uid="{00000000-0005-0000-0000-0000A5080000}"/>
    <cellStyle name="Comma 7 4 2 4" xfId="1579" xr:uid="{00000000-0005-0000-0000-0000A6080000}"/>
    <cellStyle name="Comma 7 4 2 5" xfId="2660" xr:uid="{00000000-0005-0000-0000-0000A7080000}"/>
    <cellStyle name="Comma 7 4 2 6" xfId="499" xr:uid="{00000000-0005-0000-0000-0000A8080000}"/>
    <cellStyle name="Comma 7 4 3" xfId="640" xr:uid="{00000000-0005-0000-0000-0000A9080000}"/>
    <cellStyle name="Comma 7 4 3 2" xfId="1178" xr:uid="{00000000-0005-0000-0000-0000AA080000}"/>
    <cellStyle name="Comma 7 4 3 2 2" xfId="2258" xr:uid="{00000000-0005-0000-0000-0000AB080000}"/>
    <cellStyle name="Comma 7 4 3 3" xfId="1720" xr:uid="{00000000-0005-0000-0000-0000AC080000}"/>
    <cellStyle name="Comma 7 4 4" xfId="911" xr:uid="{00000000-0005-0000-0000-0000AD080000}"/>
    <cellStyle name="Comma 7 4 4 2" xfId="1991" xr:uid="{00000000-0005-0000-0000-0000AE080000}"/>
    <cellStyle name="Comma 7 4 5" xfId="1453" xr:uid="{00000000-0005-0000-0000-0000AF080000}"/>
    <cellStyle name="Comma 7 4 6" xfId="2534" xr:uid="{00000000-0005-0000-0000-0000B0080000}"/>
    <cellStyle name="Comma 7 4 7" xfId="373" xr:uid="{00000000-0005-0000-0000-0000B1080000}"/>
    <cellStyle name="Comma 7 5" xfId="155" xr:uid="{00000000-0005-0000-0000-0000B2080000}"/>
    <cellStyle name="Comma 7 5 2" xfId="702" xr:uid="{00000000-0005-0000-0000-0000B3080000}"/>
    <cellStyle name="Comma 7 5 2 2" xfId="1240" xr:uid="{00000000-0005-0000-0000-0000B4080000}"/>
    <cellStyle name="Comma 7 5 2 2 2" xfId="2320" xr:uid="{00000000-0005-0000-0000-0000B5080000}"/>
    <cellStyle name="Comma 7 5 2 3" xfId="1782" xr:uid="{00000000-0005-0000-0000-0000B6080000}"/>
    <cellStyle name="Comma 7 5 3" xfId="973" xr:uid="{00000000-0005-0000-0000-0000B7080000}"/>
    <cellStyle name="Comma 7 5 3 2" xfId="2053" xr:uid="{00000000-0005-0000-0000-0000B8080000}"/>
    <cellStyle name="Comma 7 5 4" xfId="1515" xr:uid="{00000000-0005-0000-0000-0000B9080000}"/>
    <cellStyle name="Comma 7 5 5" xfId="2596" xr:uid="{00000000-0005-0000-0000-0000BA080000}"/>
    <cellStyle name="Comma 7 5 6" xfId="435" xr:uid="{00000000-0005-0000-0000-0000BB080000}"/>
    <cellStyle name="Comma 7 6" xfId="583" xr:uid="{00000000-0005-0000-0000-0000BC080000}"/>
    <cellStyle name="Comma 7 6 2" xfId="1121" xr:uid="{00000000-0005-0000-0000-0000BD080000}"/>
    <cellStyle name="Comma 7 6 2 2" xfId="2201" xr:uid="{00000000-0005-0000-0000-0000BE080000}"/>
    <cellStyle name="Comma 7 6 3" xfId="1663" xr:uid="{00000000-0005-0000-0000-0000BF080000}"/>
    <cellStyle name="Comma 7 7" xfId="854" xr:uid="{00000000-0005-0000-0000-0000C0080000}"/>
    <cellStyle name="Comma 7 7 2" xfId="1934" xr:uid="{00000000-0005-0000-0000-0000C1080000}"/>
    <cellStyle name="Comma 7 8" xfId="1396" xr:uid="{00000000-0005-0000-0000-0000C2080000}"/>
    <cellStyle name="Comma 7 9" xfId="2477" xr:uid="{00000000-0005-0000-0000-0000C3080000}"/>
    <cellStyle name="Comma 8" xfId="24" xr:uid="{00000000-0005-0000-0000-0000C4080000}"/>
    <cellStyle name="Comma 8 10" xfId="2478" xr:uid="{00000000-0005-0000-0000-0000C5080000}"/>
    <cellStyle name="Comma 8 11" xfId="317" xr:uid="{00000000-0005-0000-0000-0000C6080000}"/>
    <cellStyle name="Comma 8 2" xfId="41" xr:uid="{00000000-0005-0000-0000-0000C7080000}"/>
    <cellStyle name="Comma 8 2 10" xfId="321" xr:uid="{00000000-0005-0000-0000-0000C8080000}"/>
    <cellStyle name="Comma 8 2 2" xfId="55" xr:uid="{00000000-0005-0000-0000-0000C9080000}"/>
    <cellStyle name="Comma 8 2 2 2" xfId="84" xr:uid="{00000000-0005-0000-0000-0000CA080000}"/>
    <cellStyle name="Comma 8 2 2 2 2" xfId="146" xr:uid="{00000000-0005-0000-0000-0000CB080000}"/>
    <cellStyle name="Comma 8 2 2 2 2 2" xfId="272" xr:uid="{00000000-0005-0000-0000-0000CC080000}"/>
    <cellStyle name="Comma 8 2 2 2 2 2 2" xfId="819" xr:uid="{00000000-0005-0000-0000-0000CD080000}"/>
    <cellStyle name="Comma 8 2 2 2 2 2 2 2" xfId="1357" xr:uid="{00000000-0005-0000-0000-0000CE080000}"/>
    <cellStyle name="Comma 8 2 2 2 2 2 2 2 2" xfId="2437" xr:uid="{00000000-0005-0000-0000-0000CF080000}"/>
    <cellStyle name="Comma 8 2 2 2 2 2 2 3" xfId="1899" xr:uid="{00000000-0005-0000-0000-0000D0080000}"/>
    <cellStyle name="Comma 8 2 2 2 2 2 3" xfId="1090" xr:uid="{00000000-0005-0000-0000-0000D1080000}"/>
    <cellStyle name="Comma 8 2 2 2 2 2 3 2" xfId="2170" xr:uid="{00000000-0005-0000-0000-0000D2080000}"/>
    <cellStyle name="Comma 8 2 2 2 2 2 4" xfId="1632" xr:uid="{00000000-0005-0000-0000-0000D3080000}"/>
    <cellStyle name="Comma 8 2 2 2 2 2 5" xfId="2713" xr:uid="{00000000-0005-0000-0000-0000D4080000}"/>
    <cellStyle name="Comma 8 2 2 2 2 2 6" xfId="552" xr:uid="{00000000-0005-0000-0000-0000D5080000}"/>
    <cellStyle name="Comma 8 2 2 2 2 3" xfId="693" xr:uid="{00000000-0005-0000-0000-0000D6080000}"/>
    <cellStyle name="Comma 8 2 2 2 2 3 2" xfId="1231" xr:uid="{00000000-0005-0000-0000-0000D7080000}"/>
    <cellStyle name="Comma 8 2 2 2 2 3 2 2" xfId="2311" xr:uid="{00000000-0005-0000-0000-0000D8080000}"/>
    <cellStyle name="Comma 8 2 2 2 2 3 3" xfId="1773" xr:uid="{00000000-0005-0000-0000-0000D9080000}"/>
    <cellStyle name="Comma 8 2 2 2 2 4" xfId="964" xr:uid="{00000000-0005-0000-0000-0000DA080000}"/>
    <cellStyle name="Comma 8 2 2 2 2 4 2" xfId="2044" xr:uid="{00000000-0005-0000-0000-0000DB080000}"/>
    <cellStyle name="Comma 8 2 2 2 2 5" xfId="1506" xr:uid="{00000000-0005-0000-0000-0000DC080000}"/>
    <cellStyle name="Comma 8 2 2 2 2 6" xfId="2587" xr:uid="{00000000-0005-0000-0000-0000DD080000}"/>
    <cellStyle name="Comma 8 2 2 2 2 7" xfId="426" xr:uid="{00000000-0005-0000-0000-0000DE080000}"/>
    <cellStyle name="Comma 8 2 2 2 3" xfId="208" xr:uid="{00000000-0005-0000-0000-0000DF080000}"/>
    <cellStyle name="Comma 8 2 2 2 3 2" xfId="755" xr:uid="{00000000-0005-0000-0000-0000E0080000}"/>
    <cellStyle name="Comma 8 2 2 2 3 2 2" xfId="1293" xr:uid="{00000000-0005-0000-0000-0000E1080000}"/>
    <cellStyle name="Comma 8 2 2 2 3 2 2 2" xfId="2373" xr:uid="{00000000-0005-0000-0000-0000E2080000}"/>
    <cellStyle name="Comma 8 2 2 2 3 2 3" xfId="1835" xr:uid="{00000000-0005-0000-0000-0000E3080000}"/>
    <cellStyle name="Comma 8 2 2 2 3 3" xfId="1026" xr:uid="{00000000-0005-0000-0000-0000E4080000}"/>
    <cellStyle name="Comma 8 2 2 2 3 3 2" xfId="2106" xr:uid="{00000000-0005-0000-0000-0000E5080000}"/>
    <cellStyle name="Comma 8 2 2 2 3 4" xfId="1568" xr:uid="{00000000-0005-0000-0000-0000E6080000}"/>
    <cellStyle name="Comma 8 2 2 2 3 5" xfId="2649" xr:uid="{00000000-0005-0000-0000-0000E7080000}"/>
    <cellStyle name="Comma 8 2 2 2 3 6" xfId="488" xr:uid="{00000000-0005-0000-0000-0000E8080000}"/>
    <cellStyle name="Comma 8 2 2 2 4" xfId="631" xr:uid="{00000000-0005-0000-0000-0000E9080000}"/>
    <cellStyle name="Comma 8 2 2 2 4 2" xfId="1169" xr:uid="{00000000-0005-0000-0000-0000EA080000}"/>
    <cellStyle name="Comma 8 2 2 2 4 2 2" xfId="2249" xr:uid="{00000000-0005-0000-0000-0000EB080000}"/>
    <cellStyle name="Comma 8 2 2 2 4 3" xfId="1711" xr:uid="{00000000-0005-0000-0000-0000EC080000}"/>
    <cellStyle name="Comma 8 2 2 2 5" xfId="902" xr:uid="{00000000-0005-0000-0000-0000ED080000}"/>
    <cellStyle name="Comma 8 2 2 2 5 2" xfId="1982" xr:uid="{00000000-0005-0000-0000-0000EE080000}"/>
    <cellStyle name="Comma 8 2 2 2 6" xfId="1444" xr:uid="{00000000-0005-0000-0000-0000EF080000}"/>
    <cellStyle name="Comma 8 2 2 2 7" xfId="2525" xr:uid="{00000000-0005-0000-0000-0000F0080000}"/>
    <cellStyle name="Comma 8 2 2 2 8" xfId="364" xr:uid="{00000000-0005-0000-0000-0000F1080000}"/>
    <cellStyle name="Comma 8 2 2 3" xfId="114" xr:uid="{00000000-0005-0000-0000-0000F2080000}"/>
    <cellStyle name="Comma 8 2 2 3 2" xfId="240" xr:uid="{00000000-0005-0000-0000-0000F3080000}"/>
    <cellStyle name="Comma 8 2 2 3 2 2" xfId="787" xr:uid="{00000000-0005-0000-0000-0000F4080000}"/>
    <cellStyle name="Comma 8 2 2 3 2 2 2" xfId="1325" xr:uid="{00000000-0005-0000-0000-0000F5080000}"/>
    <cellStyle name="Comma 8 2 2 3 2 2 2 2" xfId="2405" xr:uid="{00000000-0005-0000-0000-0000F6080000}"/>
    <cellStyle name="Comma 8 2 2 3 2 2 3" xfId="1867" xr:uid="{00000000-0005-0000-0000-0000F7080000}"/>
    <cellStyle name="Comma 8 2 2 3 2 3" xfId="1058" xr:uid="{00000000-0005-0000-0000-0000F8080000}"/>
    <cellStyle name="Comma 8 2 2 3 2 3 2" xfId="2138" xr:uid="{00000000-0005-0000-0000-0000F9080000}"/>
    <cellStyle name="Comma 8 2 2 3 2 4" xfId="1600" xr:uid="{00000000-0005-0000-0000-0000FA080000}"/>
    <cellStyle name="Comma 8 2 2 3 2 5" xfId="2681" xr:uid="{00000000-0005-0000-0000-0000FB080000}"/>
    <cellStyle name="Comma 8 2 2 3 2 6" xfId="520" xr:uid="{00000000-0005-0000-0000-0000FC080000}"/>
    <cellStyle name="Comma 8 2 2 3 3" xfId="661" xr:uid="{00000000-0005-0000-0000-0000FD080000}"/>
    <cellStyle name="Comma 8 2 2 3 3 2" xfId="1199" xr:uid="{00000000-0005-0000-0000-0000FE080000}"/>
    <cellStyle name="Comma 8 2 2 3 3 2 2" xfId="2279" xr:uid="{00000000-0005-0000-0000-0000FF080000}"/>
    <cellStyle name="Comma 8 2 2 3 3 3" xfId="1741" xr:uid="{00000000-0005-0000-0000-000000090000}"/>
    <cellStyle name="Comma 8 2 2 3 4" xfId="932" xr:uid="{00000000-0005-0000-0000-000001090000}"/>
    <cellStyle name="Comma 8 2 2 3 4 2" xfId="2012" xr:uid="{00000000-0005-0000-0000-000002090000}"/>
    <cellStyle name="Comma 8 2 2 3 5" xfId="1474" xr:uid="{00000000-0005-0000-0000-000003090000}"/>
    <cellStyle name="Comma 8 2 2 3 6" xfId="2555" xr:uid="{00000000-0005-0000-0000-000004090000}"/>
    <cellStyle name="Comma 8 2 2 3 7" xfId="394" xr:uid="{00000000-0005-0000-0000-000005090000}"/>
    <cellStyle name="Comma 8 2 2 4" xfId="176" xr:uid="{00000000-0005-0000-0000-000006090000}"/>
    <cellStyle name="Comma 8 2 2 4 2" xfId="723" xr:uid="{00000000-0005-0000-0000-000007090000}"/>
    <cellStyle name="Comma 8 2 2 4 2 2" xfId="1261" xr:uid="{00000000-0005-0000-0000-000008090000}"/>
    <cellStyle name="Comma 8 2 2 4 2 2 2" xfId="2341" xr:uid="{00000000-0005-0000-0000-000009090000}"/>
    <cellStyle name="Comma 8 2 2 4 2 3" xfId="1803" xr:uid="{00000000-0005-0000-0000-00000A090000}"/>
    <cellStyle name="Comma 8 2 2 4 3" xfId="994" xr:uid="{00000000-0005-0000-0000-00000B090000}"/>
    <cellStyle name="Comma 8 2 2 4 3 2" xfId="2074" xr:uid="{00000000-0005-0000-0000-00000C090000}"/>
    <cellStyle name="Comma 8 2 2 4 4" xfId="1536" xr:uid="{00000000-0005-0000-0000-00000D090000}"/>
    <cellStyle name="Comma 8 2 2 4 5" xfId="2617" xr:uid="{00000000-0005-0000-0000-00000E090000}"/>
    <cellStyle name="Comma 8 2 2 4 6" xfId="456" xr:uid="{00000000-0005-0000-0000-00000F090000}"/>
    <cellStyle name="Comma 8 2 2 5" xfId="602" xr:uid="{00000000-0005-0000-0000-000010090000}"/>
    <cellStyle name="Comma 8 2 2 5 2" xfId="1140" xr:uid="{00000000-0005-0000-0000-000011090000}"/>
    <cellStyle name="Comma 8 2 2 5 2 2" xfId="2220" xr:uid="{00000000-0005-0000-0000-000012090000}"/>
    <cellStyle name="Comma 8 2 2 5 3" xfId="1682" xr:uid="{00000000-0005-0000-0000-000013090000}"/>
    <cellStyle name="Comma 8 2 2 6" xfId="873" xr:uid="{00000000-0005-0000-0000-000014090000}"/>
    <cellStyle name="Comma 8 2 2 6 2" xfId="1953" xr:uid="{00000000-0005-0000-0000-000015090000}"/>
    <cellStyle name="Comma 8 2 2 7" xfId="1415" xr:uid="{00000000-0005-0000-0000-000016090000}"/>
    <cellStyle name="Comma 8 2 2 8" xfId="2496" xr:uid="{00000000-0005-0000-0000-000017090000}"/>
    <cellStyle name="Comma 8 2 2 9" xfId="335" xr:uid="{00000000-0005-0000-0000-000018090000}"/>
    <cellStyle name="Comma 8 2 3" xfId="69" xr:uid="{00000000-0005-0000-0000-000019090000}"/>
    <cellStyle name="Comma 8 2 3 2" xfId="131" xr:uid="{00000000-0005-0000-0000-00001A090000}"/>
    <cellStyle name="Comma 8 2 3 2 2" xfId="257" xr:uid="{00000000-0005-0000-0000-00001B090000}"/>
    <cellStyle name="Comma 8 2 3 2 2 2" xfId="804" xr:uid="{00000000-0005-0000-0000-00001C090000}"/>
    <cellStyle name="Comma 8 2 3 2 2 2 2" xfId="1342" xr:uid="{00000000-0005-0000-0000-00001D090000}"/>
    <cellStyle name="Comma 8 2 3 2 2 2 2 2" xfId="2422" xr:uid="{00000000-0005-0000-0000-00001E090000}"/>
    <cellStyle name="Comma 8 2 3 2 2 2 3" xfId="1884" xr:uid="{00000000-0005-0000-0000-00001F090000}"/>
    <cellStyle name="Comma 8 2 3 2 2 3" xfId="1075" xr:uid="{00000000-0005-0000-0000-000020090000}"/>
    <cellStyle name="Comma 8 2 3 2 2 3 2" xfId="2155" xr:uid="{00000000-0005-0000-0000-000021090000}"/>
    <cellStyle name="Comma 8 2 3 2 2 4" xfId="1617" xr:uid="{00000000-0005-0000-0000-000022090000}"/>
    <cellStyle name="Comma 8 2 3 2 2 5" xfId="2698" xr:uid="{00000000-0005-0000-0000-000023090000}"/>
    <cellStyle name="Comma 8 2 3 2 2 6" xfId="537" xr:uid="{00000000-0005-0000-0000-000024090000}"/>
    <cellStyle name="Comma 8 2 3 2 3" xfId="678" xr:uid="{00000000-0005-0000-0000-000025090000}"/>
    <cellStyle name="Comma 8 2 3 2 3 2" xfId="1216" xr:uid="{00000000-0005-0000-0000-000026090000}"/>
    <cellStyle name="Comma 8 2 3 2 3 2 2" xfId="2296" xr:uid="{00000000-0005-0000-0000-000027090000}"/>
    <cellStyle name="Comma 8 2 3 2 3 3" xfId="1758" xr:uid="{00000000-0005-0000-0000-000028090000}"/>
    <cellStyle name="Comma 8 2 3 2 4" xfId="949" xr:uid="{00000000-0005-0000-0000-000029090000}"/>
    <cellStyle name="Comma 8 2 3 2 4 2" xfId="2029" xr:uid="{00000000-0005-0000-0000-00002A090000}"/>
    <cellStyle name="Comma 8 2 3 2 5" xfId="1491" xr:uid="{00000000-0005-0000-0000-00002B090000}"/>
    <cellStyle name="Comma 8 2 3 2 6" xfId="2572" xr:uid="{00000000-0005-0000-0000-00002C090000}"/>
    <cellStyle name="Comma 8 2 3 2 7" xfId="411" xr:uid="{00000000-0005-0000-0000-00002D090000}"/>
    <cellStyle name="Comma 8 2 3 3" xfId="193" xr:uid="{00000000-0005-0000-0000-00002E090000}"/>
    <cellStyle name="Comma 8 2 3 3 2" xfId="740" xr:uid="{00000000-0005-0000-0000-00002F090000}"/>
    <cellStyle name="Comma 8 2 3 3 2 2" xfId="1278" xr:uid="{00000000-0005-0000-0000-000030090000}"/>
    <cellStyle name="Comma 8 2 3 3 2 2 2" xfId="2358" xr:uid="{00000000-0005-0000-0000-000031090000}"/>
    <cellStyle name="Comma 8 2 3 3 2 3" xfId="1820" xr:uid="{00000000-0005-0000-0000-000032090000}"/>
    <cellStyle name="Comma 8 2 3 3 3" xfId="1011" xr:uid="{00000000-0005-0000-0000-000033090000}"/>
    <cellStyle name="Comma 8 2 3 3 3 2" xfId="2091" xr:uid="{00000000-0005-0000-0000-000034090000}"/>
    <cellStyle name="Comma 8 2 3 3 4" xfId="1553" xr:uid="{00000000-0005-0000-0000-000035090000}"/>
    <cellStyle name="Comma 8 2 3 3 5" xfId="2634" xr:uid="{00000000-0005-0000-0000-000036090000}"/>
    <cellStyle name="Comma 8 2 3 3 6" xfId="473" xr:uid="{00000000-0005-0000-0000-000037090000}"/>
    <cellStyle name="Comma 8 2 3 4" xfId="616" xr:uid="{00000000-0005-0000-0000-000038090000}"/>
    <cellStyle name="Comma 8 2 3 4 2" xfId="1154" xr:uid="{00000000-0005-0000-0000-000039090000}"/>
    <cellStyle name="Comma 8 2 3 4 2 2" xfId="2234" xr:uid="{00000000-0005-0000-0000-00003A090000}"/>
    <cellStyle name="Comma 8 2 3 4 3" xfId="1696" xr:uid="{00000000-0005-0000-0000-00003B090000}"/>
    <cellStyle name="Comma 8 2 3 5" xfId="887" xr:uid="{00000000-0005-0000-0000-00003C090000}"/>
    <cellStyle name="Comma 8 2 3 5 2" xfId="1967" xr:uid="{00000000-0005-0000-0000-00003D090000}"/>
    <cellStyle name="Comma 8 2 3 6" xfId="1429" xr:uid="{00000000-0005-0000-0000-00003E090000}"/>
    <cellStyle name="Comma 8 2 3 7" xfId="2510" xr:uid="{00000000-0005-0000-0000-00003F090000}"/>
    <cellStyle name="Comma 8 2 3 8" xfId="349" xr:uid="{00000000-0005-0000-0000-000040090000}"/>
    <cellStyle name="Comma 8 2 4" xfId="99" xr:uid="{00000000-0005-0000-0000-000041090000}"/>
    <cellStyle name="Comma 8 2 4 2" xfId="225" xr:uid="{00000000-0005-0000-0000-000042090000}"/>
    <cellStyle name="Comma 8 2 4 2 2" xfId="772" xr:uid="{00000000-0005-0000-0000-000043090000}"/>
    <cellStyle name="Comma 8 2 4 2 2 2" xfId="1310" xr:uid="{00000000-0005-0000-0000-000044090000}"/>
    <cellStyle name="Comma 8 2 4 2 2 2 2" xfId="2390" xr:uid="{00000000-0005-0000-0000-000045090000}"/>
    <cellStyle name="Comma 8 2 4 2 2 3" xfId="1852" xr:uid="{00000000-0005-0000-0000-000046090000}"/>
    <cellStyle name="Comma 8 2 4 2 3" xfId="1043" xr:uid="{00000000-0005-0000-0000-000047090000}"/>
    <cellStyle name="Comma 8 2 4 2 3 2" xfId="2123" xr:uid="{00000000-0005-0000-0000-000048090000}"/>
    <cellStyle name="Comma 8 2 4 2 4" xfId="1585" xr:uid="{00000000-0005-0000-0000-000049090000}"/>
    <cellStyle name="Comma 8 2 4 2 5" xfId="2666" xr:uid="{00000000-0005-0000-0000-00004A090000}"/>
    <cellStyle name="Comma 8 2 4 2 6" xfId="505" xr:uid="{00000000-0005-0000-0000-00004B090000}"/>
    <cellStyle name="Comma 8 2 4 3" xfId="646" xr:uid="{00000000-0005-0000-0000-00004C090000}"/>
    <cellStyle name="Comma 8 2 4 3 2" xfId="1184" xr:uid="{00000000-0005-0000-0000-00004D090000}"/>
    <cellStyle name="Comma 8 2 4 3 2 2" xfId="2264" xr:uid="{00000000-0005-0000-0000-00004E090000}"/>
    <cellStyle name="Comma 8 2 4 3 3" xfId="1726" xr:uid="{00000000-0005-0000-0000-00004F090000}"/>
    <cellStyle name="Comma 8 2 4 4" xfId="917" xr:uid="{00000000-0005-0000-0000-000050090000}"/>
    <cellStyle name="Comma 8 2 4 4 2" xfId="1997" xr:uid="{00000000-0005-0000-0000-000051090000}"/>
    <cellStyle name="Comma 8 2 4 5" xfId="1459" xr:uid="{00000000-0005-0000-0000-000052090000}"/>
    <cellStyle name="Comma 8 2 4 6" xfId="2540" xr:uid="{00000000-0005-0000-0000-000053090000}"/>
    <cellStyle name="Comma 8 2 4 7" xfId="379" xr:uid="{00000000-0005-0000-0000-000054090000}"/>
    <cellStyle name="Comma 8 2 5" xfId="161" xr:uid="{00000000-0005-0000-0000-000055090000}"/>
    <cellStyle name="Comma 8 2 5 2" xfId="708" xr:uid="{00000000-0005-0000-0000-000056090000}"/>
    <cellStyle name="Comma 8 2 5 2 2" xfId="1246" xr:uid="{00000000-0005-0000-0000-000057090000}"/>
    <cellStyle name="Comma 8 2 5 2 2 2" xfId="2326" xr:uid="{00000000-0005-0000-0000-000058090000}"/>
    <cellStyle name="Comma 8 2 5 2 3" xfId="1788" xr:uid="{00000000-0005-0000-0000-000059090000}"/>
    <cellStyle name="Comma 8 2 5 3" xfId="979" xr:uid="{00000000-0005-0000-0000-00005A090000}"/>
    <cellStyle name="Comma 8 2 5 3 2" xfId="2059" xr:uid="{00000000-0005-0000-0000-00005B090000}"/>
    <cellStyle name="Comma 8 2 5 4" xfId="1521" xr:uid="{00000000-0005-0000-0000-00005C090000}"/>
    <cellStyle name="Comma 8 2 5 5" xfId="2602" xr:uid="{00000000-0005-0000-0000-00005D090000}"/>
    <cellStyle name="Comma 8 2 5 6" xfId="441" xr:uid="{00000000-0005-0000-0000-00005E090000}"/>
    <cellStyle name="Comma 8 2 6" xfId="588" xr:uid="{00000000-0005-0000-0000-00005F090000}"/>
    <cellStyle name="Comma 8 2 6 2" xfId="1126" xr:uid="{00000000-0005-0000-0000-000060090000}"/>
    <cellStyle name="Comma 8 2 6 2 2" xfId="2206" xr:uid="{00000000-0005-0000-0000-000061090000}"/>
    <cellStyle name="Comma 8 2 6 3" xfId="1668" xr:uid="{00000000-0005-0000-0000-000062090000}"/>
    <cellStyle name="Comma 8 2 7" xfId="859" xr:uid="{00000000-0005-0000-0000-000063090000}"/>
    <cellStyle name="Comma 8 2 7 2" xfId="1939" xr:uid="{00000000-0005-0000-0000-000064090000}"/>
    <cellStyle name="Comma 8 2 8" xfId="1401" xr:uid="{00000000-0005-0000-0000-000065090000}"/>
    <cellStyle name="Comma 8 2 9" xfId="2482" xr:uid="{00000000-0005-0000-0000-000066090000}"/>
    <cellStyle name="Comma 8 3" xfId="50" xr:uid="{00000000-0005-0000-0000-000067090000}"/>
    <cellStyle name="Comma 8 3 2" xfId="79" xr:uid="{00000000-0005-0000-0000-000068090000}"/>
    <cellStyle name="Comma 8 3 2 2" xfId="141" xr:uid="{00000000-0005-0000-0000-000069090000}"/>
    <cellStyle name="Comma 8 3 2 2 2" xfId="267" xr:uid="{00000000-0005-0000-0000-00006A090000}"/>
    <cellStyle name="Comma 8 3 2 2 2 2" xfId="814" xr:uid="{00000000-0005-0000-0000-00006B090000}"/>
    <cellStyle name="Comma 8 3 2 2 2 2 2" xfId="1352" xr:uid="{00000000-0005-0000-0000-00006C090000}"/>
    <cellStyle name="Comma 8 3 2 2 2 2 2 2" xfId="2432" xr:uid="{00000000-0005-0000-0000-00006D090000}"/>
    <cellStyle name="Comma 8 3 2 2 2 2 3" xfId="1894" xr:uid="{00000000-0005-0000-0000-00006E090000}"/>
    <cellStyle name="Comma 8 3 2 2 2 3" xfId="1085" xr:uid="{00000000-0005-0000-0000-00006F090000}"/>
    <cellStyle name="Comma 8 3 2 2 2 3 2" xfId="2165" xr:uid="{00000000-0005-0000-0000-000070090000}"/>
    <cellStyle name="Comma 8 3 2 2 2 4" xfId="1627" xr:uid="{00000000-0005-0000-0000-000071090000}"/>
    <cellStyle name="Comma 8 3 2 2 2 5" xfId="2708" xr:uid="{00000000-0005-0000-0000-000072090000}"/>
    <cellStyle name="Comma 8 3 2 2 2 6" xfId="547" xr:uid="{00000000-0005-0000-0000-000073090000}"/>
    <cellStyle name="Comma 8 3 2 2 3" xfId="688" xr:uid="{00000000-0005-0000-0000-000074090000}"/>
    <cellStyle name="Comma 8 3 2 2 3 2" xfId="1226" xr:uid="{00000000-0005-0000-0000-000075090000}"/>
    <cellStyle name="Comma 8 3 2 2 3 2 2" xfId="2306" xr:uid="{00000000-0005-0000-0000-000076090000}"/>
    <cellStyle name="Comma 8 3 2 2 3 3" xfId="1768" xr:uid="{00000000-0005-0000-0000-000077090000}"/>
    <cellStyle name="Comma 8 3 2 2 4" xfId="959" xr:uid="{00000000-0005-0000-0000-000078090000}"/>
    <cellStyle name="Comma 8 3 2 2 4 2" xfId="2039" xr:uid="{00000000-0005-0000-0000-000079090000}"/>
    <cellStyle name="Comma 8 3 2 2 5" xfId="1501" xr:uid="{00000000-0005-0000-0000-00007A090000}"/>
    <cellStyle name="Comma 8 3 2 2 6" xfId="2582" xr:uid="{00000000-0005-0000-0000-00007B090000}"/>
    <cellStyle name="Comma 8 3 2 2 7" xfId="421" xr:uid="{00000000-0005-0000-0000-00007C090000}"/>
    <cellStyle name="Comma 8 3 2 3" xfId="203" xr:uid="{00000000-0005-0000-0000-00007D090000}"/>
    <cellStyle name="Comma 8 3 2 3 2" xfId="750" xr:uid="{00000000-0005-0000-0000-00007E090000}"/>
    <cellStyle name="Comma 8 3 2 3 2 2" xfId="1288" xr:uid="{00000000-0005-0000-0000-00007F090000}"/>
    <cellStyle name="Comma 8 3 2 3 2 2 2" xfId="2368" xr:uid="{00000000-0005-0000-0000-000080090000}"/>
    <cellStyle name="Comma 8 3 2 3 2 3" xfId="1830" xr:uid="{00000000-0005-0000-0000-000081090000}"/>
    <cellStyle name="Comma 8 3 2 3 3" xfId="1021" xr:uid="{00000000-0005-0000-0000-000082090000}"/>
    <cellStyle name="Comma 8 3 2 3 3 2" xfId="2101" xr:uid="{00000000-0005-0000-0000-000083090000}"/>
    <cellStyle name="Comma 8 3 2 3 4" xfId="1563" xr:uid="{00000000-0005-0000-0000-000084090000}"/>
    <cellStyle name="Comma 8 3 2 3 5" xfId="2644" xr:uid="{00000000-0005-0000-0000-000085090000}"/>
    <cellStyle name="Comma 8 3 2 3 6" xfId="483" xr:uid="{00000000-0005-0000-0000-000086090000}"/>
    <cellStyle name="Comma 8 3 2 4" xfId="626" xr:uid="{00000000-0005-0000-0000-000087090000}"/>
    <cellStyle name="Comma 8 3 2 4 2" xfId="1164" xr:uid="{00000000-0005-0000-0000-000088090000}"/>
    <cellStyle name="Comma 8 3 2 4 2 2" xfId="2244" xr:uid="{00000000-0005-0000-0000-000089090000}"/>
    <cellStyle name="Comma 8 3 2 4 3" xfId="1706" xr:uid="{00000000-0005-0000-0000-00008A090000}"/>
    <cellStyle name="Comma 8 3 2 5" xfId="897" xr:uid="{00000000-0005-0000-0000-00008B090000}"/>
    <cellStyle name="Comma 8 3 2 5 2" xfId="1977" xr:uid="{00000000-0005-0000-0000-00008C090000}"/>
    <cellStyle name="Comma 8 3 2 6" xfId="1439" xr:uid="{00000000-0005-0000-0000-00008D090000}"/>
    <cellStyle name="Comma 8 3 2 7" xfId="2520" xr:uid="{00000000-0005-0000-0000-00008E090000}"/>
    <cellStyle name="Comma 8 3 2 8" xfId="359" xr:uid="{00000000-0005-0000-0000-00008F090000}"/>
    <cellStyle name="Comma 8 3 3" xfId="109" xr:uid="{00000000-0005-0000-0000-000090090000}"/>
    <cellStyle name="Comma 8 3 3 2" xfId="235" xr:uid="{00000000-0005-0000-0000-000091090000}"/>
    <cellStyle name="Comma 8 3 3 2 2" xfId="782" xr:uid="{00000000-0005-0000-0000-000092090000}"/>
    <cellStyle name="Comma 8 3 3 2 2 2" xfId="1320" xr:uid="{00000000-0005-0000-0000-000093090000}"/>
    <cellStyle name="Comma 8 3 3 2 2 2 2" xfId="2400" xr:uid="{00000000-0005-0000-0000-000094090000}"/>
    <cellStyle name="Comma 8 3 3 2 2 3" xfId="1862" xr:uid="{00000000-0005-0000-0000-000095090000}"/>
    <cellStyle name="Comma 8 3 3 2 3" xfId="1053" xr:uid="{00000000-0005-0000-0000-000096090000}"/>
    <cellStyle name="Comma 8 3 3 2 3 2" xfId="2133" xr:uid="{00000000-0005-0000-0000-000097090000}"/>
    <cellStyle name="Comma 8 3 3 2 4" xfId="1595" xr:uid="{00000000-0005-0000-0000-000098090000}"/>
    <cellStyle name="Comma 8 3 3 2 5" xfId="2676" xr:uid="{00000000-0005-0000-0000-000099090000}"/>
    <cellStyle name="Comma 8 3 3 2 6" xfId="515" xr:uid="{00000000-0005-0000-0000-00009A090000}"/>
    <cellStyle name="Comma 8 3 3 3" xfId="656" xr:uid="{00000000-0005-0000-0000-00009B090000}"/>
    <cellStyle name="Comma 8 3 3 3 2" xfId="1194" xr:uid="{00000000-0005-0000-0000-00009C090000}"/>
    <cellStyle name="Comma 8 3 3 3 2 2" xfId="2274" xr:uid="{00000000-0005-0000-0000-00009D090000}"/>
    <cellStyle name="Comma 8 3 3 3 3" xfId="1736" xr:uid="{00000000-0005-0000-0000-00009E090000}"/>
    <cellStyle name="Comma 8 3 3 4" xfId="927" xr:uid="{00000000-0005-0000-0000-00009F090000}"/>
    <cellStyle name="Comma 8 3 3 4 2" xfId="2007" xr:uid="{00000000-0005-0000-0000-0000A0090000}"/>
    <cellStyle name="Comma 8 3 3 5" xfId="1469" xr:uid="{00000000-0005-0000-0000-0000A1090000}"/>
    <cellStyle name="Comma 8 3 3 6" xfId="2550" xr:uid="{00000000-0005-0000-0000-0000A2090000}"/>
    <cellStyle name="Comma 8 3 3 7" xfId="389" xr:uid="{00000000-0005-0000-0000-0000A3090000}"/>
    <cellStyle name="Comma 8 3 4" xfId="171" xr:uid="{00000000-0005-0000-0000-0000A4090000}"/>
    <cellStyle name="Comma 8 3 4 2" xfId="718" xr:uid="{00000000-0005-0000-0000-0000A5090000}"/>
    <cellStyle name="Comma 8 3 4 2 2" xfId="1256" xr:uid="{00000000-0005-0000-0000-0000A6090000}"/>
    <cellStyle name="Comma 8 3 4 2 2 2" xfId="2336" xr:uid="{00000000-0005-0000-0000-0000A7090000}"/>
    <cellStyle name="Comma 8 3 4 2 3" xfId="1798" xr:uid="{00000000-0005-0000-0000-0000A8090000}"/>
    <cellStyle name="Comma 8 3 4 3" xfId="989" xr:uid="{00000000-0005-0000-0000-0000A9090000}"/>
    <cellStyle name="Comma 8 3 4 3 2" xfId="2069" xr:uid="{00000000-0005-0000-0000-0000AA090000}"/>
    <cellStyle name="Comma 8 3 4 4" xfId="1531" xr:uid="{00000000-0005-0000-0000-0000AB090000}"/>
    <cellStyle name="Comma 8 3 4 5" xfId="2612" xr:uid="{00000000-0005-0000-0000-0000AC090000}"/>
    <cellStyle name="Comma 8 3 4 6" xfId="451" xr:uid="{00000000-0005-0000-0000-0000AD090000}"/>
    <cellStyle name="Comma 8 3 5" xfId="597" xr:uid="{00000000-0005-0000-0000-0000AE090000}"/>
    <cellStyle name="Comma 8 3 5 2" xfId="1135" xr:uid="{00000000-0005-0000-0000-0000AF090000}"/>
    <cellStyle name="Comma 8 3 5 2 2" xfId="2215" xr:uid="{00000000-0005-0000-0000-0000B0090000}"/>
    <cellStyle name="Comma 8 3 5 3" xfId="1677" xr:uid="{00000000-0005-0000-0000-0000B1090000}"/>
    <cellStyle name="Comma 8 3 6" xfId="868" xr:uid="{00000000-0005-0000-0000-0000B2090000}"/>
    <cellStyle name="Comma 8 3 6 2" xfId="1948" xr:uid="{00000000-0005-0000-0000-0000B3090000}"/>
    <cellStyle name="Comma 8 3 7" xfId="1410" xr:uid="{00000000-0005-0000-0000-0000B4090000}"/>
    <cellStyle name="Comma 8 3 8" xfId="2491" xr:uid="{00000000-0005-0000-0000-0000B5090000}"/>
    <cellStyle name="Comma 8 3 9" xfId="330" xr:uid="{00000000-0005-0000-0000-0000B6090000}"/>
    <cellStyle name="Comma 8 4" xfId="64" xr:uid="{00000000-0005-0000-0000-0000B7090000}"/>
    <cellStyle name="Comma 8 4 2" xfId="126" xr:uid="{00000000-0005-0000-0000-0000B8090000}"/>
    <cellStyle name="Comma 8 4 2 2" xfId="252" xr:uid="{00000000-0005-0000-0000-0000B9090000}"/>
    <cellStyle name="Comma 8 4 2 2 2" xfId="799" xr:uid="{00000000-0005-0000-0000-0000BA090000}"/>
    <cellStyle name="Comma 8 4 2 2 2 2" xfId="1337" xr:uid="{00000000-0005-0000-0000-0000BB090000}"/>
    <cellStyle name="Comma 8 4 2 2 2 2 2" xfId="2417" xr:uid="{00000000-0005-0000-0000-0000BC090000}"/>
    <cellStyle name="Comma 8 4 2 2 2 3" xfId="1879" xr:uid="{00000000-0005-0000-0000-0000BD090000}"/>
    <cellStyle name="Comma 8 4 2 2 3" xfId="1070" xr:uid="{00000000-0005-0000-0000-0000BE090000}"/>
    <cellStyle name="Comma 8 4 2 2 3 2" xfId="2150" xr:uid="{00000000-0005-0000-0000-0000BF090000}"/>
    <cellStyle name="Comma 8 4 2 2 4" xfId="1612" xr:uid="{00000000-0005-0000-0000-0000C0090000}"/>
    <cellStyle name="Comma 8 4 2 2 5" xfId="2693" xr:uid="{00000000-0005-0000-0000-0000C1090000}"/>
    <cellStyle name="Comma 8 4 2 2 6" xfId="532" xr:uid="{00000000-0005-0000-0000-0000C2090000}"/>
    <cellStyle name="Comma 8 4 2 3" xfId="673" xr:uid="{00000000-0005-0000-0000-0000C3090000}"/>
    <cellStyle name="Comma 8 4 2 3 2" xfId="1211" xr:uid="{00000000-0005-0000-0000-0000C4090000}"/>
    <cellStyle name="Comma 8 4 2 3 2 2" xfId="2291" xr:uid="{00000000-0005-0000-0000-0000C5090000}"/>
    <cellStyle name="Comma 8 4 2 3 3" xfId="1753" xr:uid="{00000000-0005-0000-0000-0000C6090000}"/>
    <cellStyle name="Comma 8 4 2 4" xfId="944" xr:uid="{00000000-0005-0000-0000-0000C7090000}"/>
    <cellStyle name="Comma 8 4 2 4 2" xfId="2024" xr:uid="{00000000-0005-0000-0000-0000C8090000}"/>
    <cellStyle name="Comma 8 4 2 5" xfId="1486" xr:uid="{00000000-0005-0000-0000-0000C9090000}"/>
    <cellStyle name="Comma 8 4 2 6" xfId="2567" xr:uid="{00000000-0005-0000-0000-0000CA090000}"/>
    <cellStyle name="Comma 8 4 2 7" xfId="406" xr:uid="{00000000-0005-0000-0000-0000CB090000}"/>
    <cellStyle name="Comma 8 4 3" xfId="188" xr:uid="{00000000-0005-0000-0000-0000CC090000}"/>
    <cellStyle name="Comma 8 4 3 2" xfId="735" xr:uid="{00000000-0005-0000-0000-0000CD090000}"/>
    <cellStyle name="Comma 8 4 3 2 2" xfId="1273" xr:uid="{00000000-0005-0000-0000-0000CE090000}"/>
    <cellStyle name="Comma 8 4 3 2 2 2" xfId="2353" xr:uid="{00000000-0005-0000-0000-0000CF090000}"/>
    <cellStyle name="Comma 8 4 3 2 3" xfId="1815" xr:uid="{00000000-0005-0000-0000-0000D0090000}"/>
    <cellStyle name="Comma 8 4 3 3" xfId="1006" xr:uid="{00000000-0005-0000-0000-0000D1090000}"/>
    <cellStyle name="Comma 8 4 3 3 2" xfId="2086" xr:uid="{00000000-0005-0000-0000-0000D2090000}"/>
    <cellStyle name="Comma 8 4 3 4" xfId="1548" xr:uid="{00000000-0005-0000-0000-0000D3090000}"/>
    <cellStyle name="Comma 8 4 3 5" xfId="2629" xr:uid="{00000000-0005-0000-0000-0000D4090000}"/>
    <cellStyle name="Comma 8 4 3 6" xfId="468" xr:uid="{00000000-0005-0000-0000-0000D5090000}"/>
    <cellStyle name="Comma 8 4 4" xfId="611" xr:uid="{00000000-0005-0000-0000-0000D6090000}"/>
    <cellStyle name="Comma 8 4 4 2" xfId="1149" xr:uid="{00000000-0005-0000-0000-0000D7090000}"/>
    <cellStyle name="Comma 8 4 4 2 2" xfId="2229" xr:uid="{00000000-0005-0000-0000-0000D8090000}"/>
    <cellStyle name="Comma 8 4 4 3" xfId="1691" xr:uid="{00000000-0005-0000-0000-0000D9090000}"/>
    <cellStyle name="Comma 8 4 5" xfId="882" xr:uid="{00000000-0005-0000-0000-0000DA090000}"/>
    <cellStyle name="Comma 8 4 5 2" xfId="1962" xr:uid="{00000000-0005-0000-0000-0000DB090000}"/>
    <cellStyle name="Comma 8 4 6" xfId="1424" xr:uid="{00000000-0005-0000-0000-0000DC090000}"/>
    <cellStyle name="Comma 8 4 7" xfId="2505" xr:uid="{00000000-0005-0000-0000-0000DD090000}"/>
    <cellStyle name="Comma 8 4 8" xfId="344" xr:uid="{00000000-0005-0000-0000-0000DE090000}"/>
    <cellStyle name="Comma 8 5" xfId="94" xr:uid="{00000000-0005-0000-0000-0000DF090000}"/>
    <cellStyle name="Comma 8 5 2" xfId="220" xr:uid="{00000000-0005-0000-0000-0000E0090000}"/>
    <cellStyle name="Comma 8 5 2 2" xfId="767" xr:uid="{00000000-0005-0000-0000-0000E1090000}"/>
    <cellStyle name="Comma 8 5 2 2 2" xfId="1305" xr:uid="{00000000-0005-0000-0000-0000E2090000}"/>
    <cellStyle name="Comma 8 5 2 2 2 2" xfId="2385" xr:uid="{00000000-0005-0000-0000-0000E3090000}"/>
    <cellStyle name="Comma 8 5 2 2 3" xfId="1847" xr:uid="{00000000-0005-0000-0000-0000E4090000}"/>
    <cellStyle name="Comma 8 5 2 3" xfId="1038" xr:uid="{00000000-0005-0000-0000-0000E5090000}"/>
    <cellStyle name="Comma 8 5 2 3 2" xfId="2118" xr:uid="{00000000-0005-0000-0000-0000E6090000}"/>
    <cellStyle name="Comma 8 5 2 4" xfId="1580" xr:uid="{00000000-0005-0000-0000-0000E7090000}"/>
    <cellStyle name="Comma 8 5 2 5" xfId="2661" xr:uid="{00000000-0005-0000-0000-0000E8090000}"/>
    <cellStyle name="Comma 8 5 2 6" xfId="500" xr:uid="{00000000-0005-0000-0000-0000E9090000}"/>
    <cellStyle name="Comma 8 5 3" xfId="641" xr:uid="{00000000-0005-0000-0000-0000EA090000}"/>
    <cellStyle name="Comma 8 5 3 2" xfId="1179" xr:uid="{00000000-0005-0000-0000-0000EB090000}"/>
    <cellStyle name="Comma 8 5 3 2 2" xfId="2259" xr:uid="{00000000-0005-0000-0000-0000EC090000}"/>
    <cellStyle name="Comma 8 5 3 3" xfId="1721" xr:uid="{00000000-0005-0000-0000-0000ED090000}"/>
    <cellStyle name="Comma 8 5 4" xfId="912" xr:uid="{00000000-0005-0000-0000-0000EE090000}"/>
    <cellStyle name="Comma 8 5 4 2" xfId="1992" xr:uid="{00000000-0005-0000-0000-0000EF090000}"/>
    <cellStyle name="Comma 8 5 5" xfId="1454" xr:uid="{00000000-0005-0000-0000-0000F0090000}"/>
    <cellStyle name="Comma 8 5 6" xfId="2535" xr:uid="{00000000-0005-0000-0000-0000F1090000}"/>
    <cellStyle name="Comma 8 5 7" xfId="374" xr:uid="{00000000-0005-0000-0000-0000F2090000}"/>
    <cellStyle name="Comma 8 6" xfId="156" xr:uid="{00000000-0005-0000-0000-0000F3090000}"/>
    <cellStyle name="Comma 8 6 2" xfId="703" xr:uid="{00000000-0005-0000-0000-0000F4090000}"/>
    <cellStyle name="Comma 8 6 2 2" xfId="1241" xr:uid="{00000000-0005-0000-0000-0000F5090000}"/>
    <cellStyle name="Comma 8 6 2 2 2" xfId="2321" xr:uid="{00000000-0005-0000-0000-0000F6090000}"/>
    <cellStyle name="Comma 8 6 2 3" xfId="1783" xr:uid="{00000000-0005-0000-0000-0000F7090000}"/>
    <cellStyle name="Comma 8 6 3" xfId="974" xr:uid="{00000000-0005-0000-0000-0000F8090000}"/>
    <cellStyle name="Comma 8 6 3 2" xfId="2054" xr:uid="{00000000-0005-0000-0000-0000F9090000}"/>
    <cellStyle name="Comma 8 6 4" xfId="1516" xr:uid="{00000000-0005-0000-0000-0000FA090000}"/>
    <cellStyle name="Comma 8 6 5" xfId="2597" xr:uid="{00000000-0005-0000-0000-0000FB090000}"/>
    <cellStyle name="Comma 8 6 6" xfId="436" xr:uid="{00000000-0005-0000-0000-0000FC090000}"/>
    <cellStyle name="Comma 8 7" xfId="584" xr:uid="{00000000-0005-0000-0000-0000FD090000}"/>
    <cellStyle name="Comma 8 7 2" xfId="1122" xr:uid="{00000000-0005-0000-0000-0000FE090000}"/>
    <cellStyle name="Comma 8 7 2 2" xfId="2202" xr:uid="{00000000-0005-0000-0000-0000FF090000}"/>
    <cellStyle name="Comma 8 7 3" xfId="1664" xr:uid="{00000000-0005-0000-0000-0000000A0000}"/>
    <cellStyle name="Comma 8 8" xfId="855" xr:uid="{00000000-0005-0000-0000-0000010A0000}"/>
    <cellStyle name="Comma 8 8 2" xfId="1935" xr:uid="{00000000-0005-0000-0000-0000020A0000}"/>
    <cellStyle name="Comma 8 9" xfId="1397" xr:uid="{00000000-0005-0000-0000-0000030A0000}"/>
    <cellStyle name="Comma 9" xfId="39" xr:uid="{00000000-0005-0000-0000-0000040A0000}"/>
    <cellStyle name="Comma 9 10" xfId="319" xr:uid="{00000000-0005-0000-0000-0000050A0000}"/>
    <cellStyle name="Comma 9 2" xfId="52" xr:uid="{00000000-0005-0000-0000-0000060A0000}"/>
    <cellStyle name="Comma 9 2 2" xfId="81" xr:uid="{00000000-0005-0000-0000-0000070A0000}"/>
    <cellStyle name="Comma 9 2 2 2" xfId="143" xr:uid="{00000000-0005-0000-0000-0000080A0000}"/>
    <cellStyle name="Comma 9 2 2 2 2" xfId="269" xr:uid="{00000000-0005-0000-0000-0000090A0000}"/>
    <cellStyle name="Comma 9 2 2 2 2 2" xfId="816" xr:uid="{00000000-0005-0000-0000-00000A0A0000}"/>
    <cellStyle name="Comma 9 2 2 2 2 2 2" xfId="1354" xr:uid="{00000000-0005-0000-0000-00000B0A0000}"/>
    <cellStyle name="Comma 9 2 2 2 2 2 2 2" xfId="2434" xr:uid="{00000000-0005-0000-0000-00000C0A0000}"/>
    <cellStyle name="Comma 9 2 2 2 2 2 3" xfId="1896" xr:uid="{00000000-0005-0000-0000-00000D0A0000}"/>
    <cellStyle name="Comma 9 2 2 2 2 3" xfId="1087" xr:uid="{00000000-0005-0000-0000-00000E0A0000}"/>
    <cellStyle name="Comma 9 2 2 2 2 3 2" xfId="2167" xr:uid="{00000000-0005-0000-0000-00000F0A0000}"/>
    <cellStyle name="Comma 9 2 2 2 2 4" xfId="1629" xr:uid="{00000000-0005-0000-0000-0000100A0000}"/>
    <cellStyle name="Comma 9 2 2 2 2 5" xfId="2710" xr:uid="{00000000-0005-0000-0000-0000110A0000}"/>
    <cellStyle name="Comma 9 2 2 2 2 6" xfId="549" xr:uid="{00000000-0005-0000-0000-0000120A0000}"/>
    <cellStyle name="Comma 9 2 2 2 3" xfId="690" xr:uid="{00000000-0005-0000-0000-0000130A0000}"/>
    <cellStyle name="Comma 9 2 2 2 3 2" xfId="1228" xr:uid="{00000000-0005-0000-0000-0000140A0000}"/>
    <cellStyle name="Comma 9 2 2 2 3 2 2" xfId="2308" xr:uid="{00000000-0005-0000-0000-0000150A0000}"/>
    <cellStyle name="Comma 9 2 2 2 3 3" xfId="1770" xr:uid="{00000000-0005-0000-0000-0000160A0000}"/>
    <cellStyle name="Comma 9 2 2 2 4" xfId="961" xr:uid="{00000000-0005-0000-0000-0000170A0000}"/>
    <cellStyle name="Comma 9 2 2 2 4 2" xfId="2041" xr:uid="{00000000-0005-0000-0000-0000180A0000}"/>
    <cellStyle name="Comma 9 2 2 2 5" xfId="1503" xr:uid="{00000000-0005-0000-0000-0000190A0000}"/>
    <cellStyle name="Comma 9 2 2 2 6" xfId="2584" xr:uid="{00000000-0005-0000-0000-00001A0A0000}"/>
    <cellStyle name="Comma 9 2 2 2 7" xfId="423" xr:uid="{00000000-0005-0000-0000-00001B0A0000}"/>
    <cellStyle name="Comma 9 2 2 3" xfId="205" xr:uid="{00000000-0005-0000-0000-00001C0A0000}"/>
    <cellStyle name="Comma 9 2 2 3 2" xfId="752" xr:uid="{00000000-0005-0000-0000-00001D0A0000}"/>
    <cellStyle name="Comma 9 2 2 3 2 2" xfId="1290" xr:uid="{00000000-0005-0000-0000-00001E0A0000}"/>
    <cellStyle name="Comma 9 2 2 3 2 2 2" xfId="2370" xr:uid="{00000000-0005-0000-0000-00001F0A0000}"/>
    <cellStyle name="Comma 9 2 2 3 2 3" xfId="1832" xr:uid="{00000000-0005-0000-0000-0000200A0000}"/>
    <cellStyle name="Comma 9 2 2 3 3" xfId="1023" xr:uid="{00000000-0005-0000-0000-0000210A0000}"/>
    <cellStyle name="Comma 9 2 2 3 3 2" xfId="2103" xr:uid="{00000000-0005-0000-0000-0000220A0000}"/>
    <cellStyle name="Comma 9 2 2 3 4" xfId="1565" xr:uid="{00000000-0005-0000-0000-0000230A0000}"/>
    <cellStyle name="Comma 9 2 2 3 5" xfId="2646" xr:uid="{00000000-0005-0000-0000-0000240A0000}"/>
    <cellStyle name="Comma 9 2 2 3 6" xfId="485" xr:uid="{00000000-0005-0000-0000-0000250A0000}"/>
    <cellStyle name="Comma 9 2 2 4" xfId="628" xr:uid="{00000000-0005-0000-0000-0000260A0000}"/>
    <cellStyle name="Comma 9 2 2 4 2" xfId="1166" xr:uid="{00000000-0005-0000-0000-0000270A0000}"/>
    <cellStyle name="Comma 9 2 2 4 2 2" xfId="2246" xr:uid="{00000000-0005-0000-0000-0000280A0000}"/>
    <cellStyle name="Comma 9 2 2 4 3" xfId="1708" xr:uid="{00000000-0005-0000-0000-0000290A0000}"/>
    <cellStyle name="Comma 9 2 2 5" xfId="899" xr:uid="{00000000-0005-0000-0000-00002A0A0000}"/>
    <cellStyle name="Comma 9 2 2 5 2" xfId="1979" xr:uid="{00000000-0005-0000-0000-00002B0A0000}"/>
    <cellStyle name="Comma 9 2 2 6" xfId="1441" xr:uid="{00000000-0005-0000-0000-00002C0A0000}"/>
    <cellStyle name="Comma 9 2 2 7" xfId="2522" xr:uid="{00000000-0005-0000-0000-00002D0A0000}"/>
    <cellStyle name="Comma 9 2 2 8" xfId="361" xr:uid="{00000000-0005-0000-0000-00002E0A0000}"/>
    <cellStyle name="Comma 9 2 3" xfId="111" xr:uid="{00000000-0005-0000-0000-00002F0A0000}"/>
    <cellStyle name="Comma 9 2 3 2" xfId="237" xr:uid="{00000000-0005-0000-0000-0000300A0000}"/>
    <cellStyle name="Comma 9 2 3 2 2" xfId="784" xr:uid="{00000000-0005-0000-0000-0000310A0000}"/>
    <cellStyle name="Comma 9 2 3 2 2 2" xfId="1322" xr:uid="{00000000-0005-0000-0000-0000320A0000}"/>
    <cellStyle name="Comma 9 2 3 2 2 2 2" xfId="2402" xr:uid="{00000000-0005-0000-0000-0000330A0000}"/>
    <cellStyle name="Comma 9 2 3 2 2 3" xfId="1864" xr:uid="{00000000-0005-0000-0000-0000340A0000}"/>
    <cellStyle name="Comma 9 2 3 2 3" xfId="1055" xr:uid="{00000000-0005-0000-0000-0000350A0000}"/>
    <cellStyle name="Comma 9 2 3 2 3 2" xfId="2135" xr:uid="{00000000-0005-0000-0000-0000360A0000}"/>
    <cellStyle name="Comma 9 2 3 2 4" xfId="1597" xr:uid="{00000000-0005-0000-0000-0000370A0000}"/>
    <cellStyle name="Comma 9 2 3 2 5" xfId="2678" xr:uid="{00000000-0005-0000-0000-0000380A0000}"/>
    <cellStyle name="Comma 9 2 3 2 6" xfId="517" xr:uid="{00000000-0005-0000-0000-0000390A0000}"/>
    <cellStyle name="Comma 9 2 3 3" xfId="658" xr:uid="{00000000-0005-0000-0000-00003A0A0000}"/>
    <cellStyle name="Comma 9 2 3 3 2" xfId="1196" xr:uid="{00000000-0005-0000-0000-00003B0A0000}"/>
    <cellStyle name="Comma 9 2 3 3 2 2" xfId="2276" xr:uid="{00000000-0005-0000-0000-00003C0A0000}"/>
    <cellStyle name="Comma 9 2 3 3 3" xfId="1738" xr:uid="{00000000-0005-0000-0000-00003D0A0000}"/>
    <cellStyle name="Comma 9 2 3 4" xfId="929" xr:uid="{00000000-0005-0000-0000-00003E0A0000}"/>
    <cellStyle name="Comma 9 2 3 4 2" xfId="2009" xr:uid="{00000000-0005-0000-0000-00003F0A0000}"/>
    <cellStyle name="Comma 9 2 3 5" xfId="1471" xr:uid="{00000000-0005-0000-0000-0000400A0000}"/>
    <cellStyle name="Comma 9 2 3 6" xfId="2552" xr:uid="{00000000-0005-0000-0000-0000410A0000}"/>
    <cellStyle name="Comma 9 2 3 7" xfId="391" xr:uid="{00000000-0005-0000-0000-0000420A0000}"/>
    <cellStyle name="Comma 9 2 4" xfId="173" xr:uid="{00000000-0005-0000-0000-0000430A0000}"/>
    <cellStyle name="Comma 9 2 4 2" xfId="720" xr:uid="{00000000-0005-0000-0000-0000440A0000}"/>
    <cellStyle name="Comma 9 2 4 2 2" xfId="1258" xr:uid="{00000000-0005-0000-0000-0000450A0000}"/>
    <cellStyle name="Comma 9 2 4 2 2 2" xfId="2338" xr:uid="{00000000-0005-0000-0000-0000460A0000}"/>
    <cellStyle name="Comma 9 2 4 2 3" xfId="1800" xr:uid="{00000000-0005-0000-0000-0000470A0000}"/>
    <cellStyle name="Comma 9 2 4 3" xfId="991" xr:uid="{00000000-0005-0000-0000-0000480A0000}"/>
    <cellStyle name="Comma 9 2 4 3 2" xfId="2071" xr:uid="{00000000-0005-0000-0000-0000490A0000}"/>
    <cellStyle name="Comma 9 2 4 4" xfId="1533" xr:uid="{00000000-0005-0000-0000-00004A0A0000}"/>
    <cellStyle name="Comma 9 2 4 5" xfId="2614" xr:uid="{00000000-0005-0000-0000-00004B0A0000}"/>
    <cellStyle name="Comma 9 2 4 6" xfId="453" xr:uid="{00000000-0005-0000-0000-00004C0A0000}"/>
    <cellStyle name="Comma 9 2 5" xfId="599" xr:uid="{00000000-0005-0000-0000-00004D0A0000}"/>
    <cellStyle name="Comma 9 2 5 2" xfId="1137" xr:uid="{00000000-0005-0000-0000-00004E0A0000}"/>
    <cellStyle name="Comma 9 2 5 2 2" xfId="2217" xr:uid="{00000000-0005-0000-0000-00004F0A0000}"/>
    <cellStyle name="Comma 9 2 5 3" xfId="1679" xr:uid="{00000000-0005-0000-0000-0000500A0000}"/>
    <cellStyle name="Comma 9 2 6" xfId="870" xr:uid="{00000000-0005-0000-0000-0000510A0000}"/>
    <cellStyle name="Comma 9 2 6 2" xfId="1950" xr:uid="{00000000-0005-0000-0000-0000520A0000}"/>
    <cellStyle name="Comma 9 2 7" xfId="1412" xr:uid="{00000000-0005-0000-0000-0000530A0000}"/>
    <cellStyle name="Comma 9 2 8" xfId="2493" xr:uid="{00000000-0005-0000-0000-0000540A0000}"/>
    <cellStyle name="Comma 9 2 9" xfId="332" xr:uid="{00000000-0005-0000-0000-0000550A0000}"/>
    <cellStyle name="Comma 9 3" xfId="66" xr:uid="{00000000-0005-0000-0000-0000560A0000}"/>
    <cellStyle name="Comma 9 3 2" xfId="128" xr:uid="{00000000-0005-0000-0000-0000570A0000}"/>
    <cellStyle name="Comma 9 3 2 2" xfId="254" xr:uid="{00000000-0005-0000-0000-0000580A0000}"/>
    <cellStyle name="Comma 9 3 2 2 2" xfId="801" xr:uid="{00000000-0005-0000-0000-0000590A0000}"/>
    <cellStyle name="Comma 9 3 2 2 2 2" xfId="1339" xr:uid="{00000000-0005-0000-0000-00005A0A0000}"/>
    <cellStyle name="Comma 9 3 2 2 2 2 2" xfId="2419" xr:uid="{00000000-0005-0000-0000-00005B0A0000}"/>
    <cellStyle name="Comma 9 3 2 2 2 3" xfId="1881" xr:uid="{00000000-0005-0000-0000-00005C0A0000}"/>
    <cellStyle name="Comma 9 3 2 2 3" xfId="1072" xr:uid="{00000000-0005-0000-0000-00005D0A0000}"/>
    <cellStyle name="Comma 9 3 2 2 3 2" xfId="2152" xr:uid="{00000000-0005-0000-0000-00005E0A0000}"/>
    <cellStyle name="Comma 9 3 2 2 4" xfId="1614" xr:uid="{00000000-0005-0000-0000-00005F0A0000}"/>
    <cellStyle name="Comma 9 3 2 2 5" xfId="2695" xr:uid="{00000000-0005-0000-0000-0000600A0000}"/>
    <cellStyle name="Comma 9 3 2 2 6" xfId="534" xr:uid="{00000000-0005-0000-0000-0000610A0000}"/>
    <cellStyle name="Comma 9 3 2 3" xfId="675" xr:uid="{00000000-0005-0000-0000-0000620A0000}"/>
    <cellStyle name="Comma 9 3 2 3 2" xfId="1213" xr:uid="{00000000-0005-0000-0000-0000630A0000}"/>
    <cellStyle name="Comma 9 3 2 3 2 2" xfId="2293" xr:uid="{00000000-0005-0000-0000-0000640A0000}"/>
    <cellStyle name="Comma 9 3 2 3 3" xfId="1755" xr:uid="{00000000-0005-0000-0000-0000650A0000}"/>
    <cellStyle name="Comma 9 3 2 4" xfId="946" xr:uid="{00000000-0005-0000-0000-0000660A0000}"/>
    <cellStyle name="Comma 9 3 2 4 2" xfId="2026" xr:uid="{00000000-0005-0000-0000-0000670A0000}"/>
    <cellStyle name="Comma 9 3 2 5" xfId="1488" xr:uid="{00000000-0005-0000-0000-0000680A0000}"/>
    <cellStyle name="Comma 9 3 2 6" xfId="2569" xr:uid="{00000000-0005-0000-0000-0000690A0000}"/>
    <cellStyle name="Comma 9 3 2 7" xfId="408" xr:uid="{00000000-0005-0000-0000-00006A0A0000}"/>
    <cellStyle name="Comma 9 3 3" xfId="190" xr:uid="{00000000-0005-0000-0000-00006B0A0000}"/>
    <cellStyle name="Comma 9 3 3 2" xfId="737" xr:uid="{00000000-0005-0000-0000-00006C0A0000}"/>
    <cellStyle name="Comma 9 3 3 2 2" xfId="1275" xr:uid="{00000000-0005-0000-0000-00006D0A0000}"/>
    <cellStyle name="Comma 9 3 3 2 2 2" xfId="2355" xr:uid="{00000000-0005-0000-0000-00006E0A0000}"/>
    <cellStyle name="Comma 9 3 3 2 3" xfId="1817" xr:uid="{00000000-0005-0000-0000-00006F0A0000}"/>
    <cellStyle name="Comma 9 3 3 3" xfId="1008" xr:uid="{00000000-0005-0000-0000-0000700A0000}"/>
    <cellStyle name="Comma 9 3 3 3 2" xfId="2088" xr:uid="{00000000-0005-0000-0000-0000710A0000}"/>
    <cellStyle name="Comma 9 3 3 4" xfId="1550" xr:uid="{00000000-0005-0000-0000-0000720A0000}"/>
    <cellStyle name="Comma 9 3 3 5" xfId="2631" xr:uid="{00000000-0005-0000-0000-0000730A0000}"/>
    <cellStyle name="Comma 9 3 3 6" xfId="470" xr:uid="{00000000-0005-0000-0000-0000740A0000}"/>
    <cellStyle name="Comma 9 3 4" xfId="613" xr:uid="{00000000-0005-0000-0000-0000750A0000}"/>
    <cellStyle name="Comma 9 3 4 2" xfId="1151" xr:uid="{00000000-0005-0000-0000-0000760A0000}"/>
    <cellStyle name="Comma 9 3 4 2 2" xfId="2231" xr:uid="{00000000-0005-0000-0000-0000770A0000}"/>
    <cellStyle name="Comma 9 3 4 3" xfId="1693" xr:uid="{00000000-0005-0000-0000-0000780A0000}"/>
    <cellStyle name="Comma 9 3 5" xfId="884" xr:uid="{00000000-0005-0000-0000-0000790A0000}"/>
    <cellStyle name="Comma 9 3 5 2" xfId="1964" xr:uid="{00000000-0005-0000-0000-00007A0A0000}"/>
    <cellStyle name="Comma 9 3 6" xfId="1426" xr:uid="{00000000-0005-0000-0000-00007B0A0000}"/>
    <cellStyle name="Comma 9 3 7" xfId="2507" xr:uid="{00000000-0005-0000-0000-00007C0A0000}"/>
    <cellStyle name="Comma 9 3 8" xfId="346" xr:uid="{00000000-0005-0000-0000-00007D0A0000}"/>
    <cellStyle name="Comma 9 4" xfId="96" xr:uid="{00000000-0005-0000-0000-00007E0A0000}"/>
    <cellStyle name="Comma 9 4 2" xfId="222" xr:uid="{00000000-0005-0000-0000-00007F0A0000}"/>
    <cellStyle name="Comma 9 4 2 2" xfId="769" xr:uid="{00000000-0005-0000-0000-0000800A0000}"/>
    <cellStyle name="Comma 9 4 2 2 2" xfId="1307" xr:uid="{00000000-0005-0000-0000-0000810A0000}"/>
    <cellStyle name="Comma 9 4 2 2 2 2" xfId="2387" xr:uid="{00000000-0005-0000-0000-0000820A0000}"/>
    <cellStyle name="Comma 9 4 2 2 3" xfId="1849" xr:uid="{00000000-0005-0000-0000-0000830A0000}"/>
    <cellStyle name="Comma 9 4 2 3" xfId="1040" xr:uid="{00000000-0005-0000-0000-0000840A0000}"/>
    <cellStyle name="Comma 9 4 2 3 2" xfId="2120" xr:uid="{00000000-0005-0000-0000-0000850A0000}"/>
    <cellStyle name="Comma 9 4 2 4" xfId="1582" xr:uid="{00000000-0005-0000-0000-0000860A0000}"/>
    <cellStyle name="Comma 9 4 2 5" xfId="2663" xr:uid="{00000000-0005-0000-0000-0000870A0000}"/>
    <cellStyle name="Comma 9 4 2 6" xfId="502" xr:uid="{00000000-0005-0000-0000-0000880A0000}"/>
    <cellStyle name="Comma 9 4 3" xfId="643" xr:uid="{00000000-0005-0000-0000-0000890A0000}"/>
    <cellStyle name="Comma 9 4 3 2" xfId="1181" xr:uid="{00000000-0005-0000-0000-00008A0A0000}"/>
    <cellStyle name="Comma 9 4 3 2 2" xfId="2261" xr:uid="{00000000-0005-0000-0000-00008B0A0000}"/>
    <cellStyle name="Comma 9 4 3 3" xfId="1723" xr:uid="{00000000-0005-0000-0000-00008C0A0000}"/>
    <cellStyle name="Comma 9 4 4" xfId="914" xr:uid="{00000000-0005-0000-0000-00008D0A0000}"/>
    <cellStyle name="Comma 9 4 4 2" xfId="1994" xr:uid="{00000000-0005-0000-0000-00008E0A0000}"/>
    <cellStyle name="Comma 9 4 5" xfId="1456" xr:uid="{00000000-0005-0000-0000-00008F0A0000}"/>
    <cellStyle name="Comma 9 4 6" xfId="2537" xr:uid="{00000000-0005-0000-0000-0000900A0000}"/>
    <cellStyle name="Comma 9 4 7" xfId="376" xr:uid="{00000000-0005-0000-0000-0000910A0000}"/>
    <cellStyle name="Comma 9 5" xfId="158" xr:uid="{00000000-0005-0000-0000-0000920A0000}"/>
    <cellStyle name="Comma 9 5 2" xfId="705" xr:uid="{00000000-0005-0000-0000-0000930A0000}"/>
    <cellStyle name="Comma 9 5 2 2" xfId="1243" xr:uid="{00000000-0005-0000-0000-0000940A0000}"/>
    <cellStyle name="Comma 9 5 2 2 2" xfId="2323" xr:uid="{00000000-0005-0000-0000-0000950A0000}"/>
    <cellStyle name="Comma 9 5 2 3" xfId="1785" xr:uid="{00000000-0005-0000-0000-0000960A0000}"/>
    <cellStyle name="Comma 9 5 3" xfId="976" xr:uid="{00000000-0005-0000-0000-0000970A0000}"/>
    <cellStyle name="Comma 9 5 3 2" xfId="2056" xr:uid="{00000000-0005-0000-0000-0000980A0000}"/>
    <cellStyle name="Comma 9 5 4" xfId="1518" xr:uid="{00000000-0005-0000-0000-0000990A0000}"/>
    <cellStyle name="Comma 9 5 5" xfId="2599" xr:uid="{00000000-0005-0000-0000-00009A0A0000}"/>
    <cellStyle name="Comma 9 5 6" xfId="438" xr:uid="{00000000-0005-0000-0000-00009B0A0000}"/>
    <cellStyle name="Comma 9 6" xfId="586" xr:uid="{00000000-0005-0000-0000-00009C0A0000}"/>
    <cellStyle name="Comma 9 6 2" xfId="1124" xr:uid="{00000000-0005-0000-0000-00009D0A0000}"/>
    <cellStyle name="Comma 9 6 2 2" xfId="2204" xr:uid="{00000000-0005-0000-0000-00009E0A0000}"/>
    <cellStyle name="Comma 9 6 3" xfId="1666" xr:uid="{00000000-0005-0000-0000-00009F0A0000}"/>
    <cellStyle name="Comma 9 7" xfId="857" xr:uid="{00000000-0005-0000-0000-0000A00A0000}"/>
    <cellStyle name="Comma 9 7 2" xfId="1937" xr:uid="{00000000-0005-0000-0000-0000A10A0000}"/>
    <cellStyle name="Comma 9 8" xfId="1399" xr:uid="{00000000-0005-0000-0000-0000A20A0000}"/>
    <cellStyle name="Comma 9 9" xfId="2480" xr:uid="{00000000-0005-0000-0000-0000A30A0000}"/>
    <cellStyle name="Hyperlink" xfId="282" builtinId="8"/>
    <cellStyle name="Normal" xfId="0" builtinId="0"/>
    <cellStyle name="Normal 2" xfId="25" xr:uid="{00000000-0005-0000-0000-0000A60A0000}"/>
    <cellStyle name="Normal 2 2" xfId="17" xr:uid="{00000000-0005-0000-0000-0000A70A0000}"/>
    <cellStyle name="Normal 2 3" xfId="26" xr:uid="{00000000-0005-0000-0000-0000A80A0000}"/>
    <cellStyle name="Normal 2 3 2" xfId="27" xr:uid="{00000000-0005-0000-0000-0000A90A0000}"/>
    <cellStyle name="Normal 2 4" xfId="10" xr:uid="{00000000-0005-0000-0000-0000AA0A0000}"/>
    <cellStyle name="Normal 3" xfId="28" xr:uid="{00000000-0005-0000-0000-0000AB0A0000}"/>
    <cellStyle name="Normal 3 2" xfId="29" xr:uid="{00000000-0005-0000-0000-0000AC0A0000}"/>
    <cellStyle name="Normal 4" xfId="30" xr:uid="{00000000-0005-0000-0000-0000AD0A0000}"/>
    <cellStyle name="Normal 4 2" xfId="31" xr:uid="{00000000-0005-0000-0000-0000AE0A0000}"/>
    <cellStyle name="Normal 5" xfId="32" xr:uid="{00000000-0005-0000-0000-0000AF0A0000}"/>
    <cellStyle name="Normal 5 2" xfId="33" xr:uid="{00000000-0005-0000-0000-0000B00A0000}"/>
    <cellStyle name="Normal 6" xfId="15" xr:uid="{00000000-0005-0000-0000-0000B10A0000}"/>
    <cellStyle name="Normal 7" xfId="286" xr:uid="{00000000-0005-0000-0000-0000B20A0000}"/>
    <cellStyle name="Normal 8" xfId="285" xr:uid="{00000000-0005-0000-0000-0000B30A0000}"/>
    <cellStyle name="Percent" xfId="280" builtinId="5"/>
    <cellStyle name="Percent 2" xfId="34" xr:uid="{00000000-0005-0000-0000-0000B50A0000}"/>
    <cellStyle name="Percent 2 2" xfId="35" xr:uid="{00000000-0005-0000-0000-0000B60A0000}"/>
    <cellStyle name="Percent 3" xfId="36" xr:uid="{00000000-0005-0000-0000-0000B70A0000}"/>
    <cellStyle name="Percent 3 2" xfId="37" xr:uid="{00000000-0005-0000-0000-0000B80A0000}"/>
    <cellStyle name="Percent 4" xfId="14" xr:uid="{00000000-0005-0000-0000-0000B90A0000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73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73" formatCode="[$-409]mmm\-yy;@"/>
    </dxf>
    <dxf>
      <font>
        <strike val="0"/>
        <outline val="0"/>
        <shadow val="0"/>
        <u val="none"/>
        <vertAlign val="baseline"/>
        <color theme="1"/>
        <name val="Calibri Light"/>
        <family val="2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824416"/>
        <c:axId val="439822240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3328"/>
        <c:axId val="439826592"/>
      </c:lineChart>
      <c:catAx>
        <c:axId val="4398244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2240"/>
        <c:crosses val="autoZero"/>
        <c:auto val="1"/>
        <c:lblAlgn val="ctr"/>
        <c:lblOffset val="100"/>
        <c:noMultiLvlLbl val="1"/>
      </c:catAx>
      <c:valAx>
        <c:axId val="43982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4416"/>
        <c:crosses val="autoZero"/>
        <c:crossBetween val="between"/>
      </c:valAx>
      <c:catAx>
        <c:axId val="43982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6592"/>
        <c:crosses val="autoZero"/>
        <c:auto val="1"/>
        <c:lblAlgn val="ctr"/>
        <c:lblOffset val="100"/>
        <c:noMultiLvlLbl val="0"/>
      </c:catAx>
      <c:valAx>
        <c:axId val="439826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3328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" l="0.7" r="0.7" t="0.75" header="0.3" footer="0.3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Bulletin for December 2022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3692"/>
          <a:ext cx="11025886" cy="353308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Bulletin for December 2022</a:t>
          </a:r>
        </a:p>
      </dsp:txBody>
      <dsp:txXfrm>
        <a:off x="0" y="23692"/>
        <a:ext cx="11025886" cy="2355388"/>
      </dsp:txXfrm>
    </dsp:sp>
    <dsp:sp modelId="{B63769A4-BF7D-4EC4-80CA-F6ED6EF4F2D1}">
      <dsp:nvSpPr>
        <dsp:cNvPr id="0" name=""/>
        <dsp:cNvSpPr/>
      </dsp:nvSpPr>
      <dsp:spPr>
        <a:xfrm>
          <a:off x="2258314" y="2379081"/>
          <a:ext cx="11025886" cy="33408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2496" tIns="412496" rIns="412496" bIns="412496" numCol="1" spcCol="1270" anchor="t" anchorCtr="0">
          <a:noAutofit/>
        </a:bodyPr>
        <a:lstStyle/>
        <a:p>
          <a:pPr marL="285750" lvl="1" indent="-285750" algn="l" defTabSz="2578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800" kern="1200"/>
        </a:p>
      </dsp:txBody>
      <dsp:txXfrm>
        <a:off x="2356163" y="2476930"/>
        <a:ext cx="10830188" cy="314510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171449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/>
        </row>
        <row r="33">
          <cell r="D33"/>
          <cell r="E33"/>
        </row>
        <row r="34">
          <cell r="D34"/>
          <cell r="E34"/>
        </row>
        <row r="35">
          <cell r="D35"/>
          <cell r="E35"/>
        </row>
        <row r="36">
          <cell r="D36"/>
          <cell r="E36"/>
        </row>
        <row r="37">
          <cell r="D37"/>
          <cell r="E37"/>
        </row>
        <row r="38">
          <cell r="D38"/>
          <cell r="E38"/>
        </row>
        <row r="39">
          <cell r="D39"/>
          <cell r="E39"/>
        </row>
        <row r="40">
          <cell r="D40"/>
          <cell r="E40"/>
        </row>
        <row r="41">
          <cell r="D41"/>
          <cell r="E41"/>
        </row>
        <row r="42">
          <cell r="D42"/>
          <cell r="E42"/>
        </row>
        <row r="43">
          <cell r="D43"/>
          <cell r="E43"/>
        </row>
        <row r="44">
          <cell r="D44"/>
          <cell r="E44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FBE4F87-AAD2-41FC-9DBA-F353A649385B}" name="Table232" displayName="Table232" ref="A2:E15" totalsRowShown="0" headerRowDxfId="13" totalsRowDxfId="10" headerRowBorderDxfId="12" tableBorderDxfId="11">
  <tableColumns count="5">
    <tableColumn id="1" xr3:uid="{82D1ADE5-5491-4439-9E36-B17670610FCA}" name="Period" dataDxfId="9" totalsRowDxfId="8"/>
    <tableColumn id="2" xr3:uid="{24EE786B-B087-4DA0-8F07-83E1333E1957}" name="Exports" dataDxfId="7" totalsRowDxfId="6" dataCellStyle="Comma 10 10 2 2 2 2"/>
    <tableColumn id="3" xr3:uid="{F6B636AD-CC3F-4C53-ABB3-9EDABD8DB189}" name="Imports" dataDxfId="5" totalsRowDxfId="4" dataCellStyle="Comma 10 10 2 2 2 2"/>
    <tableColumn id="4" xr3:uid="{4074D878-0906-4B6C-81B2-049DDCCCBFE7}" name="Imports (-)" dataDxfId="3" totalsRowDxfId="2" dataCellStyle="Comma"/>
    <tableColumn id="5" xr3:uid="{77E39F0E-6B65-4976-90B9-47A6E1992BBF}" name="Trade bal" dataDxfId="1" totalsRow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workbookViewId="0"/>
  </sheetViews>
  <sheetFormatPr defaultColWidth="8.7265625" defaultRowHeight="15.5" x14ac:dyDescent="0.35"/>
  <cols>
    <col min="1" max="1" width="25.81640625" style="105" customWidth="1"/>
    <col min="2" max="2" width="12.26953125" style="105" customWidth="1"/>
    <col min="3" max="7" width="8.7265625" style="105"/>
    <col min="8" max="8" width="20.26953125" style="105" customWidth="1"/>
    <col min="9" max="16384" width="8.7265625" style="105"/>
  </cols>
  <sheetData>
    <row r="1" spans="1:8" ht="22.5" customHeight="1" x14ac:dyDescent="0.35">
      <c r="A1" s="103" t="s">
        <v>338</v>
      </c>
      <c r="B1" s="103"/>
      <c r="C1" s="106"/>
      <c r="D1" s="106"/>
      <c r="E1" s="106"/>
      <c r="F1" s="106"/>
      <c r="G1" s="313"/>
      <c r="H1" s="313"/>
    </row>
    <row r="2" spans="1:8" x14ac:dyDescent="0.35">
      <c r="A2" s="104"/>
    </row>
    <row r="3" spans="1:8" x14ac:dyDescent="0.35">
      <c r="A3" s="104" t="s">
        <v>339</v>
      </c>
      <c r="G3" s="104"/>
    </row>
    <row r="4" spans="1:8" x14ac:dyDescent="0.35">
      <c r="A4" s="104" t="s">
        <v>340</v>
      </c>
      <c r="G4" s="104"/>
    </row>
    <row r="5" spans="1:8" x14ac:dyDescent="0.35">
      <c r="A5" s="104" t="s">
        <v>524</v>
      </c>
      <c r="G5" s="104"/>
    </row>
    <row r="6" spans="1:8" x14ac:dyDescent="0.35">
      <c r="A6" s="104" t="s">
        <v>525</v>
      </c>
      <c r="G6" s="104"/>
    </row>
    <row r="7" spans="1:8" x14ac:dyDescent="0.35">
      <c r="A7" s="104" t="s">
        <v>526</v>
      </c>
      <c r="G7" s="104"/>
    </row>
    <row r="8" spans="1:8" x14ac:dyDescent="0.35">
      <c r="A8" s="104" t="s">
        <v>527</v>
      </c>
      <c r="G8" s="104"/>
    </row>
    <row r="9" spans="1:8" x14ac:dyDescent="0.35">
      <c r="A9" s="104" t="s">
        <v>528</v>
      </c>
      <c r="G9" s="104"/>
    </row>
    <row r="10" spans="1:8" x14ac:dyDescent="0.35">
      <c r="A10" s="104" t="s">
        <v>529</v>
      </c>
      <c r="G10" s="104"/>
    </row>
    <row r="11" spans="1:8" x14ac:dyDescent="0.35">
      <c r="A11" s="104" t="s">
        <v>542</v>
      </c>
      <c r="G11" s="104"/>
    </row>
    <row r="12" spans="1:8" x14ac:dyDescent="0.35">
      <c r="A12" s="104" t="s">
        <v>530</v>
      </c>
      <c r="G12" s="104"/>
    </row>
    <row r="13" spans="1:8" x14ac:dyDescent="0.35">
      <c r="A13" s="104" t="s">
        <v>543</v>
      </c>
      <c r="G13" s="104"/>
    </row>
    <row r="14" spans="1:8" x14ac:dyDescent="0.35">
      <c r="A14" s="104" t="s">
        <v>531</v>
      </c>
      <c r="G14" s="104"/>
    </row>
    <row r="15" spans="1:8" x14ac:dyDescent="0.35">
      <c r="A15" s="104" t="s">
        <v>532</v>
      </c>
    </row>
    <row r="16" spans="1:8" x14ac:dyDescent="0.35">
      <c r="A16" s="104" t="s">
        <v>533</v>
      </c>
    </row>
    <row r="17" spans="1:1" x14ac:dyDescent="0.35">
      <c r="A17" s="104" t="s">
        <v>544</v>
      </c>
    </row>
    <row r="18" spans="1:1" x14ac:dyDescent="0.35">
      <c r="A18" s="104" t="s">
        <v>546</v>
      </c>
    </row>
    <row r="19" spans="1:1" x14ac:dyDescent="0.35">
      <c r="A19" s="104" t="s">
        <v>545</v>
      </c>
    </row>
    <row r="20" spans="1:1" x14ac:dyDescent="0.35">
      <c r="A20" s="104" t="s">
        <v>534</v>
      </c>
    </row>
    <row r="21" spans="1:1" x14ac:dyDescent="0.35">
      <c r="A21" s="104" t="s">
        <v>535</v>
      </c>
    </row>
    <row r="22" spans="1:1" x14ac:dyDescent="0.35">
      <c r="A22" s="104" t="s">
        <v>536</v>
      </c>
    </row>
    <row r="23" spans="1:1" x14ac:dyDescent="0.35">
      <c r="A23" s="104" t="s">
        <v>537</v>
      </c>
    </row>
    <row r="24" spans="1:1" x14ac:dyDescent="0.35">
      <c r="A24" s="104" t="s">
        <v>538</v>
      </c>
    </row>
    <row r="25" spans="1:1" x14ac:dyDescent="0.35">
      <c r="A25" s="104" t="s">
        <v>548</v>
      </c>
    </row>
    <row r="26" spans="1:1" x14ac:dyDescent="0.35">
      <c r="A26" s="107" t="s">
        <v>539</v>
      </c>
    </row>
    <row r="27" spans="1:1" x14ac:dyDescent="0.35">
      <c r="A27" s="104" t="s">
        <v>547</v>
      </c>
    </row>
    <row r="28" spans="1:1" x14ac:dyDescent="0.35">
      <c r="A28" s="104" t="s">
        <v>540</v>
      </c>
    </row>
    <row r="29" spans="1:1" x14ac:dyDescent="0.35">
      <c r="A29" s="104" t="s">
        <v>541</v>
      </c>
    </row>
    <row r="30" spans="1:1" x14ac:dyDescent="0.35">
      <c r="A30" s="107" t="s">
        <v>600</v>
      </c>
    </row>
    <row r="31" spans="1:1" x14ac:dyDescent="0.35">
      <c r="A31" s="107" t="s">
        <v>601</v>
      </c>
    </row>
    <row r="32" spans="1:1" x14ac:dyDescent="0.35">
      <c r="A32" s="104" t="s">
        <v>693</v>
      </c>
    </row>
    <row r="33" spans="1:4" x14ac:dyDescent="0.35">
      <c r="A33" s="104" t="s">
        <v>683</v>
      </c>
    </row>
    <row r="34" spans="1:4" x14ac:dyDescent="0.35">
      <c r="A34" s="363" t="s">
        <v>679</v>
      </c>
    </row>
    <row r="35" spans="1:4" x14ac:dyDescent="0.35">
      <c r="A35" s="363" t="s">
        <v>677</v>
      </c>
    </row>
    <row r="36" spans="1:4" ht="14.5" customHeight="1" x14ac:dyDescent="0.35">
      <c r="A36" s="363" t="s">
        <v>678</v>
      </c>
      <c r="B36" s="106"/>
      <c r="D36" s="106"/>
    </row>
    <row r="37" spans="1:4" ht="14.5" customHeight="1" x14ac:dyDescent="0.35">
      <c r="A37" s="363" t="s">
        <v>680</v>
      </c>
      <c r="D37" s="106"/>
    </row>
    <row r="38" spans="1:4" x14ac:dyDescent="0.35">
      <c r="A38" s="363" t="s">
        <v>681</v>
      </c>
    </row>
    <row r="39" spans="1:4" x14ac:dyDescent="0.35">
      <c r="A39" s="363" t="s">
        <v>682</v>
      </c>
    </row>
  </sheetData>
  <mergeCells count="1">
    <mergeCell ref="G1:H1"/>
  </mergeCells>
  <hyperlinks>
    <hyperlink ref="A3" location="'Tab1 Revisions'!A1" display="Table 1: Revisions" xr:uid="{00000000-0004-0000-0000-000000000000}"/>
    <hyperlink ref="A4" location="' Tab 2 Cum Trade value 2021'!A1" display="Table 2 Cumulative Trade Value" xr:uid="{00000000-0004-0000-0000-000001000000}"/>
    <hyperlink ref="A5" location="'Tab 3 Cum Trade value 2022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Wood Charcoal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  <hyperlink ref="A33" location="'Tab31 Overall trade highlights'!A1" display="Table 31: Overall trade highlights" xr:uid="{CB4C3D09-502B-4E19-8224-B3211F94E16A}"/>
    <hyperlink ref="A35" location="'Tab33 Imports by products'!A1" display="Table 33: Import by products (annual figures)" xr:uid="{DCE0CBB6-E7A7-4E6C-B698-6CC6314F8DFA}"/>
    <hyperlink ref="A36" location="'Tab34 Exports by mode of trans'!A1" display="Table 34: Export by mode of transport (annual figures)" xr:uid="{AB5D55DC-094C-4F6B-B765-796925327E4A}"/>
    <hyperlink ref="A37" location="'Tab35 Imports by mode of tra'!A1" display="Table 35: Import by mode of transport (annual report)" xr:uid="{F9DC087E-5C07-4EB8-8F87-2E6495B3FEDB}"/>
    <hyperlink ref="A38" location="'Tab36 Exports by eco region'!A1" display="Table 36: Export by economic region (annual figures)" xr:uid="{0C7E3B51-9D67-4413-A231-4E17DFF8E425}"/>
    <hyperlink ref="A39" location="'Tab37 Imports by eco region'!A1" display="Table 37: Import by economic region (annual figures)" xr:uid="{1AEF1448-06F5-49C1-A8A0-C6ED52F14C66}"/>
    <hyperlink ref="A34" location="'Tab32 Exports by products'!A1" display="Table 32: Export by products (annual figures)" xr:uid="{52AD8453-79B0-4FBA-8023-96F23243E77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5"/>
  <sheetViews>
    <sheetView zoomScaleNormal="100" workbookViewId="0">
      <selection activeCell="F1" sqref="F1"/>
    </sheetView>
  </sheetViews>
  <sheetFormatPr defaultRowHeight="15.5" x14ac:dyDescent="0.35"/>
  <cols>
    <col min="1" max="1" width="24.08984375" style="1" customWidth="1"/>
    <col min="2" max="2" width="15.26953125" style="1" customWidth="1"/>
    <col min="3" max="3" width="15.453125" style="1" customWidth="1"/>
    <col min="4" max="4" width="15.1796875" style="1" bestFit="1" customWidth="1"/>
    <col min="5" max="16384" width="8.7265625" style="1"/>
  </cols>
  <sheetData>
    <row r="1" spans="1:6" x14ac:dyDescent="0.35">
      <c r="A1" s="84" t="s">
        <v>663</v>
      </c>
      <c r="F1" s="28" t="s">
        <v>319</v>
      </c>
    </row>
    <row r="2" spans="1:6" x14ac:dyDescent="0.35">
      <c r="A2" s="249" t="s">
        <v>361</v>
      </c>
      <c r="B2" s="249" t="s">
        <v>606</v>
      </c>
      <c r="C2" s="249" t="s">
        <v>607</v>
      </c>
      <c r="D2" s="224" t="s">
        <v>269</v>
      </c>
    </row>
    <row r="3" spans="1:6" x14ac:dyDescent="0.35">
      <c r="A3" s="129" t="s">
        <v>80</v>
      </c>
      <c r="B3" s="196">
        <v>447.27600000000001</v>
      </c>
      <c r="C3" s="196">
        <v>2317.8240000000001</v>
      </c>
      <c r="D3" s="130">
        <f t="shared" ref="D3:D66" si="0">B3-C3</f>
        <v>-1870.548</v>
      </c>
    </row>
    <row r="4" spans="1:6" x14ac:dyDescent="0.35">
      <c r="A4" s="131" t="s">
        <v>151</v>
      </c>
      <c r="B4" s="193">
        <v>2433.404</v>
      </c>
      <c r="C4" s="193">
        <v>397.767</v>
      </c>
      <c r="D4" s="132">
        <f t="shared" si="0"/>
        <v>2035.6369999999999</v>
      </c>
    </row>
    <row r="5" spans="1:6" x14ac:dyDescent="0.35">
      <c r="A5" s="131" t="s">
        <v>219</v>
      </c>
      <c r="B5" s="193">
        <v>82.138000000000005</v>
      </c>
      <c r="C5" s="193">
        <v>281.61599999999999</v>
      </c>
      <c r="D5" s="132">
        <f t="shared" si="0"/>
        <v>-199.47799999999998</v>
      </c>
    </row>
    <row r="6" spans="1:6" x14ac:dyDescent="0.35">
      <c r="A6" s="131" t="s">
        <v>109</v>
      </c>
      <c r="B6" s="193">
        <v>0.16700000000000001</v>
      </c>
      <c r="C6" s="193">
        <v>267.94799999999998</v>
      </c>
      <c r="D6" s="132">
        <f t="shared" si="0"/>
        <v>-267.78100000000001</v>
      </c>
    </row>
    <row r="7" spans="1:6" x14ac:dyDescent="0.35">
      <c r="A7" s="131" t="s">
        <v>210</v>
      </c>
      <c r="B7" s="193">
        <v>77.174000000000007</v>
      </c>
      <c r="C7" s="193">
        <v>227.36799999999999</v>
      </c>
      <c r="D7" s="132">
        <f t="shared" si="0"/>
        <v>-150.19399999999999</v>
      </c>
    </row>
    <row r="8" spans="1:6" x14ac:dyDescent="0.35">
      <c r="A8" s="131" t="s">
        <v>123</v>
      </c>
      <c r="B8" s="193">
        <v>104.986</v>
      </c>
      <c r="C8" s="193">
        <v>210.96199999999999</v>
      </c>
      <c r="D8" s="132">
        <f t="shared" si="0"/>
        <v>-105.97599999999998</v>
      </c>
    </row>
    <row r="9" spans="1:6" x14ac:dyDescent="0.35">
      <c r="A9" s="131" t="s">
        <v>37</v>
      </c>
      <c r="B9" s="193">
        <v>152.50200000000001</v>
      </c>
      <c r="C9" s="193">
        <v>210.02099999999999</v>
      </c>
      <c r="D9" s="132">
        <f t="shared" si="0"/>
        <v>-57.518999999999977</v>
      </c>
    </row>
    <row r="10" spans="1:6" x14ac:dyDescent="0.35">
      <c r="A10" s="131" t="s">
        <v>218</v>
      </c>
      <c r="B10" s="193">
        <v>12.6</v>
      </c>
      <c r="C10" s="193">
        <v>172.964</v>
      </c>
      <c r="D10" s="132">
        <f t="shared" si="0"/>
        <v>-160.364</v>
      </c>
    </row>
    <row r="11" spans="1:6" x14ac:dyDescent="0.35">
      <c r="A11" s="131" t="s">
        <v>105</v>
      </c>
      <c r="B11" s="193">
        <v>1.401</v>
      </c>
      <c r="C11" s="193">
        <v>165.44300000000001</v>
      </c>
      <c r="D11" s="132">
        <f t="shared" si="0"/>
        <v>-164.042</v>
      </c>
    </row>
    <row r="12" spans="1:6" x14ac:dyDescent="0.35">
      <c r="A12" s="131" t="s">
        <v>251</v>
      </c>
      <c r="B12" s="193">
        <v>8.734</v>
      </c>
      <c r="C12" s="193">
        <v>133.43700000000001</v>
      </c>
      <c r="D12" s="132">
        <f t="shared" si="0"/>
        <v>-124.70300000000002</v>
      </c>
    </row>
    <row r="13" spans="1:6" x14ac:dyDescent="0.35">
      <c r="A13" s="131" t="s">
        <v>185</v>
      </c>
      <c r="B13" s="193">
        <v>24.186</v>
      </c>
      <c r="C13" s="193">
        <v>132.63499999999999</v>
      </c>
      <c r="D13" s="132">
        <f t="shared" si="0"/>
        <v>-108.44899999999998</v>
      </c>
    </row>
    <row r="14" spans="1:6" x14ac:dyDescent="0.35">
      <c r="A14" s="131" t="s">
        <v>108</v>
      </c>
      <c r="B14" s="193">
        <v>26.167000000000002</v>
      </c>
      <c r="C14" s="193">
        <v>124.67400000000001</v>
      </c>
      <c r="D14" s="132">
        <f t="shared" si="0"/>
        <v>-98.507000000000005</v>
      </c>
    </row>
    <row r="15" spans="1:6" x14ac:dyDescent="0.35">
      <c r="A15" s="131" t="s">
        <v>129</v>
      </c>
      <c r="B15" s="193">
        <v>7.3090000000000002</v>
      </c>
      <c r="C15" s="193">
        <v>124.669</v>
      </c>
      <c r="D15" s="132">
        <f t="shared" si="0"/>
        <v>-117.36</v>
      </c>
    </row>
    <row r="16" spans="1:6" x14ac:dyDescent="0.35">
      <c r="A16" s="131" t="s">
        <v>104</v>
      </c>
      <c r="B16" s="193">
        <v>2.141</v>
      </c>
      <c r="C16" s="193">
        <v>124.246</v>
      </c>
      <c r="D16" s="132">
        <f t="shared" si="0"/>
        <v>-122.10499999999999</v>
      </c>
    </row>
    <row r="17" spans="1:4" x14ac:dyDescent="0.35">
      <c r="A17" s="131" t="s">
        <v>62</v>
      </c>
      <c r="B17" s="193">
        <v>22.167000000000002</v>
      </c>
      <c r="C17" s="193">
        <v>119.81</v>
      </c>
      <c r="D17" s="132">
        <f t="shared" si="0"/>
        <v>-97.643000000000001</v>
      </c>
    </row>
    <row r="18" spans="1:4" x14ac:dyDescent="0.35">
      <c r="A18" s="131" t="s">
        <v>220</v>
      </c>
      <c r="B18" s="193">
        <v>7.6779999999999999</v>
      </c>
      <c r="C18" s="193">
        <v>113.55</v>
      </c>
      <c r="D18" s="132">
        <f t="shared" si="0"/>
        <v>-105.872</v>
      </c>
    </row>
    <row r="19" spans="1:4" x14ac:dyDescent="0.35">
      <c r="A19" s="131" t="s">
        <v>176</v>
      </c>
      <c r="B19" s="193">
        <v>45.435000000000002</v>
      </c>
      <c r="C19" s="193">
        <v>113.46</v>
      </c>
      <c r="D19" s="132">
        <f t="shared" si="0"/>
        <v>-68.024999999999991</v>
      </c>
    </row>
    <row r="20" spans="1:4" x14ac:dyDescent="0.35">
      <c r="A20" s="131" t="s">
        <v>221</v>
      </c>
      <c r="B20" s="193">
        <v>4.1399999999999997</v>
      </c>
      <c r="C20" s="193">
        <v>113.15</v>
      </c>
      <c r="D20" s="132">
        <f t="shared" si="0"/>
        <v>-109.01</v>
      </c>
    </row>
    <row r="21" spans="1:4" x14ac:dyDescent="0.35">
      <c r="A21" s="131" t="s">
        <v>16</v>
      </c>
      <c r="B21" s="193">
        <v>0.59899999999999998</v>
      </c>
      <c r="C21" s="193">
        <v>109.164</v>
      </c>
      <c r="D21" s="132">
        <f t="shared" si="0"/>
        <v>-108.565</v>
      </c>
    </row>
    <row r="22" spans="1:4" x14ac:dyDescent="0.35">
      <c r="A22" s="131" t="s">
        <v>107</v>
      </c>
      <c r="B22" s="193">
        <v>1.0089999999999999</v>
      </c>
      <c r="C22" s="193">
        <v>108.89100000000001</v>
      </c>
      <c r="D22" s="132">
        <f t="shared" si="0"/>
        <v>-107.88200000000001</v>
      </c>
    </row>
    <row r="23" spans="1:4" x14ac:dyDescent="0.35">
      <c r="A23" s="131" t="s">
        <v>20</v>
      </c>
      <c r="B23" s="193">
        <v>33.003</v>
      </c>
      <c r="C23" s="193">
        <v>106.717</v>
      </c>
      <c r="D23" s="132">
        <f t="shared" si="0"/>
        <v>-73.713999999999999</v>
      </c>
    </row>
    <row r="24" spans="1:4" x14ac:dyDescent="0.35">
      <c r="A24" s="131" t="s">
        <v>135</v>
      </c>
      <c r="B24" s="193">
        <v>1.3560000000000001</v>
      </c>
      <c r="C24" s="193">
        <v>105.113</v>
      </c>
      <c r="D24" s="132">
        <f t="shared" si="0"/>
        <v>-103.75700000000001</v>
      </c>
    </row>
    <row r="25" spans="1:4" x14ac:dyDescent="0.35">
      <c r="A25" s="131" t="s">
        <v>26</v>
      </c>
      <c r="B25" s="193">
        <v>2.7839999999999998</v>
      </c>
      <c r="C25" s="193">
        <v>102.721</v>
      </c>
      <c r="D25" s="132">
        <f t="shared" si="0"/>
        <v>-99.936999999999998</v>
      </c>
    </row>
    <row r="26" spans="1:4" x14ac:dyDescent="0.35">
      <c r="A26" s="131" t="s">
        <v>216</v>
      </c>
      <c r="B26" s="193">
        <v>42.676000000000002</v>
      </c>
      <c r="C26" s="193">
        <v>99.94</v>
      </c>
      <c r="D26" s="132">
        <f t="shared" si="0"/>
        <v>-57.263999999999996</v>
      </c>
    </row>
    <row r="27" spans="1:4" x14ac:dyDescent="0.35">
      <c r="A27" s="131" t="s">
        <v>205</v>
      </c>
      <c r="B27" s="193">
        <v>0.46700000000000003</v>
      </c>
      <c r="C27" s="193">
        <v>92.894000000000005</v>
      </c>
      <c r="D27" s="132">
        <f t="shared" si="0"/>
        <v>-92.427000000000007</v>
      </c>
    </row>
    <row r="28" spans="1:4" x14ac:dyDescent="0.35">
      <c r="A28" s="131" t="s">
        <v>33</v>
      </c>
      <c r="B28" s="193">
        <v>11.132999999999999</v>
      </c>
      <c r="C28" s="193">
        <v>89.009</v>
      </c>
      <c r="D28" s="132">
        <f t="shared" si="0"/>
        <v>-77.876000000000005</v>
      </c>
    </row>
    <row r="29" spans="1:4" x14ac:dyDescent="0.35">
      <c r="A29" s="131" t="s">
        <v>35</v>
      </c>
      <c r="B29" s="193">
        <v>20.565999999999999</v>
      </c>
      <c r="C29" s="193">
        <v>82.144999999999996</v>
      </c>
      <c r="D29" s="132">
        <f t="shared" si="0"/>
        <v>-61.578999999999994</v>
      </c>
    </row>
    <row r="30" spans="1:4" x14ac:dyDescent="0.35">
      <c r="A30" s="131" t="s">
        <v>2</v>
      </c>
      <c r="B30" s="193">
        <v>54.933999999999997</v>
      </c>
      <c r="C30" s="193">
        <v>80.001000000000005</v>
      </c>
      <c r="D30" s="132">
        <f t="shared" si="0"/>
        <v>-25.067000000000007</v>
      </c>
    </row>
    <row r="31" spans="1:4" x14ac:dyDescent="0.35">
      <c r="A31" s="131" t="s">
        <v>39</v>
      </c>
      <c r="B31" s="193">
        <v>1.4E-2</v>
      </c>
      <c r="C31" s="193">
        <v>79.795000000000002</v>
      </c>
      <c r="D31" s="132">
        <f t="shared" si="0"/>
        <v>-79.781000000000006</v>
      </c>
    </row>
    <row r="32" spans="1:4" x14ac:dyDescent="0.35">
      <c r="A32" s="131" t="s">
        <v>239</v>
      </c>
      <c r="B32" s="193">
        <v>7.6999999999999999E-2</v>
      </c>
      <c r="C32" s="193">
        <v>77.909000000000006</v>
      </c>
      <c r="D32" s="132">
        <f t="shared" si="0"/>
        <v>-77.832000000000008</v>
      </c>
    </row>
    <row r="33" spans="1:4" x14ac:dyDescent="0.35">
      <c r="A33" s="131" t="s">
        <v>36</v>
      </c>
      <c r="B33" s="193">
        <v>0.67200000000000004</v>
      </c>
      <c r="C33" s="193">
        <v>75.88</v>
      </c>
      <c r="D33" s="132">
        <f t="shared" si="0"/>
        <v>-75.207999999999998</v>
      </c>
    </row>
    <row r="34" spans="1:4" x14ac:dyDescent="0.35">
      <c r="A34" s="131" t="s">
        <v>190</v>
      </c>
      <c r="B34" s="193">
        <v>9.1159999999999997</v>
      </c>
      <c r="C34" s="193">
        <v>74.028999999999996</v>
      </c>
      <c r="D34" s="132">
        <f t="shared" si="0"/>
        <v>-64.912999999999997</v>
      </c>
    </row>
    <row r="35" spans="1:4" x14ac:dyDescent="0.35">
      <c r="A35" s="131" t="s">
        <v>134</v>
      </c>
      <c r="B35" s="193">
        <v>1.6259999999999999</v>
      </c>
      <c r="C35" s="193">
        <v>69.399000000000001</v>
      </c>
      <c r="D35" s="132">
        <f t="shared" si="0"/>
        <v>-67.772999999999996</v>
      </c>
    </row>
    <row r="36" spans="1:4" x14ac:dyDescent="0.35">
      <c r="A36" s="131" t="s">
        <v>97</v>
      </c>
      <c r="B36" s="193">
        <v>41.323</v>
      </c>
      <c r="C36" s="193">
        <v>64.95</v>
      </c>
      <c r="D36" s="132">
        <f t="shared" si="0"/>
        <v>-23.627000000000002</v>
      </c>
    </row>
    <row r="37" spans="1:4" x14ac:dyDescent="0.35">
      <c r="A37" s="131" t="s">
        <v>169</v>
      </c>
      <c r="B37" s="193">
        <v>2.1890000000000001</v>
      </c>
      <c r="C37" s="193">
        <v>62.95</v>
      </c>
      <c r="D37" s="132">
        <f t="shared" si="0"/>
        <v>-60.761000000000003</v>
      </c>
    </row>
    <row r="38" spans="1:4" x14ac:dyDescent="0.35">
      <c r="A38" s="131" t="s">
        <v>9</v>
      </c>
      <c r="B38" s="193">
        <v>825.48199999999997</v>
      </c>
      <c r="C38" s="193">
        <v>62.762</v>
      </c>
      <c r="D38" s="132">
        <f t="shared" si="0"/>
        <v>762.72</v>
      </c>
    </row>
    <row r="39" spans="1:4" x14ac:dyDescent="0.35">
      <c r="A39" s="131" t="s">
        <v>197</v>
      </c>
      <c r="B39" s="193">
        <v>2.9129999999999998</v>
      </c>
      <c r="C39" s="193">
        <v>62.536000000000001</v>
      </c>
      <c r="D39" s="132">
        <f t="shared" si="0"/>
        <v>-59.623000000000005</v>
      </c>
    </row>
    <row r="40" spans="1:4" x14ac:dyDescent="0.35">
      <c r="A40" s="131" t="s">
        <v>114</v>
      </c>
      <c r="B40" s="193">
        <v>45.012</v>
      </c>
      <c r="C40" s="193">
        <v>62.235999999999997</v>
      </c>
      <c r="D40" s="132">
        <f t="shared" si="0"/>
        <v>-17.223999999999997</v>
      </c>
    </row>
    <row r="41" spans="1:4" x14ac:dyDescent="0.35">
      <c r="A41" s="131" t="s">
        <v>217</v>
      </c>
      <c r="B41" s="193">
        <v>8.1739999999999995</v>
      </c>
      <c r="C41" s="193">
        <v>62.225999999999999</v>
      </c>
      <c r="D41" s="132">
        <f t="shared" si="0"/>
        <v>-54.052</v>
      </c>
    </row>
    <row r="42" spans="1:4" x14ac:dyDescent="0.35">
      <c r="A42" s="131" t="s">
        <v>230</v>
      </c>
      <c r="B42" s="193">
        <v>5.6070000000000002</v>
      </c>
      <c r="C42" s="193">
        <v>61.103999999999999</v>
      </c>
      <c r="D42" s="132">
        <f t="shared" si="0"/>
        <v>-55.497</v>
      </c>
    </row>
    <row r="43" spans="1:4" x14ac:dyDescent="0.35">
      <c r="A43" s="131" t="s">
        <v>146</v>
      </c>
      <c r="B43" s="193">
        <v>6.6000000000000003E-2</v>
      </c>
      <c r="C43" s="193">
        <v>58.648000000000003</v>
      </c>
      <c r="D43" s="132">
        <f t="shared" si="0"/>
        <v>-58.582000000000001</v>
      </c>
    </row>
    <row r="44" spans="1:4" x14ac:dyDescent="0.35">
      <c r="A44" s="131" t="s">
        <v>196</v>
      </c>
      <c r="B44" s="193">
        <v>1.1240000000000001</v>
      </c>
      <c r="C44" s="193">
        <v>56.502000000000002</v>
      </c>
      <c r="D44" s="132">
        <f t="shared" si="0"/>
        <v>-55.378</v>
      </c>
    </row>
    <row r="45" spans="1:4" x14ac:dyDescent="0.35">
      <c r="A45" s="131" t="s">
        <v>198</v>
      </c>
      <c r="B45" s="193">
        <v>17.806999999999999</v>
      </c>
      <c r="C45" s="193">
        <v>55.505000000000003</v>
      </c>
      <c r="D45" s="132">
        <f t="shared" si="0"/>
        <v>-37.698000000000008</v>
      </c>
    </row>
    <row r="46" spans="1:4" x14ac:dyDescent="0.35">
      <c r="A46" s="131" t="s">
        <v>88</v>
      </c>
      <c r="B46" s="193">
        <v>0.01</v>
      </c>
      <c r="C46" s="193">
        <v>53.076999999999998</v>
      </c>
      <c r="D46" s="132">
        <f t="shared" si="0"/>
        <v>-53.067</v>
      </c>
    </row>
    <row r="47" spans="1:4" x14ac:dyDescent="0.35">
      <c r="A47" s="131" t="s">
        <v>232</v>
      </c>
      <c r="B47" s="193">
        <v>2.1999999999999999E-2</v>
      </c>
      <c r="C47" s="193">
        <v>52.045000000000002</v>
      </c>
      <c r="D47" s="132">
        <f t="shared" si="0"/>
        <v>-52.023000000000003</v>
      </c>
    </row>
    <row r="48" spans="1:4" x14ac:dyDescent="0.35">
      <c r="A48" s="131" t="s">
        <v>148</v>
      </c>
      <c r="B48" s="193">
        <v>0.44600000000000001</v>
      </c>
      <c r="C48" s="193">
        <v>51.796999999999997</v>
      </c>
      <c r="D48" s="132">
        <f t="shared" si="0"/>
        <v>-51.350999999999999</v>
      </c>
    </row>
    <row r="49" spans="1:4" x14ac:dyDescent="0.35">
      <c r="A49" s="131" t="s">
        <v>215</v>
      </c>
      <c r="B49" s="193">
        <v>3.6339999999999999</v>
      </c>
      <c r="C49" s="193">
        <v>50.701000000000001</v>
      </c>
      <c r="D49" s="132">
        <f t="shared" si="0"/>
        <v>-47.067</v>
      </c>
    </row>
    <row r="50" spans="1:4" x14ac:dyDescent="0.35">
      <c r="A50" s="131" t="s">
        <v>12</v>
      </c>
      <c r="B50" s="193">
        <v>15.363</v>
      </c>
      <c r="C50" s="193">
        <v>49.584000000000003</v>
      </c>
      <c r="D50" s="132">
        <f t="shared" si="0"/>
        <v>-34.221000000000004</v>
      </c>
    </row>
    <row r="51" spans="1:4" x14ac:dyDescent="0.35">
      <c r="A51" s="131" t="s">
        <v>149</v>
      </c>
      <c r="B51" s="193">
        <v>2.3759999999999999</v>
      </c>
      <c r="C51" s="193">
        <v>49.338999999999999</v>
      </c>
      <c r="D51" s="132">
        <f t="shared" si="0"/>
        <v>-46.963000000000001</v>
      </c>
    </row>
    <row r="52" spans="1:4" x14ac:dyDescent="0.35">
      <c r="A52" s="131" t="s">
        <v>179</v>
      </c>
      <c r="B52" s="193">
        <v>10.239000000000001</v>
      </c>
      <c r="C52" s="193">
        <v>48.886000000000003</v>
      </c>
      <c r="D52" s="132">
        <f t="shared" si="0"/>
        <v>-38.647000000000006</v>
      </c>
    </row>
    <row r="53" spans="1:4" x14ac:dyDescent="0.35">
      <c r="A53" s="131" t="s">
        <v>223</v>
      </c>
      <c r="B53" s="193">
        <v>2.1080000000000001</v>
      </c>
      <c r="C53" s="193">
        <v>47.472000000000001</v>
      </c>
      <c r="D53" s="132">
        <f t="shared" si="0"/>
        <v>-45.364000000000004</v>
      </c>
    </row>
    <row r="54" spans="1:4" x14ac:dyDescent="0.35">
      <c r="A54" s="131" t="s">
        <v>5</v>
      </c>
      <c r="B54" s="193">
        <v>0.46700000000000003</v>
      </c>
      <c r="C54" s="193">
        <v>46.542999999999999</v>
      </c>
      <c r="D54" s="132">
        <f t="shared" si="0"/>
        <v>-46.076000000000001</v>
      </c>
    </row>
    <row r="55" spans="1:4" x14ac:dyDescent="0.35">
      <c r="A55" s="131" t="s">
        <v>236</v>
      </c>
      <c r="B55" s="193">
        <v>0.13100000000000001</v>
      </c>
      <c r="C55" s="193">
        <v>44.912999999999997</v>
      </c>
      <c r="D55" s="132">
        <f t="shared" si="0"/>
        <v>-44.781999999999996</v>
      </c>
    </row>
    <row r="56" spans="1:4" x14ac:dyDescent="0.35">
      <c r="A56" s="131" t="s">
        <v>213</v>
      </c>
      <c r="B56" s="193">
        <v>2.036</v>
      </c>
      <c r="C56" s="193">
        <v>42.494999999999997</v>
      </c>
      <c r="D56" s="132">
        <f t="shared" si="0"/>
        <v>-40.458999999999996</v>
      </c>
    </row>
    <row r="57" spans="1:4" x14ac:dyDescent="0.35">
      <c r="A57" s="131" t="s">
        <v>233</v>
      </c>
      <c r="B57" s="193">
        <v>0.09</v>
      </c>
      <c r="C57" s="193">
        <v>42.313000000000002</v>
      </c>
      <c r="D57" s="132">
        <f t="shared" si="0"/>
        <v>-42.222999999999999</v>
      </c>
    </row>
    <row r="58" spans="1:4" x14ac:dyDescent="0.35">
      <c r="A58" s="131" t="s">
        <v>25</v>
      </c>
      <c r="B58" s="193">
        <v>0.125</v>
      </c>
      <c r="C58" s="193">
        <v>41.828000000000003</v>
      </c>
      <c r="D58" s="132">
        <f t="shared" si="0"/>
        <v>-41.703000000000003</v>
      </c>
    </row>
    <row r="59" spans="1:4" x14ac:dyDescent="0.35">
      <c r="A59" s="131" t="s">
        <v>195</v>
      </c>
      <c r="B59" s="193">
        <v>4.1630000000000003</v>
      </c>
      <c r="C59" s="193">
        <v>41.048999999999999</v>
      </c>
      <c r="D59" s="132">
        <f t="shared" si="0"/>
        <v>-36.885999999999996</v>
      </c>
    </row>
    <row r="60" spans="1:4" x14ac:dyDescent="0.35">
      <c r="A60" s="131" t="s">
        <v>241</v>
      </c>
      <c r="B60" s="193">
        <v>2.9830000000000001</v>
      </c>
      <c r="C60" s="193">
        <v>40.801000000000002</v>
      </c>
      <c r="D60" s="132">
        <f t="shared" si="0"/>
        <v>-37.818000000000005</v>
      </c>
    </row>
    <row r="61" spans="1:4" x14ac:dyDescent="0.35">
      <c r="A61" s="131" t="s">
        <v>76</v>
      </c>
      <c r="B61" s="193">
        <v>14.275</v>
      </c>
      <c r="C61" s="193">
        <v>40.698</v>
      </c>
      <c r="D61" s="132">
        <f t="shared" si="0"/>
        <v>-26.423000000000002</v>
      </c>
    </row>
    <row r="62" spans="1:4" x14ac:dyDescent="0.35">
      <c r="A62" s="131" t="s">
        <v>212</v>
      </c>
      <c r="B62" s="193">
        <v>3.56</v>
      </c>
      <c r="C62" s="193">
        <v>40.429000000000002</v>
      </c>
      <c r="D62" s="132">
        <f t="shared" si="0"/>
        <v>-36.869</v>
      </c>
    </row>
    <row r="63" spans="1:4" x14ac:dyDescent="0.35">
      <c r="A63" s="131" t="s">
        <v>160</v>
      </c>
      <c r="B63" s="193">
        <v>1.085</v>
      </c>
      <c r="C63" s="193">
        <v>38.326999999999998</v>
      </c>
      <c r="D63" s="132">
        <f t="shared" si="0"/>
        <v>-37.241999999999997</v>
      </c>
    </row>
    <row r="64" spans="1:4" x14ac:dyDescent="0.35">
      <c r="A64" s="131" t="s">
        <v>143</v>
      </c>
      <c r="B64" s="193">
        <v>3.5009999999999999</v>
      </c>
      <c r="C64" s="193">
        <v>38.283000000000001</v>
      </c>
      <c r="D64" s="132">
        <f t="shared" si="0"/>
        <v>-34.782000000000004</v>
      </c>
    </row>
    <row r="65" spans="1:4" x14ac:dyDescent="0.35">
      <c r="A65" s="131" t="s">
        <v>98</v>
      </c>
      <c r="B65" s="193">
        <v>6.5919999999999996</v>
      </c>
      <c r="C65" s="193">
        <v>36.725999999999999</v>
      </c>
      <c r="D65" s="132">
        <f t="shared" si="0"/>
        <v>-30.134</v>
      </c>
    </row>
    <row r="66" spans="1:4" x14ac:dyDescent="0.35">
      <c r="A66" s="131" t="s">
        <v>21</v>
      </c>
      <c r="B66" s="193">
        <v>6.4420000000000002</v>
      </c>
      <c r="C66" s="193">
        <v>36.57</v>
      </c>
      <c r="D66" s="132">
        <f t="shared" si="0"/>
        <v>-30.128</v>
      </c>
    </row>
    <row r="67" spans="1:4" x14ac:dyDescent="0.35">
      <c r="A67" s="131" t="s">
        <v>11</v>
      </c>
      <c r="B67" s="193">
        <v>107.523</v>
      </c>
      <c r="C67" s="193">
        <v>34.981000000000002</v>
      </c>
      <c r="D67" s="132">
        <f t="shared" ref="D67:D130" si="1">B67-C67</f>
        <v>72.542000000000002</v>
      </c>
    </row>
    <row r="68" spans="1:4" x14ac:dyDescent="0.35">
      <c r="A68" s="131" t="s">
        <v>250</v>
      </c>
      <c r="B68" s="193">
        <v>189.88</v>
      </c>
      <c r="C68" s="193">
        <v>33.692999999999998</v>
      </c>
      <c r="D68" s="132">
        <f t="shared" si="1"/>
        <v>156.18700000000001</v>
      </c>
    </row>
    <row r="69" spans="1:4" x14ac:dyDescent="0.35">
      <c r="A69" s="131" t="s">
        <v>257</v>
      </c>
      <c r="B69" s="193">
        <v>0.26700000000000002</v>
      </c>
      <c r="C69" s="193">
        <v>32.774999999999999</v>
      </c>
      <c r="D69" s="132">
        <f t="shared" si="1"/>
        <v>-32.507999999999996</v>
      </c>
    </row>
    <row r="70" spans="1:4" x14ac:dyDescent="0.35">
      <c r="A70" s="131" t="s">
        <v>14</v>
      </c>
      <c r="B70" s="193"/>
      <c r="C70" s="193">
        <v>32.226999999999997</v>
      </c>
      <c r="D70" s="132">
        <f t="shared" si="1"/>
        <v>-32.226999999999997</v>
      </c>
    </row>
    <row r="71" spans="1:4" x14ac:dyDescent="0.35">
      <c r="A71" s="131" t="s">
        <v>173</v>
      </c>
      <c r="B71" s="193">
        <v>2.3220000000000001</v>
      </c>
      <c r="C71" s="193">
        <v>31.062999999999999</v>
      </c>
      <c r="D71" s="132">
        <f t="shared" si="1"/>
        <v>-28.741</v>
      </c>
    </row>
    <row r="72" spans="1:4" x14ac:dyDescent="0.35">
      <c r="A72" s="131" t="s">
        <v>27</v>
      </c>
      <c r="B72" s="193">
        <v>1.05</v>
      </c>
      <c r="C72" s="193">
        <v>28.81</v>
      </c>
      <c r="D72" s="132">
        <f t="shared" si="1"/>
        <v>-27.759999999999998</v>
      </c>
    </row>
    <row r="73" spans="1:4" x14ac:dyDescent="0.35">
      <c r="A73" s="131" t="s">
        <v>204</v>
      </c>
      <c r="B73" s="193">
        <v>0.19700000000000001</v>
      </c>
      <c r="C73" s="193">
        <v>28.504999999999999</v>
      </c>
      <c r="D73" s="132">
        <f t="shared" si="1"/>
        <v>-28.308</v>
      </c>
    </row>
    <row r="74" spans="1:4" x14ac:dyDescent="0.35">
      <c r="A74" s="131" t="s">
        <v>23</v>
      </c>
      <c r="B74" s="193">
        <v>686.48699999999997</v>
      </c>
      <c r="C74" s="193">
        <v>28.456</v>
      </c>
      <c r="D74" s="132">
        <f t="shared" si="1"/>
        <v>658.03099999999995</v>
      </c>
    </row>
    <row r="75" spans="1:4" x14ac:dyDescent="0.35">
      <c r="A75" s="131" t="s">
        <v>172</v>
      </c>
      <c r="B75" s="193">
        <v>1.1259999999999999</v>
      </c>
      <c r="C75" s="193">
        <v>28.379000000000001</v>
      </c>
      <c r="D75" s="132">
        <f t="shared" si="1"/>
        <v>-27.253</v>
      </c>
    </row>
    <row r="76" spans="1:4" x14ac:dyDescent="0.35">
      <c r="A76" s="131" t="s">
        <v>7</v>
      </c>
      <c r="B76" s="193">
        <v>0.13</v>
      </c>
      <c r="C76" s="193">
        <v>28.213000000000001</v>
      </c>
      <c r="D76" s="132">
        <f t="shared" si="1"/>
        <v>-28.083000000000002</v>
      </c>
    </row>
    <row r="77" spans="1:4" x14ac:dyDescent="0.35">
      <c r="A77" s="131" t="s">
        <v>155</v>
      </c>
      <c r="B77" s="193">
        <v>3.863</v>
      </c>
      <c r="C77" s="193">
        <v>27.844000000000001</v>
      </c>
      <c r="D77" s="132">
        <f t="shared" si="1"/>
        <v>-23.981000000000002</v>
      </c>
    </row>
    <row r="78" spans="1:4" x14ac:dyDescent="0.35">
      <c r="A78" s="131" t="s">
        <v>22</v>
      </c>
      <c r="B78" s="193">
        <v>3.5000000000000003E-2</v>
      </c>
      <c r="C78" s="193">
        <v>27.721</v>
      </c>
      <c r="D78" s="132">
        <f t="shared" si="1"/>
        <v>-27.686</v>
      </c>
    </row>
    <row r="79" spans="1:4" x14ac:dyDescent="0.35">
      <c r="A79" s="131" t="s">
        <v>189</v>
      </c>
      <c r="B79" s="193">
        <v>5.5E-2</v>
      </c>
      <c r="C79" s="193">
        <v>27.646999999999998</v>
      </c>
      <c r="D79" s="132">
        <f t="shared" si="1"/>
        <v>-27.591999999999999</v>
      </c>
    </row>
    <row r="80" spans="1:4" x14ac:dyDescent="0.35">
      <c r="A80" s="131" t="s">
        <v>231</v>
      </c>
      <c r="B80" s="193">
        <v>0.28499999999999998</v>
      </c>
      <c r="C80" s="193">
        <v>26.672999999999998</v>
      </c>
      <c r="D80" s="132">
        <f t="shared" si="1"/>
        <v>-26.387999999999998</v>
      </c>
    </row>
    <row r="81" spans="1:4" x14ac:dyDescent="0.35">
      <c r="A81" s="131" t="s">
        <v>99</v>
      </c>
      <c r="B81" s="193">
        <v>0.105</v>
      </c>
      <c r="C81" s="193">
        <v>25.449000000000002</v>
      </c>
      <c r="D81" s="132">
        <f t="shared" si="1"/>
        <v>-25.344000000000001</v>
      </c>
    </row>
    <row r="82" spans="1:4" x14ac:dyDescent="0.35">
      <c r="A82" s="131" t="s">
        <v>50</v>
      </c>
      <c r="B82" s="193">
        <v>1.5469999999999999</v>
      </c>
      <c r="C82" s="193">
        <v>25.42</v>
      </c>
      <c r="D82" s="132">
        <f t="shared" si="1"/>
        <v>-23.873000000000001</v>
      </c>
    </row>
    <row r="83" spans="1:4" x14ac:dyDescent="0.35">
      <c r="A83" s="131" t="s">
        <v>175</v>
      </c>
      <c r="B83" s="193">
        <v>1.1519999999999999</v>
      </c>
      <c r="C83" s="193">
        <v>24.466000000000001</v>
      </c>
      <c r="D83" s="132">
        <f t="shared" si="1"/>
        <v>-23.314</v>
      </c>
    </row>
    <row r="84" spans="1:4" x14ac:dyDescent="0.35">
      <c r="A84" s="131" t="s">
        <v>181</v>
      </c>
      <c r="B84" s="193">
        <v>1.913</v>
      </c>
      <c r="C84" s="193">
        <v>24.335999999999999</v>
      </c>
      <c r="D84" s="132">
        <f t="shared" si="1"/>
        <v>-22.422999999999998</v>
      </c>
    </row>
    <row r="85" spans="1:4" x14ac:dyDescent="0.35">
      <c r="A85" s="131" t="s">
        <v>243</v>
      </c>
      <c r="B85" s="193">
        <v>0.41799999999999998</v>
      </c>
      <c r="C85" s="193">
        <v>24.181999999999999</v>
      </c>
      <c r="D85" s="132">
        <f t="shared" si="1"/>
        <v>-23.763999999999999</v>
      </c>
    </row>
    <row r="86" spans="1:4" x14ac:dyDescent="0.35">
      <c r="A86" s="131" t="s">
        <v>252</v>
      </c>
      <c r="B86" s="193">
        <v>0.33700000000000002</v>
      </c>
      <c r="C86" s="193">
        <v>23.96</v>
      </c>
      <c r="D86" s="132">
        <f t="shared" si="1"/>
        <v>-23.623000000000001</v>
      </c>
    </row>
    <row r="87" spans="1:4" x14ac:dyDescent="0.35">
      <c r="A87" s="131" t="s">
        <v>157</v>
      </c>
      <c r="B87" s="193">
        <v>89.197999999999993</v>
      </c>
      <c r="C87" s="193">
        <v>23.097999999999999</v>
      </c>
      <c r="D87" s="132">
        <f t="shared" si="1"/>
        <v>66.099999999999994</v>
      </c>
    </row>
    <row r="88" spans="1:4" x14ac:dyDescent="0.35">
      <c r="A88" s="131" t="s">
        <v>130</v>
      </c>
      <c r="B88" s="193">
        <v>1.258</v>
      </c>
      <c r="C88" s="193">
        <v>22.498000000000001</v>
      </c>
      <c r="D88" s="132">
        <f t="shared" si="1"/>
        <v>-21.240000000000002</v>
      </c>
    </row>
    <row r="89" spans="1:4" x14ac:dyDescent="0.35">
      <c r="A89" s="131" t="s">
        <v>201</v>
      </c>
      <c r="B89" s="193">
        <v>0.54300000000000004</v>
      </c>
      <c r="C89" s="193">
        <v>22.465</v>
      </c>
      <c r="D89" s="132">
        <f t="shared" si="1"/>
        <v>-21.922000000000001</v>
      </c>
    </row>
    <row r="90" spans="1:4" x14ac:dyDescent="0.35">
      <c r="A90" s="131" t="s">
        <v>234</v>
      </c>
      <c r="B90" s="193">
        <v>0.109</v>
      </c>
      <c r="C90" s="193">
        <v>22.038</v>
      </c>
      <c r="D90" s="132">
        <f t="shared" si="1"/>
        <v>-21.928999999999998</v>
      </c>
    </row>
    <row r="91" spans="1:4" x14ac:dyDescent="0.35">
      <c r="A91" s="131" t="s">
        <v>211</v>
      </c>
      <c r="B91" s="193">
        <v>0.91600000000000004</v>
      </c>
      <c r="C91" s="193">
        <v>21.942</v>
      </c>
      <c r="D91" s="132">
        <f t="shared" si="1"/>
        <v>-21.026</v>
      </c>
    </row>
    <row r="92" spans="1:4" x14ac:dyDescent="0.35">
      <c r="A92" s="131" t="s">
        <v>171</v>
      </c>
      <c r="B92" s="193">
        <v>0.84099999999999997</v>
      </c>
      <c r="C92" s="193">
        <v>21.678999999999998</v>
      </c>
      <c r="D92" s="132">
        <f t="shared" si="1"/>
        <v>-20.837999999999997</v>
      </c>
    </row>
    <row r="93" spans="1:4" x14ac:dyDescent="0.35">
      <c r="A93" s="131" t="s">
        <v>116</v>
      </c>
      <c r="B93" s="193">
        <v>0.17599999999999999</v>
      </c>
      <c r="C93" s="193">
        <v>20.905000000000001</v>
      </c>
      <c r="D93" s="132">
        <f t="shared" si="1"/>
        <v>-20.729000000000003</v>
      </c>
    </row>
    <row r="94" spans="1:4" x14ac:dyDescent="0.35">
      <c r="A94" s="131" t="s">
        <v>202</v>
      </c>
      <c r="B94" s="193">
        <v>4.6390000000000002</v>
      </c>
      <c r="C94" s="193">
        <v>20.611000000000001</v>
      </c>
      <c r="D94" s="132">
        <f t="shared" si="1"/>
        <v>-15.972000000000001</v>
      </c>
    </row>
    <row r="95" spans="1:4" x14ac:dyDescent="0.35">
      <c r="A95" s="131" t="s">
        <v>103</v>
      </c>
      <c r="B95" s="193">
        <v>0.66100000000000003</v>
      </c>
      <c r="C95" s="193">
        <v>20.37</v>
      </c>
      <c r="D95" s="132">
        <f t="shared" si="1"/>
        <v>-19.709</v>
      </c>
    </row>
    <row r="96" spans="1:4" x14ac:dyDescent="0.35">
      <c r="A96" s="131" t="s">
        <v>214</v>
      </c>
      <c r="B96" s="193">
        <v>2E-3</v>
      </c>
      <c r="C96" s="193">
        <v>18.507000000000001</v>
      </c>
      <c r="D96" s="132">
        <f t="shared" si="1"/>
        <v>-18.505000000000003</v>
      </c>
    </row>
    <row r="97" spans="1:4" x14ac:dyDescent="0.35">
      <c r="A97" s="131" t="s">
        <v>199</v>
      </c>
      <c r="B97" s="193">
        <v>6.7670000000000003</v>
      </c>
      <c r="C97" s="193">
        <v>18.475000000000001</v>
      </c>
      <c r="D97" s="132">
        <f t="shared" si="1"/>
        <v>-11.708000000000002</v>
      </c>
    </row>
    <row r="98" spans="1:4" x14ac:dyDescent="0.35">
      <c r="A98" s="131" t="s">
        <v>32</v>
      </c>
      <c r="B98" s="193">
        <v>0.16</v>
      </c>
      <c r="C98" s="193">
        <v>18.465</v>
      </c>
      <c r="D98" s="132">
        <f t="shared" si="1"/>
        <v>-18.305</v>
      </c>
    </row>
    <row r="99" spans="1:4" x14ac:dyDescent="0.35">
      <c r="A99" s="131" t="s">
        <v>133</v>
      </c>
      <c r="B99" s="193">
        <v>6.4770000000000003</v>
      </c>
      <c r="C99" s="193">
        <v>18.329000000000001</v>
      </c>
      <c r="D99" s="132">
        <f t="shared" si="1"/>
        <v>-11.852</v>
      </c>
    </row>
    <row r="100" spans="1:4" x14ac:dyDescent="0.35">
      <c r="A100" s="131" t="s">
        <v>235</v>
      </c>
      <c r="B100" s="193">
        <v>2E-3</v>
      </c>
      <c r="C100" s="193">
        <v>17.45</v>
      </c>
      <c r="D100" s="132">
        <f t="shared" si="1"/>
        <v>-17.448</v>
      </c>
    </row>
    <row r="101" spans="1:4" x14ac:dyDescent="0.35">
      <c r="A101" s="131" t="s">
        <v>132</v>
      </c>
      <c r="B101" s="193">
        <v>0.35599999999999998</v>
      </c>
      <c r="C101" s="193">
        <v>17.443000000000001</v>
      </c>
      <c r="D101" s="132">
        <f t="shared" si="1"/>
        <v>-17.087</v>
      </c>
    </row>
    <row r="102" spans="1:4" x14ac:dyDescent="0.35">
      <c r="A102" s="131" t="s">
        <v>170</v>
      </c>
      <c r="B102" s="193">
        <v>0.36599999999999999</v>
      </c>
      <c r="C102" s="193">
        <v>17.433</v>
      </c>
      <c r="D102" s="132">
        <f t="shared" si="1"/>
        <v>-17.067</v>
      </c>
    </row>
    <row r="103" spans="1:4" x14ac:dyDescent="0.35">
      <c r="A103" s="131" t="s">
        <v>117</v>
      </c>
      <c r="B103" s="193">
        <v>0.31</v>
      </c>
      <c r="C103" s="193">
        <v>17.297999999999998</v>
      </c>
      <c r="D103" s="132">
        <f t="shared" si="1"/>
        <v>-16.988</v>
      </c>
    </row>
    <row r="104" spans="1:4" x14ac:dyDescent="0.35">
      <c r="A104" s="131" t="s">
        <v>49</v>
      </c>
      <c r="B104" s="193">
        <v>2.7989999999999999</v>
      </c>
      <c r="C104" s="193">
        <v>16.491</v>
      </c>
      <c r="D104" s="132">
        <f t="shared" si="1"/>
        <v>-13.692</v>
      </c>
    </row>
    <row r="105" spans="1:4" x14ac:dyDescent="0.35">
      <c r="A105" s="131" t="s">
        <v>121</v>
      </c>
      <c r="B105" s="193">
        <v>0.25600000000000001</v>
      </c>
      <c r="C105" s="193">
        <v>16.379000000000001</v>
      </c>
      <c r="D105" s="132">
        <f t="shared" si="1"/>
        <v>-16.123000000000001</v>
      </c>
    </row>
    <row r="106" spans="1:4" x14ac:dyDescent="0.35">
      <c r="A106" s="131" t="s">
        <v>184</v>
      </c>
      <c r="B106" s="193">
        <v>0.14000000000000001</v>
      </c>
      <c r="C106" s="193">
        <v>16.318999999999999</v>
      </c>
      <c r="D106" s="132">
        <f t="shared" si="1"/>
        <v>-16.178999999999998</v>
      </c>
    </row>
    <row r="107" spans="1:4" x14ac:dyDescent="0.35">
      <c r="A107" s="131" t="s">
        <v>75</v>
      </c>
      <c r="B107" s="193">
        <v>4.2699999999999996</v>
      </c>
      <c r="C107" s="193">
        <v>15.913</v>
      </c>
      <c r="D107" s="132">
        <f t="shared" si="1"/>
        <v>-11.643000000000001</v>
      </c>
    </row>
    <row r="108" spans="1:4" x14ac:dyDescent="0.35">
      <c r="A108" s="131" t="s">
        <v>224</v>
      </c>
      <c r="B108" s="193">
        <v>0.02</v>
      </c>
      <c r="C108" s="193">
        <v>15.532999999999999</v>
      </c>
      <c r="D108" s="132">
        <f t="shared" si="1"/>
        <v>-15.513</v>
      </c>
    </row>
    <row r="109" spans="1:4" x14ac:dyDescent="0.35">
      <c r="A109" s="131" t="s">
        <v>238</v>
      </c>
      <c r="B109" s="193">
        <v>0.29099999999999998</v>
      </c>
      <c r="C109" s="193">
        <v>15.048999999999999</v>
      </c>
      <c r="D109" s="132">
        <f t="shared" si="1"/>
        <v>-14.757999999999999</v>
      </c>
    </row>
    <row r="110" spans="1:4" x14ac:dyDescent="0.35">
      <c r="A110" s="131" t="s">
        <v>106</v>
      </c>
      <c r="B110" s="193">
        <v>2.758</v>
      </c>
      <c r="C110" s="193">
        <v>14.827</v>
      </c>
      <c r="D110" s="132">
        <f t="shared" si="1"/>
        <v>-12.068999999999999</v>
      </c>
    </row>
    <row r="111" spans="1:4" x14ac:dyDescent="0.35">
      <c r="A111" s="131" t="s">
        <v>207</v>
      </c>
      <c r="B111" s="193">
        <v>1.2789999999999999</v>
      </c>
      <c r="C111" s="193">
        <v>14.818</v>
      </c>
      <c r="D111" s="132">
        <f t="shared" si="1"/>
        <v>-13.539</v>
      </c>
    </row>
    <row r="112" spans="1:4" x14ac:dyDescent="0.35">
      <c r="A112" s="131" t="s">
        <v>119</v>
      </c>
      <c r="B112" s="193">
        <v>0.33400000000000002</v>
      </c>
      <c r="C112" s="193">
        <v>14.744999999999999</v>
      </c>
      <c r="D112" s="132">
        <f t="shared" si="1"/>
        <v>-14.411</v>
      </c>
    </row>
    <row r="113" spans="1:4" x14ac:dyDescent="0.35">
      <c r="A113" s="131" t="s">
        <v>200</v>
      </c>
      <c r="B113" s="193">
        <v>0.36199999999999999</v>
      </c>
      <c r="C113" s="193">
        <v>14.574</v>
      </c>
      <c r="D113" s="132">
        <f t="shared" si="1"/>
        <v>-14.212</v>
      </c>
    </row>
    <row r="114" spans="1:4" x14ac:dyDescent="0.35">
      <c r="A114" s="131" t="s">
        <v>94</v>
      </c>
      <c r="B114" s="193">
        <v>1E-3</v>
      </c>
      <c r="C114" s="193">
        <v>14.461</v>
      </c>
      <c r="D114" s="132">
        <f t="shared" si="1"/>
        <v>-14.46</v>
      </c>
    </row>
    <row r="115" spans="1:4" x14ac:dyDescent="0.35">
      <c r="A115" s="131" t="s">
        <v>145</v>
      </c>
      <c r="B115" s="193">
        <v>19.859000000000002</v>
      </c>
      <c r="C115" s="193">
        <v>14.379</v>
      </c>
      <c r="D115" s="132">
        <f t="shared" si="1"/>
        <v>5.4800000000000022</v>
      </c>
    </row>
    <row r="116" spans="1:4" x14ac:dyDescent="0.35">
      <c r="A116" s="131" t="s">
        <v>142</v>
      </c>
      <c r="B116" s="193">
        <v>1.756</v>
      </c>
      <c r="C116" s="193">
        <v>14.144</v>
      </c>
      <c r="D116" s="132">
        <f t="shared" si="1"/>
        <v>-12.388</v>
      </c>
    </row>
    <row r="117" spans="1:4" x14ac:dyDescent="0.35">
      <c r="A117" s="131" t="s">
        <v>82</v>
      </c>
      <c r="B117" s="193">
        <v>5.0000000000000001E-3</v>
      </c>
      <c r="C117" s="193">
        <v>14.074</v>
      </c>
      <c r="D117" s="132">
        <f t="shared" si="1"/>
        <v>-14.068999999999999</v>
      </c>
    </row>
    <row r="118" spans="1:4" x14ac:dyDescent="0.35">
      <c r="A118" s="131" t="s">
        <v>30</v>
      </c>
      <c r="B118" s="193">
        <v>0.20300000000000001</v>
      </c>
      <c r="C118" s="193">
        <v>13.965</v>
      </c>
      <c r="D118" s="132">
        <f t="shared" si="1"/>
        <v>-13.762</v>
      </c>
    </row>
    <row r="119" spans="1:4" x14ac:dyDescent="0.35">
      <c r="A119" s="131" t="s">
        <v>182</v>
      </c>
      <c r="B119" s="193">
        <v>0.17100000000000001</v>
      </c>
      <c r="C119" s="193">
        <v>13.787000000000001</v>
      </c>
      <c r="D119" s="132">
        <f t="shared" si="1"/>
        <v>-13.616000000000001</v>
      </c>
    </row>
    <row r="120" spans="1:4" x14ac:dyDescent="0.35">
      <c r="A120" s="131" t="s">
        <v>147</v>
      </c>
      <c r="B120" s="193">
        <v>0.67200000000000004</v>
      </c>
      <c r="C120" s="193">
        <v>13.476000000000001</v>
      </c>
      <c r="D120" s="132">
        <f t="shared" si="1"/>
        <v>-12.804</v>
      </c>
    </row>
    <row r="121" spans="1:4" x14ac:dyDescent="0.35">
      <c r="A121" s="131" t="s">
        <v>4</v>
      </c>
      <c r="B121" s="193">
        <v>0.81299999999999994</v>
      </c>
      <c r="C121" s="193">
        <v>13.271000000000001</v>
      </c>
      <c r="D121" s="132">
        <f t="shared" si="1"/>
        <v>-12.458</v>
      </c>
    </row>
    <row r="122" spans="1:4" x14ac:dyDescent="0.35">
      <c r="A122" s="131" t="s">
        <v>28</v>
      </c>
      <c r="B122" s="193">
        <v>0.16</v>
      </c>
      <c r="C122" s="193">
        <v>13.27</v>
      </c>
      <c r="D122" s="132">
        <f t="shared" si="1"/>
        <v>-13.11</v>
      </c>
    </row>
    <row r="123" spans="1:4" x14ac:dyDescent="0.35">
      <c r="A123" s="131" t="s">
        <v>237</v>
      </c>
      <c r="B123" s="193">
        <v>0.17799999999999999</v>
      </c>
      <c r="C123" s="193">
        <v>13.125</v>
      </c>
      <c r="D123" s="132">
        <f t="shared" si="1"/>
        <v>-12.946999999999999</v>
      </c>
    </row>
    <row r="124" spans="1:4" x14ac:dyDescent="0.35">
      <c r="A124" s="131" t="s">
        <v>24</v>
      </c>
      <c r="B124" s="193">
        <v>0.39500000000000002</v>
      </c>
      <c r="C124" s="193">
        <v>12.929</v>
      </c>
      <c r="D124" s="132">
        <f t="shared" si="1"/>
        <v>-12.534000000000001</v>
      </c>
    </row>
    <row r="125" spans="1:4" x14ac:dyDescent="0.35">
      <c r="A125" s="131" t="s">
        <v>34</v>
      </c>
      <c r="B125" s="193">
        <v>0.10199999999999999</v>
      </c>
      <c r="C125" s="193">
        <v>12.88</v>
      </c>
      <c r="D125" s="132">
        <f t="shared" si="1"/>
        <v>-12.778</v>
      </c>
    </row>
    <row r="126" spans="1:4" x14ac:dyDescent="0.35">
      <c r="A126" s="131" t="s">
        <v>225</v>
      </c>
      <c r="B126" s="193">
        <v>0.11899999999999999</v>
      </c>
      <c r="C126" s="193">
        <v>11.516999999999999</v>
      </c>
      <c r="D126" s="132">
        <f t="shared" si="1"/>
        <v>-11.398</v>
      </c>
    </row>
    <row r="127" spans="1:4" x14ac:dyDescent="0.35">
      <c r="A127" s="131" t="s">
        <v>253</v>
      </c>
      <c r="B127" s="193">
        <v>0.53700000000000003</v>
      </c>
      <c r="C127" s="193">
        <v>11.355</v>
      </c>
      <c r="D127" s="132">
        <f t="shared" si="1"/>
        <v>-10.818</v>
      </c>
    </row>
    <row r="128" spans="1:4" x14ac:dyDescent="0.35">
      <c r="A128" s="131" t="s">
        <v>183</v>
      </c>
      <c r="B128" s="193">
        <v>3.6999999999999998E-2</v>
      </c>
      <c r="C128" s="193">
        <v>11.074999999999999</v>
      </c>
      <c r="D128" s="132">
        <f t="shared" si="1"/>
        <v>-11.037999999999998</v>
      </c>
    </row>
    <row r="129" spans="1:4" x14ac:dyDescent="0.35">
      <c r="A129" s="131" t="s">
        <v>229</v>
      </c>
      <c r="B129" s="193">
        <v>1.954</v>
      </c>
      <c r="C129" s="193">
        <v>10.942</v>
      </c>
      <c r="D129" s="132">
        <f t="shared" si="1"/>
        <v>-8.9879999999999995</v>
      </c>
    </row>
    <row r="130" spans="1:4" x14ac:dyDescent="0.35">
      <c r="A130" s="131" t="s">
        <v>13</v>
      </c>
      <c r="B130" s="193">
        <v>0.29899999999999999</v>
      </c>
      <c r="C130" s="193">
        <v>10.417</v>
      </c>
      <c r="D130" s="132">
        <f t="shared" si="1"/>
        <v>-10.118</v>
      </c>
    </row>
    <row r="131" spans="1:4" x14ac:dyDescent="0.35">
      <c r="A131" s="131" t="s">
        <v>247</v>
      </c>
      <c r="B131" s="193">
        <v>0.35699999999999998</v>
      </c>
      <c r="C131" s="193">
        <v>9.8170000000000002</v>
      </c>
      <c r="D131" s="132">
        <f t="shared" ref="D131:D194" si="2">B131-C131</f>
        <v>-9.4600000000000009</v>
      </c>
    </row>
    <row r="132" spans="1:4" x14ac:dyDescent="0.35">
      <c r="A132" s="131" t="s">
        <v>128</v>
      </c>
      <c r="B132" s="193">
        <v>3.7999999999999999E-2</v>
      </c>
      <c r="C132" s="193">
        <v>9.7859999999999996</v>
      </c>
      <c r="D132" s="132">
        <f t="shared" si="2"/>
        <v>-9.7479999999999993</v>
      </c>
    </row>
    <row r="133" spans="1:4" x14ac:dyDescent="0.35">
      <c r="A133" s="131" t="s">
        <v>152</v>
      </c>
      <c r="B133" s="193">
        <v>4.7039999999999997</v>
      </c>
      <c r="C133" s="193">
        <v>9.718</v>
      </c>
      <c r="D133" s="132">
        <f t="shared" si="2"/>
        <v>-5.0140000000000002</v>
      </c>
    </row>
    <row r="134" spans="1:4" x14ac:dyDescent="0.35">
      <c r="A134" s="131" t="s">
        <v>120</v>
      </c>
      <c r="B134" s="193">
        <v>3.17</v>
      </c>
      <c r="C134" s="193">
        <v>9.3889999999999993</v>
      </c>
      <c r="D134" s="132">
        <f t="shared" si="2"/>
        <v>-6.2189999999999994</v>
      </c>
    </row>
    <row r="135" spans="1:4" x14ac:dyDescent="0.35">
      <c r="A135" s="131" t="s">
        <v>110</v>
      </c>
      <c r="B135" s="193">
        <v>0.35</v>
      </c>
      <c r="C135" s="193">
        <v>8.8979999999999997</v>
      </c>
      <c r="D135" s="132">
        <f t="shared" si="2"/>
        <v>-8.548</v>
      </c>
    </row>
    <row r="136" spans="1:4" x14ac:dyDescent="0.35">
      <c r="A136" s="131" t="s">
        <v>122</v>
      </c>
      <c r="B136" s="193">
        <v>0.27500000000000002</v>
      </c>
      <c r="C136" s="193">
        <v>7.8449999999999998</v>
      </c>
      <c r="D136" s="132">
        <f t="shared" si="2"/>
        <v>-7.5699999999999994</v>
      </c>
    </row>
    <row r="137" spans="1:4" x14ac:dyDescent="0.35">
      <c r="A137" s="131" t="s">
        <v>159</v>
      </c>
      <c r="B137" s="193">
        <v>0.17399999999999999</v>
      </c>
      <c r="C137" s="193">
        <v>7.4720000000000004</v>
      </c>
      <c r="D137" s="132">
        <f t="shared" si="2"/>
        <v>-7.298</v>
      </c>
    </row>
    <row r="138" spans="1:4" x14ac:dyDescent="0.35">
      <c r="A138" s="131" t="s">
        <v>6</v>
      </c>
      <c r="B138" s="193">
        <v>0.39700000000000002</v>
      </c>
      <c r="C138" s="193">
        <v>7.4189999999999996</v>
      </c>
      <c r="D138" s="132">
        <f t="shared" si="2"/>
        <v>-7.0219999999999994</v>
      </c>
    </row>
    <row r="139" spans="1:4" x14ac:dyDescent="0.35">
      <c r="A139" s="131" t="s">
        <v>256</v>
      </c>
      <c r="B139" s="193">
        <v>0.156</v>
      </c>
      <c r="C139" s="193">
        <v>6.9870000000000001</v>
      </c>
      <c r="D139" s="132">
        <f t="shared" si="2"/>
        <v>-6.8310000000000004</v>
      </c>
    </row>
    <row r="140" spans="1:4" x14ac:dyDescent="0.35">
      <c r="A140" s="131" t="s">
        <v>162</v>
      </c>
      <c r="B140" s="193">
        <v>0.629</v>
      </c>
      <c r="C140" s="193">
        <v>6.835</v>
      </c>
      <c r="D140" s="132">
        <f t="shared" si="2"/>
        <v>-6.2059999999999995</v>
      </c>
    </row>
    <row r="141" spans="1:4" x14ac:dyDescent="0.35">
      <c r="A141" s="131" t="s">
        <v>8</v>
      </c>
      <c r="B141" s="193">
        <v>4.1740000000000004</v>
      </c>
      <c r="C141" s="193">
        <v>6.8</v>
      </c>
      <c r="D141" s="132">
        <f t="shared" si="2"/>
        <v>-2.6259999999999994</v>
      </c>
    </row>
    <row r="142" spans="1:4" x14ac:dyDescent="0.35">
      <c r="A142" s="131" t="s">
        <v>222</v>
      </c>
      <c r="B142" s="193">
        <v>2.3290000000000002</v>
      </c>
      <c r="C142" s="193">
        <v>6.7560000000000002</v>
      </c>
      <c r="D142" s="132">
        <f t="shared" si="2"/>
        <v>-4.4269999999999996</v>
      </c>
    </row>
    <row r="143" spans="1:4" x14ac:dyDescent="0.35">
      <c r="A143" s="131" t="s">
        <v>31</v>
      </c>
      <c r="B143" s="193">
        <v>1.7000000000000001E-2</v>
      </c>
      <c r="C143" s="193">
        <v>6.4749999999999996</v>
      </c>
      <c r="D143" s="132">
        <f t="shared" si="2"/>
        <v>-6.4579999999999993</v>
      </c>
    </row>
    <row r="144" spans="1:4" x14ac:dyDescent="0.35">
      <c r="A144" s="131" t="s">
        <v>203</v>
      </c>
      <c r="B144" s="193">
        <v>0.19500000000000001</v>
      </c>
      <c r="C144" s="193">
        <v>6.3310000000000004</v>
      </c>
      <c r="D144" s="132">
        <f t="shared" si="2"/>
        <v>-6.1360000000000001</v>
      </c>
    </row>
    <row r="145" spans="1:4" x14ac:dyDescent="0.35">
      <c r="A145" s="131" t="s">
        <v>174</v>
      </c>
      <c r="B145" s="193">
        <v>0.17</v>
      </c>
      <c r="C145" s="193">
        <v>6.2009999999999996</v>
      </c>
      <c r="D145" s="132">
        <f t="shared" si="2"/>
        <v>-6.0309999999999997</v>
      </c>
    </row>
    <row r="146" spans="1:4" x14ac:dyDescent="0.35">
      <c r="A146" s="131" t="s">
        <v>154</v>
      </c>
      <c r="B146" s="193">
        <v>5.43</v>
      </c>
      <c r="C146" s="193">
        <v>6.1139999999999999</v>
      </c>
      <c r="D146" s="132">
        <f t="shared" si="2"/>
        <v>-0.68400000000000016</v>
      </c>
    </row>
    <row r="147" spans="1:4" x14ac:dyDescent="0.35">
      <c r="A147" s="131" t="s">
        <v>81</v>
      </c>
      <c r="B147" s="193">
        <v>18.338000000000001</v>
      </c>
      <c r="C147" s="193">
        <v>5.7549999999999999</v>
      </c>
      <c r="D147" s="132">
        <f t="shared" si="2"/>
        <v>12.583000000000002</v>
      </c>
    </row>
    <row r="148" spans="1:4" x14ac:dyDescent="0.35">
      <c r="A148" s="131" t="s">
        <v>83</v>
      </c>
      <c r="B148" s="193"/>
      <c r="C148" s="193">
        <v>5.4859999999999998</v>
      </c>
      <c r="D148" s="132">
        <f t="shared" si="2"/>
        <v>-5.4859999999999998</v>
      </c>
    </row>
    <row r="149" spans="1:4" x14ac:dyDescent="0.35">
      <c r="A149" s="131" t="s">
        <v>254</v>
      </c>
      <c r="B149" s="193">
        <v>19.66</v>
      </c>
      <c r="C149" s="193">
        <v>4.9889999999999999</v>
      </c>
      <c r="D149" s="132">
        <f t="shared" si="2"/>
        <v>14.670999999999999</v>
      </c>
    </row>
    <row r="150" spans="1:4" x14ac:dyDescent="0.35">
      <c r="A150" s="131" t="s">
        <v>158</v>
      </c>
      <c r="B150" s="193">
        <v>1E-3</v>
      </c>
      <c r="C150" s="193">
        <v>4.9859999999999998</v>
      </c>
      <c r="D150" s="132">
        <f t="shared" si="2"/>
        <v>-4.9849999999999994</v>
      </c>
    </row>
    <row r="151" spans="1:4" x14ac:dyDescent="0.35">
      <c r="A151" s="131" t="s">
        <v>164</v>
      </c>
      <c r="B151" s="193">
        <v>1.8859999999999999</v>
      </c>
      <c r="C151" s="193">
        <v>4.9720000000000004</v>
      </c>
      <c r="D151" s="132">
        <f t="shared" si="2"/>
        <v>-3.0860000000000003</v>
      </c>
    </row>
    <row r="152" spans="1:4" x14ac:dyDescent="0.35">
      <c r="A152" s="131" t="s">
        <v>141</v>
      </c>
      <c r="B152" s="193">
        <v>6.0000000000000001E-3</v>
      </c>
      <c r="C152" s="193">
        <v>4.6890000000000001</v>
      </c>
      <c r="D152" s="132">
        <f t="shared" si="2"/>
        <v>-4.6829999999999998</v>
      </c>
    </row>
    <row r="153" spans="1:4" x14ac:dyDescent="0.35">
      <c r="A153" s="131" t="s">
        <v>255</v>
      </c>
      <c r="B153" s="193">
        <v>0.10100000000000001</v>
      </c>
      <c r="C153" s="193">
        <v>4.6079999999999997</v>
      </c>
      <c r="D153" s="132">
        <f t="shared" si="2"/>
        <v>-4.5069999999999997</v>
      </c>
    </row>
    <row r="154" spans="1:4" x14ac:dyDescent="0.35">
      <c r="A154" s="131" t="s">
        <v>112</v>
      </c>
      <c r="B154" s="193">
        <v>3.4249999999999998</v>
      </c>
      <c r="C154" s="193">
        <v>4.4489999999999998</v>
      </c>
      <c r="D154" s="132">
        <f t="shared" si="2"/>
        <v>-1.024</v>
      </c>
    </row>
    <row r="155" spans="1:4" x14ac:dyDescent="0.35">
      <c r="A155" s="131" t="s">
        <v>244</v>
      </c>
      <c r="B155" s="193">
        <v>1.863</v>
      </c>
      <c r="C155" s="193">
        <v>4.444</v>
      </c>
      <c r="D155" s="132">
        <f t="shared" si="2"/>
        <v>-2.581</v>
      </c>
    </row>
    <row r="156" spans="1:4" x14ac:dyDescent="0.35">
      <c r="A156" s="131" t="s">
        <v>228</v>
      </c>
      <c r="B156" s="193">
        <v>1.9E-2</v>
      </c>
      <c r="C156" s="193">
        <v>4.3470000000000004</v>
      </c>
      <c r="D156" s="132">
        <f t="shared" si="2"/>
        <v>-4.3280000000000003</v>
      </c>
    </row>
    <row r="157" spans="1:4" x14ac:dyDescent="0.35">
      <c r="A157" s="131" t="s">
        <v>206</v>
      </c>
      <c r="B157" s="193">
        <v>1.67</v>
      </c>
      <c r="C157" s="193">
        <v>4.194</v>
      </c>
      <c r="D157" s="132">
        <f t="shared" si="2"/>
        <v>-2.524</v>
      </c>
    </row>
    <row r="158" spans="1:4" x14ac:dyDescent="0.35">
      <c r="A158" s="131" t="s">
        <v>150</v>
      </c>
      <c r="B158" s="193">
        <v>0.40200000000000002</v>
      </c>
      <c r="C158" s="193">
        <v>4.1050000000000004</v>
      </c>
      <c r="D158" s="132">
        <f t="shared" si="2"/>
        <v>-3.7030000000000003</v>
      </c>
    </row>
    <row r="159" spans="1:4" x14ac:dyDescent="0.35">
      <c r="A159" s="131" t="s">
        <v>192</v>
      </c>
      <c r="B159" s="193"/>
      <c r="C159" s="193">
        <v>4.0460000000000003</v>
      </c>
      <c r="D159" s="132">
        <f t="shared" si="2"/>
        <v>-4.0460000000000003</v>
      </c>
    </row>
    <row r="160" spans="1:4" x14ac:dyDescent="0.35">
      <c r="A160" s="131" t="s">
        <v>144</v>
      </c>
      <c r="B160" s="193">
        <v>0.186</v>
      </c>
      <c r="C160" s="193">
        <v>4.0410000000000004</v>
      </c>
      <c r="D160" s="132">
        <f t="shared" si="2"/>
        <v>-3.8550000000000004</v>
      </c>
    </row>
    <row r="161" spans="1:4" x14ac:dyDescent="0.35">
      <c r="A161" s="131" t="s">
        <v>186</v>
      </c>
      <c r="B161" s="193">
        <v>0.183</v>
      </c>
      <c r="C161" s="193">
        <v>3.8260000000000001</v>
      </c>
      <c r="D161" s="132">
        <f t="shared" si="2"/>
        <v>-3.6430000000000002</v>
      </c>
    </row>
    <row r="162" spans="1:4" x14ac:dyDescent="0.35">
      <c r="A162" s="131" t="s">
        <v>240</v>
      </c>
      <c r="B162" s="193">
        <v>6.0000000000000001E-3</v>
      </c>
      <c r="C162" s="193">
        <v>3.8010000000000002</v>
      </c>
      <c r="D162" s="132">
        <f t="shared" si="2"/>
        <v>-3.7950000000000004</v>
      </c>
    </row>
    <row r="163" spans="1:4" x14ac:dyDescent="0.35">
      <c r="A163" s="131" t="s">
        <v>64</v>
      </c>
      <c r="B163" s="193">
        <v>96.54</v>
      </c>
      <c r="C163" s="193">
        <v>3.7280000000000002</v>
      </c>
      <c r="D163" s="132">
        <f t="shared" si="2"/>
        <v>92.812000000000012</v>
      </c>
    </row>
    <row r="164" spans="1:4" x14ac:dyDescent="0.35">
      <c r="A164" s="131" t="s">
        <v>248</v>
      </c>
      <c r="B164" s="193">
        <v>1.6E-2</v>
      </c>
      <c r="C164" s="193">
        <v>3.7029999999999998</v>
      </c>
      <c r="D164" s="132">
        <f t="shared" si="2"/>
        <v>-3.6869999999999998</v>
      </c>
    </row>
    <row r="165" spans="1:4" x14ac:dyDescent="0.35">
      <c r="A165" s="131" t="s">
        <v>74</v>
      </c>
      <c r="B165" s="193">
        <v>1.4870000000000001</v>
      </c>
      <c r="C165" s="193">
        <v>3.6890000000000001</v>
      </c>
      <c r="D165" s="132">
        <f t="shared" si="2"/>
        <v>-2.202</v>
      </c>
    </row>
    <row r="166" spans="1:4" x14ac:dyDescent="0.35">
      <c r="A166" s="131" t="s">
        <v>191</v>
      </c>
      <c r="B166" s="193">
        <v>8.0000000000000002E-3</v>
      </c>
      <c r="C166" s="193">
        <v>3.5030000000000001</v>
      </c>
      <c r="D166" s="132">
        <f t="shared" si="2"/>
        <v>-3.4950000000000001</v>
      </c>
    </row>
    <row r="167" spans="1:4" x14ac:dyDescent="0.35">
      <c r="A167" s="131" t="s">
        <v>89</v>
      </c>
      <c r="B167" s="193">
        <v>2.9000000000000001E-2</v>
      </c>
      <c r="C167" s="193">
        <v>3.484</v>
      </c>
      <c r="D167" s="132">
        <f t="shared" si="2"/>
        <v>-3.4550000000000001</v>
      </c>
    </row>
    <row r="168" spans="1:4" x14ac:dyDescent="0.35">
      <c r="A168" s="131" t="s">
        <v>156</v>
      </c>
      <c r="B168" s="193">
        <v>1.2E-2</v>
      </c>
      <c r="C168" s="193">
        <v>3.4550000000000001</v>
      </c>
      <c r="D168" s="132">
        <f t="shared" si="2"/>
        <v>-3.4430000000000001</v>
      </c>
    </row>
    <row r="169" spans="1:4" x14ac:dyDescent="0.35">
      <c r="A169" s="131" t="s">
        <v>193</v>
      </c>
      <c r="B169" s="193">
        <v>0.73</v>
      </c>
      <c r="C169" s="193">
        <v>3.286</v>
      </c>
      <c r="D169" s="132">
        <f t="shared" si="2"/>
        <v>-2.556</v>
      </c>
    </row>
    <row r="170" spans="1:4" x14ac:dyDescent="0.35">
      <c r="A170" s="131" t="s">
        <v>194</v>
      </c>
      <c r="B170" s="193">
        <v>1.103</v>
      </c>
      <c r="C170" s="193">
        <v>3.2090000000000001</v>
      </c>
      <c r="D170" s="132">
        <f t="shared" si="2"/>
        <v>-2.1059999999999999</v>
      </c>
    </row>
    <row r="171" spans="1:4" x14ac:dyDescent="0.35">
      <c r="A171" s="131" t="s">
        <v>249</v>
      </c>
      <c r="B171" s="193">
        <v>6.9000000000000006E-2</v>
      </c>
      <c r="C171" s="193">
        <v>3.044</v>
      </c>
      <c r="D171" s="132">
        <f t="shared" si="2"/>
        <v>-2.9750000000000001</v>
      </c>
    </row>
    <row r="172" spans="1:4" x14ac:dyDescent="0.35">
      <c r="A172" s="131" t="s">
        <v>138</v>
      </c>
      <c r="B172" s="193">
        <v>0.221</v>
      </c>
      <c r="C172" s="193">
        <v>2.9129999999999998</v>
      </c>
      <c r="D172" s="132">
        <f t="shared" si="2"/>
        <v>-2.6919999999999997</v>
      </c>
    </row>
    <row r="173" spans="1:4" x14ac:dyDescent="0.35">
      <c r="A173" s="131" t="s">
        <v>242</v>
      </c>
      <c r="B173" s="193">
        <v>2.7E-2</v>
      </c>
      <c r="C173" s="193">
        <v>2.6179999999999999</v>
      </c>
      <c r="D173" s="132">
        <f t="shared" si="2"/>
        <v>-2.5909999999999997</v>
      </c>
    </row>
    <row r="174" spans="1:4" x14ac:dyDescent="0.35">
      <c r="A174" s="131" t="s">
        <v>95</v>
      </c>
      <c r="B174" s="193">
        <v>0.53800000000000003</v>
      </c>
      <c r="C174" s="193">
        <v>2.6059999999999999</v>
      </c>
      <c r="D174" s="132">
        <f t="shared" si="2"/>
        <v>-2.0679999999999996</v>
      </c>
    </row>
    <row r="175" spans="1:4" x14ac:dyDescent="0.35">
      <c r="A175" s="131" t="s">
        <v>42</v>
      </c>
      <c r="B175" s="193">
        <v>1.2999999999999999E-2</v>
      </c>
      <c r="C175" s="193">
        <v>1.889</v>
      </c>
      <c r="D175" s="132">
        <f t="shared" si="2"/>
        <v>-1.8760000000000001</v>
      </c>
    </row>
    <row r="176" spans="1:4" x14ac:dyDescent="0.35">
      <c r="A176" s="131" t="s">
        <v>113</v>
      </c>
      <c r="B176" s="193">
        <v>0.122</v>
      </c>
      <c r="C176" s="193">
        <v>1.847</v>
      </c>
      <c r="D176" s="132">
        <f t="shared" si="2"/>
        <v>-1.7250000000000001</v>
      </c>
    </row>
    <row r="177" spans="1:4" x14ac:dyDescent="0.35">
      <c r="A177" s="131" t="s">
        <v>188</v>
      </c>
      <c r="B177" s="193">
        <v>1.2E-2</v>
      </c>
      <c r="C177" s="193">
        <v>1.774</v>
      </c>
      <c r="D177" s="132">
        <f t="shared" si="2"/>
        <v>-1.762</v>
      </c>
    </row>
    <row r="178" spans="1:4" x14ac:dyDescent="0.35">
      <c r="A178" s="131" t="s">
        <v>61</v>
      </c>
      <c r="B178" s="193">
        <v>22.675999999999998</v>
      </c>
      <c r="C178" s="193">
        <v>1.611</v>
      </c>
      <c r="D178" s="132">
        <f t="shared" si="2"/>
        <v>21.064999999999998</v>
      </c>
    </row>
    <row r="179" spans="1:4" x14ac:dyDescent="0.35">
      <c r="A179" s="131" t="s">
        <v>136</v>
      </c>
      <c r="B179" s="193">
        <v>4.9000000000000002E-2</v>
      </c>
      <c r="C179" s="193">
        <v>1.59</v>
      </c>
      <c r="D179" s="132">
        <f t="shared" si="2"/>
        <v>-1.5410000000000001</v>
      </c>
    </row>
    <row r="180" spans="1:4" x14ac:dyDescent="0.35">
      <c r="A180" s="131" t="s">
        <v>208</v>
      </c>
      <c r="B180" s="193">
        <v>0.14000000000000001</v>
      </c>
      <c r="C180" s="193">
        <v>1.5680000000000001</v>
      </c>
      <c r="D180" s="132">
        <f t="shared" si="2"/>
        <v>-1.4279999999999999</v>
      </c>
    </row>
    <row r="181" spans="1:4" x14ac:dyDescent="0.35">
      <c r="A181" s="131" t="s">
        <v>226</v>
      </c>
      <c r="B181" s="193">
        <v>0.20300000000000001</v>
      </c>
      <c r="C181" s="193">
        <v>1.375</v>
      </c>
      <c r="D181" s="132">
        <f t="shared" si="2"/>
        <v>-1.1719999999999999</v>
      </c>
    </row>
    <row r="182" spans="1:4" x14ac:dyDescent="0.35">
      <c r="A182" s="131" t="s">
        <v>209</v>
      </c>
      <c r="B182" s="193">
        <v>1.2E-2</v>
      </c>
      <c r="C182" s="193">
        <v>1.3560000000000001</v>
      </c>
      <c r="D182" s="132">
        <f t="shared" si="2"/>
        <v>-1.3440000000000001</v>
      </c>
    </row>
    <row r="183" spans="1:4" x14ac:dyDescent="0.35">
      <c r="A183" s="131" t="s">
        <v>139</v>
      </c>
      <c r="B183" s="193">
        <v>1.4999999999999999E-2</v>
      </c>
      <c r="C183" s="193">
        <v>1.2569999999999999</v>
      </c>
      <c r="D183" s="132">
        <f t="shared" si="2"/>
        <v>-1.242</v>
      </c>
    </row>
    <row r="184" spans="1:4" x14ac:dyDescent="0.35">
      <c r="A184" s="131" t="s">
        <v>17</v>
      </c>
      <c r="B184" s="193">
        <v>2E-3</v>
      </c>
      <c r="C184" s="193">
        <v>1.224</v>
      </c>
      <c r="D184" s="132">
        <f t="shared" si="2"/>
        <v>-1.222</v>
      </c>
    </row>
    <row r="185" spans="1:4" x14ac:dyDescent="0.35">
      <c r="A185" s="131" t="s">
        <v>137</v>
      </c>
      <c r="B185" s="193">
        <v>1E-3</v>
      </c>
      <c r="C185" s="193">
        <v>1.204</v>
      </c>
      <c r="D185" s="132">
        <f t="shared" si="2"/>
        <v>-1.2030000000000001</v>
      </c>
    </row>
    <row r="186" spans="1:4" x14ac:dyDescent="0.35">
      <c r="A186" s="131" t="s">
        <v>92</v>
      </c>
      <c r="B186" s="193">
        <v>6.3E-2</v>
      </c>
      <c r="C186" s="193">
        <v>1.121</v>
      </c>
      <c r="D186" s="132">
        <f t="shared" si="2"/>
        <v>-1.0580000000000001</v>
      </c>
    </row>
    <row r="187" spans="1:4" x14ac:dyDescent="0.35">
      <c r="A187" s="131" t="s">
        <v>90</v>
      </c>
      <c r="B187" s="193"/>
      <c r="C187" s="193">
        <v>1.1040000000000001</v>
      </c>
      <c r="D187" s="132">
        <f t="shared" si="2"/>
        <v>-1.1040000000000001</v>
      </c>
    </row>
    <row r="188" spans="1:4" x14ac:dyDescent="0.35">
      <c r="A188" s="131" t="s">
        <v>101</v>
      </c>
      <c r="B188" s="193"/>
      <c r="C188" s="193">
        <v>1.026</v>
      </c>
      <c r="D188" s="132">
        <f t="shared" si="2"/>
        <v>-1.026</v>
      </c>
    </row>
    <row r="189" spans="1:4" x14ac:dyDescent="0.35">
      <c r="A189" s="131" t="s">
        <v>102</v>
      </c>
      <c r="B189" s="193">
        <v>3.0000000000000001E-3</v>
      </c>
      <c r="C189" s="193">
        <v>0.99399999999999999</v>
      </c>
      <c r="D189" s="132">
        <f t="shared" si="2"/>
        <v>-0.99099999999999999</v>
      </c>
    </row>
    <row r="190" spans="1:4" x14ac:dyDescent="0.35">
      <c r="A190" s="131" t="s">
        <v>140</v>
      </c>
      <c r="B190" s="193">
        <v>3.0000000000000001E-3</v>
      </c>
      <c r="C190" s="193">
        <v>0.98899999999999999</v>
      </c>
      <c r="D190" s="132">
        <f t="shared" si="2"/>
        <v>-0.98599999999999999</v>
      </c>
    </row>
    <row r="191" spans="1:4" x14ac:dyDescent="0.35">
      <c r="A191" s="131" t="s">
        <v>10</v>
      </c>
      <c r="B191" s="193">
        <v>4.7249999999999996</v>
      </c>
      <c r="C191" s="193">
        <v>0.97899999999999998</v>
      </c>
      <c r="D191" s="132">
        <f t="shared" si="2"/>
        <v>3.7459999999999996</v>
      </c>
    </row>
    <row r="192" spans="1:4" x14ac:dyDescent="0.35">
      <c r="A192" s="131" t="s">
        <v>59</v>
      </c>
      <c r="B192" s="193">
        <v>2.5000000000000001E-2</v>
      </c>
      <c r="C192" s="193">
        <v>0.95899999999999996</v>
      </c>
      <c r="D192" s="132">
        <f t="shared" si="2"/>
        <v>-0.93399999999999994</v>
      </c>
    </row>
    <row r="193" spans="1:4" x14ac:dyDescent="0.35">
      <c r="A193" s="131" t="s">
        <v>0</v>
      </c>
      <c r="B193" s="193">
        <v>99.751000000000005</v>
      </c>
      <c r="C193" s="193">
        <v>0.95699999999999996</v>
      </c>
      <c r="D193" s="132">
        <f t="shared" si="2"/>
        <v>98.794000000000011</v>
      </c>
    </row>
    <row r="194" spans="1:4" x14ac:dyDescent="0.35">
      <c r="A194" s="131" t="s">
        <v>87</v>
      </c>
      <c r="B194" s="193"/>
      <c r="C194" s="193">
        <v>0.93899999999999995</v>
      </c>
      <c r="D194" s="132">
        <f t="shared" si="2"/>
        <v>-0.93899999999999995</v>
      </c>
    </row>
    <row r="195" spans="1:4" x14ac:dyDescent="0.35">
      <c r="A195" s="131" t="s">
        <v>45</v>
      </c>
      <c r="B195" s="193">
        <v>6.0000000000000001E-3</v>
      </c>
      <c r="C195" s="193">
        <v>0.91900000000000004</v>
      </c>
      <c r="D195" s="132">
        <f t="shared" ref="D195:D255" si="3">B195-C195</f>
        <v>-0.91300000000000003</v>
      </c>
    </row>
    <row r="196" spans="1:4" x14ac:dyDescent="0.35">
      <c r="A196" s="131" t="s">
        <v>19</v>
      </c>
      <c r="B196" s="193">
        <v>0.55500000000000005</v>
      </c>
      <c r="C196" s="193">
        <v>0.91100000000000003</v>
      </c>
      <c r="D196" s="132">
        <f t="shared" si="3"/>
        <v>-0.35599999999999998</v>
      </c>
    </row>
    <row r="197" spans="1:4" x14ac:dyDescent="0.35">
      <c r="A197" s="131" t="s">
        <v>126</v>
      </c>
      <c r="B197" s="193"/>
      <c r="C197" s="193">
        <v>0.755</v>
      </c>
      <c r="D197" s="132">
        <f t="shared" si="3"/>
        <v>-0.755</v>
      </c>
    </row>
    <row r="198" spans="1:4" x14ac:dyDescent="0.35">
      <c r="A198" s="131" t="s">
        <v>96</v>
      </c>
      <c r="B198" s="193">
        <v>1.2999999999999999E-2</v>
      </c>
      <c r="C198" s="193">
        <v>0.69799999999999995</v>
      </c>
      <c r="D198" s="132">
        <f t="shared" si="3"/>
        <v>-0.68499999999999994</v>
      </c>
    </row>
    <row r="199" spans="1:4" x14ac:dyDescent="0.35">
      <c r="A199" s="131" t="s">
        <v>111</v>
      </c>
      <c r="B199" s="193"/>
      <c r="C199" s="193">
        <v>0.64100000000000001</v>
      </c>
      <c r="D199" s="132">
        <f t="shared" si="3"/>
        <v>-0.64100000000000001</v>
      </c>
    </row>
    <row r="200" spans="1:4" x14ac:dyDescent="0.35">
      <c r="A200" s="131" t="s">
        <v>40</v>
      </c>
      <c r="B200" s="193">
        <v>2.9000000000000001E-2</v>
      </c>
      <c r="C200" s="193">
        <v>0.58599999999999997</v>
      </c>
      <c r="D200" s="132">
        <f t="shared" si="3"/>
        <v>-0.55699999999999994</v>
      </c>
    </row>
    <row r="201" spans="1:4" x14ac:dyDescent="0.35">
      <c r="A201" s="131" t="s">
        <v>91</v>
      </c>
      <c r="B201" s="193">
        <v>1E-3</v>
      </c>
      <c r="C201" s="193">
        <v>0.497</v>
      </c>
      <c r="D201" s="132">
        <f t="shared" si="3"/>
        <v>-0.496</v>
      </c>
    </row>
    <row r="202" spans="1:4" x14ac:dyDescent="0.35">
      <c r="A202" s="131" t="s">
        <v>93</v>
      </c>
      <c r="B202" s="193">
        <v>1E-3</v>
      </c>
      <c r="C202" s="193">
        <v>0.47399999999999998</v>
      </c>
      <c r="D202" s="132">
        <f t="shared" si="3"/>
        <v>-0.47299999999999998</v>
      </c>
    </row>
    <row r="203" spans="1:4" x14ac:dyDescent="0.35">
      <c r="A203" s="131" t="s">
        <v>153</v>
      </c>
      <c r="B203" s="193"/>
      <c r="C203" s="193">
        <v>0.47199999999999998</v>
      </c>
      <c r="D203" s="132">
        <f t="shared" si="3"/>
        <v>-0.47199999999999998</v>
      </c>
    </row>
    <row r="204" spans="1:4" x14ac:dyDescent="0.35">
      <c r="A204" s="131" t="s">
        <v>77</v>
      </c>
      <c r="B204" s="193">
        <v>1.014</v>
      </c>
      <c r="C204" s="193">
        <v>0.47099999999999997</v>
      </c>
      <c r="D204" s="132">
        <f t="shared" si="3"/>
        <v>0.54300000000000004</v>
      </c>
    </row>
    <row r="205" spans="1:4" x14ac:dyDescent="0.35">
      <c r="A205" s="131" t="s">
        <v>245</v>
      </c>
      <c r="B205" s="193">
        <v>0.13300000000000001</v>
      </c>
      <c r="C205" s="193">
        <v>0.45</v>
      </c>
      <c r="D205" s="132">
        <f t="shared" si="3"/>
        <v>-0.317</v>
      </c>
    </row>
    <row r="206" spans="1:4" x14ac:dyDescent="0.35">
      <c r="A206" s="131" t="s">
        <v>118</v>
      </c>
      <c r="B206" s="193">
        <v>0</v>
      </c>
      <c r="C206" s="193">
        <v>0.42499999999999999</v>
      </c>
      <c r="D206" s="132">
        <f t="shared" si="3"/>
        <v>-0.42499999999999999</v>
      </c>
    </row>
    <row r="207" spans="1:4" x14ac:dyDescent="0.35">
      <c r="A207" s="131" t="s">
        <v>29</v>
      </c>
      <c r="B207" s="193"/>
      <c r="C207" s="193">
        <v>0.32500000000000001</v>
      </c>
      <c r="D207" s="132">
        <f t="shared" si="3"/>
        <v>-0.32500000000000001</v>
      </c>
    </row>
    <row r="208" spans="1:4" x14ac:dyDescent="0.35">
      <c r="A208" s="131" t="s">
        <v>47</v>
      </c>
      <c r="B208" s="193">
        <v>92.763000000000005</v>
      </c>
      <c r="C208" s="193">
        <v>0.27600000000000002</v>
      </c>
      <c r="D208" s="132">
        <f t="shared" si="3"/>
        <v>92.487000000000009</v>
      </c>
    </row>
    <row r="209" spans="1:4" x14ac:dyDescent="0.35">
      <c r="A209" s="131" t="s">
        <v>177</v>
      </c>
      <c r="B209" s="193"/>
      <c r="C209" s="193">
        <v>0.24099999999999999</v>
      </c>
      <c r="D209" s="132">
        <f t="shared" si="3"/>
        <v>-0.24099999999999999</v>
      </c>
    </row>
    <row r="210" spans="1:4" x14ac:dyDescent="0.35">
      <c r="A210" s="131" t="s">
        <v>48</v>
      </c>
      <c r="B210" s="193">
        <v>0.18099999999999999</v>
      </c>
      <c r="C210" s="193">
        <v>0.215</v>
      </c>
      <c r="D210" s="132">
        <f t="shared" si="3"/>
        <v>-3.4000000000000002E-2</v>
      </c>
    </row>
    <row r="211" spans="1:4" x14ac:dyDescent="0.35">
      <c r="A211" s="131" t="s">
        <v>187</v>
      </c>
      <c r="B211" s="193">
        <v>1.2999999999999999E-2</v>
      </c>
      <c r="C211" s="193">
        <v>0.21199999999999999</v>
      </c>
      <c r="D211" s="132">
        <f t="shared" si="3"/>
        <v>-0.19899999999999998</v>
      </c>
    </row>
    <row r="212" spans="1:4" x14ac:dyDescent="0.35">
      <c r="A212" s="131" t="s">
        <v>53</v>
      </c>
      <c r="B212" s="193"/>
      <c r="C212" s="193">
        <v>0.19</v>
      </c>
      <c r="D212" s="132">
        <f t="shared" si="3"/>
        <v>-0.19</v>
      </c>
    </row>
    <row r="213" spans="1:4" x14ac:dyDescent="0.35">
      <c r="A213" s="131" t="s">
        <v>178</v>
      </c>
      <c r="B213" s="193"/>
      <c r="C213" s="193">
        <v>0.188</v>
      </c>
      <c r="D213" s="132">
        <f t="shared" si="3"/>
        <v>-0.188</v>
      </c>
    </row>
    <row r="214" spans="1:4" x14ac:dyDescent="0.35">
      <c r="A214" s="131" t="s">
        <v>227</v>
      </c>
      <c r="B214" s="193">
        <v>0.60199999999999998</v>
      </c>
      <c r="C214" s="193">
        <v>0.13900000000000001</v>
      </c>
      <c r="D214" s="132">
        <f t="shared" si="3"/>
        <v>0.46299999999999997</v>
      </c>
    </row>
    <row r="215" spans="1:4" x14ac:dyDescent="0.35">
      <c r="A215" s="131" t="s">
        <v>60</v>
      </c>
      <c r="B215" s="193">
        <v>1.9430000000000001</v>
      </c>
      <c r="C215" s="193">
        <v>0.13900000000000001</v>
      </c>
      <c r="D215" s="132">
        <f t="shared" si="3"/>
        <v>1.804</v>
      </c>
    </row>
    <row r="216" spans="1:4" x14ac:dyDescent="0.35">
      <c r="A216" s="131" t="s">
        <v>63</v>
      </c>
      <c r="B216" s="193">
        <v>6.4000000000000001E-2</v>
      </c>
      <c r="C216" s="193">
        <v>0.114</v>
      </c>
      <c r="D216" s="132">
        <f t="shared" si="3"/>
        <v>-0.05</v>
      </c>
    </row>
    <row r="217" spans="1:4" x14ac:dyDescent="0.35">
      <c r="A217" s="131" t="s">
        <v>55</v>
      </c>
      <c r="B217" s="193"/>
      <c r="C217" s="193">
        <v>0.10100000000000001</v>
      </c>
      <c r="D217" s="132">
        <f t="shared" si="3"/>
        <v>-0.10100000000000001</v>
      </c>
    </row>
    <row r="218" spans="1:4" x14ac:dyDescent="0.35">
      <c r="A218" s="131" t="s">
        <v>18</v>
      </c>
      <c r="B218" s="193">
        <v>0.03</v>
      </c>
      <c r="C218" s="193">
        <v>9.1999999999999998E-2</v>
      </c>
      <c r="D218" s="132">
        <f t="shared" si="3"/>
        <v>-6.2E-2</v>
      </c>
    </row>
    <row r="219" spans="1:4" x14ac:dyDescent="0.35">
      <c r="A219" s="131" t="s">
        <v>124</v>
      </c>
      <c r="B219" s="193"/>
      <c r="C219" s="193">
        <v>8.8999999999999996E-2</v>
      </c>
      <c r="D219" s="132">
        <f t="shared" si="3"/>
        <v>-8.8999999999999996E-2</v>
      </c>
    </row>
    <row r="220" spans="1:4" x14ac:dyDescent="0.35">
      <c r="A220" s="131" t="s">
        <v>71</v>
      </c>
      <c r="B220" s="193">
        <v>259.15499999999997</v>
      </c>
      <c r="C220" s="193">
        <v>8.3000000000000004E-2</v>
      </c>
      <c r="D220" s="132">
        <f t="shared" si="3"/>
        <v>259.07199999999995</v>
      </c>
    </row>
    <row r="221" spans="1:4" x14ac:dyDescent="0.35">
      <c r="A221" s="131" t="s">
        <v>131</v>
      </c>
      <c r="B221" s="193">
        <v>0</v>
      </c>
      <c r="C221" s="193">
        <v>8.1000000000000003E-2</v>
      </c>
      <c r="D221" s="132">
        <f t="shared" si="3"/>
        <v>-8.1000000000000003E-2</v>
      </c>
    </row>
    <row r="222" spans="1:4" x14ac:dyDescent="0.35">
      <c r="A222" s="131" t="s">
        <v>3</v>
      </c>
      <c r="B222" s="193">
        <v>0.76200000000000001</v>
      </c>
      <c r="C222" s="193">
        <v>7.1999999999999995E-2</v>
      </c>
      <c r="D222" s="132">
        <f t="shared" si="3"/>
        <v>0.69000000000000006</v>
      </c>
    </row>
    <row r="223" spans="1:4" x14ac:dyDescent="0.35">
      <c r="A223" s="131" t="s">
        <v>125</v>
      </c>
      <c r="B223" s="193">
        <v>5.5049999999999999</v>
      </c>
      <c r="C223" s="193">
        <v>6.4000000000000001E-2</v>
      </c>
      <c r="D223" s="132">
        <f t="shared" si="3"/>
        <v>5.4409999999999998</v>
      </c>
    </row>
    <row r="224" spans="1:4" x14ac:dyDescent="0.35">
      <c r="A224" s="131" t="s">
        <v>180</v>
      </c>
      <c r="B224" s="193"/>
      <c r="C224" s="193">
        <v>5.8999999999999997E-2</v>
      </c>
      <c r="D224" s="132">
        <f t="shared" si="3"/>
        <v>-5.8999999999999997E-2</v>
      </c>
    </row>
    <row r="225" spans="1:4" x14ac:dyDescent="0.35">
      <c r="A225" s="131" t="s">
        <v>43</v>
      </c>
      <c r="B225" s="193">
        <v>1.7000000000000001E-2</v>
      </c>
      <c r="C225" s="193">
        <v>5.1999999999999998E-2</v>
      </c>
      <c r="D225" s="132">
        <f t="shared" si="3"/>
        <v>-3.4999999999999996E-2</v>
      </c>
    </row>
    <row r="226" spans="1:4" x14ac:dyDescent="0.35">
      <c r="A226" s="131" t="s">
        <v>166</v>
      </c>
      <c r="B226" s="193">
        <v>3.5999999999999997E-2</v>
      </c>
      <c r="C226" s="193">
        <v>4.2000000000000003E-2</v>
      </c>
      <c r="D226" s="132">
        <f t="shared" si="3"/>
        <v>-6.0000000000000053E-3</v>
      </c>
    </row>
    <row r="227" spans="1:4" x14ac:dyDescent="0.35">
      <c r="A227" s="131" t="s">
        <v>1</v>
      </c>
      <c r="B227" s="193">
        <v>62.232999999999997</v>
      </c>
      <c r="C227" s="193">
        <v>3.4000000000000002E-2</v>
      </c>
      <c r="D227" s="132">
        <f t="shared" si="3"/>
        <v>62.198999999999998</v>
      </c>
    </row>
    <row r="228" spans="1:4" x14ac:dyDescent="0.35">
      <c r="A228" s="131" t="s">
        <v>57</v>
      </c>
      <c r="B228" s="193"/>
      <c r="C228" s="193">
        <v>2.7E-2</v>
      </c>
      <c r="D228" s="132">
        <f t="shared" si="3"/>
        <v>-2.7E-2</v>
      </c>
    </row>
    <row r="229" spans="1:4" x14ac:dyDescent="0.35">
      <c r="A229" s="131" t="s">
        <v>161</v>
      </c>
      <c r="B229" s="193">
        <v>5.0000000000000001E-3</v>
      </c>
      <c r="C229" s="193">
        <v>2.4E-2</v>
      </c>
      <c r="D229" s="132">
        <f t="shared" si="3"/>
        <v>-1.9E-2</v>
      </c>
    </row>
    <row r="230" spans="1:4" x14ac:dyDescent="0.35">
      <c r="A230" s="131" t="s">
        <v>163</v>
      </c>
      <c r="B230" s="193"/>
      <c r="C230" s="193">
        <v>1.7999999999999999E-2</v>
      </c>
      <c r="D230" s="132">
        <f t="shared" si="3"/>
        <v>-1.7999999999999999E-2</v>
      </c>
    </row>
    <row r="231" spans="1:4" x14ac:dyDescent="0.35">
      <c r="A231" s="131" t="s">
        <v>56</v>
      </c>
      <c r="B231" s="193">
        <v>3.0000000000000001E-3</v>
      </c>
      <c r="C231" s="193">
        <v>1.6E-2</v>
      </c>
      <c r="D231" s="132">
        <f t="shared" si="3"/>
        <v>-1.3000000000000001E-2</v>
      </c>
    </row>
    <row r="232" spans="1:4" x14ac:dyDescent="0.35">
      <c r="A232" s="131" t="s">
        <v>168</v>
      </c>
      <c r="B232" s="193"/>
      <c r="C232" s="193">
        <v>1.0999999999999999E-2</v>
      </c>
      <c r="D232" s="132">
        <f t="shared" si="3"/>
        <v>-1.0999999999999999E-2</v>
      </c>
    </row>
    <row r="233" spans="1:4" x14ac:dyDescent="0.35">
      <c r="A233" s="131" t="s">
        <v>44</v>
      </c>
      <c r="B233" s="193"/>
      <c r="C233" s="193">
        <v>0.01</v>
      </c>
      <c r="D233" s="132">
        <f t="shared" si="3"/>
        <v>-0.01</v>
      </c>
    </row>
    <row r="234" spans="1:4" x14ac:dyDescent="0.35">
      <c r="A234" s="131" t="s">
        <v>100</v>
      </c>
      <c r="B234" s="193"/>
      <c r="C234" s="193">
        <v>8.0000000000000002E-3</v>
      </c>
      <c r="D234" s="132">
        <f t="shared" si="3"/>
        <v>-8.0000000000000002E-3</v>
      </c>
    </row>
    <row r="235" spans="1:4" x14ac:dyDescent="0.35">
      <c r="A235" s="131" t="s">
        <v>46</v>
      </c>
      <c r="B235" s="193"/>
      <c r="C235" s="193">
        <v>6.0000000000000001E-3</v>
      </c>
      <c r="D235" s="132">
        <f t="shared" si="3"/>
        <v>-6.0000000000000001E-3</v>
      </c>
    </row>
    <row r="236" spans="1:4" x14ac:dyDescent="0.35">
      <c r="A236" s="131" t="s">
        <v>84</v>
      </c>
      <c r="B236" s="193">
        <v>7.8E-2</v>
      </c>
      <c r="C236" s="193">
        <v>5.0000000000000001E-3</v>
      </c>
      <c r="D236" s="132">
        <f t="shared" si="3"/>
        <v>7.2999999999999995E-2</v>
      </c>
    </row>
    <row r="237" spans="1:4" x14ac:dyDescent="0.35">
      <c r="A237" s="131" t="s">
        <v>165</v>
      </c>
      <c r="B237" s="193"/>
      <c r="C237" s="193">
        <v>3.0000000000000001E-3</v>
      </c>
      <c r="D237" s="132">
        <f t="shared" si="3"/>
        <v>-3.0000000000000001E-3</v>
      </c>
    </row>
    <row r="238" spans="1:4" x14ac:dyDescent="0.35">
      <c r="A238" s="131" t="s">
        <v>261</v>
      </c>
      <c r="B238" s="193">
        <v>791.93</v>
      </c>
      <c r="C238" s="193">
        <v>3.0000000000000001E-3</v>
      </c>
      <c r="D238" s="132">
        <f t="shared" si="3"/>
        <v>791.92699999999991</v>
      </c>
    </row>
    <row r="239" spans="1:4" x14ac:dyDescent="0.35">
      <c r="A239" s="131" t="s">
        <v>58</v>
      </c>
      <c r="B239" s="193"/>
      <c r="C239" s="193">
        <v>2E-3</v>
      </c>
      <c r="D239" s="132">
        <f t="shared" si="3"/>
        <v>-2E-3</v>
      </c>
    </row>
    <row r="240" spans="1:4" x14ac:dyDescent="0.35">
      <c r="A240" s="131" t="s">
        <v>167</v>
      </c>
      <c r="B240" s="193"/>
      <c r="C240" s="193">
        <v>2E-3</v>
      </c>
      <c r="D240" s="132">
        <f t="shared" si="3"/>
        <v>-2E-3</v>
      </c>
    </row>
    <row r="241" spans="1:4" x14ac:dyDescent="0.35">
      <c r="A241" s="131" t="s">
        <v>72</v>
      </c>
      <c r="B241" s="193">
        <v>11.451000000000001</v>
      </c>
      <c r="C241" s="193">
        <v>2E-3</v>
      </c>
      <c r="D241" s="132">
        <f t="shared" si="3"/>
        <v>11.449</v>
      </c>
    </row>
    <row r="242" spans="1:4" x14ac:dyDescent="0.35">
      <c r="A242" s="131" t="s">
        <v>41</v>
      </c>
      <c r="B242" s="193"/>
      <c r="C242" s="193">
        <v>1E-3</v>
      </c>
      <c r="D242" s="132">
        <f t="shared" si="3"/>
        <v>-1E-3</v>
      </c>
    </row>
    <row r="243" spans="1:4" x14ac:dyDescent="0.35">
      <c r="A243" s="131" t="s">
        <v>69</v>
      </c>
      <c r="B243" s="193"/>
      <c r="C243" s="193">
        <v>1E-3</v>
      </c>
      <c r="D243" s="132">
        <f t="shared" si="3"/>
        <v>-1E-3</v>
      </c>
    </row>
    <row r="244" spans="1:4" x14ac:dyDescent="0.35">
      <c r="A244" s="131" t="s">
        <v>15</v>
      </c>
      <c r="B244" s="193"/>
      <c r="C244" s="193">
        <v>0</v>
      </c>
      <c r="D244" s="132">
        <f t="shared" si="3"/>
        <v>0</v>
      </c>
    </row>
    <row r="245" spans="1:4" x14ac:dyDescent="0.35">
      <c r="A245" s="131" t="s">
        <v>54</v>
      </c>
      <c r="B245" s="193"/>
      <c r="C245" s="193">
        <v>0</v>
      </c>
      <c r="D245" s="132">
        <f t="shared" si="3"/>
        <v>0</v>
      </c>
    </row>
    <row r="246" spans="1:4" x14ac:dyDescent="0.35">
      <c r="A246" s="131" t="s">
        <v>260</v>
      </c>
      <c r="B246" s="193"/>
      <c r="C246" s="193">
        <v>0</v>
      </c>
      <c r="D246" s="132">
        <f t="shared" si="3"/>
        <v>0</v>
      </c>
    </row>
    <row r="247" spans="1:4" x14ac:dyDescent="0.35">
      <c r="A247" s="131" t="s">
        <v>79</v>
      </c>
      <c r="B247" s="193">
        <v>0.60599999999999998</v>
      </c>
      <c r="C247" s="193">
        <v>0</v>
      </c>
      <c r="D247" s="132">
        <f t="shared" si="3"/>
        <v>0.60599999999999998</v>
      </c>
    </row>
    <row r="248" spans="1:4" x14ac:dyDescent="0.35">
      <c r="A248" s="131" t="s">
        <v>67</v>
      </c>
      <c r="B248" s="193">
        <v>95.296999999999997</v>
      </c>
      <c r="C248" s="193">
        <v>0</v>
      </c>
      <c r="D248" s="132">
        <f t="shared" si="3"/>
        <v>95.296999999999997</v>
      </c>
    </row>
    <row r="249" spans="1:4" x14ac:dyDescent="0.35">
      <c r="A249" s="131" t="s">
        <v>73</v>
      </c>
      <c r="B249" s="193">
        <v>1.2E-2</v>
      </c>
      <c r="C249" s="193"/>
      <c r="D249" s="132">
        <f t="shared" si="3"/>
        <v>1.2E-2</v>
      </c>
    </row>
    <row r="250" spans="1:4" x14ac:dyDescent="0.35">
      <c r="A250" s="131" t="s">
        <v>65</v>
      </c>
      <c r="B250" s="193">
        <v>1.9E-2</v>
      </c>
      <c r="C250" s="193"/>
      <c r="D250" s="132">
        <f t="shared" si="3"/>
        <v>1.9E-2</v>
      </c>
    </row>
    <row r="251" spans="1:4" x14ac:dyDescent="0.35">
      <c r="A251" s="131" t="s">
        <v>115</v>
      </c>
      <c r="B251" s="193">
        <v>5.8999999999999997E-2</v>
      </c>
      <c r="C251" s="193"/>
      <c r="D251" s="132">
        <f t="shared" si="3"/>
        <v>5.8999999999999997E-2</v>
      </c>
    </row>
    <row r="252" spans="1:4" x14ac:dyDescent="0.35">
      <c r="A252" s="131" t="s">
        <v>127</v>
      </c>
      <c r="B252" s="193">
        <v>8.2000000000000003E-2</v>
      </c>
      <c r="C252" s="193"/>
      <c r="D252" s="132">
        <f t="shared" si="3"/>
        <v>8.2000000000000003E-2</v>
      </c>
    </row>
    <row r="253" spans="1:4" x14ac:dyDescent="0.35">
      <c r="A253" s="131" t="s">
        <v>51</v>
      </c>
      <c r="B253" s="193">
        <v>2.0009999999999999</v>
      </c>
      <c r="C253" s="193"/>
      <c r="D253" s="132">
        <f t="shared" si="3"/>
        <v>2.0009999999999999</v>
      </c>
    </row>
    <row r="254" spans="1:4" x14ac:dyDescent="0.35">
      <c r="A254" s="131" t="s">
        <v>66</v>
      </c>
      <c r="B254" s="193">
        <v>25.695</v>
      </c>
      <c r="C254" s="193"/>
      <c r="D254" s="132">
        <f t="shared" si="3"/>
        <v>25.695</v>
      </c>
    </row>
    <row r="255" spans="1:4" x14ac:dyDescent="0.35">
      <c r="A255" s="133" t="s">
        <v>70</v>
      </c>
      <c r="B255" s="194">
        <v>1185.615</v>
      </c>
      <c r="C255" s="194"/>
      <c r="D255" s="134">
        <f t="shared" si="3"/>
        <v>1185.615</v>
      </c>
    </row>
  </sheetData>
  <sortState xmlns:xlrd2="http://schemas.microsoft.com/office/spreadsheetml/2017/richdata2" ref="A3:D255">
    <sortCondition descending="1" ref="C3:C255"/>
  </sortState>
  <hyperlinks>
    <hyperlink ref="F1" location="'Table of Content'!A1" display="Table of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40"/>
  <sheetViews>
    <sheetView zoomScaleNormal="100" workbookViewId="0">
      <selection activeCell="K1" sqref="K1"/>
    </sheetView>
  </sheetViews>
  <sheetFormatPr defaultColWidth="9.1796875" defaultRowHeight="15.5" x14ac:dyDescent="0.35"/>
  <cols>
    <col min="1" max="1" width="21" style="1" customWidth="1"/>
    <col min="2" max="2" width="12.7265625" style="1" bestFit="1" customWidth="1"/>
    <col min="3" max="3" width="8.453125" style="1" bestFit="1" customWidth="1"/>
    <col min="4" max="4" width="12.7265625" style="1" bestFit="1" customWidth="1"/>
    <col min="5" max="5" width="8.453125" style="1" bestFit="1" customWidth="1"/>
    <col min="6" max="6" width="12.7265625" style="1" bestFit="1" customWidth="1"/>
    <col min="7" max="7" width="8.453125" style="1" bestFit="1" customWidth="1"/>
    <col min="8" max="8" width="10.81640625" style="1" customWidth="1"/>
    <col min="9" max="9" width="11.81640625" style="1" bestFit="1" customWidth="1"/>
    <col min="10" max="16384" width="9.1796875" style="1"/>
  </cols>
  <sheetData>
    <row r="1" spans="1:16" x14ac:dyDescent="0.35">
      <c r="A1" s="79" t="s">
        <v>520</v>
      </c>
      <c r="B1" s="79"/>
      <c r="D1" s="61"/>
      <c r="E1" s="61"/>
      <c r="F1" s="80"/>
      <c r="K1" s="81" t="s">
        <v>319</v>
      </c>
      <c r="L1" s="9"/>
      <c r="M1" s="9"/>
      <c r="N1" s="9"/>
      <c r="O1" s="9"/>
      <c r="P1" s="9"/>
    </row>
    <row r="2" spans="1:16" x14ac:dyDescent="0.35">
      <c r="A2" s="334" t="s">
        <v>296</v>
      </c>
      <c r="B2" s="336">
        <v>44531</v>
      </c>
      <c r="C2" s="336"/>
      <c r="D2" s="336">
        <v>44866</v>
      </c>
      <c r="E2" s="336"/>
      <c r="F2" s="336">
        <v>44916</v>
      </c>
      <c r="G2" s="336"/>
      <c r="H2" s="334" t="s">
        <v>297</v>
      </c>
      <c r="I2" s="334" t="s">
        <v>567</v>
      </c>
    </row>
    <row r="3" spans="1:16" x14ac:dyDescent="0.35">
      <c r="A3" s="335"/>
      <c r="B3" s="2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35"/>
      <c r="I3" s="335"/>
    </row>
    <row r="4" spans="1:16" x14ac:dyDescent="0.35">
      <c r="A4" s="22" t="s">
        <v>367</v>
      </c>
      <c r="B4" s="298">
        <v>1152.3420000000001</v>
      </c>
      <c r="C4" s="5">
        <f>B4/$B$136</f>
        <v>0.18253514540739577</v>
      </c>
      <c r="D4" s="298">
        <v>2553.509</v>
      </c>
      <c r="E4" s="5">
        <f>D4/$D$136</f>
        <v>0.26465308543885624</v>
      </c>
      <c r="F4" s="298">
        <v>2077.2130000000002</v>
      </c>
      <c r="G4" s="87">
        <f>F4/$F$136</f>
        <v>0.2399450851244104</v>
      </c>
      <c r="H4" s="5">
        <f>(F4/D4)-1</f>
        <v>-0.18652607059540416</v>
      </c>
      <c r="I4" s="5">
        <f>(F4/B4)-1</f>
        <v>0.80260113750952411</v>
      </c>
    </row>
    <row r="5" spans="1:16" x14ac:dyDescent="0.35">
      <c r="A5" s="23" t="s">
        <v>368</v>
      </c>
      <c r="B5" s="299">
        <v>564.71699999999998</v>
      </c>
      <c r="C5" s="6">
        <f t="shared" ref="C5:C68" si="0">B5/$B$136</f>
        <v>8.945321762899236E-2</v>
      </c>
      <c r="D5" s="299">
        <v>1322.9690000000001</v>
      </c>
      <c r="E5" s="6">
        <f t="shared" ref="E5:E68" si="1">D5/$D$136</f>
        <v>0.13711634765726624</v>
      </c>
      <c r="F5" s="299">
        <v>1487.67</v>
      </c>
      <c r="G5" s="82">
        <f t="shared" ref="G5:G68" si="2">F5/$F$136</f>
        <v>0.17184521028273539</v>
      </c>
      <c r="H5" s="6">
        <f t="shared" ref="H5:H68" si="3">(F5/D5)-1</f>
        <v>0.12449346885679113</v>
      </c>
      <c r="I5" s="6">
        <f t="shared" ref="I5:I68" si="4">(F5/B5)-1</f>
        <v>1.6343637609634563</v>
      </c>
    </row>
    <row r="6" spans="1:16" x14ac:dyDescent="0.35">
      <c r="A6" s="23" t="s">
        <v>300</v>
      </c>
      <c r="B6" s="299">
        <v>1333.721</v>
      </c>
      <c r="C6" s="6">
        <f t="shared" si="0"/>
        <v>0.21126623577713671</v>
      </c>
      <c r="D6" s="299">
        <v>1584.7159999999999</v>
      </c>
      <c r="E6" s="6">
        <f t="shared" si="1"/>
        <v>0.16424456657263495</v>
      </c>
      <c r="F6" s="299">
        <v>1378.01</v>
      </c>
      <c r="G6" s="82">
        <f t="shared" si="2"/>
        <v>0.15917805576620633</v>
      </c>
      <c r="H6" s="6">
        <f t="shared" si="3"/>
        <v>-0.1304372518482807</v>
      </c>
      <c r="I6" s="6">
        <f t="shared" si="4"/>
        <v>3.320709503711794E-2</v>
      </c>
      <c r="K6" s="78"/>
    </row>
    <row r="7" spans="1:16" x14ac:dyDescent="0.35">
      <c r="A7" s="23" t="s">
        <v>369</v>
      </c>
      <c r="B7" s="299">
        <v>368.03399999999999</v>
      </c>
      <c r="C7" s="6">
        <f t="shared" si="0"/>
        <v>5.8297918243772673E-2</v>
      </c>
      <c r="D7" s="299">
        <v>617.67700000000002</v>
      </c>
      <c r="E7" s="6">
        <f t="shared" si="1"/>
        <v>6.4017837358167295E-2</v>
      </c>
      <c r="F7" s="299">
        <v>589.91899999999998</v>
      </c>
      <c r="G7" s="82">
        <f t="shared" si="2"/>
        <v>6.8143307726028599E-2</v>
      </c>
      <c r="H7" s="6">
        <f t="shared" si="3"/>
        <v>-4.4939345321260205E-2</v>
      </c>
      <c r="I7" s="6">
        <f t="shared" si="4"/>
        <v>0.60289266752528303</v>
      </c>
    </row>
    <row r="8" spans="1:16" x14ac:dyDescent="0.35">
      <c r="A8" s="23" t="s">
        <v>381</v>
      </c>
      <c r="B8" s="299">
        <v>204.16900000000001</v>
      </c>
      <c r="C8" s="6">
        <f t="shared" si="0"/>
        <v>3.2341108891876358E-2</v>
      </c>
      <c r="D8" s="299">
        <v>180.30699999999999</v>
      </c>
      <c r="E8" s="6">
        <f t="shared" si="1"/>
        <v>1.8687540900080575E-2</v>
      </c>
      <c r="F8" s="299">
        <v>377.93799999999999</v>
      </c>
      <c r="G8" s="82">
        <f t="shared" si="2"/>
        <v>4.3656748528797674E-2</v>
      </c>
      <c r="H8" s="6">
        <f t="shared" si="3"/>
        <v>1.0960805736882095</v>
      </c>
      <c r="I8" s="6">
        <f t="shared" si="4"/>
        <v>0.85110374248784071</v>
      </c>
    </row>
    <row r="9" spans="1:16" x14ac:dyDescent="0.35">
      <c r="A9" s="23" t="s">
        <v>373</v>
      </c>
      <c r="B9" s="299">
        <v>292.36200000000002</v>
      </c>
      <c r="C9" s="6">
        <f t="shared" si="0"/>
        <v>4.6311199436970138E-2</v>
      </c>
      <c r="D9" s="299">
        <v>249.387</v>
      </c>
      <c r="E9" s="6">
        <f t="shared" si="1"/>
        <v>2.5847192635052411E-2</v>
      </c>
      <c r="F9" s="299">
        <v>348.27800000000002</v>
      </c>
      <c r="G9" s="82">
        <f t="shared" si="2"/>
        <v>4.0230633236437191E-2</v>
      </c>
      <c r="H9" s="6">
        <f t="shared" si="3"/>
        <v>0.3965363070248249</v>
      </c>
      <c r="I9" s="6">
        <f t="shared" si="4"/>
        <v>0.19125604558731979</v>
      </c>
    </row>
    <row r="10" spans="1:16" x14ac:dyDescent="0.35">
      <c r="A10" s="23" t="s">
        <v>371</v>
      </c>
      <c r="B10" s="299">
        <v>250.023</v>
      </c>
      <c r="C10" s="6">
        <f t="shared" si="0"/>
        <v>3.9604548528295688E-2</v>
      </c>
      <c r="D10" s="299">
        <v>486.43299999999999</v>
      </c>
      <c r="E10" s="6">
        <f t="shared" si="1"/>
        <v>5.0415328204944321E-2</v>
      </c>
      <c r="F10" s="299">
        <v>345.36799999999999</v>
      </c>
      <c r="G10" s="82">
        <f t="shared" si="2"/>
        <v>3.9894490434658057E-2</v>
      </c>
      <c r="H10" s="6">
        <f t="shared" si="3"/>
        <v>-0.28999882820450096</v>
      </c>
      <c r="I10" s="6">
        <f t="shared" si="4"/>
        <v>0.38134491626770339</v>
      </c>
    </row>
    <row r="11" spans="1:16" x14ac:dyDescent="0.35">
      <c r="A11" s="23" t="s">
        <v>370</v>
      </c>
      <c r="B11" s="299">
        <v>308.28899999999999</v>
      </c>
      <c r="C11" s="6">
        <f t="shared" si="0"/>
        <v>4.8834093908319429E-2</v>
      </c>
      <c r="D11" s="299">
        <v>246.23500000000001</v>
      </c>
      <c r="E11" s="6">
        <f t="shared" si="1"/>
        <v>2.5520510204991159E-2</v>
      </c>
      <c r="F11" s="299">
        <v>312.37299999999999</v>
      </c>
      <c r="G11" s="82">
        <f t="shared" si="2"/>
        <v>3.6083139319640037E-2</v>
      </c>
      <c r="H11" s="6">
        <f t="shared" si="3"/>
        <v>0.26859707190285698</v>
      </c>
      <c r="I11" s="6">
        <f t="shared" si="4"/>
        <v>1.324731015378422E-2</v>
      </c>
    </row>
    <row r="12" spans="1:16" x14ac:dyDescent="0.35">
      <c r="A12" s="23" t="s">
        <v>376</v>
      </c>
      <c r="B12" s="299">
        <v>88.010999999999996</v>
      </c>
      <c r="C12" s="6">
        <f t="shared" si="0"/>
        <v>1.3941261086075407E-2</v>
      </c>
      <c r="D12" s="299">
        <v>480.46699999999998</v>
      </c>
      <c r="E12" s="6">
        <f t="shared" si="1"/>
        <v>4.9796994646014933E-2</v>
      </c>
      <c r="F12" s="299">
        <v>295.40300000000002</v>
      </c>
      <c r="G12" s="82">
        <f t="shared" si="2"/>
        <v>3.4122883874213285E-2</v>
      </c>
      <c r="H12" s="6">
        <f t="shared" si="3"/>
        <v>-0.38517525657329221</v>
      </c>
      <c r="I12" s="6">
        <f t="shared" si="4"/>
        <v>2.3564327186374436</v>
      </c>
    </row>
    <row r="13" spans="1:16" x14ac:dyDescent="0.35">
      <c r="A13" s="23" t="s">
        <v>375</v>
      </c>
      <c r="B13" s="299">
        <v>115.581</v>
      </c>
      <c r="C13" s="6">
        <f t="shared" si="0"/>
        <v>1.8308448916495457E-2</v>
      </c>
      <c r="D13" s="299">
        <v>287.71100000000001</v>
      </c>
      <c r="E13" s="6">
        <f t="shared" si="1"/>
        <v>2.981920324725653E-2</v>
      </c>
      <c r="F13" s="299">
        <v>224.84899999999999</v>
      </c>
      <c r="G13" s="82">
        <f t="shared" si="2"/>
        <v>2.5972980356438434E-2</v>
      </c>
      <c r="H13" s="6">
        <f t="shared" si="3"/>
        <v>-0.21849008206151321</v>
      </c>
      <c r="I13" s="6">
        <f t="shared" si="4"/>
        <v>0.94538029606942309</v>
      </c>
      <c r="J13" s="60"/>
    </row>
    <row r="14" spans="1:16" x14ac:dyDescent="0.35">
      <c r="A14" s="23" t="s">
        <v>384</v>
      </c>
      <c r="B14" s="299">
        <v>108.845</v>
      </c>
      <c r="C14" s="6">
        <f t="shared" si="0"/>
        <v>1.7241442125573825E-2</v>
      </c>
      <c r="D14" s="299">
        <v>164.43299999999999</v>
      </c>
      <c r="E14" s="6">
        <f t="shared" si="1"/>
        <v>1.7042313458839366E-2</v>
      </c>
      <c r="F14" s="299">
        <v>170.57</v>
      </c>
      <c r="G14" s="82">
        <f t="shared" si="2"/>
        <v>1.9703050755830374E-2</v>
      </c>
      <c r="H14" s="6">
        <f t="shared" si="3"/>
        <v>3.7322192017417377E-2</v>
      </c>
      <c r="I14" s="6">
        <f t="shared" si="4"/>
        <v>0.56709081721714361</v>
      </c>
    </row>
    <row r="15" spans="1:16" x14ac:dyDescent="0.35">
      <c r="A15" s="23" t="s">
        <v>402</v>
      </c>
      <c r="B15" s="299">
        <v>1.0109999999999999</v>
      </c>
      <c r="C15" s="6">
        <f t="shared" si="0"/>
        <v>1.6014606081083316E-4</v>
      </c>
      <c r="D15" s="299">
        <v>8.1170000000000009</v>
      </c>
      <c r="E15" s="6">
        <f t="shared" si="1"/>
        <v>8.412694431494843E-4</v>
      </c>
      <c r="F15" s="299">
        <v>166.559</v>
      </c>
      <c r="G15" s="82">
        <f t="shared" si="2"/>
        <v>1.9239728151728624E-2</v>
      </c>
      <c r="H15" s="6">
        <f t="shared" si="3"/>
        <v>19.519773315264256</v>
      </c>
      <c r="I15" s="6">
        <f t="shared" si="4"/>
        <v>163.74678536102869</v>
      </c>
    </row>
    <row r="16" spans="1:16" x14ac:dyDescent="0.35">
      <c r="A16" s="23" t="s">
        <v>380</v>
      </c>
      <c r="B16" s="299">
        <v>42.902999999999999</v>
      </c>
      <c r="C16" s="6">
        <f t="shared" si="0"/>
        <v>6.7959905509071957E-3</v>
      </c>
      <c r="D16" s="299">
        <v>50.832999999999998</v>
      </c>
      <c r="E16" s="6">
        <f t="shared" si="1"/>
        <v>5.2684796850582388E-3</v>
      </c>
      <c r="F16" s="299">
        <v>116.61799999999999</v>
      </c>
      <c r="G16" s="82">
        <f t="shared" si="2"/>
        <v>1.3470893903051102E-2</v>
      </c>
      <c r="H16" s="6">
        <f t="shared" si="3"/>
        <v>1.2941396337025162</v>
      </c>
      <c r="I16" s="6">
        <f t="shared" si="4"/>
        <v>1.718178215975573</v>
      </c>
    </row>
    <row r="17" spans="1:9" x14ac:dyDescent="0.35">
      <c r="A17" s="23" t="s">
        <v>374</v>
      </c>
      <c r="B17" s="299">
        <v>50.500999999999998</v>
      </c>
      <c r="C17" s="6">
        <f t="shared" si="0"/>
        <v>7.9995412631136357E-3</v>
      </c>
      <c r="D17" s="299">
        <v>375.89299999999997</v>
      </c>
      <c r="E17" s="6">
        <f t="shared" si="1"/>
        <v>3.8958641714154127E-2</v>
      </c>
      <c r="F17" s="299">
        <v>86.31</v>
      </c>
      <c r="G17" s="82">
        <f t="shared" si="2"/>
        <v>9.9699261929748467E-3</v>
      </c>
      <c r="H17" s="6">
        <f t="shared" si="3"/>
        <v>-0.77038678560122165</v>
      </c>
      <c r="I17" s="6">
        <f t="shared" si="4"/>
        <v>0.70907506782043939</v>
      </c>
    </row>
    <row r="18" spans="1:9" x14ac:dyDescent="0.35">
      <c r="A18" s="23" t="s">
        <v>379</v>
      </c>
      <c r="B18" s="299">
        <v>43.405999999999999</v>
      </c>
      <c r="C18" s="6">
        <f t="shared" si="0"/>
        <v>6.8756675722601622E-3</v>
      </c>
      <c r="D18" s="299">
        <v>83.951999999999998</v>
      </c>
      <c r="E18" s="6">
        <f t="shared" si="1"/>
        <v>8.7010289874689534E-3</v>
      </c>
      <c r="F18" s="299">
        <v>81.356999999999999</v>
      </c>
      <c r="G18" s="82">
        <f t="shared" si="2"/>
        <v>9.3977903520085105E-3</v>
      </c>
      <c r="H18" s="6">
        <f t="shared" si="3"/>
        <v>-3.0910520297312782E-2</v>
      </c>
      <c r="I18" s="6">
        <f t="shared" si="4"/>
        <v>0.87432613002810666</v>
      </c>
    </row>
    <row r="19" spans="1:9" x14ac:dyDescent="0.35">
      <c r="A19" s="23" t="s">
        <v>383</v>
      </c>
      <c r="B19" s="299">
        <v>374.26299999999998</v>
      </c>
      <c r="C19" s="6">
        <f t="shared" si="0"/>
        <v>5.9284614398857419E-2</v>
      </c>
      <c r="D19" s="299">
        <v>463.959</v>
      </c>
      <c r="E19" s="6">
        <f t="shared" si="1"/>
        <v>4.8086057604310894E-2</v>
      </c>
      <c r="F19" s="299">
        <v>63.86</v>
      </c>
      <c r="G19" s="82">
        <f t="shared" si="2"/>
        <v>7.3766595606925469E-3</v>
      </c>
      <c r="H19" s="6">
        <f t="shared" si="3"/>
        <v>-0.86235852736987539</v>
      </c>
      <c r="I19" s="6">
        <f t="shared" si="4"/>
        <v>-0.8293713244429719</v>
      </c>
    </row>
    <row r="20" spans="1:9" x14ac:dyDescent="0.35">
      <c r="A20" s="23" t="s">
        <v>382</v>
      </c>
      <c r="B20" s="299">
        <v>57.328000000000003</v>
      </c>
      <c r="C20" s="6">
        <f t="shared" si="0"/>
        <v>9.0809627835444547E-3</v>
      </c>
      <c r="D20" s="299">
        <v>59.268000000000001</v>
      </c>
      <c r="E20" s="6">
        <f t="shared" si="1"/>
        <v>6.1427075713420759E-3</v>
      </c>
      <c r="F20" s="299">
        <v>60.323999999999998</v>
      </c>
      <c r="G20" s="82">
        <f t="shared" si="2"/>
        <v>6.9682056269842968E-3</v>
      </c>
      <c r="H20" s="6">
        <f t="shared" si="3"/>
        <v>1.7817371937639104E-2</v>
      </c>
      <c r="I20" s="6">
        <f t="shared" si="4"/>
        <v>5.2260675411666124E-2</v>
      </c>
    </row>
    <row r="21" spans="1:9" x14ac:dyDescent="0.35">
      <c r="A21" s="23" t="s">
        <v>377</v>
      </c>
      <c r="B21" s="299">
        <v>28.768000000000001</v>
      </c>
      <c r="C21" s="6">
        <f t="shared" si="0"/>
        <v>4.5569553683541533E-3</v>
      </c>
      <c r="D21" s="299">
        <v>31.611999999999998</v>
      </c>
      <c r="E21" s="6">
        <f t="shared" si="1"/>
        <v>3.2763594476828252E-3</v>
      </c>
      <c r="F21" s="299">
        <v>55.113</v>
      </c>
      <c r="G21" s="82">
        <f t="shared" si="2"/>
        <v>6.3662674345200173E-3</v>
      </c>
      <c r="H21" s="6">
        <f t="shared" si="3"/>
        <v>0.74342022016955589</v>
      </c>
      <c r="I21" s="6">
        <f t="shared" si="4"/>
        <v>0.91577447163515013</v>
      </c>
    </row>
    <row r="22" spans="1:9" x14ac:dyDescent="0.35">
      <c r="A22" s="23" t="s">
        <v>385</v>
      </c>
      <c r="B22" s="299">
        <v>27.760999999999999</v>
      </c>
      <c r="C22" s="6">
        <f t="shared" si="0"/>
        <v>4.3974429220272398E-3</v>
      </c>
      <c r="D22" s="299">
        <v>17.234999999999999</v>
      </c>
      <c r="E22" s="6">
        <f t="shared" si="1"/>
        <v>1.7862854321401206E-3</v>
      </c>
      <c r="F22" s="299">
        <v>41.796999999999997</v>
      </c>
      <c r="G22" s="82">
        <f t="shared" si="2"/>
        <v>4.8280964556571618E-3</v>
      </c>
      <c r="H22" s="6">
        <f t="shared" si="3"/>
        <v>1.4251232956193789</v>
      </c>
      <c r="I22" s="6">
        <f t="shared" si="4"/>
        <v>0.50560138323547421</v>
      </c>
    </row>
    <row r="23" spans="1:9" x14ac:dyDescent="0.35">
      <c r="A23" s="23" t="s">
        <v>378</v>
      </c>
      <c r="B23" s="299">
        <v>74.117999999999995</v>
      </c>
      <c r="C23" s="6">
        <f t="shared" si="0"/>
        <v>1.1740559579799538E-2</v>
      </c>
      <c r="D23" s="299">
        <v>54.499000000000002</v>
      </c>
      <c r="E23" s="6">
        <f t="shared" si="1"/>
        <v>5.6484345672297327E-3</v>
      </c>
      <c r="F23" s="299">
        <v>40.045000000000002</v>
      </c>
      <c r="G23" s="82">
        <f t="shared" si="2"/>
        <v>4.625717696647871E-3</v>
      </c>
      <c r="H23" s="6">
        <f t="shared" si="3"/>
        <v>-0.26521587552065173</v>
      </c>
      <c r="I23" s="6">
        <f t="shared" si="4"/>
        <v>-0.45971289025607809</v>
      </c>
    </row>
    <row r="24" spans="1:9" x14ac:dyDescent="0.35">
      <c r="A24" s="23" t="s">
        <v>372</v>
      </c>
      <c r="B24" s="299">
        <v>312.84800000000001</v>
      </c>
      <c r="C24" s="6">
        <f t="shared" si="0"/>
        <v>4.9556256016367498E-2</v>
      </c>
      <c r="D24" s="299">
        <v>2.2080000000000002</v>
      </c>
      <c r="E24" s="6">
        <f t="shared" si="1"/>
        <v>2.2884352968757684E-4</v>
      </c>
      <c r="F24" s="299">
        <v>39.226999999999997</v>
      </c>
      <c r="G24" s="82">
        <f t="shared" si="2"/>
        <v>4.531228070580747E-3</v>
      </c>
      <c r="H24" s="6">
        <f t="shared" si="3"/>
        <v>16.76585144927536</v>
      </c>
      <c r="I24" s="6">
        <f t="shared" si="4"/>
        <v>-0.87461323070628549</v>
      </c>
    </row>
    <row r="25" spans="1:9" x14ac:dyDescent="0.35">
      <c r="A25" s="23" t="s">
        <v>425</v>
      </c>
      <c r="B25" s="299">
        <v>6.6849999999999996</v>
      </c>
      <c r="C25" s="6">
        <f t="shared" si="0"/>
        <v>1.0589282062516516E-3</v>
      </c>
      <c r="D25" s="299">
        <v>10.794</v>
      </c>
      <c r="E25" s="6">
        <f t="shared" si="1"/>
        <v>1.1187214943150835E-3</v>
      </c>
      <c r="F25" s="299">
        <v>31.061</v>
      </c>
      <c r="G25" s="82">
        <f t="shared" si="2"/>
        <v>3.5879489917737427E-3</v>
      </c>
      <c r="H25" s="6">
        <f t="shared" si="3"/>
        <v>1.8776171947378173</v>
      </c>
      <c r="I25" s="6">
        <f t="shared" si="4"/>
        <v>3.6463724756918481</v>
      </c>
    </row>
    <row r="26" spans="1:9" x14ac:dyDescent="0.35">
      <c r="A26" s="23" t="s">
        <v>398</v>
      </c>
      <c r="B26" s="299">
        <v>181.96899999999999</v>
      </c>
      <c r="C26" s="6">
        <f t="shared" si="0"/>
        <v>2.882454850611919E-2</v>
      </c>
      <c r="D26" s="299">
        <v>11.555</v>
      </c>
      <c r="E26" s="6">
        <f t="shared" si="1"/>
        <v>1.1975937434510644E-3</v>
      </c>
      <c r="F26" s="299">
        <v>26.803999999999998</v>
      </c>
      <c r="G26" s="82">
        <f t="shared" si="2"/>
        <v>3.096210192057673E-3</v>
      </c>
      <c r="H26" s="6">
        <f t="shared" si="3"/>
        <v>1.3196884465599306</v>
      </c>
      <c r="I26" s="6">
        <f t="shared" si="4"/>
        <v>-0.85270018519637958</v>
      </c>
    </row>
    <row r="27" spans="1:9" x14ac:dyDescent="0.35">
      <c r="A27" s="23" t="s">
        <v>391</v>
      </c>
      <c r="B27" s="299">
        <v>19.844999999999999</v>
      </c>
      <c r="C27" s="6">
        <f t="shared" si="0"/>
        <v>3.1435198583491435E-3</v>
      </c>
      <c r="D27" s="299">
        <v>22.606999999999999</v>
      </c>
      <c r="E27" s="6">
        <f t="shared" si="1"/>
        <v>2.3430551067242069E-3</v>
      </c>
      <c r="F27" s="299">
        <v>21.05</v>
      </c>
      <c r="G27" s="82">
        <f t="shared" si="2"/>
        <v>2.4315484458593503E-3</v>
      </c>
      <c r="H27" s="6">
        <f t="shared" si="3"/>
        <v>-6.8872473127792211E-2</v>
      </c>
      <c r="I27" s="6">
        <f t="shared" si="4"/>
        <v>6.0720584530108423E-2</v>
      </c>
    </row>
    <row r="28" spans="1:9" x14ac:dyDescent="0.35">
      <c r="A28" s="23" t="s">
        <v>459</v>
      </c>
      <c r="B28" s="299">
        <v>17.448</v>
      </c>
      <c r="C28" s="6">
        <f t="shared" si="0"/>
        <v>2.7638263788599578E-3</v>
      </c>
      <c r="D28" s="299">
        <v>4.556</v>
      </c>
      <c r="E28" s="6">
        <f t="shared" si="1"/>
        <v>4.7219706578650362E-4</v>
      </c>
      <c r="F28" s="299">
        <v>20.872</v>
      </c>
      <c r="G28" s="82">
        <f t="shared" si="2"/>
        <v>2.4109871335855752E-3</v>
      </c>
      <c r="H28" s="6">
        <f t="shared" si="3"/>
        <v>3.5812115891132574</v>
      </c>
      <c r="I28" s="6">
        <f t="shared" si="4"/>
        <v>0.19624025676295265</v>
      </c>
    </row>
    <row r="29" spans="1:9" x14ac:dyDescent="0.35">
      <c r="A29" s="23" t="s">
        <v>394</v>
      </c>
      <c r="B29" s="299">
        <v>16.605</v>
      </c>
      <c r="C29" s="6">
        <f t="shared" si="0"/>
        <v>2.6302921263737732E-3</v>
      </c>
      <c r="D29" s="299">
        <v>11.808999999999999</v>
      </c>
      <c r="E29" s="6">
        <f t="shared" si="1"/>
        <v>1.2239190407973707E-3</v>
      </c>
      <c r="F29" s="299">
        <v>19.478999999999999</v>
      </c>
      <c r="G29" s="82">
        <f t="shared" si="2"/>
        <v>2.2500775380947403E-3</v>
      </c>
      <c r="H29" s="6">
        <f t="shared" si="3"/>
        <v>0.64950461512405799</v>
      </c>
      <c r="I29" s="6">
        <f t="shared" si="4"/>
        <v>0.17308039747064119</v>
      </c>
    </row>
    <row r="30" spans="1:9" x14ac:dyDescent="0.35">
      <c r="A30" s="23" t="s">
        <v>417</v>
      </c>
      <c r="B30" s="299">
        <v>43.180999999999997</v>
      </c>
      <c r="C30" s="6">
        <f t="shared" si="0"/>
        <v>6.8400267575396507E-3</v>
      </c>
      <c r="D30" s="299">
        <v>9.9000000000000005E-2</v>
      </c>
      <c r="E30" s="6">
        <f t="shared" si="1"/>
        <v>1.0260647390883201E-5</v>
      </c>
      <c r="F30" s="299">
        <v>18.989999999999998</v>
      </c>
      <c r="G30" s="82">
        <f t="shared" si="2"/>
        <v>2.19359168583701E-3</v>
      </c>
      <c r="H30" s="6">
        <f t="shared" si="3"/>
        <v>190.81818181818178</v>
      </c>
      <c r="I30" s="6">
        <f t="shared" si="4"/>
        <v>-0.56022324633519371</v>
      </c>
    </row>
    <row r="31" spans="1:9" x14ac:dyDescent="0.35">
      <c r="A31" s="23" t="s">
        <v>386</v>
      </c>
      <c r="B31" s="299">
        <v>4.907</v>
      </c>
      <c r="C31" s="6">
        <f t="shared" si="0"/>
        <v>7.7728656814911811E-4</v>
      </c>
      <c r="D31" s="299">
        <v>23.920999999999999</v>
      </c>
      <c r="E31" s="6">
        <f t="shared" si="1"/>
        <v>2.4792418811850204E-3</v>
      </c>
      <c r="F31" s="299">
        <v>17.260000000000002</v>
      </c>
      <c r="G31" s="82">
        <f t="shared" si="2"/>
        <v>1.9937542126143653E-3</v>
      </c>
      <c r="H31" s="6">
        <f t="shared" si="3"/>
        <v>-0.27845825843401184</v>
      </c>
      <c r="I31" s="6">
        <f t="shared" si="4"/>
        <v>2.5174240880374978</v>
      </c>
    </row>
    <row r="32" spans="1:9" x14ac:dyDescent="0.35">
      <c r="A32" s="23" t="s">
        <v>390</v>
      </c>
      <c r="B32" s="299">
        <v>7.3710000000000004</v>
      </c>
      <c r="C32" s="6">
        <f t="shared" si="0"/>
        <v>1.1675930902439677E-3</v>
      </c>
      <c r="D32" s="299">
        <v>12.349</v>
      </c>
      <c r="E32" s="6">
        <f t="shared" si="1"/>
        <v>1.2798862083840065E-3</v>
      </c>
      <c r="F32" s="299">
        <v>13.42</v>
      </c>
      <c r="G32" s="82">
        <f t="shared" si="2"/>
        <v>1.5501843298542746E-3</v>
      </c>
      <c r="H32" s="6">
        <f t="shared" si="3"/>
        <v>8.6727670256701028E-2</v>
      </c>
      <c r="I32" s="6">
        <f t="shared" si="4"/>
        <v>0.82064848731515383</v>
      </c>
    </row>
    <row r="33" spans="1:9" x14ac:dyDescent="0.35">
      <c r="A33" s="23" t="s">
        <v>388</v>
      </c>
      <c r="B33" s="299">
        <v>4.9000000000000002E-2</v>
      </c>
      <c r="C33" s="6">
        <f t="shared" si="0"/>
        <v>7.7617774280225766E-6</v>
      </c>
      <c r="D33" s="299">
        <v>15.595000000000001</v>
      </c>
      <c r="E33" s="6">
        <f t="shared" si="1"/>
        <v>1.6163110713214497E-3</v>
      </c>
      <c r="F33" s="299">
        <v>11.811999999999999</v>
      </c>
      <c r="G33" s="82">
        <f t="shared" si="2"/>
        <v>1.3644394414484865E-3</v>
      </c>
      <c r="H33" s="6">
        <f t="shared" si="3"/>
        <v>-0.24257774927861497</v>
      </c>
      <c r="I33" s="6">
        <f t="shared" si="4"/>
        <v>240.0612244897959</v>
      </c>
    </row>
    <row r="34" spans="1:9" x14ac:dyDescent="0.35">
      <c r="A34" s="23" t="s">
        <v>395</v>
      </c>
      <c r="B34" s="299">
        <v>20.7</v>
      </c>
      <c r="C34" s="6">
        <f t="shared" si="0"/>
        <v>3.2789549542870883E-3</v>
      </c>
      <c r="D34" s="299">
        <v>5.98</v>
      </c>
      <c r="E34" s="6">
        <f t="shared" si="1"/>
        <v>6.1978455957052063E-4</v>
      </c>
      <c r="F34" s="299">
        <v>10.484</v>
      </c>
      <c r="G34" s="82">
        <f t="shared" si="2"/>
        <v>1.2110381903272887E-3</v>
      </c>
      <c r="H34" s="6">
        <f t="shared" si="3"/>
        <v>0.75317725752508347</v>
      </c>
      <c r="I34" s="6">
        <f t="shared" si="4"/>
        <v>-0.49352657004830913</v>
      </c>
    </row>
    <row r="35" spans="1:9" x14ac:dyDescent="0.35">
      <c r="A35" s="23" t="s">
        <v>427</v>
      </c>
      <c r="B35" s="299">
        <v>8.266</v>
      </c>
      <c r="C35" s="6">
        <f t="shared" si="0"/>
        <v>1.3093643310211147E-3</v>
      </c>
      <c r="D35" s="299">
        <v>49.817999999999998</v>
      </c>
      <c r="E35" s="6">
        <f t="shared" si="1"/>
        <v>5.1632821385759519E-3</v>
      </c>
      <c r="F35" s="299">
        <v>10.195</v>
      </c>
      <c r="G35" s="82">
        <f t="shared" si="2"/>
        <v>1.1776549361299799E-3</v>
      </c>
      <c r="H35" s="6">
        <f t="shared" si="3"/>
        <v>-0.79535509253683401</v>
      </c>
      <c r="I35" s="6">
        <f t="shared" si="4"/>
        <v>0.23336559399951606</v>
      </c>
    </row>
    <row r="36" spans="1:9" x14ac:dyDescent="0.35">
      <c r="A36" s="23" t="s">
        <v>403</v>
      </c>
      <c r="B36" s="299">
        <v>9.5739999999999998</v>
      </c>
      <c r="C36" s="6">
        <f t="shared" si="0"/>
        <v>1.5165562672630234E-3</v>
      </c>
      <c r="D36" s="299">
        <v>15.672000000000001</v>
      </c>
      <c r="E36" s="6">
        <f t="shared" si="1"/>
        <v>1.6242915748476922E-3</v>
      </c>
      <c r="F36" s="299">
        <v>8.9280000000000008</v>
      </c>
      <c r="G36" s="82">
        <f t="shared" si="2"/>
        <v>1.0312999774172106E-3</v>
      </c>
      <c r="H36" s="6">
        <f t="shared" si="3"/>
        <v>-0.4303215926493108</v>
      </c>
      <c r="I36" s="6">
        <f t="shared" si="4"/>
        <v>-6.7474409860037499E-2</v>
      </c>
    </row>
    <row r="37" spans="1:9" x14ac:dyDescent="0.35">
      <c r="A37" s="23" t="s">
        <v>396</v>
      </c>
      <c r="B37" s="299">
        <v>10.44</v>
      </c>
      <c r="C37" s="6">
        <f t="shared" si="0"/>
        <v>1.6537338030317491E-3</v>
      </c>
      <c r="D37" s="299">
        <v>17.603000000000002</v>
      </c>
      <c r="E37" s="6">
        <f t="shared" si="1"/>
        <v>1.8244260204213836E-3</v>
      </c>
      <c r="F37" s="299">
        <v>8.8170000000000002</v>
      </c>
      <c r="G37" s="82">
        <f t="shared" si="2"/>
        <v>1.0184780354936765E-3</v>
      </c>
      <c r="H37" s="6">
        <f t="shared" si="3"/>
        <v>-0.49911946827245357</v>
      </c>
      <c r="I37" s="6">
        <f t="shared" si="4"/>
        <v>-0.1554597701149425</v>
      </c>
    </row>
    <row r="38" spans="1:9" x14ac:dyDescent="0.35">
      <c r="A38" s="23" t="s">
        <v>389</v>
      </c>
      <c r="B38" s="299">
        <v>5.1619999999999999</v>
      </c>
      <c r="C38" s="6">
        <f t="shared" si="0"/>
        <v>8.1767949149903145E-4</v>
      </c>
      <c r="D38" s="299">
        <v>8.2769999999999992</v>
      </c>
      <c r="E38" s="6">
        <f t="shared" si="1"/>
        <v>8.578523076195984E-4</v>
      </c>
      <c r="F38" s="299">
        <v>7.6769999999999996</v>
      </c>
      <c r="G38" s="82">
        <f t="shared" si="2"/>
        <v>8.8679322654927465E-4</v>
      </c>
      <c r="H38" s="6">
        <f t="shared" si="3"/>
        <v>-7.2490032620514677E-2</v>
      </c>
      <c r="I38" s="6">
        <f t="shared" si="4"/>
        <v>0.48721425803951957</v>
      </c>
    </row>
    <row r="39" spans="1:9" x14ac:dyDescent="0.35">
      <c r="A39" s="23" t="s">
        <v>397</v>
      </c>
      <c r="B39" s="299">
        <v>3.4209999999999998</v>
      </c>
      <c r="C39" s="6">
        <f t="shared" si="0"/>
        <v>5.4189878737275984E-4</v>
      </c>
      <c r="D39" s="299">
        <v>2.516</v>
      </c>
      <c r="E39" s="6">
        <f t="shared" si="1"/>
        <v>2.6076554379254679E-4</v>
      </c>
      <c r="F39" s="299">
        <v>7.056</v>
      </c>
      <c r="G39" s="82">
        <f t="shared" si="2"/>
        <v>8.150596595716663E-4</v>
      </c>
      <c r="H39" s="6">
        <f t="shared" si="3"/>
        <v>1.8044515103338634</v>
      </c>
      <c r="I39" s="6">
        <f t="shared" si="4"/>
        <v>1.0625548085355159</v>
      </c>
    </row>
    <row r="40" spans="1:9" x14ac:dyDescent="0.35">
      <c r="A40" s="23" t="s">
        <v>393</v>
      </c>
      <c r="B40" s="299">
        <v>8.7999999999999995E-2</v>
      </c>
      <c r="C40" s="6">
        <f t="shared" si="0"/>
        <v>1.3939518646244628E-5</v>
      </c>
      <c r="D40" s="299">
        <v>7.9729999999999999</v>
      </c>
      <c r="E40" s="6">
        <f t="shared" si="1"/>
        <v>8.2634486512638136E-4</v>
      </c>
      <c r="F40" s="299">
        <v>6.1420000000000003</v>
      </c>
      <c r="G40" s="82">
        <f t="shared" si="2"/>
        <v>7.0948078643554068E-4</v>
      </c>
      <c r="H40" s="6">
        <f t="shared" si="3"/>
        <v>-0.22965006898281692</v>
      </c>
      <c r="I40" s="6">
        <f t="shared" si="4"/>
        <v>68.795454545454547</v>
      </c>
    </row>
    <row r="41" spans="1:9" x14ac:dyDescent="0.35">
      <c r="A41" s="23" t="s">
        <v>392</v>
      </c>
      <c r="B41" s="299">
        <v>2.907</v>
      </c>
      <c r="C41" s="6">
        <f t="shared" si="0"/>
        <v>4.6047932618901289E-4</v>
      </c>
      <c r="D41" s="299">
        <v>9.9090000000000007</v>
      </c>
      <c r="E41" s="6">
        <f t="shared" si="1"/>
        <v>1.026997525214764E-3</v>
      </c>
      <c r="F41" s="299">
        <v>5.9530000000000003</v>
      </c>
      <c r="G41" s="82">
        <f t="shared" si="2"/>
        <v>6.8764883126844244E-4</v>
      </c>
      <c r="H41" s="6">
        <f t="shared" si="3"/>
        <v>-0.3992330204864265</v>
      </c>
      <c r="I41" s="6">
        <f t="shared" si="4"/>
        <v>1.0478156174750604</v>
      </c>
    </row>
    <row r="42" spans="1:9" x14ac:dyDescent="0.35">
      <c r="A42" s="23" t="s">
        <v>556</v>
      </c>
      <c r="B42" s="299"/>
      <c r="C42" s="6">
        <f t="shared" si="0"/>
        <v>0</v>
      </c>
      <c r="D42" s="299">
        <v>1.458</v>
      </c>
      <c r="E42" s="6">
        <f t="shared" si="1"/>
        <v>1.5111135248391621E-4</v>
      </c>
      <c r="F42" s="299">
        <v>5.5540000000000003</v>
      </c>
      <c r="G42" s="82">
        <f t="shared" si="2"/>
        <v>6.4155914813790178E-4</v>
      </c>
      <c r="H42" s="6">
        <f t="shared" si="3"/>
        <v>2.8093278463648836</v>
      </c>
      <c r="I42" s="6" t="e">
        <f t="shared" si="4"/>
        <v>#DIV/0!</v>
      </c>
    </row>
    <row r="43" spans="1:9" x14ac:dyDescent="0.35">
      <c r="A43" s="23" t="s">
        <v>419</v>
      </c>
      <c r="B43" s="299">
        <v>2.254</v>
      </c>
      <c r="C43" s="6">
        <f t="shared" si="0"/>
        <v>3.5704176168903856E-4</v>
      </c>
      <c r="D43" s="299">
        <v>6.0369999999999999</v>
      </c>
      <c r="E43" s="6">
        <f t="shared" si="1"/>
        <v>6.256922050379988E-4</v>
      </c>
      <c r="F43" s="299">
        <v>4.6639999999999997</v>
      </c>
      <c r="G43" s="82">
        <f t="shared" si="2"/>
        <v>5.3875258676902658E-4</v>
      </c>
      <c r="H43" s="6">
        <f t="shared" si="3"/>
        <v>-0.22743084313400697</v>
      </c>
      <c r="I43" s="6">
        <f t="shared" si="4"/>
        <v>1.0692102928127771</v>
      </c>
    </row>
    <row r="44" spans="1:9" x14ac:dyDescent="0.35">
      <c r="A44" s="23" t="s">
        <v>306</v>
      </c>
      <c r="B44" s="299">
        <v>1.226</v>
      </c>
      <c r="C44" s="6">
        <f t="shared" si="0"/>
        <v>1.9420283932154448E-4</v>
      </c>
      <c r="D44" s="299">
        <v>1.117</v>
      </c>
      <c r="E44" s="6">
        <f t="shared" si="1"/>
        <v>1.1576912258198519E-4</v>
      </c>
      <c r="F44" s="299">
        <v>3.6120000000000001</v>
      </c>
      <c r="G44" s="82">
        <f t="shared" si="2"/>
        <v>4.1723292097121012E-4</v>
      </c>
      <c r="H44" s="6">
        <f t="shared" si="3"/>
        <v>2.2336615935541628</v>
      </c>
      <c r="I44" s="6">
        <f t="shared" si="4"/>
        <v>1.9461663947797718</v>
      </c>
    </row>
    <row r="45" spans="1:9" x14ac:dyDescent="0.35">
      <c r="A45" s="23" t="s">
        <v>401</v>
      </c>
      <c r="B45" s="299">
        <v>2.81</v>
      </c>
      <c r="C45" s="6">
        <f t="shared" si="0"/>
        <v>4.4511417495394779E-4</v>
      </c>
      <c r="D45" s="299">
        <v>1.379</v>
      </c>
      <c r="E45" s="6">
        <f t="shared" si="1"/>
        <v>1.4292356315179729E-4</v>
      </c>
      <c r="F45" s="299">
        <v>3.5960000000000001</v>
      </c>
      <c r="G45" s="82">
        <f t="shared" si="2"/>
        <v>4.1538471312637645E-4</v>
      </c>
      <c r="H45" s="6">
        <f t="shared" si="3"/>
        <v>1.6076867295141408</v>
      </c>
      <c r="I45" s="6">
        <f t="shared" si="4"/>
        <v>0.27971530249110321</v>
      </c>
    </row>
    <row r="46" spans="1:9" x14ac:dyDescent="0.35">
      <c r="A46" s="23" t="s">
        <v>553</v>
      </c>
      <c r="B46" s="299">
        <v>2.4390000000000001</v>
      </c>
      <c r="C46" s="6">
        <f t="shared" si="0"/>
        <v>3.8634643157034828E-4</v>
      </c>
      <c r="D46" s="299">
        <v>2.06</v>
      </c>
      <c r="E46" s="6">
        <f t="shared" si="1"/>
        <v>2.1350438005272114E-4</v>
      </c>
      <c r="F46" s="299">
        <v>3.4990000000000001</v>
      </c>
      <c r="G46" s="82">
        <f t="shared" si="2"/>
        <v>4.0417995306707205E-4</v>
      </c>
      <c r="H46" s="6">
        <f t="shared" si="3"/>
        <v>0.69854368932038846</v>
      </c>
      <c r="I46" s="6">
        <f t="shared" si="4"/>
        <v>0.43460434604346054</v>
      </c>
    </row>
    <row r="47" spans="1:9" x14ac:dyDescent="0.35">
      <c r="A47" s="23" t="s">
        <v>387</v>
      </c>
      <c r="B47" s="299">
        <v>24.407</v>
      </c>
      <c r="C47" s="6">
        <f t="shared" si="0"/>
        <v>3.8661571772601435E-3</v>
      </c>
      <c r="D47" s="299">
        <v>0.13900000000000001</v>
      </c>
      <c r="E47" s="6">
        <f t="shared" si="1"/>
        <v>1.4406363508411767E-5</v>
      </c>
      <c r="F47" s="299">
        <v>3.0390000000000001</v>
      </c>
      <c r="G47" s="82">
        <f t="shared" si="2"/>
        <v>3.5104397752810289E-4</v>
      </c>
      <c r="H47" s="6">
        <f t="shared" si="3"/>
        <v>20.863309352517984</v>
      </c>
      <c r="I47" s="6">
        <f t="shared" si="4"/>
        <v>-0.87548654074650711</v>
      </c>
    </row>
    <row r="48" spans="1:9" x14ac:dyDescent="0.35">
      <c r="A48" s="23" t="s">
        <v>455</v>
      </c>
      <c r="B48" s="299">
        <v>0.247</v>
      </c>
      <c r="C48" s="6">
        <f t="shared" si="0"/>
        <v>3.9125694382072989E-5</v>
      </c>
      <c r="D48" s="299"/>
      <c r="E48" s="6">
        <f t="shared" si="1"/>
        <v>0</v>
      </c>
      <c r="F48" s="299">
        <v>2.6</v>
      </c>
      <c r="G48" s="82">
        <f t="shared" si="2"/>
        <v>3.0033377478547798E-4</v>
      </c>
      <c r="H48" s="6" t="e">
        <f t="shared" si="3"/>
        <v>#DIV/0!</v>
      </c>
      <c r="I48" s="6">
        <f t="shared" si="4"/>
        <v>9.526315789473685</v>
      </c>
    </row>
    <row r="49" spans="1:9" x14ac:dyDescent="0.35">
      <c r="A49" s="23" t="s">
        <v>399</v>
      </c>
      <c r="B49" s="299"/>
      <c r="C49" s="6">
        <f t="shared" si="0"/>
        <v>0</v>
      </c>
      <c r="D49" s="299">
        <v>3.1560000000000001</v>
      </c>
      <c r="E49" s="6">
        <f t="shared" si="1"/>
        <v>3.2709700167300385E-4</v>
      </c>
      <c r="F49" s="299">
        <v>2.4569999999999999</v>
      </c>
      <c r="G49" s="82">
        <f t="shared" si="2"/>
        <v>2.8381541717227663E-4</v>
      </c>
      <c r="H49" s="6">
        <f t="shared" si="3"/>
        <v>-0.22148288973384034</v>
      </c>
      <c r="I49" s="6" t="e">
        <f t="shared" si="4"/>
        <v>#DIV/0!</v>
      </c>
    </row>
    <row r="50" spans="1:9" x14ac:dyDescent="0.35">
      <c r="A50" s="23" t="s">
        <v>303</v>
      </c>
      <c r="B50" s="299">
        <v>3.7570000000000001</v>
      </c>
      <c r="C50" s="6">
        <f t="shared" si="0"/>
        <v>5.9512240402205758E-4</v>
      </c>
      <c r="D50" s="299">
        <v>3.492</v>
      </c>
      <c r="E50" s="6">
        <f t="shared" si="1"/>
        <v>3.6192101706024375E-4</v>
      </c>
      <c r="F50" s="299">
        <v>2.3570000000000002</v>
      </c>
      <c r="G50" s="82">
        <f t="shared" si="2"/>
        <v>2.7226411814206599E-4</v>
      </c>
      <c r="H50" s="6">
        <f t="shared" si="3"/>
        <v>-0.32502863688430694</v>
      </c>
      <c r="I50" s="6">
        <f t="shared" si="4"/>
        <v>-0.37263774287995732</v>
      </c>
    </row>
    <row r="51" spans="1:9" x14ac:dyDescent="0.35">
      <c r="A51" s="23" t="s">
        <v>463</v>
      </c>
      <c r="B51" s="299">
        <v>5.0000000000000001E-3</v>
      </c>
      <c r="C51" s="6">
        <f t="shared" si="0"/>
        <v>7.9201810490026296E-7</v>
      </c>
      <c r="D51" s="299">
        <v>0.47</v>
      </c>
      <c r="E51" s="6">
        <f t="shared" si="1"/>
        <v>4.8712164380960643E-5</v>
      </c>
      <c r="F51" s="299">
        <v>2.153</v>
      </c>
      <c r="G51" s="82">
        <f t="shared" si="2"/>
        <v>2.4869946812043614E-4</v>
      </c>
      <c r="H51" s="6">
        <f t="shared" si="3"/>
        <v>3.5808510638297877</v>
      </c>
      <c r="I51" s="6">
        <f t="shared" si="4"/>
        <v>429.6</v>
      </c>
    </row>
    <row r="52" spans="1:9" x14ac:dyDescent="0.35">
      <c r="A52" s="23" t="s">
        <v>449</v>
      </c>
      <c r="B52" s="299"/>
      <c r="C52" s="6">
        <f t="shared" si="0"/>
        <v>0</v>
      </c>
      <c r="D52" s="299"/>
      <c r="E52" s="6">
        <f t="shared" si="1"/>
        <v>0</v>
      </c>
      <c r="F52" s="299">
        <v>1.9319999999999999</v>
      </c>
      <c r="G52" s="82">
        <f t="shared" si="2"/>
        <v>2.2317109726367051E-4</v>
      </c>
      <c r="H52" s="6" t="e">
        <f t="shared" si="3"/>
        <v>#DIV/0!</v>
      </c>
      <c r="I52" s="6" t="e">
        <f t="shared" si="4"/>
        <v>#DIV/0!</v>
      </c>
    </row>
    <row r="53" spans="1:9" x14ac:dyDescent="0.35">
      <c r="A53" s="23" t="s">
        <v>411</v>
      </c>
      <c r="B53" s="299">
        <v>6.2850000000000001</v>
      </c>
      <c r="C53" s="6">
        <f t="shared" si="0"/>
        <v>9.9556675785963055E-4</v>
      </c>
      <c r="D53" s="299">
        <v>5.4420000000000002</v>
      </c>
      <c r="E53" s="6">
        <f t="shared" si="1"/>
        <v>5.6402467778976137E-4</v>
      </c>
      <c r="F53" s="299">
        <v>1.837</v>
      </c>
      <c r="G53" s="82">
        <f t="shared" si="2"/>
        <v>2.1219736318497037E-4</v>
      </c>
      <c r="H53" s="6">
        <f t="shared" si="3"/>
        <v>-0.66244027930907756</v>
      </c>
      <c r="I53" s="6">
        <f t="shared" si="4"/>
        <v>-0.70771678599840893</v>
      </c>
    </row>
    <row r="54" spans="1:9" x14ac:dyDescent="0.35">
      <c r="A54" s="23" t="s">
        <v>446</v>
      </c>
      <c r="B54" s="299">
        <v>0.59299999999999997</v>
      </c>
      <c r="C54" s="6">
        <f t="shared" si="0"/>
        <v>9.3933347241171184E-5</v>
      </c>
      <c r="D54" s="299">
        <v>0.54200000000000004</v>
      </c>
      <c r="E54" s="6">
        <f t="shared" si="1"/>
        <v>5.6174453392512066E-5</v>
      </c>
      <c r="F54" s="299">
        <v>1.792</v>
      </c>
      <c r="G54" s="82">
        <f t="shared" si="2"/>
        <v>2.0699927862137557E-4</v>
      </c>
      <c r="H54" s="6">
        <f t="shared" si="3"/>
        <v>2.3062730627306269</v>
      </c>
      <c r="I54" s="6">
        <f t="shared" si="4"/>
        <v>2.021922428330523</v>
      </c>
    </row>
    <row r="55" spans="1:9" x14ac:dyDescent="0.35">
      <c r="A55" s="23" t="s">
        <v>405</v>
      </c>
      <c r="B55" s="299">
        <v>1.3009999999999999</v>
      </c>
      <c r="C55" s="6">
        <f t="shared" si="0"/>
        <v>2.0608311089504841E-4</v>
      </c>
      <c r="D55" s="299">
        <v>2.5619999999999998</v>
      </c>
      <c r="E55" s="6">
        <f t="shared" si="1"/>
        <v>2.6553311732770461E-4</v>
      </c>
      <c r="F55" s="299">
        <v>1.637</v>
      </c>
      <c r="G55" s="82">
        <f t="shared" si="2"/>
        <v>1.8909476512454901E-4</v>
      </c>
      <c r="H55" s="6">
        <f t="shared" si="3"/>
        <v>-0.3610460577673692</v>
      </c>
      <c r="I55" s="6">
        <f t="shared" si="4"/>
        <v>0.25826287471176035</v>
      </c>
    </row>
    <row r="56" spans="1:9" x14ac:dyDescent="0.35">
      <c r="A56" s="23" t="s">
        <v>608</v>
      </c>
      <c r="B56" s="299"/>
      <c r="C56" s="6">
        <f t="shared" si="0"/>
        <v>0</v>
      </c>
      <c r="D56" s="299"/>
      <c r="E56" s="6">
        <f t="shared" si="1"/>
        <v>0</v>
      </c>
      <c r="F56" s="299">
        <v>1.5289999999999999</v>
      </c>
      <c r="G56" s="82">
        <f t="shared" si="2"/>
        <v>1.7661936217192145E-4</v>
      </c>
      <c r="H56" s="6" t="e">
        <f t="shared" si="3"/>
        <v>#DIV/0!</v>
      </c>
      <c r="I56" s="6" t="e">
        <f t="shared" si="4"/>
        <v>#DIV/0!</v>
      </c>
    </row>
    <row r="57" spans="1:9" x14ac:dyDescent="0.35">
      <c r="A57" s="23" t="s">
        <v>317</v>
      </c>
      <c r="B57" s="299">
        <v>5.7000000000000002E-2</v>
      </c>
      <c r="C57" s="6">
        <f t="shared" si="0"/>
        <v>9.0290063958629985E-6</v>
      </c>
      <c r="D57" s="299">
        <v>0.56699999999999995</v>
      </c>
      <c r="E57" s="6">
        <f t="shared" si="1"/>
        <v>5.8765525965967412E-5</v>
      </c>
      <c r="F57" s="299">
        <v>1.3380000000000001</v>
      </c>
      <c r="G57" s="82">
        <f t="shared" si="2"/>
        <v>1.5455638102421904E-4</v>
      </c>
      <c r="H57" s="6">
        <f t="shared" si="3"/>
        <v>1.35978835978836</v>
      </c>
      <c r="I57" s="6">
        <f t="shared" si="4"/>
        <v>22.473684210526315</v>
      </c>
    </row>
    <row r="58" spans="1:9" x14ac:dyDescent="0.35">
      <c r="A58" s="23" t="s">
        <v>555</v>
      </c>
      <c r="B58" s="299">
        <v>6.3E-2</v>
      </c>
      <c r="C58" s="6">
        <f t="shared" si="0"/>
        <v>9.9794281217433133E-6</v>
      </c>
      <c r="D58" s="299">
        <v>0.11899999999999999</v>
      </c>
      <c r="E58" s="6">
        <f t="shared" si="1"/>
        <v>1.2333505449647482E-5</v>
      </c>
      <c r="F58" s="299">
        <v>0.98199999999999998</v>
      </c>
      <c r="G58" s="82">
        <f t="shared" si="2"/>
        <v>1.1343375647666898E-4</v>
      </c>
      <c r="H58" s="6">
        <f t="shared" si="3"/>
        <v>7.2521008403361353</v>
      </c>
      <c r="I58" s="6">
        <f t="shared" si="4"/>
        <v>14.587301587301587</v>
      </c>
    </row>
    <row r="59" spans="1:9" x14ac:dyDescent="0.35">
      <c r="A59" s="23" t="s">
        <v>435</v>
      </c>
      <c r="B59" s="299">
        <v>1.5369999999999999</v>
      </c>
      <c r="C59" s="6">
        <f t="shared" si="0"/>
        <v>2.4346636544634082E-4</v>
      </c>
      <c r="D59" s="299">
        <v>1.034</v>
      </c>
      <c r="E59" s="6">
        <f t="shared" si="1"/>
        <v>1.0716676163811343E-4</v>
      </c>
      <c r="F59" s="299">
        <v>0.84899999999999998</v>
      </c>
      <c r="G59" s="82">
        <f t="shared" si="2"/>
        <v>9.8070528766488753E-5</v>
      </c>
      <c r="H59" s="6">
        <f t="shared" si="3"/>
        <v>-0.17891682785299812</v>
      </c>
      <c r="I59" s="6">
        <f t="shared" si="4"/>
        <v>-0.44762524398178272</v>
      </c>
    </row>
    <row r="60" spans="1:9" x14ac:dyDescent="0.35">
      <c r="A60" s="23" t="s">
        <v>429</v>
      </c>
      <c r="B60" s="299">
        <v>0.13200000000000001</v>
      </c>
      <c r="C60" s="6">
        <f t="shared" si="0"/>
        <v>2.0909277969366941E-5</v>
      </c>
      <c r="D60" s="299">
        <v>0.38900000000000001</v>
      </c>
      <c r="E60" s="6">
        <f t="shared" si="1"/>
        <v>4.0317089242965299E-5</v>
      </c>
      <c r="F60" s="299">
        <v>0.621</v>
      </c>
      <c r="G60" s="82">
        <f t="shared" si="2"/>
        <v>7.1733566977608389E-5</v>
      </c>
      <c r="H60" s="6">
        <f t="shared" si="3"/>
        <v>0.59640102827763486</v>
      </c>
      <c r="I60" s="6">
        <f t="shared" si="4"/>
        <v>3.7045454545454541</v>
      </c>
    </row>
    <row r="61" spans="1:9" x14ac:dyDescent="0.35">
      <c r="A61" s="23" t="s">
        <v>406</v>
      </c>
      <c r="B61" s="299">
        <v>0.20100000000000001</v>
      </c>
      <c r="C61" s="6">
        <f t="shared" si="0"/>
        <v>3.1839127816990571E-5</v>
      </c>
      <c r="D61" s="299">
        <v>0</v>
      </c>
      <c r="E61" s="6">
        <f t="shared" si="1"/>
        <v>0</v>
      </c>
      <c r="F61" s="299">
        <v>0.60499999999999998</v>
      </c>
      <c r="G61" s="82">
        <f t="shared" si="2"/>
        <v>6.9885359132774679E-5</v>
      </c>
      <c r="H61" s="6" t="e">
        <f t="shared" si="3"/>
        <v>#DIV/0!</v>
      </c>
      <c r="I61" s="6">
        <f t="shared" si="4"/>
        <v>2.0099502487562186</v>
      </c>
    </row>
    <row r="62" spans="1:9" x14ac:dyDescent="0.35">
      <c r="A62" s="23" t="s">
        <v>609</v>
      </c>
      <c r="B62" s="299"/>
      <c r="C62" s="6">
        <f t="shared" si="0"/>
        <v>0</v>
      </c>
      <c r="D62" s="299"/>
      <c r="E62" s="6">
        <f t="shared" si="1"/>
        <v>0</v>
      </c>
      <c r="F62" s="299">
        <v>0.55700000000000005</v>
      </c>
      <c r="G62" s="82">
        <f t="shared" si="2"/>
        <v>6.4340735598273548E-5</v>
      </c>
      <c r="H62" s="6" t="e">
        <f t="shared" si="3"/>
        <v>#DIV/0!</v>
      </c>
      <c r="I62" s="6" t="e">
        <f t="shared" si="4"/>
        <v>#DIV/0!</v>
      </c>
    </row>
    <row r="63" spans="1:9" x14ac:dyDescent="0.35">
      <c r="A63" s="23" t="s">
        <v>413</v>
      </c>
      <c r="B63" s="299">
        <v>0.32200000000000001</v>
      </c>
      <c r="C63" s="6">
        <f t="shared" si="0"/>
        <v>5.1005965955576936E-5</v>
      </c>
      <c r="D63" s="299">
        <v>0.13400000000000001</v>
      </c>
      <c r="E63" s="6">
        <f t="shared" si="1"/>
        <v>1.3888148993720695E-5</v>
      </c>
      <c r="F63" s="299">
        <v>0.55600000000000005</v>
      </c>
      <c r="G63" s="82">
        <f t="shared" si="2"/>
        <v>6.4225222607971447E-5</v>
      </c>
      <c r="H63" s="6">
        <f t="shared" si="3"/>
        <v>3.1492537313432836</v>
      </c>
      <c r="I63" s="6">
        <f t="shared" si="4"/>
        <v>0.72670807453416164</v>
      </c>
    </row>
    <row r="64" spans="1:9" x14ac:dyDescent="0.35">
      <c r="A64" s="23" t="s">
        <v>422</v>
      </c>
      <c r="B64" s="299"/>
      <c r="C64" s="6">
        <f t="shared" si="0"/>
        <v>0</v>
      </c>
      <c r="D64" s="299">
        <v>0.24399999999999999</v>
      </c>
      <c r="E64" s="6">
        <f t="shared" si="1"/>
        <v>2.5288868316924249E-5</v>
      </c>
      <c r="F64" s="299">
        <v>0.52100000000000002</v>
      </c>
      <c r="G64" s="82">
        <f t="shared" si="2"/>
        <v>6.0182267947397696E-5</v>
      </c>
      <c r="H64" s="6">
        <f t="shared" si="3"/>
        <v>1.1352459016393444</v>
      </c>
      <c r="I64" s="6" t="e">
        <f t="shared" si="4"/>
        <v>#DIV/0!</v>
      </c>
    </row>
    <row r="65" spans="1:9" x14ac:dyDescent="0.35">
      <c r="A65" s="23" t="s">
        <v>610</v>
      </c>
      <c r="B65" s="299"/>
      <c r="C65" s="6">
        <f t="shared" si="0"/>
        <v>0</v>
      </c>
      <c r="D65" s="299"/>
      <c r="E65" s="6">
        <f t="shared" si="1"/>
        <v>0</v>
      </c>
      <c r="F65" s="299">
        <v>0.51700000000000002</v>
      </c>
      <c r="G65" s="82">
        <f t="shared" si="2"/>
        <v>5.9720215986189272E-5</v>
      </c>
      <c r="H65" s="6" t="e">
        <f t="shared" si="3"/>
        <v>#DIV/0!</v>
      </c>
      <c r="I65" s="6" t="e">
        <f t="shared" si="4"/>
        <v>#DIV/0!</v>
      </c>
    </row>
    <row r="66" spans="1:9" x14ac:dyDescent="0.35">
      <c r="A66" s="23" t="s">
        <v>462</v>
      </c>
      <c r="B66" s="299">
        <v>0.16600000000000001</v>
      </c>
      <c r="C66" s="6">
        <f t="shared" si="0"/>
        <v>2.6295001082688733E-5</v>
      </c>
      <c r="D66" s="299"/>
      <c r="E66" s="6">
        <f t="shared" si="1"/>
        <v>0</v>
      </c>
      <c r="F66" s="299">
        <v>0.437</v>
      </c>
      <c r="G66" s="82">
        <f t="shared" si="2"/>
        <v>5.0479176762020713E-5</v>
      </c>
      <c r="H66" s="6" t="e">
        <f t="shared" si="3"/>
        <v>#DIV/0!</v>
      </c>
      <c r="I66" s="6">
        <f t="shared" si="4"/>
        <v>1.6325301204819276</v>
      </c>
    </row>
    <row r="67" spans="1:9" x14ac:dyDescent="0.35">
      <c r="A67" s="23" t="s">
        <v>308</v>
      </c>
      <c r="B67" s="299">
        <v>0</v>
      </c>
      <c r="C67" s="6">
        <f t="shared" si="0"/>
        <v>0</v>
      </c>
      <c r="D67" s="299">
        <v>4.0000000000000001E-3</v>
      </c>
      <c r="E67" s="6">
        <f t="shared" si="1"/>
        <v>4.1457161175285655E-7</v>
      </c>
      <c r="F67" s="299">
        <v>0.43</v>
      </c>
      <c r="G67" s="82">
        <f t="shared" si="2"/>
        <v>4.9670585829905966E-5</v>
      </c>
      <c r="H67" s="6">
        <f t="shared" si="3"/>
        <v>106.5</v>
      </c>
      <c r="I67" s="6" t="e">
        <f t="shared" si="4"/>
        <v>#DIV/0!</v>
      </c>
    </row>
    <row r="68" spans="1:9" x14ac:dyDescent="0.35">
      <c r="A68" s="23" t="s">
        <v>301</v>
      </c>
      <c r="B68" s="299">
        <v>77.706999999999994</v>
      </c>
      <c r="C68" s="6">
        <f t="shared" si="0"/>
        <v>1.2309070175496945E-2</v>
      </c>
      <c r="D68" s="299">
        <v>56.372999999999998</v>
      </c>
      <c r="E68" s="6">
        <f t="shared" si="1"/>
        <v>5.8426613673359454E-3</v>
      </c>
      <c r="F68" s="299">
        <v>0.372</v>
      </c>
      <c r="G68" s="82">
        <f t="shared" si="2"/>
        <v>4.2970832392383764E-5</v>
      </c>
      <c r="H68" s="6">
        <f t="shared" si="3"/>
        <v>-0.99340109626949069</v>
      </c>
      <c r="I68" s="6">
        <f t="shared" si="4"/>
        <v>-0.99521278649285139</v>
      </c>
    </row>
    <row r="69" spans="1:9" x14ac:dyDescent="0.35">
      <c r="A69" s="23" t="s">
        <v>471</v>
      </c>
      <c r="B69" s="299"/>
      <c r="C69" s="6">
        <f t="shared" ref="C69:C132" si="5">B69/$B$136</f>
        <v>0</v>
      </c>
      <c r="D69" s="299"/>
      <c r="E69" s="6">
        <f t="shared" ref="E69:E132" si="6">D69/$D$136</f>
        <v>0</v>
      </c>
      <c r="F69" s="299">
        <v>0.26600000000000001</v>
      </c>
      <c r="G69" s="82">
        <f t="shared" ref="G69:G132" si="7">F69/$F$136</f>
        <v>3.0726455420360437E-5</v>
      </c>
      <c r="H69" s="6" t="e">
        <f t="shared" ref="H69:H132" si="8">(F69/D69)-1</f>
        <v>#DIV/0!</v>
      </c>
      <c r="I69" s="6" t="e">
        <f t="shared" ref="I69:I132" si="9">(F69/B69)-1</f>
        <v>#DIV/0!</v>
      </c>
    </row>
    <row r="70" spans="1:9" x14ac:dyDescent="0.35">
      <c r="A70" s="23" t="s">
        <v>557</v>
      </c>
      <c r="B70" s="299">
        <v>6.0000000000000001E-3</v>
      </c>
      <c r="C70" s="6">
        <f t="shared" si="5"/>
        <v>9.5042172588031559E-7</v>
      </c>
      <c r="D70" s="299">
        <v>0.46800000000000003</v>
      </c>
      <c r="E70" s="6">
        <f t="shared" si="6"/>
        <v>4.8504878575084221E-5</v>
      </c>
      <c r="F70" s="299">
        <v>0.26300000000000001</v>
      </c>
      <c r="G70" s="82">
        <f t="shared" si="7"/>
        <v>3.0379916449454117E-5</v>
      </c>
      <c r="H70" s="6">
        <f t="shared" si="8"/>
        <v>-0.43803418803418803</v>
      </c>
      <c r="I70" s="6">
        <f t="shared" si="9"/>
        <v>42.833333333333336</v>
      </c>
    </row>
    <row r="71" spans="1:9" x14ac:dyDescent="0.35">
      <c r="A71" s="23" t="s">
        <v>409</v>
      </c>
      <c r="B71" s="299">
        <v>1.97</v>
      </c>
      <c r="C71" s="6">
        <f t="shared" si="5"/>
        <v>3.1205513333070362E-4</v>
      </c>
      <c r="D71" s="299">
        <v>3.2029999999999998</v>
      </c>
      <c r="E71" s="6">
        <f t="shared" si="6"/>
        <v>3.3196821811109985E-4</v>
      </c>
      <c r="F71" s="299">
        <v>0.22700000000000001</v>
      </c>
      <c r="G71" s="82">
        <f t="shared" si="7"/>
        <v>2.6221448798578269E-5</v>
      </c>
      <c r="H71" s="6">
        <f t="shared" si="8"/>
        <v>-0.92912894161723381</v>
      </c>
      <c r="I71" s="6">
        <f t="shared" si="9"/>
        <v>-0.88477157360406089</v>
      </c>
    </row>
    <row r="72" spans="1:9" x14ac:dyDescent="0.35">
      <c r="A72" s="23" t="s">
        <v>441</v>
      </c>
      <c r="B72" s="299"/>
      <c r="C72" s="6">
        <f t="shared" si="5"/>
        <v>0</v>
      </c>
      <c r="D72" s="299">
        <v>6.0000000000000001E-3</v>
      </c>
      <c r="E72" s="6">
        <f t="shared" si="6"/>
        <v>6.2185741762928485E-7</v>
      </c>
      <c r="F72" s="299">
        <v>0.193</v>
      </c>
      <c r="G72" s="82">
        <f t="shared" si="7"/>
        <v>2.2294007128306633E-5</v>
      </c>
      <c r="H72" s="6">
        <f t="shared" si="8"/>
        <v>31.166666666666664</v>
      </c>
      <c r="I72" s="6" t="e">
        <f t="shared" si="9"/>
        <v>#DIV/0!</v>
      </c>
    </row>
    <row r="73" spans="1:9" x14ac:dyDescent="0.35">
      <c r="A73" s="23" t="s">
        <v>412</v>
      </c>
      <c r="B73" s="299">
        <v>2.6230000000000002</v>
      </c>
      <c r="C73" s="6">
        <f t="shared" si="5"/>
        <v>4.1549269783067801E-4</v>
      </c>
      <c r="D73" s="299">
        <v>0.98299999999999998</v>
      </c>
      <c r="E73" s="6">
        <f t="shared" si="6"/>
        <v>1.018809735882645E-4</v>
      </c>
      <c r="F73" s="299">
        <v>0.14599999999999999</v>
      </c>
      <c r="G73" s="82">
        <f t="shared" si="7"/>
        <v>1.6864896584107606E-5</v>
      </c>
      <c r="H73" s="6">
        <f t="shared" si="8"/>
        <v>-0.85147507629704988</v>
      </c>
      <c r="I73" s="6">
        <f t="shared" si="9"/>
        <v>-0.94433854365230652</v>
      </c>
    </row>
    <row r="74" spans="1:9" x14ac:dyDescent="0.35">
      <c r="A74" s="23" t="s">
        <v>467</v>
      </c>
      <c r="B74" s="299"/>
      <c r="C74" s="6">
        <f t="shared" si="5"/>
        <v>0</v>
      </c>
      <c r="D74" s="299">
        <v>0.17499999999999999</v>
      </c>
      <c r="E74" s="6">
        <f t="shared" si="6"/>
        <v>1.8137508014187472E-5</v>
      </c>
      <c r="F74" s="299">
        <v>0.14000000000000001</v>
      </c>
      <c r="G74" s="82">
        <f t="shared" si="7"/>
        <v>1.6171818642294966E-5</v>
      </c>
      <c r="H74" s="6">
        <f t="shared" si="8"/>
        <v>-0.19999999999999984</v>
      </c>
      <c r="I74" s="6" t="e">
        <f t="shared" si="9"/>
        <v>#DIV/0!</v>
      </c>
    </row>
    <row r="75" spans="1:9" x14ac:dyDescent="0.35">
      <c r="A75" s="23" t="s">
        <v>404</v>
      </c>
      <c r="B75" s="299">
        <v>1.569</v>
      </c>
      <c r="C75" s="6">
        <f t="shared" si="5"/>
        <v>2.4853528131770251E-4</v>
      </c>
      <c r="D75" s="299">
        <v>1.7629999999999999</v>
      </c>
      <c r="E75" s="6">
        <f t="shared" si="6"/>
        <v>1.8272243788007152E-4</v>
      </c>
      <c r="F75" s="299">
        <v>0.113</v>
      </c>
      <c r="G75" s="82">
        <f t="shared" si="7"/>
        <v>1.3052967904138081E-5</v>
      </c>
      <c r="H75" s="6">
        <f t="shared" si="8"/>
        <v>-0.93590470788428815</v>
      </c>
      <c r="I75" s="6">
        <f t="shared" si="9"/>
        <v>-0.92797960484384956</v>
      </c>
    </row>
    <row r="76" spans="1:9" x14ac:dyDescent="0.35">
      <c r="A76" s="23" t="s">
        <v>477</v>
      </c>
      <c r="B76" s="299"/>
      <c r="C76" s="6">
        <f t="shared" si="5"/>
        <v>0</v>
      </c>
      <c r="D76" s="299"/>
      <c r="E76" s="6">
        <f t="shared" si="6"/>
        <v>0</v>
      </c>
      <c r="F76" s="299">
        <v>0.109</v>
      </c>
      <c r="G76" s="82">
        <f t="shared" si="7"/>
        <v>1.2590915942929653E-5</v>
      </c>
      <c r="H76" s="6" t="e">
        <f t="shared" si="8"/>
        <v>#DIV/0!</v>
      </c>
      <c r="I76" s="6" t="e">
        <f t="shared" si="9"/>
        <v>#DIV/0!</v>
      </c>
    </row>
    <row r="77" spans="1:9" x14ac:dyDescent="0.35">
      <c r="A77" s="23" t="s">
        <v>315</v>
      </c>
      <c r="B77" s="299"/>
      <c r="C77" s="6">
        <f t="shared" si="5"/>
        <v>0</v>
      </c>
      <c r="D77" s="299"/>
      <c r="E77" s="6">
        <f t="shared" si="6"/>
        <v>0</v>
      </c>
      <c r="F77" s="299">
        <v>9.8000000000000004E-2</v>
      </c>
      <c r="G77" s="82">
        <f t="shared" si="7"/>
        <v>1.1320273049606476E-5</v>
      </c>
      <c r="H77" s="6" t="e">
        <f t="shared" si="8"/>
        <v>#DIV/0!</v>
      </c>
      <c r="I77" s="6" t="e">
        <f t="shared" si="9"/>
        <v>#DIV/0!</v>
      </c>
    </row>
    <row r="78" spans="1:9" x14ac:dyDescent="0.35">
      <c r="A78" s="23" t="s">
        <v>415</v>
      </c>
      <c r="B78" s="299">
        <v>0.01</v>
      </c>
      <c r="C78" s="6">
        <f t="shared" si="5"/>
        <v>1.5840362098005259E-6</v>
      </c>
      <c r="D78" s="299">
        <v>8.7999999999999995E-2</v>
      </c>
      <c r="E78" s="6">
        <f t="shared" si="6"/>
        <v>9.1205754585628433E-6</v>
      </c>
      <c r="F78" s="299">
        <v>9.5000000000000001E-2</v>
      </c>
      <c r="G78" s="82">
        <f t="shared" si="7"/>
        <v>1.0973734078700156E-5</v>
      </c>
      <c r="H78" s="6">
        <f t="shared" si="8"/>
        <v>7.9545454545454586E-2</v>
      </c>
      <c r="I78" s="6">
        <f t="shared" si="9"/>
        <v>8.5</v>
      </c>
    </row>
    <row r="79" spans="1:9" x14ac:dyDescent="0.35">
      <c r="A79" s="23" t="s">
        <v>554</v>
      </c>
      <c r="B79" s="299"/>
      <c r="C79" s="6">
        <f t="shared" si="5"/>
        <v>0</v>
      </c>
      <c r="D79" s="299"/>
      <c r="E79" s="6">
        <f t="shared" si="6"/>
        <v>0</v>
      </c>
      <c r="F79" s="299">
        <v>8.7999999999999995E-2</v>
      </c>
      <c r="G79" s="82">
        <f t="shared" si="7"/>
        <v>1.0165143146585407E-5</v>
      </c>
      <c r="H79" s="6" t="e">
        <f t="shared" si="8"/>
        <v>#DIV/0!</v>
      </c>
      <c r="I79" s="6" t="e">
        <f t="shared" si="9"/>
        <v>#DIV/0!</v>
      </c>
    </row>
    <row r="80" spans="1:9" x14ac:dyDescent="0.35">
      <c r="A80" s="23" t="s">
        <v>432</v>
      </c>
      <c r="B80" s="299">
        <v>3.9E-2</v>
      </c>
      <c r="C80" s="6">
        <f t="shared" si="5"/>
        <v>6.1777412182220509E-6</v>
      </c>
      <c r="D80" s="299">
        <v>1.4E-2</v>
      </c>
      <c r="E80" s="6">
        <f t="shared" si="6"/>
        <v>1.4510006411349981E-6</v>
      </c>
      <c r="F80" s="299">
        <v>8.5000000000000006E-2</v>
      </c>
      <c r="G80" s="82">
        <f t="shared" si="7"/>
        <v>9.8186041756790874E-6</v>
      </c>
      <c r="H80" s="6">
        <f t="shared" si="8"/>
        <v>5.0714285714285721</v>
      </c>
      <c r="I80" s="6">
        <f t="shared" si="9"/>
        <v>1.1794871794871797</v>
      </c>
    </row>
    <row r="81" spans="1:9" x14ac:dyDescent="0.35">
      <c r="A81" s="23" t="s">
        <v>611</v>
      </c>
      <c r="B81" s="299"/>
      <c r="C81" s="6">
        <f t="shared" si="5"/>
        <v>0</v>
      </c>
      <c r="D81" s="299"/>
      <c r="E81" s="6">
        <f t="shared" si="6"/>
        <v>0</v>
      </c>
      <c r="F81" s="299">
        <v>8.2000000000000003E-2</v>
      </c>
      <c r="G81" s="82">
        <f t="shared" si="7"/>
        <v>9.4720652047727658E-6</v>
      </c>
      <c r="H81" s="6" t="e">
        <f t="shared" si="8"/>
        <v>#DIV/0!</v>
      </c>
      <c r="I81" s="6" t="e">
        <f t="shared" si="9"/>
        <v>#DIV/0!</v>
      </c>
    </row>
    <row r="82" spans="1:9" x14ac:dyDescent="0.35">
      <c r="A82" s="23" t="s">
        <v>458</v>
      </c>
      <c r="B82" s="299">
        <v>2.1000000000000001E-2</v>
      </c>
      <c r="C82" s="6">
        <f t="shared" si="5"/>
        <v>3.3264760405811046E-6</v>
      </c>
      <c r="D82" s="299"/>
      <c r="E82" s="6">
        <f t="shared" si="6"/>
        <v>0</v>
      </c>
      <c r="F82" s="299">
        <v>7.5999999999999998E-2</v>
      </c>
      <c r="G82" s="82">
        <f t="shared" si="7"/>
        <v>8.7789872629601244E-6</v>
      </c>
      <c r="H82" s="6" t="e">
        <f t="shared" si="8"/>
        <v>#DIV/0!</v>
      </c>
      <c r="I82" s="6">
        <f t="shared" si="9"/>
        <v>2.6190476190476186</v>
      </c>
    </row>
    <row r="83" spans="1:9" x14ac:dyDescent="0.35">
      <c r="A83" s="23" t="s">
        <v>612</v>
      </c>
      <c r="B83" s="299"/>
      <c r="C83" s="6">
        <f t="shared" si="5"/>
        <v>0</v>
      </c>
      <c r="D83" s="299"/>
      <c r="E83" s="6">
        <f t="shared" si="6"/>
        <v>0</v>
      </c>
      <c r="F83" s="299">
        <v>5.7000000000000002E-2</v>
      </c>
      <c r="G83" s="82">
        <f t="shared" si="7"/>
        <v>6.5842404472200933E-6</v>
      </c>
      <c r="H83" s="6" t="e">
        <f t="shared" si="8"/>
        <v>#DIV/0!</v>
      </c>
      <c r="I83" s="6" t="e">
        <f t="shared" si="9"/>
        <v>#DIV/0!</v>
      </c>
    </row>
    <row r="84" spans="1:9" x14ac:dyDescent="0.35">
      <c r="A84" s="23" t="s">
        <v>309</v>
      </c>
      <c r="B84" s="299">
        <v>0</v>
      </c>
      <c r="C84" s="6">
        <f t="shared" si="5"/>
        <v>0</v>
      </c>
      <c r="D84" s="299">
        <v>5.0999999999999997E-2</v>
      </c>
      <c r="E84" s="6">
        <f t="shared" si="6"/>
        <v>5.2857880498489206E-6</v>
      </c>
      <c r="F84" s="299">
        <v>3.3000000000000002E-2</v>
      </c>
      <c r="G84" s="82">
        <f t="shared" si="7"/>
        <v>3.8119286799695277E-6</v>
      </c>
      <c r="H84" s="6">
        <f t="shared" si="8"/>
        <v>-0.3529411764705882</v>
      </c>
      <c r="I84" s="6" t="e">
        <f t="shared" si="9"/>
        <v>#DIV/0!</v>
      </c>
    </row>
    <row r="85" spans="1:9" x14ac:dyDescent="0.35">
      <c r="A85" s="23" t="s">
        <v>410</v>
      </c>
      <c r="B85" s="299">
        <v>2.9000000000000001E-2</v>
      </c>
      <c r="C85" s="6">
        <f t="shared" si="5"/>
        <v>4.5937050084215252E-6</v>
      </c>
      <c r="D85" s="299">
        <v>0.11</v>
      </c>
      <c r="E85" s="6">
        <f t="shared" si="6"/>
        <v>1.1400719323203555E-5</v>
      </c>
      <c r="F85" s="299">
        <v>3.1E-2</v>
      </c>
      <c r="G85" s="82">
        <f t="shared" si="7"/>
        <v>3.5809026993653139E-6</v>
      </c>
      <c r="H85" s="6">
        <f t="shared" si="8"/>
        <v>-0.71818181818181825</v>
      </c>
      <c r="I85" s="6">
        <f t="shared" si="9"/>
        <v>6.8965517241379226E-2</v>
      </c>
    </row>
    <row r="86" spans="1:9" x14ac:dyDescent="0.35">
      <c r="A86" s="23" t="s">
        <v>428</v>
      </c>
      <c r="B86" s="299">
        <v>6.0000000000000001E-3</v>
      </c>
      <c r="C86" s="6">
        <f t="shared" si="5"/>
        <v>9.5042172588031559E-7</v>
      </c>
      <c r="D86" s="299">
        <v>1.0999999999999999E-2</v>
      </c>
      <c r="E86" s="6">
        <f t="shared" si="6"/>
        <v>1.1400719323203554E-6</v>
      </c>
      <c r="F86" s="299">
        <v>1.7000000000000001E-2</v>
      </c>
      <c r="G86" s="82">
        <f t="shared" si="7"/>
        <v>1.9637208351358173E-6</v>
      </c>
      <c r="H86" s="6">
        <f t="shared" si="8"/>
        <v>0.54545454545454564</v>
      </c>
      <c r="I86" s="6">
        <f t="shared" si="9"/>
        <v>1.8333333333333335</v>
      </c>
    </row>
    <row r="87" spans="1:9" x14ac:dyDescent="0.35">
      <c r="A87" s="23" t="s">
        <v>505</v>
      </c>
      <c r="B87" s="299"/>
      <c r="C87" s="6">
        <f t="shared" si="5"/>
        <v>0</v>
      </c>
      <c r="D87" s="299">
        <v>1.4E-2</v>
      </c>
      <c r="E87" s="6">
        <f t="shared" si="6"/>
        <v>1.4510006411349981E-6</v>
      </c>
      <c r="F87" s="299">
        <v>1.4E-2</v>
      </c>
      <c r="G87" s="82">
        <f t="shared" si="7"/>
        <v>1.6171818642294966E-6</v>
      </c>
      <c r="H87" s="6">
        <f t="shared" si="8"/>
        <v>0</v>
      </c>
      <c r="I87" s="6" t="e">
        <f t="shared" si="9"/>
        <v>#DIV/0!</v>
      </c>
    </row>
    <row r="88" spans="1:9" x14ac:dyDescent="0.35">
      <c r="A88" s="23" t="s">
        <v>424</v>
      </c>
      <c r="B88" s="299"/>
      <c r="C88" s="6">
        <f t="shared" si="5"/>
        <v>0</v>
      </c>
      <c r="D88" s="299">
        <v>8.0000000000000002E-3</v>
      </c>
      <c r="E88" s="6">
        <f t="shared" si="6"/>
        <v>8.291432235057131E-7</v>
      </c>
      <c r="F88" s="299">
        <v>1.2E-2</v>
      </c>
      <c r="G88" s="82">
        <f t="shared" si="7"/>
        <v>1.3861558836252828E-6</v>
      </c>
      <c r="H88" s="6">
        <f t="shared" si="8"/>
        <v>0.5</v>
      </c>
      <c r="I88" s="6" t="e">
        <f t="shared" si="9"/>
        <v>#DIV/0!</v>
      </c>
    </row>
    <row r="89" spans="1:9" x14ac:dyDescent="0.35">
      <c r="A89" s="23" t="s">
        <v>408</v>
      </c>
      <c r="B89" s="299">
        <v>0.86399999999999999</v>
      </c>
      <c r="C89" s="6">
        <f t="shared" si="5"/>
        <v>1.3686072852676543E-4</v>
      </c>
      <c r="D89" s="299">
        <v>1.0049999999999999</v>
      </c>
      <c r="E89" s="6">
        <f t="shared" si="6"/>
        <v>1.041611174529052E-4</v>
      </c>
      <c r="F89" s="299">
        <v>1.2E-2</v>
      </c>
      <c r="G89" s="82">
        <f t="shared" si="7"/>
        <v>1.3861558836252828E-6</v>
      </c>
      <c r="H89" s="6">
        <f t="shared" si="8"/>
        <v>-0.9880597014925373</v>
      </c>
      <c r="I89" s="6">
        <f t="shared" si="9"/>
        <v>-0.98611111111111116</v>
      </c>
    </row>
    <row r="90" spans="1:9" x14ac:dyDescent="0.35">
      <c r="A90" s="23" t="s">
        <v>613</v>
      </c>
      <c r="B90" s="299"/>
      <c r="C90" s="6">
        <f t="shared" si="5"/>
        <v>0</v>
      </c>
      <c r="D90" s="299"/>
      <c r="E90" s="6">
        <f t="shared" si="6"/>
        <v>0</v>
      </c>
      <c r="F90" s="299">
        <v>0.01</v>
      </c>
      <c r="G90" s="82">
        <f t="shared" si="7"/>
        <v>1.155129903021069E-6</v>
      </c>
      <c r="H90" s="6" t="e">
        <f t="shared" si="8"/>
        <v>#DIV/0!</v>
      </c>
      <c r="I90" s="6" t="e">
        <f t="shared" si="9"/>
        <v>#DIV/0!</v>
      </c>
    </row>
    <row r="91" spans="1:9" x14ac:dyDescent="0.35">
      <c r="A91" s="23" t="s">
        <v>430</v>
      </c>
      <c r="B91" s="299"/>
      <c r="C91" s="6">
        <f t="shared" si="5"/>
        <v>0</v>
      </c>
      <c r="D91" s="299">
        <v>0.57699999999999996</v>
      </c>
      <c r="E91" s="6">
        <f t="shared" si="6"/>
        <v>5.9801954995349557E-5</v>
      </c>
      <c r="F91" s="299">
        <v>5.0000000000000001E-3</v>
      </c>
      <c r="G91" s="82">
        <f t="shared" si="7"/>
        <v>5.775649515105345E-7</v>
      </c>
      <c r="H91" s="6">
        <f t="shared" si="8"/>
        <v>-0.99133448873483532</v>
      </c>
      <c r="I91" s="6" t="e">
        <f t="shared" si="9"/>
        <v>#DIV/0!</v>
      </c>
    </row>
    <row r="92" spans="1:9" x14ac:dyDescent="0.35">
      <c r="A92" s="23" t="s">
        <v>400</v>
      </c>
      <c r="B92" s="299">
        <v>2.899</v>
      </c>
      <c r="C92" s="6">
        <f t="shared" si="5"/>
        <v>4.5921209722117249E-4</v>
      </c>
      <c r="D92" s="299">
        <v>1E-3</v>
      </c>
      <c r="E92" s="6">
        <f t="shared" si="6"/>
        <v>1.0364290293821414E-7</v>
      </c>
      <c r="F92" s="299">
        <v>5.0000000000000001E-3</v>
      </c>
      <c r="G92" s="82">
        <f t="shared" si="7"/>
        <v>5.775649515105345E-7</v>
      </c>
      <c r="H92" s="6">
        <f t="shared" si="8"/>
        <v>4</v>
      </c>
      <c r="I92" s="6">
        <f t="shared" si="9"/>
        <v>-0.99827526733356331</v>
      </c>
    </row>
    <row r="93" spans="1:9" x14ac:dyDescent="0.35">
      <c r="A93" s="23" t="s">
        <v>473</v>
      </c>
      <c r="B93" s="299"/>
      <c r="C93" s="6">
        <f t="shared" si="5"/>
        <v>0</v>
      </c>
      <c r="D93" s="299"/>
      <c r="E93" s="6">
        <f t="shared" si="6"/>
        <v>0</v>
      </c>
      <c r="F93" s="299">
        <v>4.0000000000000001E-3</v>
      </c>
      <c r="G93" s="82">
        <f t="shared" si="7"/>
        <v>4.620519612084276E-7</v>
      </c>
      <c r="H93" s="6" t="e">
        <f t="shared" si="8"/>
        <v>#DIV/0!</v>
      </c>
      <c r="I93" s="6" t="e">
        <f t="shared" si="9"/>
        <v>#DIV/0!</v>
      </c>
    </row>
    <row r="94" spans="1:9" x14ac:dyDescent="0.35">
      <c r="A94" s="23" t="s">
        <v>423</v>
      </c>
      <c r="B94" s="299">
        <v>5.3999999999999999E-2</v>
      </c>
      <c r="C94" s="6">
        <f t="shared" si="5"/>
        <v>8.5537955329228395E-6</v>
      </c>
      <c r="D94" s="299">
        <v>1.6E-2</v>
      </c>
      <c r="E94" s="6">
        <f t="shared" si="6"/>
        <v>1.6582864470114262E-6</v>
      </c>
      <c r="F94" s="299">
        <v>4.0000000000000001E-3</v>
      </c>
      <c r="G94" s="82">
        <f t="shared" si="7"/>
        <v>4.620519612084276E-7</v>
      </c>
      <c r="H94" s="6">
        <f t="shared" si="8"/>
        <v>-0.75</v>
      </c>
      <c r="I94" s="6">
        <f t="shared" si="9"/>
        <v>-0.92592592592592593</v>
      </c>
    </row>
    <row r="95" spans="1:9" x14ac:dyDescent="0.35">
      <c r="A95" s="23" t="s">
        <v>451</v>
      </c>
      <c r="B95" s="299"/>
      <c r="C95" s="6">
        <f t="shared" si="5"/>
        <v>0</v>
      </c>
      <c r="D95" s="299"/>
      <c r="E95" s="6">
        <f t="shared" si="6"/>
        <v>0</v>
      </c>
      <c r="F95" s="299">
        <v>2E-3</v>
      </c>
      <c r="G95" s="82">
        <f t="shared" si="7"/>
        <v>2.310259806042138E-7</v>
      </c>
      <c r="H95" s="6" t="e">
        <f t="shared" si="8"/>
        <v>#DIV/0!</v>
      </c>
      <c r="I95" s="6" t="e">
        <f t="shared" si="9"/>
        <v>#DIV/0!</v>
      </c>
    </row>
    <row r="96" spans="1:9" x14ac:dyDescent="0.35">
      <c r="A96" s="23" t="s">
        <v>577</v>
      </c>
      <c r="B96" s="299"/>
      <c r="C96" s="6">
        <f t="shared" si="5"/>
        <v>0</v>
      </c>
      <c r="D96" s="299"/>
      <c r="E96" s="6">
        <f t="shared" si="6"/>
        <v>0</v>
      </c>
      <c r="F96" s="299">
        <v>2E-3</v>
      </c>
      <c r="G96" s="82">
        <f t="shared" si="7"/>
        <v>2.310259806042138E-7</v>
      </c>
      <c r="H96" s="6" t="e">
        <f t="shared" si="8"/>
        <v>#DIV/0!</v>
      </c>
      <c r="I96" s="6" t="e">
        <f t="shared" si="9"/>
        <v>#DIV/0!</v>
      </c>
    </row>
    <row r="97" spans="1:9" x14ac:dyDescent="0.35">
      <c r="A97" s="23" t="s">
        <v>438</v>
      </c>
      <c r="B97" s="299">
        <v>2E-3</v>
      </c>
      <c r="C97" s="6">
        <f t="shared" si="5"/>
        <v>3.1680724196010521E-7</v>
      </c>
      <c r="D97" s="299">
        <v>0</v>
      </c>
      <c r="E97" s="6">
        <f t="shared" si="6"/>
        <v>0</v>
      </c>
      <c r="F97" s="299">
        <v>1E-3</v>
      </c>
      <c r="G97" s="82">
        <f t="shared" si="7"/>
        <v>1.155129903021069E-7</v>
      </c>
      <c r="H97" s="6" t="e">
        <f t="shared" si="8"/>
        <v>#DIV/0!</v>
      </c>
      <c r="I97" s="6">
        <f t="shared" si="9"/>
        <v>-0.5</v>
      </c>
    </row>
    <row r="98" spans="1:9" x14ac:dyDescent="0.35">
      <c r="A98" s="23" t="s">
        <v>434</v>
      </c>
      <c r="B98" s="299">
        <v>5.1999999999999998E-2</v>
      </c>
      <c r="C98" s="6">
        <f t="shared" si="5"/>
        <v>8.236988290962734E-6</v>
      </c>
      <c r="D98" s="299">
        <v>1.7000000000000001E-2</v>
      </c>
      <c r="E98" s="6">
        <f t="shared" si="6"/>
        <v>1.7619293499496405E-6</v>
      </c>
      <c r="F98" s="299">
        <v>1E-3</v>
      </c>
      <c r="G98" s="82">
        <f t="shared" si="7"/>
        <v>1.155129903021069E-7</v>
      </c>
      <c r="H98" s="6">
        <f t="shared" si="8"/>
        <v>-0.94117647058823528</v>
      </c>
      <c r="I98" s="6">
        <f t="shared" si="9"/>
        <v>-0.98076923076923073</v>
      </c>
    </row>
    <row r="99" spans="1:9" x14ac:dyDescent="0.35">
      <c r="A99" s="23" t="s">
        <v>549</v>
      </c>
      <c r="B99" s="299"/>
      <c r="C99" s="6">
        <f t="shared" si="5"/>
        <v>0</v>
      </c>
      <c r="D99" s="299"/>
      <c r="E99" s="6">
        <f t="shared" si="6"/>
        <v>0</v>
      </c>
      <c r="F99" s="299">
        <v>0</v>
      </c>
      <c r="G99" s="82">
        <f t="shared" si="7"/>
        <v>0</v>
      </c>
      <c r="H99" s="6" t="e">
        <f t="shared" si="8"/>
        <v>#DIV/0!</v>
      </c>
      <c r="I99" s="6" t="e">
        <f t="shared" si="9"/>
        <v>#DIV/0!</v>
      </c>
    </row>
    <row r="100" spans="1:9" x14ac:dyDescent="0.35">
      <c r="A100" s="23" t="s">
        <v>414</v>
      </c>
      <c r="B100" s="299"/>
      <c r="C100" s="6">
        <f t="shared" si="5"/>
        <v>0</v>
      </c>
      <c r="D100" s="299"/>
      <c r="E100" s="6">
        <f t="shared" si="6"/>
        <v>0</v>
      </c>
      <c r="F100" s="299">
        <v>0</v>
      </c>
      <c r="G100" s="82">
        <f t="shared" si="7"/>
        <v>0</v>
      </c>
      <c r="H100" s="6" t="e">
        <f t="shared" si="8"/>
        <v>#DIV/0!</v>
      </c>
      <c r="I100" s="6" t="e">
        <f t="shared" si="9"/>
        <v>#DIV/0!</v>
      </c>
    </row>
    <row r="101" spans="1:9" x14ac:dyDescent="0.35">
      <c r="A101" s="23" t="s">
        <v>437</v>
      </c>
      <c r="B101" s="299">
        <v>0.161</v>
      </c>
      <c r="C101" s="6">
        <f t="shared" si="5"/>
        <v>2.5502982977788468E-5</v>
      </c>
      <c r="D101" s="299">
        <v>0.109</v>
      </c>
      <c r="E101" s="6">
        <f t="shared" si="6"/>
        <v>1.1297076420265341E-5</v>
      </c>
      <c r="F101" s="299">
        <v>0</v>
      </c>
      <c r="G101" s="82">
        <f t="shared" si="7"/>
        <v>0</v>
      </c>
      <c r="H101" s="6">
        <f t="shared" si="8"/>
        <v>-1</v>
      </c>
      <c r="I101" s="6">
        <f t="shared" si="9"/>
        <v>-1</v>
      </c>
    </row>
    <row r="102" spans="1:9" x14ac:dyDescent="0.35">
      <c r="A102" s="23" t="s">
        <v>431</v>
      </c>
      <c r="B102" s="299"/>
      <c r="C102" s="6">
        <f t="shared" si="5"/>
        <v>0</v>
      </c>
      <c r="D102" s="299"/>
      <c r="E102" s="6">
        <f t="shared" si="6"/>
        <v>0</v>
      </c>
      <c r="F102" s="299">
        <v>0</v>
      </c>
      <c r="G102" s="82">
        <f t="shared" si="7"/>
        <v>0</v>
      </c>
      <c r="H102" s="6" t="e">
        <f t="shared" si="8"/>
        <v>#DIV/0!</v>
      </c>
      <c r="I102" s="6" t="e">
        <f t="shared" si="9"/>
        <v>#DIV/0!</v>
      </c>
    </row>
    <row r="103" spans="1:9" x14ac:dyDescent="0.35">
      <c r="A103" s="23" t="s">
        <v>436</v>
      </c>
      <c r="B103" s="299"/>
      <c r="C103" s="6">
        <f t="shared" si="5"/>
        <v>0</v>
      </c>
      <c r="D103" s="299">
        <v>2.5999999999999999E-2</v>
      </c>
      <c r="E103" s="6">
        <f t="shared" si="6"/>
        <v>2.6947154763935675E-6</v>
      </c>
      <c r="F103" s="136"/>
      <c r="G103" s="82">
        <f t="shared" si="7"/>
        <v>0</v>
      </c>
      <c r="H103" s="6">
        <f t="shared" si="8"/>
        <v>-1</v>
      </c>
      <c r="I103" s="6" t="e">
        <f t="shared" si="9"/>
        <v>#DIV/0!</v>
      </c>
    </row>
    <row r="104" spans="1:9" x14ac:dyDescent="0.35">
      <c r="A104" s="23" t="s">
        <v>506</v>
      </c>
      <c r="B104" s="299"/>
      <c r="C104" s="6">
        <f t="shared" si="5"/>
        <v>0</v>
      </c>
      <c r="D104" s="299">
        <v>3.0000000000000001E-3</v>
      </c>
      <c r="E104" s="6">
        <f t="shared" si="6"/>
        <v>3.1092870881464242E-7</v>
      </c>
      <c r="F104" s="136"/>
      <c r="G104" s="82">
        <f t="shared" si="7"/>
        <v>0</v>
      </c>
      <c r="H104" s="6">
        <f t="shared" si="8"/>
        <v>-1</v>
      </c>
      <c r="I104" s="6" t="e">
        <f t="shared" si="9"/>
        <v>#DIV/0!</v>
      </c>
    </row>
    <row r="105" spans="1:9" x14ac:dyDescent="0.35">
      <c r="A105" s="23" t="s">
        <v>444</v>
      </c>
      <c r="B105" s="299"/>
      <c r="C105" s="6">
        <f t="shared" si="5"/>
        <v>0</v>
      </c>
      <c r="D105" s="299">
        <v>0</v>
      </c>
      <c r="E105" s="6">
        <f t="shared" si="6"/>
        <v>0</v>
      </c>
      <c r="F105" s="136"/>
      <c r="G105" s="82">
        <f t="shared" si="7"/>
        <v>0</v>
      </c>
      <c r="H105" s="6" t="e">
        <f t="shared" si="8"/>
        <v>#DIV/0!</v>
      </c>
      <c r="I105" s="6" t="e">
        <f t="shared" si="9"/>
        <v>#DIV/0!</v>
      </c>
    </row>
    <row r="106" spans="1:9" x14ac:dyDescent="0.35">
      <c r="A106" s="23" t="s">
        <v>560</v>
      </c>
      <c r="B106" s="299"/>
      <c r="C106" s="6">
        <f t="shared" si="5"/>
        <v>0</v>
      </c>
      <c r="D106" s="299"/>
      <c r="E106" s="6">
        <f t="shared" si="6"/>
        <v>0</v>
      </c>
      <c r="F106" s="136"/>
      <c r="G106" s="82">
        <f t="shared" si="7"/>
        <v>0</v>
      </c>
      <c r="H106" s="6" t="e">
        <f t="shared" si="8"/>
        <v>#DIV/0!</v>
      </c>
      <c r="I106" s="6" t="e">
        <f t="shared" si="9"/>
        <v>#DIV/0!</v>
      </c>
    </row>
    <row r="107" spans="1:9" x14ac:dyDescent="0.35">
      <c r="A107" s="23" t="s">
        <v>305</v>
      </c>
      <c r="B107" s="299">
        <v>1.6E-2</v>
      </c>
      <c r="C107" s="6">
        <f t="shared" si="5"/>
        <v>2.5344579356808417E-6</v>
      </c>
      <c r="D107" s="299">
        <v>9.0999999999999998E-2</v>
      </c>
      <c r="E107" s="6">
        <f t="shared" si="6"/>
        <v>9.4315041673774868E-6</v>
      </c>
      <c r="F107" s="136"/>
      <c r="G107" s="82">
        <f t="shared" si="7"/>
        <v>0</v>
      </c>
      <c r="H107" s="6">
        <f t="shared" si="8"/>
        <v>-1</v>
      </c>
      <c r="I107" s="6">
        <f t="shared" si="9"/>
        <v>-1</v>
      </c>
    </row>
    <row r="108" spans="1:9" x14ac:dyDescent="0.35">
      <c r="A108" s="23" t="s">
        <v>447</v>
      </c>
      <c r="B108" s="299">
        <v>14.287000000000001</v>
      </c>
      <c r="C108" s="6">
        <f t="shared" si="5"/>
        <v>2.2631125329420116E-3</v>
      </c>
      <c r="D108" s="299"/>
      <c r="E108" s="6">
        <f t="shared" si="6"/>
        <v>0</v>
      </c>
      <c r="F108" s="136"/>
      <c r="G108" s="82">
        <f t="shared" si="7"/>
        <v>0</v>
      </c>
      <c r="H108" s="6" t="e">
        <f t="shared" si="8"/>
        <v>#DIV/0!</v>
      </c>
      <c r="I108" s="6">
        <f t="shared" si="9"/>
        <v>-1</v>
      </c>
    </row>
    <row r="109" spans="1:9" x14ac:dyDescent="0.35">
      <c r="A109" s="23" t="s">
        <v>309</v>
      </c>
      <c r="B109" s="299"/>
      <c r="C109" s="6">
        <f t="shared" si="5"/>
        <v>0</v>
      </c>
      <c r="D109" s="299">
        <v>1.0999999999999999E-2</v>
      </c>
      <c r="E109" s="6">
        <f t="shared" si="6"/>
        <v>1.1400719323203554E-6</v>
      </c>
      <c r="F109" s="136"/>
      <c r="G109" s="82">
        <f t="shared" si="7"/>
        <v>0</v>
      </c>
      <c r="H109" s="6">
        <f t="shared" si="8"/>
        <v>-1</v>
      </c>
      <c r="I109" s="6" t="e">
        <f t="shared" si="9"/>
        <v>#DIV/0!</v>
      </c>
    </row>
    <row r="110" spans="1:9" x14ac:dyDescent="0.35">
      <c r="A110" s="23" t="s">
        <v>619</v>
      </c>
      <c r="B110" s="299">
        <v>1E-3</v>
      </c>
      <c r="C110" s="6">
        <f t="shared" si="5"/>
        <v>1.5840362098005261E-7</v>
      </c>
      <c r="D110" s="299"/>
      <c r="E110" s="6">
        <f t="shared" si="6"/>
        <v>0</v>
      </c>
      <c r="F110" s="136"/>
      <c r="G110" s="82">
        <f t="shared" si="7"/>
        <v>0</v>
      </c>
      <c r="H110" s="6" t="e">
        <f t="shared" si="8"/>
        <v>#DIV/0!</v>
      </c>
      <c r="I110" s="6">
        <f t="shared" si="9"/>
        <v>-1</v>
      </c>
    </row>
    <row r="111" spans="1:9" x14ac:dyDescent="0.35">
      <c r="A111" s="23" t="s">
        <v>478</v>
      </c>
      <c r="B111" s="299"/>
      <c r="C111" s="6">
        <f t="shared" si="5"/>
        <v>0</v>
      </c>
      <c r="D111" s="299"/>
      <c r="E111" s="6">
        <f t="shared" si="6"/>
        <v>0</v>
      </c>
      <c r="F111" s="136"/>
      <c r="G111" s="82">
        <f t="shared" si="7"/>
        <v>0</v>
      </c>
      <c r="H111" s="6" t="e">
        <f t="shared" si="8"/>
        <v>#DIV/0!</v>
      </c>
      <c r="I111" s="6" t="e">
        <f t="shared" si="9"/>
        <v>#DIV/0!</v>
      </c>
    </row>
    <row r="112" spans="1:9" x14ac:dyDescent="0.35">
      <c r="A112" s="23" t="s">
        <v>426</v>
      </c>
      <c r="B112" s="299">
        <v>0</v>
      </c>
      <c r="C112" s="6">
        <f t="shared" si="5"/>
        <v>0</v>
      </c>
      <c r="D112" s="299"/>
      <c r="E112" s="6">
        <f t="shared" si="6"/>
        <v>0</v>
      </c>
      <c r="F112" s="136"/>
      <c r="G112" s="82">
        <f t="shared" si="7"/>
        <v>0</v>
      </c>
      <c r="H112" s="6" t="e">
        <f t="shared" si="8"/>
        <v>#DIV/0!</v>
      </c>
      <c r="I112" s="6" t="e">
        <f t="shared" si="9"/>
        <v>#DIV/0!</v>
      </c>
    </row>
    <row r="113" spans="1:9" x14ac:dyDescent="0.35">
      <c r="A113" s="23" t="s">
        <v>448</v>
      </c>
      <c r="B113" s="299">
        <v>3.0000000000000001E-3</v>
      </c>
      <c r="C113" s="6">
        <f t="shared" si="5"/>
        <v>4.752108629401578E-7</v>
      </c>
      <c r="D113" s="299">
        <v>3.0000000000000001E-3</v>
      </c>
      <c r="E113" s="6">
        <f t="shared" si="6"/>
        <v>3.1092870881464242E-7</v>
      </c>
      <c r="F113" s="136"/>
      <c r="G113" s="82">
        <f t="shared" si="7"/>
        <v>0</v>
      </c>
      <c r="H113" s="6">
        <f t="shared" si="8"/>
        <v>-1</v>
      </c>
      <c r="I113" s="6">
        <f t="shared" si="9"/>
        <v>-1</v>
      </c>
    </row>
    <row r="114" spans="1:9" x14ac:dyDescent="0.35">
      <c r="A114" s="23" t="s">
        <v>620</v>
      </c>
      <c r="B114" s="299">
        <v>8.0000000000000002E-3</v>
      </c>
      <c r="C114" s="6">
        <f t="shared" si="5"/>
        <v>1.2672289678404209E-6</v>
      </c>
      <c r="D114" s="299"/>
      <c r="E114" s="6">
        <f t="shared" si="6"/>
        <v>0</v>
      </c>
      <c r="F114" s="136"/>
      <c r="G114" s="82">
        <f t="shared" si="7"/>
        <v>0</v>
      </c>
      <c r="H114" s="6" t="e">
        <f t="shared" si="8"/>
        <v>#DIV/0!</v>
      </c>
      <c r="I114" s="6">
        <f t="shared" si="9"/>
        <v>-1</v>
      </c>
    </row>
    <row r="115" spans="1:9" x14ac:dyDescent="0.35">
      <c r="A115" s="23" t="s">
        <v>550</v>
      </c>
      <c r="B115" s="299"/>
      <c r="C115" s="6">
        <f t="shared" si="5"/>
        <v>0</v>
      </c>
      <c r="D115" s="299">
        <v>9.2999999999999999E-2</v>
      </c>
      <c r="E115" s="6">
        <f t="shared" si="6"/>
        <v>9.6387899732539158E-6</v>
      </c>
      <c r="F115" s="136"/>
      <c r="G115" s="82">
        <f t="shared" si="7"/>
        <v>0</v>
      </c>
      <c r="H115" s="6">
        <f t="shared" si="8"/>
        <v>-1</v>
      </c>
      <c r="I115" s="6" t="e">
        <f t="shared" si="9"/>
        <v>#DIV/0!</v>
      </c>
    </row>
    <row r="116" spans="1:9" x14ac:dyDescent="0.35">
      <c r="A116" s="23" t="s">
        <v>561</v>
      </c>
      <c r="B116" s="299"/>
      <c r="C116" s="6">
        <f t="shared" si="5"/>
        <v>0</v>
      </c>
      <c r="D116" s="299"/>
      <c r="E116" s="6">
        <f t="shared" si="6"/>
        <v>0</v>
      </c>
      <c r="F116" s="136"/>
      <c r="G116" s="82">
        <f t="shared" si="7"/>
        <v>0</v>
      </c>
      <c r="H116" s="6" t="e">
        <f t="shared" si="8"/>
        <v>#DIV/0!</v>
      </c>
      <c r="I116" s="6" t="e">
        <f t="shared" si="9"/>
        <v>#DIV/0!</v>
      </c>
    </row>
    <row r="117" spans="1:9" x14ac:dyDescent="0.35">
      <c r="A117" s="23" t="s">
        <v>621</v>
      </c>
      <c r="B117" s="299">
        <v>1E-3</v>
      </c>
      <c r="C117" s="6">
        <f t="shared" si="5"/>
        <v>1.5840362098005261E-7</v>
      </c>
      <c r="D117" s="299"/>
      <c r="E117" s="6">
        <f t="shared" si="6"/>
        <v>0</v>
      </c>
      <c r="F117" s="136"/>
      <c r="G117" s="82">
        <f t="shared" si="7"/>
        <v>0</v>
      </c>
      <c r="H117" s="6" t="e">
        <f t="shared" si="8"/>
        <v>#DIV/0!</v>
      </c>
      <c r="I117" s="6">
        <f t="shared" si="9"/>
        <v>-1</v>
      </c>
    </row>
    <row r="118" spans="1:9" x14ac:dyDescent="0.35">
      <c r="A118" s="23" t="s">
        <v>311</v>
      </c>
      <c r="B118" s="299"/>
      <c r="C118" s="6">
        <f t="shared" si="5"/>
        <v>0</v>
      </c>
      <c r="D118" s="299">
        <v>3.5999999999999997E-2</v>
      </c>
      <c r="E118" s="6">
        <f t="shared" si="6"/>
        <v>3.7311445057757087E-6</v>
      </c>
      <c r="F118" s="136"/>
      <c r="G118" s="82">
        <f t="shared" si="7"/>
        <v>0</v>
      </c>
      <c r="H118" s="6">
        <f t="shared" si="8"/>
        <v>-1</v>
      </c>
      <c r="I118" s="6" t="e">
        <f t="shared" si="9"/>
        <v>#DIV/0!</v>
      </c>
    </row>
    <row r="119" spans="1:9" x14ac:dyDescent="0.35">
      <c r="A119" s="23" t="s">
        <v>304</v>
      </c>
      <c r="B119" s="299"/>
      <c r="C119" s="6">
        <f t="shared" si="5"/>
        <v>0</v>
      </c>
      <c r="D119" s="299">
        <v>0.10199999999999999</v>
      </c>
      <c r="E119" s="6">
        <f t="shared" si="6"/>
        <v>1.0571576099697841E-5</v>
      </c>
      <c r="F119" s="136"/>
      <c r="G119" s="82">
        <f t="shared" si="7"/>
        <v>0</v>
      </c>
      <c r="H119" s="6">
        <f t="shared" si="8"/>
        <v>-1</v>
      </c>
      <c r="I119" s="6" t="e">
        <f t="shared" si="9"/>
        <v>#DIV/0!</v>
      </c>
    </row>
    <row r="120" spans="1:9" s="9" customFormat="1" x14ac:dyDescent="0.35">
      <c r="A120" s="23" t="s">
        <v>454</v>
      </c>
      <c r="B120" s="299">
        <v>0.26700000000000002</v>
      </c>
      <c r="C120" s="6">
        <f t="shared" si="5"/>
        <v>4.2293766801674047E-5</v>
      </c>
      <c r="D120" s="299"/>
      <c r="E120" s="6">
        <f t="shared" si="6"/>
        <v>0</v>
      </c>
      <c r="F120" s="161"/>
      <c r="G120" s="82">
        <f t="shared" si="7"/>
        <v>0</v>
      </c>
      <c r="H120" s="6" t="e">
        <f t="shared" si="8"/>
        <v>#DIV/0!</v>
      </c>
      <c r="I120" s="6">
        <f t="shared" si="9"/>
        <v>-1</v>
      </c>
    </row>
    <row r="121" spans="1:9" x14ac:dyDescent="0.35">
      <c r="A121" s="23" t="s">
        <v>622</v>
      </c>
      <c r="B121" s="299">
        <v>1E-3</v>
      </c>
      <c r="C121" s="6">
        <f t="shared" si="5"/>
        <v>1.5840362098005261E-7</v>
      </c>
      <c r="D121" s="299"/>
      <c r="E121" s="6">
        <f t="shared" si="6"/>
        <v>0</v>
      </c>
      <c r="F121" s="23"/>
      <c r="G121" s="82">
        <f t="shared" si="7"/>
        <v>0</v>
      </c>
      <c r="H121" s="6" t="e">
        <f t="shared" si="8"/>
        <v>#DIV/0!</v>
      </c>
      <c r="I121" s="6">
        <f t="shared" si="9"/>
        <v>-1</v>
      </c>
    </row>
    <row r="122" spans="1:9" x14ac:dyDescent="0.35">
      <c r="A122" s="23" t="s">
        <v>456</v>
      </c>
      <c r="B122" s="299"/>
      <c r="C122" s="6">
        <f t="shared" si="5"/>
        <v>0</v>
      </c>
      <c r="D122" s="299"/>
      <c r="E122" s="6">
        <f t="shared" si="6"/>
        <v>0</v>
      </c>
      <c r="F122" s="23"/>
      <c r="G122" s="82">
        <f t="shared" si="7"/>
        <v>0</v>
      </c>
      <c r="H122" s="6" t="e">
        <f t="shared" si="8"/>
        <v>#DIV/0!</v>
      </c>
      <c r="I122" s="6" t="e">
        <f t="shared" si="9"/>
        <v>#DIV/0!</v>
      </c>
    </row>
    <row r="123" spans="1:9" s="9" customFormat="1" x14ac:dyDescent="0.35">
      <c r="A123" s="23" t="s">
        <v>569</v>
      </c>
      <c r="B123" s="299">
        <v>0.14399999999999999</v>
      </c>
      <c r="C123" s="6">
        <f t="shared" si="5"/>
        <v>2.2810121421127571E-5</v>
      </c>
      <c r="D123" s="299">
        <v>0.24099999999999999</v>
      </c>
      <c r="E123" s="6">
        <f t="shared" si="6"/>
        <v>2.4977939608109608E-5</v>
      </c>
      <c r="F123" s="23"/>
      <c r="G123" s="82">
        <f t="shared" si="7"/>
        <v>0</v>
      </c>
      <c r="H123" s="6">
        <f t="shared" si="8"/>
        <v>-1</v>
      </c>
      <c r="I123" s="6">
        <f t="shared" si="9"/>
        <v>-1</v>
      </c>
    </row>
    <row r="124" spans="1:9" x14ac:dyDescent="0.35">
      <c r="A124" s="23" t="s">
        <v>418</v>
      </c>
      <c r="B124" s="299"/>
      <c r="C124" s="6">
        <f t="shared" si="5"/>
        <v>0</v>
      </c>
      <c r="D124" s="299">
        <v>5.8000000000000003E-2</v>
      </c>
      <c r="E124" s="6">
        <f t="shared" si="6"/>
        <v>6.0112883704164203E-6</v>
      </c>
      <c r="F124" s="23"/>
      <c r="G124" s="82">
        <f t="shared" si="7"/>
        <v>0</v>
      </c>
      <c r="H124" s="6">
        <f t="shared" si="8"/>
        <v>-1</v>
      </c>
      <c r="I124" s="6" t="e">
        <f t="shared" si="9"/>
        <v>#DIV/0!</v>
      </c>
    </row>
    <row r="125" spans="1:9" x14ac:dyDescent="0.35">
      <c r="A125" s="23" t="s">
        <v>314</v>
      </c>
      <c r="B125" s="299">
        <v>1.1060000000000001</v>
      </c>
      <c r="C125" s="6">
        <f t="shared" si="5"/>
        <v>1.7519440480393819E-4</v>
      </c>
      <c r="D125" s="299"/>
      <c r="E125" s="6">
        <f t="shared" si="6"/>
        <v>0</v>
      </c>
      <c r="F125" s="23"/>
      <c r="G125" s="82">
        <f t="shared" si="7"/>
        <v>0</v>
      </c>
      <c r="H125" s="6" t="e">
        <f t="shared" si="8"/>
        <v>#DIV/0!</v>
      </c>
      <c r="I125" s="6">
        <f t="shared" si="9"/>
        <v>-1</v>
      </c>
    </row>
    <row r="126" spans="1:9" x14ac:dyDescent="0.35">
      <c r="A126" s="23" t="s">
        <v>461</v>
      </c>
      <c r="B126" s="299">
        <v>0.17</v>
      </c>
      <c r="C126" s="6">
        <f t="shared" si="5"/>
        <v>2.6928615566608944E-5</v>
      </c>
      <c r="D126" s="299"/>
      <c r="E126" s="6">
        <f t="shared" si="6"/>
        <v>0</v>
      </c>
      <c r="F126" s="23"/>
      <c r="G126" s="82">
        <f t="shared" si="7"/>
        <v>0</v>
      </c>
      <c r="H126" s="6" t="e">
        <f t="shared" si="8"/>
        <v>#DIV/0!</v>
      </c>
      <c r="I126" s="6">
        <f t="shared" si="9"/>
        <v>-1</v>
      </c>
    </row>
    <row r="127" spans="1:9" x14ac:dyDescent="0.35">
      <c r="A127" s="23" t="s">
        <v>420</v>
      </c>
      <c r="B127" s="299">
        <v>1.9330000000000001</v>
      </c>
      <c r="C127" s="6">
        <f t="shared" si="5"/>
        <v>3.0619419935444168E-4</v>
      </c>
      <c r="D127" s="299"/>
      <c r="E127" s="6">
        <f t="shared" si="6"/>
        <v>0</v>
      </c>
      <c r="F127" s="23"/>
      <c r="G127" s="82">
        <f t="shared" si="7"/>
        <v>0</v>
      </c>
      <c r="H127" s="6" t="e">
        <f t="shared" si="8"/>
        <v>#DIV/0!</v>
      </c>
      <c r="I127" s="6">
        <f t="shared" si="9"/>
        <v>-1</v>
      </c>
    </row>
    <row r="128" spans="1:9" x14ac:dyDescent="0.35">
      <c r="A128" s="23" t="s">
        <v>468</v>
      </c>
      <c r="B128" s="299"/>
      <c r="C128" s="6">
        <f t="shared" si="5"/>
        <v>0</v>
      </c>
      <c r="D128" s="299"/>
      <c r="E128" s="6">
        <f t="shared" si="6"/>
        <v>0</v>
      </c>
      <c r="F128" s="23"/>
      <c r="G128" s="82">
        <f t="shared" si="7"/>
        <v>0</v>
      </c>
      <c r="H128" s="6" t="e">
        <f t="shared" si="8"/>
        <v>#DIV/0!</v>
      </c>
      <c r="I128" s="6" t="e">
        <f t="shared" si="9"/>
        <v>#DIV/0!</v>
      </c>
    </row>
    <row r="129" spans="1:9" x14ac:dyDescent="0.35">
      <c r="A129" s="23" t="s">
        <v>407</v>
      </c>
      <c r="B129" s="299">
        <v>0.41499999999999998</v>
      </c>
      <c r="C129" s="6">
        <f t="shared" si="5"/>
        <v>6.5737502706721829E-5</v>
      </c>
      <c r="D129" s="299">
        <v>2.1000000000000001E-2</v>
      </c>
      <c r="E129" s="6">
        <f t="shared" si="6"/>
        <v>2.1765009617024972E-6</v>
      </c>
      <c r="F129" s="23"/>
      <c r="G129" s="82">
        <f t="shared" si="7"/>
        <v>0</v>
      </c>
      <c r="H129" s="6">
        <f t="shared" si="8"/>
        <v>-1</v>
      </c>
      <c r="I129" s="6">
        <f t="shared" si="9"/>
        <v>-1</v>
      </c>
    </row>
    <row r="130" spans="1:9" x14ac:dyDescent="0.35">
      <c r="A130" s="23" t="s">
        <v>623</v>
      </c>
      <c r="B130" s="299">
        <v>7.0000000000000001E-3</v>
      </c>
      <c r="C130" s="6">
        <f t="shared" si="5"/>
        <v>1.1088253468603681E-6</v>
      </c>
      <c r="D130" s="299"/>
      <c r="E130" s="6">
        <f t="shared" si="6"/>
        <v>0</v>
      </c>
      <c r="F130" s="23"/>
      <c r="G130" s="82">
        <f t="shared" si="7"/>
        <v>0</v>
      </c>
      <c r="H130" s="6" t="e">
        <f t="shared" si="8"/>
        <v>#DIV/0!</v>
      </c>
      <c r="I130" s="6">
        <f t="shared" si="9"/>
        <v>-1</v>
      </c>
    </row>
    <row r="131" spans="1:9" x14ac:dyDescent="0.35">
      <c r="A131" s="23" t="s">
        <v>302</v>
      </c>
      <c r="B131" s="299">
        <v>0</v>
      </c>
      <c r="C131" s="6">
        <f t="shared" si="5"/>
        <v>0</v>
      </c>
      <c r="D131" s="299"/>
      <c r="E131" s="6">
        <f t="shared" si="6"/>
        <v>0</v>
      </c>
      <c r="F131" s="23"/>
      <c r="G131" s="82">
        <f t="shared" si="7"/>
        <v>0</v>
      </c>
      <c r="H131" s="6" t="e">
        <f t="shared" si="8"/>
        <v>#DIV/0!</v>
      </c>
      <c r="I131" s="6" t="e">
        <f t="shared" si="9"/>
        <v>#DIV/0!</v>
      </c>
    </row>
    <row r="132" spans="1:9" x14ac:dyDescent="0.35">
      <c r="A132" s="23" t="s">
        <v>464</v>
      </c>
      <c r="B132" s="299"/>
      <c r="C132" s="6">
        <f t="shared" si="5"/>
        <v>0</v>
      </c>
      <c r="D132" s="299">
        <v>3.6999999999999998E-2</v>
      </c>
      <c r="E132" s="6">
        <f t="shared" si="6"/>
        <v>3.8347874087139227E-6</v>
      </c>
      <c r="F132" s="23"/>
      <c r="G132" s="82">
        <f t="shared" si="7"/>
        <v>0</v>
      </c>
      <c r="H132" s="6">
        <f t="shared" si="8"/>
        <v>-1</v>
      </c>
      <c r="I132" s="6" t="e">
        <f t="shared" si="9"/>
        <v>#DIV/0!</v>
      </c>
    </row>
    <row r="133" spans="1:9" x14ac:dyDescent="0.35">
      <c r="A133" s="23" t="s">
        <v>433</v>
      </c>
      <c r="B133" s="299">
        <v>0.84799999999999998</v>
      </c>
      <c r="C133" s="6">
        <f t="shared" ref="C133:C135" si="10">B133/$B$136</f>
        <v>1.343262705910846E-4</v>
      </c>
      <c r="D133" s="299"/>
      <c r="E133" s="6">
        <f t="shared" ref="E133:E135" si="11">D133/$D$136</f>
        <v>0</v>
      </c>
      <c r="F133" s="23"/>
      <c r="G133" s="82">
        <f t="shared" ref="G133:G135" si="12">F133/$F$136</f>
        <v>0</v>
      </c>
      <c r="H133" s="6" t="e">
        <f t="shared" ref="H133:H135" si="13">(F133/D133)-1</f>
        <v>#DIV/0!</v>
      </c>
      <c r="I133" s="6">
        <f t="shared" ref="I133:I135" si="14">(F133/B133)-1</f>
        <v>-1</v>
      </c>
    </row>
    <row r="134" spans="1:9" x14ac:dyDescent="0.35">
      <c r="A134" s="23" t="s">
        <v>684</v>
      </c>
      <c r="B134" s="299">
        <v>0.26100000000000001</v>
      </c>
      <c r="C134" s="6">
        <f t="shared" si="10"/>
        <v>4.1343345075793725E-5</v>
      </c>
      <c r="D134" s="299"/>
      <c r="E134" s="6">
        <f t="shared" si="11"/>
        <v>0</v>
      </c>
      <c r="F134" s="23"/>
      <c r="G134" s="82">
        <f t="shared" si="12"/>
        <v>0</v>
      </c>
      <c r="H134" s="6" t="e">
        <f t="shared" si="13"/>
        <v>#DIV/0!</v>
      </c>
      <c r="I134" s="6">
        <f t="shared" si="14"/>
        <v>-1</v>
      </c>
    </row>
    <row r="135" spans="1:9" x14ac:dyDescent="0.35">
      <c r="A135" s="23" t="s">
        <v>558</v>
      </c>
      <c r="B135" s="299">
        <v>8.5999999999999993E-2</v>
      </c>
      <c r="C135" s="6">
        <f t="shared" si="10"/>
        <v>1.3622711404284522E-5</v>
      </c>
      <c r="D135" s="299">
        <v>2E-3</v>
      </c>
      <c r="E135" s="6">
        <f t="shared" si="11"/>
        <v>2.0728580587642827E-7</v>
      </c>
      <c r="F135" s="23"/>
      <c r="G135" s="82">
        <f t="shared" si="12"/>
        <v>0</v>
      </c>
      <c r="H135" s="6">
        <f t="shared" si="13"/>
        <v>-1</v>
      </c>
      <c r="I135" s="6">
        <f t="shared" si="14"/>
        <v>-1</v>
      </c>
    </row>
    <row r="136" spans="1:9" s="9" customFormat="1" x14ac:dyDescent="0.35">
      <c r="A136" s="18" t="s">
        <v>293</v>
      </c>
      <c r="B136" s="4">
        <f>SUM(B4:B135)</f>
        <v>6312.9870000000046</v>
      </c>
      <c r="C136" s="144">
        <f t="shared" ref="C136:G136" si="15">SUM(C4:C135)</f>
        <v>0.99999999999999922</v>
      </c>
      <c r="D136" s="4">
        <f t="shared" si="15"/>
        <v>9648.5139999999974</v>
      </c>
      <c r="E136" s="144">
        <f t="shared" si="15"/>
        <v>0.99999999999999956</v>
      </c>
      <c r="F136" s="4">
        <f t="shared" si="15"/>
        <v>8657.0349999999999</v>
      </c>
      <c r="G136" s="144">
        <f t="shared" si="15"/>
        <v>1</v>
      </c>
      <c r="H136" s="54">
        <f>(F136/D136)-1</f>
        <v>-0.10275976176227741</v>
      </c>
      <c r="I136" s="54">
        <f>(F136/B136)-1</f>
        <v>0.37130569095104948</v>
      </c>
    </row>
    <row r="137" spans="1:9" x14ac:dyDescent="0.35">
      <c r="B137" s="138"/>
      <c r="C137" s="24"/>
      <c r="D137" s="138"/>
      <c r="E137" s="24"/>
      <c r="F137" s="138"/>
      <c r="G137" s="16"/>
      <c r="H137" s="137"/>
      <c r="I137" s="24"/>
    </row>
    <row r="138" spans="1:9" x14ac:dyDescent="0.35">
      <c r="B138" s="138"/>
      <c r="C138" s="24"/>
      <c r="D138" s="138"/>
      <c r="E138" s="24"/>
      <c r="F138" s="138"/>
      <c r="G138" s="16"/>
      <c r="H138" s="137"/>
      <c r="I138" s="24"/>
    </row>
    <row r="139" spans="1:9" x14ac:dyDescent="0.35">
      <c r="B139" s="138"/>
      <c r="C139" s="24"/>
      <c r="D139" s="138"/>
      <c r="E139" s="24"/>
      <c r="F139" s="138"/>
      <c r="G139" s="16"/>
      <c r="H139" s="24"/>
      <c r="I139" s="24"/>
    </row>
    <row r="140" spans="1:9" x14ac:dyDescent="0.35">
      <c r="A140" s="9"/>
      <c r="B140" s="139"/>
      <c r="C140" s="63"/>
      <c r="D140" s="139"/>
      <c r="E140" s="63"/>
      <c r="F140" s="139"/>
      <c r="G140" s="140"/>
      <c r="H140" s="63"/>
      <c r="I140" s="63"/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9"/>
  <sheetViews>
    <sheetView zoomScaleNormal="100" workbookViewId="0">
      <selection activeCell="K1" sqref="K1"/>
    </sheetView>
  </sheetViews>
  <sheetFormatPr defaultColWidth="9.1796875" defaultRowHeight="15.5" x14ac:dyDescent="0.35"/>
  <cols>
    <col min="1" max="1" width="23.54296875" style="1" customWidth="1"/>
    <col min="2" max="2" width="13.6328125" style="1" bestFit="1" customWidth="1"/>
    <col min="3" max="3" width="8.453125" style="31" bestFit="1" customWidth="1"/>
    <col min="4" max="4" width="13.6328125" style="1" bestFit="1" customWidth="1"/>
    <col min="5" max="5" width="8.453125" style="31" bestFit="1" customWidth="1"/>
    <col min="6" max="6" width="13.6328125" style="1" bestFit="1" customWidth="1"/>
    <col min="7" max="7" width="8.453125" style="31" bestFit="1" customWidth="1"/>
    <col min="8" max="8" width="12.90625" style="1" bestFit="1" customWidth="1"/>
    <col min="9" max="9" width="12.81640625" style="1" bestFit="1" customWidth="1"/>
    <col min="10" max="16384" width="9.1796875" style="1"/>
  </cols>
  <sheetData>
    <row r="1" spans="1:18" x14ac:dyDescent="0.35">
      <c r="A1" s="9" t="s">
        <v>592</v>
      </c>
      <c r="B1" s="9"/>
      <c r="C1" s="9"/>
      <c r="D1" s="77"/>
      <c r="K1" s="28" t="s">
        <v>319</v>
      </c>
      <c r="Q1" s="337"/>
      <c r="R1" s="337"/>
    </row>
    <row r="2" spans="1:18" ht="14.5" customHeight="1" x14ac:dyDescent="0.35">
      <c r="A2" s="334" t="s">
        <v>296</v>
      </c>
      <c r="B2" s="336">
        <v>44531</v>
      </c>
      <c r="C2" s="336"/>
      <c r="D2" s="336">
        <v>44866</v>
      </c>
      <c r="E2" s="336"/>
      <c r="F2" s="336">
        <v>44916</v>
      </c>
      <c r="G2" s="336"/>
      <c r="H2" s="334" t="s">
        <v>297</v>
      </c>
      <c r="I2" s="334" t="s">
        <v>567</v>
      </c>
    </row>
    <row r="3" spans="1:18" x14ac:dyDescent="0.35">
      <c r="A3" s="334"/>
      <c r="B3" s="11" t="s">
        <v>298</v>
      </c>
      <c r="C3" s="11" t="s">
        <v>299</v>
      </c>
      <c r="D3" s="11" t="s">
        <v>298</v>
      </c>
      <c r="E3" s="11" t="s">
        <v>299</v>
      </c>
      <c r="F3" s="11" t="s">
        <v>298</v>
      </c>
      <c r="G3" s="11" t="s">
        <v>299</v>
      </c>
      <c r="H3" s="334"/>
      <c r="I3" s="334"/>
    </row>
    <row r="4" spans="1:18" x14ac:dyDescent="0.35">
      <c r="A4" s="112" t="s">
        <v>300</v>
      </c>
      <c r="B4" s="184">
        <v>3755.752</v>
      </c>
      <c r="C4" s="6">
        <v>0.43731446966064469</v>
      </c>
      <c r="D4" s="184">
        <v>4941.3729999999996</v>
      </c>
      <c r="E4" s="6">
        <v>0.39652568290996548</v>
      </c>
      <c r="F4" s="184">
        <v>3997.8310000000001</v>
      </c>
      <c r="G4" s="6">
        <v>0.40807535443220438</v>
      </c>
      <c r="H4" s="6">
        <v>-0.19094733386854212</v>
      </c>
      <c r="I4" s="6">
        <v>6.445553380521396E-2</v>
      </c>
    </row>
    <row r="5" spans="1:18" ht="14.5" customHeight="1" x14ac:dyDescent="0.35">
      <c r="A5" s="113" t="s">
        <v>375</v>
      </c>
      <c r="B5" s="187">
        <v>72.897999999999996</v>
      </c>
      <c r="C5" s="6">
        <v>8.4881403802278942E-3</v>
      </c>
      <c r="D5" s="187">
        <v>145.88300000000001</v>
      </c>
      <c r="E5" s="6">
        <v>1.1706535046019498E-2</v>
      </c>
      <c r="F5" s="187">
        <v>1622.922</v>
      </c>
      <c r="G5" s="6">
        <v>0.16565844588373596</v>
      </c>
      <c r="H5" s="6">
        <v>10.124819204430947</v>
      </c>
      <c r="I5" s="6">
        <v>21.262915306318419</v>
      </c>
    </row>
    <row r="6" spans="1:18" x14ac:dyDescent="0.35">
      <c r="A6" s="113" t="s">
        <v>368</v>
      </c>
      <c r="B6" s="187">
        <v>826.625</v>
      </c>
      <c r="C6" s="6">
        <v>9.6251049984991136E-2</v>
      </c>
      <c r="D6" s="187">
        <v>1209.2270000000001</v>
      </c>
      <c r="E6" s="6">
        <v>9.7035694728604557E-2</v>
      </c>
      <c r="F6" s="187">
        <v>882.25400000000002</v>
      </c>
      <c r="G6" s="6">
        <v>9.0055360956786332E-2</v>
      </c>
      <c r="H6" s="6">
        <v>-0.27039836192873634</v>
      </c>
      <c r="I6" s="6">
        <v>6.7296537123846978E-2</v>
      </c>
      <c r="J6" s="78"/>
    </row>
    <row r="7" spans="1:18" x14ac:dyDescent="0.35">
      <c r="A7" s="113" t="s">
        <v>396</v>
      </c>
      <c r="B7" s="187">
        <v>4.4649999999999999</v>
      </c>
      <c r="C7" s="6">
        <v>5.1989830719248204E-4</v>
      </c>
      <c r="D7" s="187">
        <v>277.86</v>
      </c>
      <c r="E7" s="6">
        <v>2.2297168469848971E-2</v>
      </c>
      <c r="F7" s="187">
        <v>619.49300000000005</v>
      </c>
      <c r="G7" s="6">
        <v>6.3234245155252833E-2</v>
      </c>
      <c r="H7" s="6">
        <v>1.2295148636003743</v>
      </c>
      <c r="I7" s="6">
        <v>137.74423292273238</v>
      </c>
    </row>
    <row r="8" spans="1:18" ht="15.5" hidden="1" customHeight="1" x14ac:dyDescent="0.35">
      <c r="A8" s="113" t="s">
        <v>465</v>
      </c>
      <c r="B8" s="187">
        <v>361.96</v>
      </c>
      <c r="C8" s="6">
        <v>4.2146112266828843E-2</v>
      </c>
      <c r="D8" s="187">
        <v>340.54</v>
      </c>
      <c r="E8" s="6">
        <v>2.732699111323101E-2</v>
      </c>
      <c r="F8" s="187">
        <v>531.71500000000003</v>
      </c>
      <c r="G8" s="6">
        <v>5.4274377051436035E-2</v>
      </c>
      <c r="H8" s="6">
        <v>0.56138779585364418</v>
      </c>
      <c r="I8" s="6">
        <v>0.4689882859984531</v>
      </c>
    </row>
    <row r="9" spans="1:18" x14ac:dyDescent="0.35">
      <c r="A9" s="113" t="s">
        <v>378</v>
      </c>
      <c r="B9" s="187">
        <v>221.393</v>
      </c>
      <c r="C9" s="6">
        <v>2.5778688896811907E-2</v>
      </c>
      <c r="D9" s="187">
        <v>496.34800000000001</v>
      </c>
      <c r="E9" s="6">
        <v>3.9829968241821771E-2</v>
      </c>
      <c r="F9" s="187">
        <v>380.79</v>
      </c>
      <c r="G9" s="6">
        <v>3.8868830176723108E-2</v>
      </c>
      <c r="H9" s="6">
        <v>-0.23281649165504847</v>
      </c>
      <c r="I9" s="6">
        <v>0.71997307954632728</v>
      </c>
    </row>
    <row r="10" spans="1:18" x14ac:dyDescent="0.35">
      <c r="A10" s="113" t="s">
        <v>384</v>
      </c>
      <c r="B10" s="187">
        <v>177.042</v>
      </c>
      <c r="C10" s="6">
        <v>2.0614520963487436E-2</v>
      </c>
      <c r="D10" s="187">
        <v>201.928</v>
      </c>
      <c r="E10" s="6">
        <v>1.6203925123370266E-2</v>
      </c>
      <c r="F10" s="187">
        <v>174.90299999999999</v>
      </c>
      <c r="G10" s="6">
        <v>1.7853081762649756E-2</v>
      </c>
      <c r="H10" s="6">
        <v>-0.13383483221742409</v>
      </c>
      <c r="I10" s="6">
        <v>-1.2081878876198937E-2</v>
      </c>
    </row>
    <row r="11" spans="1:18" ht="12.5" customHeight="1" x14ac:dyDescent="0.35">
      <c r="A11" s="113" t="s">
        <v>402</v>
      </c>
      <c r="B11" s="187">
        <v>621.91899999999998</v>
      </c>
      <c r="C11" s="6">
        <v>7.2415371850132415E-2</v>
      </c>
      <c r="D11" s="187">
        <v>828.74300000000005</v>
      </c>
      <c r="E11" s="6">
        <v>6.6503355247995555E-2</v>
      </c>
      <c r="F11" s="187">
        <v>159.494</v>
      </c>
      <c r="G11" s="6">
        <v>1.6280220594569905E-2</v>
      </c>
      <c r="H11" s="6">
        <v>-0.80754709240379707</v>
      </c>
      <c r="I11" s="6">
        <v>-0.74354538131171422</v>
      </c>
    </row>
    <row r="12" spans="1:18" x14ac:dyDescent="0.35">
      <c r="A12" s="113" t="s">
        <v>381</v>
      </c>
      <c r="B12" s="187">
        <v>203.27699999999999</v>
      </c>
      <c r="C12" s="6">
        <v>2.3669287388839003E-2</v>
      </c>
      <c r="D12" s="187">
        <v>168.572</v>
      </c>
      <c r="E12" s="6">
        <v>1.3527237757501549E-2</v>
      </c>
      <c r="F12" s="187">
        <v>120.645</v>
      </c>
      <c r="G12" s="6">
        <v>1.2314740451878355E-2</v>
      </c>
      <c r="H12" s="6">
        <v>-0.2843117480957692</v>
      </c>
      <c r="I12" s="6">
        <v>-0.406499505600732</v>
      </c>
    </row>
    <row r="13" spans="1:18" x14ac:dyDescent="0.35">
      <c r="A13" s="113" t="s">
        <v>387</v>
      </c>
      <c r="B13" s="187">
        <v>73.992000000000004</v>
      </c>
      <c r="C13" s="6">
        <v>8.6155241983843518E-3</v>
      </c>
      <c r="D13" s="187">
        <v>220.5</v>
      </c>
      <c r="E13" s="6">
        <v>1.769425483193586E-2</v>
      </c>
      <c r="F13" s="187">
        <v>108.17400000000001</v>
      </c>
      <c r="G13" s="6">
        <v>1.1041773249131661E-2</v>
      </c>
      <c r="H13" s="6">
        <v>-0.50941496598639446</v>
      </c>
      <c r="I13" s="6">
        <v>0.46196886149854044</v>
      </c>
    </row>
    <row r="14" spans="1:18" x14ac:dyDescent="0.35">
      <c r="A14" s="113" t="s">
        <v>435</v>
      </c>
      <c r="B14" s="187">
        <v>0.16600000000000001</v>
      </c>
      <c r="C14" s="6">
        <v>1.9328806045677942E-5</v>
      </c>
      <c r="D14" s="187">
        <v>111.556</v>
      </c>
      <c r="E14" s="6">
        <v>8.9519287620473311E-3</v>
      </c>
      <c r="F14" s="187">
        <v>94.731999999999999</v>
      </c>
      <c r="G14" s="6">
        <v>9.669692009510053E-3</v>
      </c>
      <c r="H14" s="6">
        <v>-0.15081214815877231</v>
      </c>
      <c r="I14" s="6">
        <v>569.67469879518069</v>
      </c>
    </row>
    <row r="15" spans="1:18" x14ac:dyDescent="0.35">
      <c r="A15" s="113" t="s">
        <v>367</v>
      </c>
      <c r="B15" s="187">
        <v>33.433</v>
      </c>
      <c r="C15" s="6">
        <v>3.8928914007539195E-3</v>
      </c>
      <c r="D15" s="187">
        <v>74.768000000000001</v>
      </c>
      <c r="E15" s="6">
        <v>5.9998369400189582E-3</v>
      </c>
      <c r="F15" s="187">
        <v>81.772999999999996</v>
      </c>
      <c r="G15" s="6">
        <v>8.3469126028550607E-3</v>
      </c>
      <c r="H15" s="6">
        <v>9.3689813824095802E-2</v>
      </c>
      <c r="I15" s="6">
        <v>1.4458768282834322</v>
      </c>
    </row>
    <row r="16" spans="1:18" x14ac:dyDescent="0.35">
      <c r="A16" s="113" t="s">
        <v>403</v>
      </c>
      <c r="B16" s="187">
        <v>1.1779999999999999</v>
      </c>
      <c r="C16" s="6">
        <v>1.3716465976993143E-4</v>
      </c>
      <c r="D16" s="187">
        <v>13.173999999999999</v>
      </c>
      <c r="E16" s="6">
        <v>1.0571615109112155E-3</v>
      </c>
      <c r="F16" s="187">
        <v>79.173000000000002</v>
      </c>
      <c r="G16" s="6">
        <v>8.0815197131797016E-3</v>
      </c>
      <c r="H16" s="6">
        <v>5.0097920145741615</v>
      </c>
      <c r="I16" s="6">
        <v>66.209677419354847</v>
      </c>
      <c r="J16" s="61"/>
    </row>
    <row r="17" spans="1:9" x14ac:dyDescent="0.35">
      <c r="A17" s="113" t="s">
        <v>383</v>
      </c>
      <c r="B17" s="187">
        <v>68.72</v>
      </c>
      <c r="C17" s="6">
        <v>8.0016599485481215E-3</v>
      </c>
      <c r="D17" s="187">
        <v>107.401</v>
      </c>
      <c r="E17" s="6">
        <v>8.6185064090918053E-3</v>
      </c>
      <c r="F17" s="187">
        <v>71.617999999999995</v>
      </c>
      <c r="G17" s="6">
        <v>7.3103492202961085E-3</v>
      </c>
      <c r="H17" s="6">
        <v>-0.33317194439530362</v>
      </c>
      <c r="I17" s="6">
        <v>4.2171129220023307E-2</v>
      </c>
    </row>
    <row r="18" spans="1:9" x14ac:dyDescent="0.35">
      <c r="A18" s="113" t="s">
        <v>370</v>
      </c>
      <c r="B18" s="187">
        <v>36.393000000000001</v>
      </c>
      <c r="C18" s="6">
        <v>4.2375496290382973E-3</v>
      </c>
      <c r="D18" s="187">
        <v>79.501000000000005</v>
      </c>
      <c r="E18" s="6">
        <v>6.3796415119897181E-3</v>
      </c>
      <c r="F18" s="187">
        <v>69.418000000000006</v>
      </c>
      <c r="G18" s="6">
        <v>7.0857860059554212E-3</v>
      </c>
      <c r="H18" s="6">
        <v>-0.12682859335102703</v>
      </c>
      <c r="I18" s="6">
        <v>0.90745473030527868</v>
      </c>
    </row>
    <row r="19" spans="1:9" x14ac:dyDescent="0.35">
      <c r="A19" s="113" t="s">
        <v>426</v>
      </c>
      <c r="B19" s="187">
        <v>0.48</v>
      </c>
      <c r="C19" s="6">
        <v>5.5890523505574768E-5</v>
      </c>
      <c r="D19" s="187">
        <v>1.139</v>
      </c>
      <c r="E19" s="6">
        <v>9.1400255118253711E-5</v>
      </c>
      <c r="F19" s="187">
        <v>68.043999999999997</v>
      </c>
      <c r="G19" s="6">
        <v>6.9455360711808264E-3</v>
      </c>
      <c r="H19" s="6">
        <v>58.740122914837571</v>
      </c>
      <c r="I19" s="6">
        <v>140.75833333333333</v>
      </c>
    </row>
    <row r="20" spans="1:9" x14ac:dyDescent="0.35">
      <c r="A20" s="113" t="s">
        <v>382</v>
      </c>
      <c r="B20" s="187">
        <v>57.838000000000001</v>
      </c>
      <c r="C20" s="6">
        <v>6.7345752052404874E-3</v>
      </c>
      <c r="D20" s="187">
        <v>461.78500000000003</v>
      </c>
      <c r="E20" s="6">
        <v>3.7056423889185945E-2</v>
      </c>
      <c r="F20" s="187">
        <v>58.561999999999998</v>
      </c>
      <c r="G20" s="6">
        <v>5.9776686173724581E-3</v>
      </c>
      <c r="H20" s="6">
        <v>-0.87318340786296655</v>
      </c>
      <c r="I20" s="6">
        <v>1.2517721912929103E-2</v>
      </c>
    </row>
    <row r="21" spans="1:9" x14ac:dyDescent="0.35">
      <c r="A21" s="113" t="s">
        <v>373</v>
      </c>
      <c r="B21" s="187">
        <v>52.59</v>
      </c>
      <c r="C21" s="6">
        <v>6.1235054815795362E-3</v>
      </c>
      <c r="D21" s="187">
        <v>47.695</v>
      </c>
      <c r="E21" s="6">
        <v>3.8273355292933369E-3</v>
      </c>
      <c r="F21" s="187">
        <v>53.177999999999997</v>
      </c>
      <c r="G21" s="6">
        <v>5.4281011873677908E-3</v>
      </c>
      <c r="H21" s="6">
        <v>0.1149596393751966</v>
      </c>
      <c r="I21" s="6">
        <v>1.1180832857957679E-2</v>
      </c>
    </row>
    <row r="22" spans="1:9" x14ac:dyDescent="0.35">
      <c r="A22" s="113" t="s">
        <v>388</v>
      </c>
      <c r="B22" s="187">
        <v>21.518000000000001</v>
      </c>
      <c r="C22" s="6">
        <v>2.5055255933186626E-3</v>
      </c>
      <c r="D22" s="187">
        <v>49.34</v>
      </c>
      <c r="E22" s="6">
        <v>3.9593402875633347E-3</v>
      </c>
      <c r="F22" s="187">
        <v>50.366999999999997</v>
      </c>
      <c r="G22" s="6">
        <v>5.1411706439533928E-3</v>
      </c>
      <c r="H22" s="6">
        <v>2.0814754762869647E-2</v>
      </c>
      <c r="I22" s="6">
        <v>1.3406915140812341</v>
      </c>
    </row>
    <row r="23" spans="1:9" x14ac:dyDescent="0.35">
      <c r="A23" s="113" t="s">
        <v>392</v>
      </c>
      <c r="B23" s="187">
        <v>26.786000000000001</v>
      </c>
      <c r="C23" s="6">
        <v>3.1189240887923458E-3</v>
      </c>
      <c r="D23" s="187">
        <v>96.557000000000002</v>
      </c>
      <c r="E23" s="6">
        <v>7.7483182032073959E-3</v>
      </c>
      <c r="F23" s="187">
        <v>45.863999999999997</v>
      </c>
      <c r="G23" s="6">
        <v>4.6815305738733383E-3</v>
      </c>
      <c r="H23" s="6">
        <v>-0.52500595503174297</v>
      </c>
      <c r="I23" s="6">
        <v>0.71223773613081431</v>
      </c>
    </row>
    <row r="24" spans="1:9" x14ac:dyDescent="0.35">
      <c r="A24" s="113" t="s">
        <v>369</v>
      </c>
      <c r="B24" s="187">
        <v>86.917000000000002</v>
      </c>
      <c r="C24" s="6">
        <v>1.0120492982362589E-2</v>
      </c>
      <c r="D24" s="187">
        <v>56.585000000000001</v>
      </c>
      <c r="E24" s="6">
        <v>4.5407229463269418E-3</v>
      </c>
      <c r="F24" s="187">
        <v>43.203000000000003</v>
      </c>
      <c r="G24" s="6">
        <v>4.4099111587094422E-3</v>
      </c>
      <c r="H24" s="6">
        <v>-0.23649377043386055</v>
      </c>
      <c r="I24" s="6">
        <v>-0.50293958604185596</v>
      </c>
    </row>
    <row r="25" spans="1:9" x14ac:dyDescent="0.35">
      <c r="A25" s="113" t="s">
        <v>407</v>
      </c>
      <c r="B25" s="187">
        <v>49.890999999999998</v>
      </c>
      <c r="C25" s="6">
        <v>5.8092377254513146E-3</v>
      </c>
      <c r="D25" s="187">
        <v>61.982999999999997</v>
      </c>
      <c r="E25" s="6">
        <v>4.9738911439813167E-3</v>
      </c>
      <c r="F25" s="187">
        <v>38.290999999999997</v>
      </c>
      <c r="G25" s="6">
        <v>3.9085227455996855E-3</v>
      </c>
      <c r="H25" s="6">
        <v>-0.3822338383105045</v>
      </c>
      <c r="I25" s="6">
        <v>-0.23250686496562512</v>
      </c>
    </row>
    <row r="26" spans="1:9" x14ac:dyDescent="0.35">
      <c r="A26" s="113" t="s">
        <v>412</v>
      </c>
      <c r="B26" s="187">
        <v>7.4329999999999998</v>
      </c>
      <c r="C26" s="6">
        <v>8.6548804420195262E-4</v>
      </c>
      <c r="D26" s="187">
        <v>6.51</v>
      </c>
      <c r="E26" s="6">
        <v>5.2240180932382055E-4</v>
      </c>
      <c r="F26" s="187">
        <v>37.472000000000001</v>
      </c>
      <c r="G26" s="6">
        <v>3.8249239853519476E-3</v>
      </c>
      <c r="H26" s="6">
        <v>4.7560675883256529</v>
      </c>
      <c r="I26" s="6">
        <v>4.0413023005515942</v>
      </c>
    </row>
    <row r="27" spans="1:9" x14ac:dyDescent="0.35">
      <c r="A27" s="113" t="s">
        <v>394</v>
      </c>
      <c r="B27" s="187">
        <v>28.149000000000001</v>
      </c>
      <c r="C27" s="6">
        <v>3.2776298878300506E-3</v>
      </c>
      <c r="D27" s="187">
        <v>190.113</v>
      </c>
      <c r="E27" s="6">
        <v>1.5255817999382412E-2</v>
      </c>
      <c r="F27" s="187">
        <v>35.195</v>
      </c>
      <c r="G27" s="6">
        <v>3.5925010585093351E-3</v>
      </c>
      <c r="H27" s="6">
        <v>-0.81487325958771883</v>
      </c>
      <c r="I27" s="6">
        <v>0.25031084585598062</v>
      </c>
    </row>
    <row r="28" spans="1:9" x14ac:dyDescent="0.35">
      <c r="A28" s="113" t="s">
        <v>446</v>
      </c>
      <c r="B28" s="187">
        <v>40.756999999999998</v>
      </c>
      <c r="C28" s="6">
        <v>4.7456876385764809E-3</v>
      </c>
      <c r="D28" s="187">
        <v>97.921000000000006</v>
      </c>
      <c r="E28" s="6">
        <v>7.8577738203990544E-3</v>
      </c>
      <c r="F28" s="187">
        <v>34.792999999999999</v>
      </c>
      <c r="G28" s="6">
        <v>3.5514672347979909E-3</v>
      </c>
      <c r="H28" s="6">
        <v>-0.64468295871161452</v>
      </c>
      <c r="I28" s="6">
        <v>-0.1463306916603283</v>
      </c>
    </row>
    <row r="29" spans="1:9" x14ac:dyDescent="0.35">
      <c r="A29" s="113" t="s">
        <v>376</v>
      </c>
      <c r="B29" s="187">
        <v>35.758000000000003</v>
      </c>
      <c r="C29" s="6">
        <v>4.1636111239840481E-3</v>
      </c>
      <c r="D29" s="187">
        <v>28.806999999999999</v>
      </c>
      <c r="E29" s="6">
        <v>2.311648067771321E-3</v>
      </c>
      <c r="F29" s="187">
        <v>24.207999999999998</v>
      </c>
      <c r="G29" s="6">
        <v>2.4710119512542685E-3</v>
      </c>
      <c r="H29" s="6">
        <v>-0.15964869649737912</v>
      </c>
      <c r="I29" s="6">
        <v>-0.32300464231780313</v>
      </c>
    </row>
    <row r="30" spans="1:9" x14ac:dyDescent="0.35">
      <c r="A30" s="113" t="s">
        <v>380</v>
      </c>
      <c r="B30" s="187">
        <v>28.117000000000001</v>
      </c>
      <c r="C30" s="6">
        <v>3.273903852929679E-3</v>
      </c>
      <c r="D30" s="187">
        <v>22.283999999999999</v>
      </c>
      <c r="E30" s="6">
        <v>1.7882030597499259E-3</v>
      </c>
      <c r="F30" s="187">
        <v>20.497</v>
      </c>
      <c r="G30" s="6">
        <v>2.0922146383368615E-3</v>
      </c>
      <c r="H30" s="6">
        <v>-8.0192066056363309E-2</v>
      </c>
      <c r="I30" s="6">
        <v>-0.27101042074189996</v>
      </c>
    </row>
    <row r="31" spans="1:9" x14ac:dyDescent="0.35">
      <c r="A31" s="113" t="s">
        <v>418</v>
      </c>
      <c r="B31" s="187">
        <v>5.016</v>
      </c>
      <c r="C31" s="6">
        <v>5.8405597063325638E-4</v>
      </c>
      <c r="D31" s="187">
        <v>24.338999999999999</v>
      </c>
      <c r="E31" s="6">
        <v>1.9531087000203486E-3</v>
      </c>
      <c r="F31" s="187">
        <v>20.337</v>
      </c>
      <c r="G31" s="6">
        <v>2.0758827682029932E-3</v>
      </c>
      <c r="H31" s="6">
        <v>-0.16442746209786763</v>
      </c>
      <c r="I31" s="6">
        <v>3.0544258373205739</v>
      </c>
    </row>
    <row r="32" spans="1:9" x14ac:dyDescent="0.35">
      <c r="A32" s="113" t="s">
        <v>569</v>
      </c>
      <c r="B32" s="187"/>
      <c r="C32" s="6">
        <v>0</v>
      </c>
      <c r="D32" s="187"/>
      <c r="E32" s="6">
        <v>0</v>
      </c>
      <c r="F32" s="187">
        <v>19.579999999999998</v>
      </c>
      <c r="G32" s="6">
        <v>1.9986126076321289E-3</v>
      </c>
      <c r="H32" s="53" t="s">
        <v>321</v>
      </c>
      <c r="I32" s="53" t="s">
        <v>321</v>
      </c>
    </row>
    <row r="33" spans="1:9" x14ac:dyDescent="0.35">
      <c r="A33" s="113" t="s">
        <v>467</v>
      </c>
      <c r="B33" s="187">
        <v>3.4809999999999999</v>
      </c>
      <c r="C33" s="6">
        <v>4.053227340060537E-4</v>
      </c>
      <c r="D33" s="187">
        <v>11.621</v>
      </c>
      <c r="E33" s="6">
        <v>9.325393895778985E-4</v>
      </c>
      <c r="F33" s="187">
        <v>19.085999999999999</v>
      </c>
      <c r="G33" s="6">
        <v>1.9481879585938105E-3</v>
      </c>
      <c r="H33" s="6">
        <v>0.64237156871181456</v>
      </c>
      <c r="I33" s="6">
        <v>4.4829072105716747</v>
      </c>
    </row>
    <row r="34" spans="1:9" x14ac:dyDescent="0.35">
      <c r="A34" s="113" t="s">
        <v>389</v>
      </c>
      <c r="B34" s="187">
        <v>13.465999999999999</v>
      </c>
      <c r="C34" s="6">
        <v>1.5679620615126455E-3</v>
      </c>
      <c r="D34" s="187">
        <v>16.536000000000001</v>
      </c>
      <c r="E34" s="6">
        <v>1.3269487433147003E-3</v>
      </c>
      <c r="F34" s="187">
        <v>16.774999999999999</v>
      </c>
      <c r="G34" s="6">
        <v>1.7122945093477509E-3</v>
      </c>
      <c r="H34" s="6">
        <v>1.4453313981615645E-2</v>
      </c>
      <c r="I34" s="6">
        <v>0.24572998663300161</v>
      </c>
    </row>
    <row r="35" spans="1:9" x14ac:dyDescent="0.35">
      <c r="A35" s="113" t="s">
        <v>374</v>
      </c>
      <c r="B35" s="187">
        <v>29.425000000000001</v>
      </c>
      <c r="C35" s="6">
        <v>3.4262055294823702E-3</v>
      </c>
      <c r="D35" s="187">
        <v>4.8330000000000002</v>
      </c>
      <c r="E35" s="6">
        <v>3.8782917733671662E-4</v>
      </c>
      <c r="F35" s="187">
        <v>15.657</v>
      </c>
      <c r="G35" s="6">
        <v>1.5981755667873465E-3</v>
      </c>
      <c r="H35" s="6">
        <v>2.2396027312228428</v>
      </c>
      <c r="I35" s="6">
        <v>-0.46790144435004244</v>
      </c>
    </row>
    <row r="36" spans="1:9" x14ac:dyDescent="0.35">
      <c r="A36" s="113" t="s">
        <v>399</v>
      </c>
      <c r="B36" s="187">
        <v>4.1689999999999996</v>
      </c>
      <c r="C36" s="6">
        <v>4.854324843640442E-4</v>
      </c>
      <c r="D36" s="187">
        <v>24.814</v>
      </c>
      <c r="E36" s="6">
        <v>1.9912255755086456E-3</v>
      </c>
      <c r="F36" s="187">
        <v>12.476000000000001</v>
      </c>
      <c r="G36" s="6">
        <v>1.2734775736883781E-3</v>
      </c>
      <c r="H36" s="6">
        <v>-0.49721931167889089</v>
      </c>
      <c r="I36" s="6">
        <v>1.9925641640681224</v>
      </c>
    </row>
    <row r="37" spans="1:9" x14ac:dyDescent="0.35">
      <c r="A37" s="113" t="s">
        <v>398</v>
      </c>
      <c r="B37" s="187">
        <v>3.8639999999999999</v>
      </c>
      <c r="C37" s="6">
        <v>4.4991871421987692E-4</v>
      </c>
      <c r="D37" s="187">
        <v>7.0469999999999997</v>
      </c>
      <c r="E37" s="6">
        <v>5.6549394013901127E-4</v>
      </c>
      <c r="F37" s="187">
        <v>12.164999999999999</v>
      </c>
      <c r="G37" s="6">
        <v>1.2417325011156715E-3</v>
      </c>
      <c r="H37" s="6">
        <v>0.72626649638143892</v>
      </c>
      <c r="I37" s="6">
        <v>2.1482919254658386</v>
      </c>
    </row>
    <row r="38" spans="1:9" x14ac:dyDescent="0.35">
      <c r="A38" s="113" t="s">
        <v>417</v>
      </c>
      <c r="B38" s="187">
        <v>584.20899999999995</v>
      </c>
      <c r="C38" s="6">
        <v>6.8024472597225688E-2</v>
      </c>
      <c r="D38" s="187">
        <v>85.974999999999994</v>
      </c>
      <c r="E38" s="6">
        <v>6.8991544633817932E-3</v>
      </c>
      <c r="F38" s="187">
        <v>12.099</v>
      </c>
      <c r="G38" s="6">
        <v>1.2349956046854508E-3</v>
      </c>
      <c r="H38" s="6">
        <v>-0.85927304448967723</v>
      </c>
      <c r="I38" s="6">
        <v>-0.97928994589265139</v>
      </c>
    </row>
    <row r="39" spans="1:9" x14ac:dyDescent="0.35">
      <c r="A39" s="113" t="s">
        <v>315</v>
      </c>
      <c r="B39" s="187">
        <v>0.97799999999999998</v>
      </c>
      <c r="C39" s="6">
        <v>1.1387694164260859E-4</v>
      </c>
      <c r="D39" s="187">
        <v>0.49</v>
      </c>
      <c r="E39" s="6">
        <v>3.9320566293190796E-5</v>
      </c>
      <c r="F39" s="187">
        <v>11.347</v>
      </c>
      <c r="G39" s="6">
        <v>1.15823581505627E-3</v>
      </c>
      <c r="H39" s="6">
        <v>22.157142857142858</v>
      </c>
      <c r="I39" s="6">
        <v>10.602249488752555</v>
      </c>
    </row>
    <row r="40" spans="1:9" x14ac:dyDescent="0.35">
      <c r="A40" s="113" t="s">
        <v>400</v>
      </c>
      <c r="B40" s="187">
        <v>6.6719999999999997</v>
      </c>
      <c r="C40" s="6">
        <v>7.7687827672748928E-4</v>
      </c>
      <c r="D40" s="187">
        <v>10.327999999999999</v>
      </c>
      <c r="E40" s="6">
        <v>8.287812421960705E-4</v>
      </c>
      <c r="F40" s="187">
        <v>11.246</v>
      </c>
      <c r="G40" s="6">
        <v>1.1479263220342656E-3</v>
      </c>
      <c r="H40" s="6">
        <v>8.8884585592563958E-2</v>
      </c>
      <c r="I40" s="6">
        <v>0.68555155875299767</v>
      </c>
    </row>
    <row r="41" spans="1:9" x14ac:dyDescent="0.35">
      <c r="A41" s="113" t="s">
        <v>459</v>
      </c>
      <c r="B41" s="187">
        <v>16.786999999999999</v>
      </c>
      <c r="C41" s="6">
        <v>1.9546546210168409E-3</v>
      </c>
      <c r="D41" s="187">
        <v>6.516</v>
      </c>
      <c r="E41" s="6">
        <v>5.22883285645778E-4</v>
      </c>
      <c r="F41" s="187">
        <v>10.086</v>
      </c>
      <c r="G41" s="6">
        <v>1.0295202635637209E-3</v>
      </c>
      <c r="H41" s="6">
        <v>0.54788213627992643</v>
      </c>
      <c r="I41" s="6">
        <v>-0.39917793530708279</v>
      </c>
    </row>
    <row r="42" spans="1:9" x14ac:dyDescent="0.35">
      <c r="A42" s="113" t="s">
        <v>413</v>
      </c>
      <c r="B42" s="187">
        <v>7.3280000000000003</v>
      </c>
      <c r="C42" s="6">
        <v>8.5326199218510828E-4</v>
      </c>
      <c r="D42" s="187">
        <v>10.166</v>
      </c>
      <c r="E42" s="6">
        <v>8.1578138150321976E-4</v>
      </c>
      <c r="F42" s="187">
        <v>9.6440000000000001</v>
      </c>
      <c r="G42" s="6">
        <v>9.8440347231890969E-4</v>
      </c>
      <c r="H42" s="6">
        <v>-5.1347629352744506E-2</v>
      </c>
      <c r="I42" s="6">
        <v>0.31604803493449785</v>
      </c>
    </row>
    <row r="43" spans="1:9" x14ac:dyDescent="0.35">
      <c r="A43" s="113" t="s">
        <v>442</v>
      </c>
      <c r="B43" s="187">
        <v>2.4900000000000002</v>
      </c>
      <c r="C43" s="6">
        <v>2.8993209068516913E-4</v>
      </c>
      <c r="D43" s="187">
        <v>10.724</v>
      </c>
      <c r="E43" s="6">
        <v>8.6055867944526143E-4</v>
      </c>
      <c r="F43" s="187">
        <v>9.2029999999999994</v>
      </c>
      <c r="G43" s="6">
        <v>9.3938875526243526E-4</v>
      </c>
      <c r="H43" s="6">
        <v>-0.14183140619171963</v>
      </c>
      <c r="I43" s="6">
        <v>2.6959839357429711</v>
      </c>
    </row>
    <row r="44" spans="1:9" x14ac:dyDescent="0.35">
      <c r="A44" s="113" t="s">
        <v>309</v>
      </c>
      <c r="B44" s="187">
        <v>7.585</v>
      </c>
      <c r="C44" s="6">
        <v>8.8318670997871807E-4</v>
      </c>
      <c r="D44" s="187">
        <v>7.5730000000000004</v>
      </c>
      <c r="E44" s="6">
        <v>6.077033643639468E-4</v>
      </c>
      <c r="F44" s="187">
        <v>8.9130000000000003</v>
      </c>
      <c r="G44" s="6">
        <v>9.0978724064479902E-4</v>
      </c>
      <c r="H44" s="6">
        <v>0.17694440776442621</v>
      </c>
      <c r="I44" s="6">
        <v>0.17508239947264337</v>
      </c>
    </row>
    <row r="45" spans="1:9" x14ac:dyDescent="0.35">
      <c r="A45" s="113" t="s">
        <v>386</v>
      </c>
      <c r="B45" s="187">
        <v>8.5109999999999992</v>
      </c>
      <c r="C45" s="6">
        <v>9.9100884490822263E-4</v>
      </c>
      <c r="D45" s="187">
        <v>4.1020000000000003</v>
      </c>
      <c r="E45" s="6">
        <v>3.2916931211156872E-4</v>
      </c>
      <c r="F45" s="187">
        <v>8.6120000000000001</v>
      </c>
      <c r="G45" s="6">
        <v>8.7906290995545941E-4</v>
      </c>
      <c r="H45" s="53" t="s">
        <v>321</v>
      </c>
      <c r="I45" s="53" t="s">
        <v>321</v>
      </c>
    </row>
    <row r="46" spans="1:9" x14ac:dyDescent="0.35">
      <c r="A46" s="113" t="s">
        <v>303</v>
      </c>
      <c r="B46" s="187">
        <v>5.6719999999999997</v>
      </c>
      <c r="C46" s="6">
        <v>6.6043968609087516E-4</v>
      </c>
      <c r="D46" s="187">
        <v>10.472</v>
      </c>
      <c r="E46" s="6">
        <v>8.40336673923049E-4</v>
      </c>
      <c r="F46" s="187">
        <v>7.8570000000000002</v>
      </c>
      <c r="G46" s="6">
        <v>8.0199689776126856E-4</v>
      </c>
      <c r="H46" s="6">
        <v>-0.24971352177234529</v>
      </c>
      <c r="I46" s="6">
        <v>0.38522566995768703</v>
      </c>
    </row>
    <row r="47" spans="1:9" x14ac:dyDescent="0.35">
      <c r="A47" s="113" t="s">
        <v>395</v>
      </c>
      <c r="B47" s="187">
        <v>2.1789999999999998</v>
      </c>
      <c r="C47" s="6">
        <v>2.5371968899718213E-4</v>
      </c>
      <c r="D47" s="187">
        <v>7.2850000000000001</v>
      </c>
      <c r="E47" s="6">
        <v>5.8459250090998969E-4</v>
      </c>
      <c r="F47" s="187">
        <v>6.3209999999999997</v>
      </c>
      <c r="G47" s="6">
        <v>6.4521094447613316E-4</v>
      </c>
      <c r="H47" s="6">
        <v>-0.1323266986959506</v>
      </c>
      <c r="I47" s="6">
        <v>1.9008719596145021</v>
      </c>
    </row>
    <row r="48" spans="1:9" x14ac:dyDescent="0.35">
      <c r="A48" s="113" t="s">
        <v>419</v>
      </c>
      <c r="B48" s="187">
        <v>8.61</v>
      </c>
      <c r="C48" s="6">
        <v>1.0025362653812474E-3</v>
      </c>
      <c r="D48" s="187">
        <v>22.809000000000001</v>
      </c>
      <c r="E48" s="6">
        <v>1.8303322379212019E-3</v>
      </c>
      <c r="F48" s="187">
        <v>6.0709999999999997</v>
      </c>
      <c r="G48" s="6">
        <v>6.1969239739196398E-4</v>
      </c>
      <c r="H48" s="6">
        <v>-0.7338331360427901</v>
      </c>
      <c r="I48" s="6">
        <v>-0.29488966318234611</v>
      </c>
    </row>
    <row r="49" spans="1:9" x14ac:dyDescent="0.35">
      <c r="A49" s="113" t="s">
        <v>379</v>
      </c>
      <c r="B49" s="187">
        <v>8.923</v>
      </c>
      <c r="C49" s="6">
        <v>1.0389815442505077E-3</v>
      </c>
      <c r="D49" s="187">
        <v>6.298</v>
      </c>
      <c r="E49" s="6">
        <v>5.0538964594799114E-4</v>
      </c>
      <c r="F49" s="187">
        <v>6.0389999999999997</v>
      </c>
      <c r="G49" s="6">
        <v>6.1642602336519031E-4</v>
      </c>
      <c r="H49" s="6">
        <v>-4.1124166402032425E-2</v>
      </c>
      <c r="I49" s="6">
        <v>-0.3232096828420935</v>
      </c>
    </row>
    <row r="50" spans="1:9" x14ac:dyDescent="0.35">
      <c r="A50" s="113" t="s">
        <v>408</v>
      </c>
      <c r="B50" s="187">
        <v>14.074</v>
      </c>
      <c r="C50" s="6">
        <v>1.638756724619707E-3</v>
      </c>
      <c r="D50" s="187">
        <v>18.797000000000001</v>
      </c>
      <c r="E50" s="6">
        <v>1.5083850706389948E-3</v>
      </c>
      <c r="F50" s="187">
        <v>5.6360000000000001</v>
      </c>
      <c r="G50" s="6">
        <v>5.7529012546550962E-4</v>
      </c>
      <c r="H50" s="6">
        <v>-0.70016491993403207</v>
      </c>
      <c r="I50" s="6">
        <v>-0.59954526076453041</v>
      </c>
    </row>
    <row r="51" spans="1:9" x14ac:dyDescent="0.35">
      <c r="A51" s="113" t="s">
        <v>447</v>
      </c>
      <c r="B51" s="187">
        <v>2.786</v>
      </c>
      <c r="C51" s="6">
        <v>3.2439791351360691E-4</v>
      </c>
      <c r="D51" s="187">
        <v>212.25399999999999</v>
      </c>
      <c r="E51" s="6">
        <v>1.703254587345902E-2</v>
      </c>
      <c r="F51" s="187">
        <v>5.5069999999999997</v>
      </c>
      <c r="G51" s="6">
        <v>5.6212255517007828E-4</v>
      </c>
      <c r="H51" s="6">
        <v>-0.97405467034779081</v>
      </c>
      <c r="I51" s="6">
        <v>0.97666905958363226</v>
      </c>
    </row>
    <row r="52" spans="1:9" x14ac:dyDescent="0.35">
      <c r="A52" s="113" t="s">
        <v>306</v>
      </c>
      <c r="B52" s="187">
        <v>2.4020000000000001</v>
      </c>
      <c r="C52" s="6">
        <v>2.7968549470914713E-4</v>
      </c>
      <c r="D52" s="187">
        <v>4.9489999999999998</v>
      </c>
      <c r="E52" s="6">
        <v>3.9713771956122705E-4</v>
      </c>
      <c r="F52" s="187">
        <v>5.3739999999999997</v>
      </c>
      <c r="G52" s="6">
        <v>5.485466881213003E-4</v>
      </c>
      <c r="H52" s="6">
        <v>8.5875934532228637E-2</v>
      </c>
      <c r="I52" s="6">
        <v>1.2373022481265608</v>
      </c>
    </row>
    <row r="53" spans="1:9" x14ac:dyDescent="0.35">
      <c r="A53" s="113" t="s">
        <v>391</v>
      </c>
      <c r="B53" s="187">
        <v>47.838000000000001</v>
      </c>
      <c r="C53" s="6">
        <v>5.570189298874346E-3</v>
      </c>
      <c r="D53" s="187">
        <v>10.481999999999999</v>
      </c>
      <c r="E53" s="6">
        <v>8.4113913445964467E-4</v>
      </c>
      <c r="F53" s="187">
        <v>5.3449999999999998</v>
      </c>
      <c r="G53" s="6">
        <v>5.4558653665953672E-4</v>
      </c>
      <c r="H53" s="6">
        <v>-0.49007822934554468</v>
      </c>
      <c r="I53" s="6">
        <v>-0.88826874033195369</v>
      </c>
    </row>
    <row r="54" spans="1:9" x14ac:dyDescent="0.35">
      <c r="A54" s="113" t="s">
        <v>310</v>
      </c>
      <c r="B54" s="187">
        <v>6.0979999999999999</v>
      </c>
      <c r="C54" s="6">
        <v>7.1004252570207283E-4</v>
      </c>
      <c r="D54" s="187">
        <v>102.09699999999999</v>
      </c>
      <c r="E54" s="6">
        <v>8.1928813404814303E-3</v>
      </c>
      <c r="F54" s="187">
        <v>4.6879999999999997</v>
      </c>
      <c r="G54" s="6">
        <v>4.7852379492234015E-4</v>
      </c>
      <c r="H54" s="6">
        <v>-0.95408288196518998</v>
      </c>
      <c r="I54" s="6">
        <v>-0.23122335191866183</v>
      </c>
    </row>
    <row r="55" spans="1:9" x14ac:dyDescent="0.35">
      <c r="A55" s="113" t="s">
        <v>377</v>
      </c>
      <c r="B55" s="187">
        <v>3.6509999999999998</v>
      </c>
      <c r="C55" s="6">
        <v>4.2511729441427809E-4</v>
      </c>
      <c r="D55" s="187">
        <v>7.9550000000000001</v>
      </c>
      <c r="E55" s="6">
        <v>6.3835735686190362E-4</v>
      </c>
      <c r="F55" s="187">
        <v>4.2910000000000004</v>
      </c>
      <c r="G55" s="6">
        <v>4.3800034215267958E-4</v>
      </c>
      <c r="H55" s="6">
        <v>-0.46059082338152102</v>
      </c>
      <c r="I55" s="6">
        <v>0.17529443987948534</v>
      </c>
    </row>
    <row r="56" spans="1:9" x14ac:dyDescent="0.35">
      <c r="A56" s="113" t="s">
        <v>397</v>
      </c>
      <c r="B56" s="187">
        <v>10.663</v>
      </c>
      <c r="C56" s="6">
        <v>1.2415846919582162E-3</v>
      </c>
      <c r="D56" s="187">
        <v>4.492</v>
      </c>
      <c r="E56" s="6">
        <v>3.6046527303880215E-4</v>
      </c>
      <c r="F56" s="187">
        <v>4.1310000000000002</v>
      </c>
      <c r="G56" s="6">
        <v>4.2166847201881129E-4</v>
      </c>
      <c r="H56" s="6">
        <v>-8.0365093499554674E-2</v>
      </c>
      <c r="I56" s="6">
        <v>-0.61258557629185029</v>
      </c>
    </row>
    <row r="57" spans="1:9" x14ac:dyDescent="0.35">
      <c r="A57" s="113" t="s">
        <v>451</v>
      </c>
      <c r="B57" s="187">
        <v>6.6000000000000003E-2</v>
      </c>
      <c r="C57" s="6">
        <v>7.6849469820165318E-6</v>
      </c>
      <c r="D57" s="187">
        <v>2E-3</v>
      </c>
      <c r="E57" s="6">
        <v>1.604921073191461E-7</v>
      </c>
      <c r="F57" s="187">
        <v>4.0720000000000001</v>
      </c>
      <c r="G57" s="6">
        <v>4.1564609490694736E-4</v>
      </c>
      <c r="H57" s="6">
        <v>2035</v>
      </c>
      <c r="I57" s="6">
        <v>60.696969696969695</v>
      </c>
    </row>
    <row r="58" spans="1:9" x14ac:dyDescent="0.35">
      <c r="A58" s="113" t="s">
        <v>312</v>
      </c>
      <c r="B58" s="187">
        <v>0.70699999999999996</v>
      </c>
      <c r="C58" s="6">
        <v>8.2322083580086173E-5</v>
      </c>
      <c r="D58" s="187">
        <v>3.14</v>
      </c>
      <c r="E58" s="6">
        <v>2.519726084910594E-4</v>
      </c>
      <c r="F58" s="187">
        <v>2.992</v>
      </c>
      <c r="G58" s="6">
        <v>3.0540597150333657E-4</v>
      </c>
      <c r="H58" s="6">
        <v>-4.7133757961783429E-2</v>
      </c>
      <c r="I58" s="6">
        <v>3.2319660537482324</v>
      </c>
    </row>
    <row r="59" spans="1:9" x14ac:dyDescent="0.35">
      <c r="A59" s="113" t="s">
        <v>372</v>
      </c>
      <c r="B59" s="187">
        <v>10.307</v>
      </c>
      <c r="C59" s="6">
        <v>1.2001325536915818E-3</v>
      </c>
      <c r="D59" s="187">
        <v>220.41900000000001</v>
      </c>
      <c r="E59" s="6">
        <v>1.7687754901589435E-2</v>
      </c>
      <c r="F59" s="187">
        <v>2.61</v>
      </c>
      <c r="G59" s="6">
        <v>2.6641363155872606E-4</v>
      </c>
      <c r="H59" s="6">
        <v>-0.98815891551998691</v>
      </c>
      <c r="I59" s="6">
        <v>-0.7467740370621907</v>
      </c>
    </row>
    <row r="60" spans="1:9" x14ac:dyDescent="0.35">
      <c r="A60" s="113" t="s">
        <v>406</v>
      </c>
      <c r="B60" s="187">
        <v>2.2829999999999999</v>
      </c>
      <c r="C60" s="6">
        <v>2.6582930242339002E-4</v>
      </c>
      <c r="D60" s="187">
        <v>3.2879999999999998</v>
      </c>
      <c r="E60" s="6">
        <v>2.6384902443267618E-4</v>
      </c>
      <c r="F60" s="187">
        <v>2.58</v>
      </c>
      <c r="G60" s="6">
        <v>2.6335140590862577E-4</v>
      </c>
      <c r="H60" s="6">
        <v>-0.21532846715328458</v>
      </c>
      <c r="I60" s="6">
        <v>0.13009198423127466</v>
      </c>
    </row>
    <row r="61" spans="1:9" x14ac:dyDescent="0.35">
      <c r="A61" s="113" t="s">
        <v>443</v>
      </c>
      <c r="B61" s="187">
        <v>3.2389999999999999</v>
      </c>
      <c r="C61" s="6">
        <v>3.7714459507199308E-4</v>
      </c>
      <c r="D61" s="187">
        <v>2.504</v>
      </c>
      <c r="E61" s="6">
        <v>2.0093611836357093E-4</v>
      </c>
      <c r="F61" s="187">
        <v>2.1230000000000002</v>
      </c>
      <c r="G61" s="6">
        <v>2.1670350183876456E-4</v>
      </c>
      <c r="H61" s="6">
        <v>-0.15215654952076674</v>
      </c>
      <c r="I61" s="6">
        <v>-0.34455078728002464</v>
      </c>
    </row>
    <row r="62" spans="1:9" x14ac:dyDescent="0.35">
      <c r="A62" s="113" t="s">
        <v>390</v>
      </c>
      <c r="B62" s="187">
        <v>1.0609999999999999</v>
      </c>
      <c r="C62" s="6">
        <v>1.2354134466544757E-4</v>
      </c>
      <c r="D62" s="187">
        <v>1.4139999999999999</v>
      </c>
      <c r="E62" s="6">
        <v>1.1346791987463629E-4</v>
      </c>
      <c r="F62" s="187">
        <v>2.0720000000000001</v>
      </c>
      <c r="G62" s="6">
        <v>2.1149771823359404E-4</v>
      </c>
      <c r="H62" s="6">
        <v>0.46534653465346554</v>
      </c>
      <c r="I62" s="6">
        <v>0.95287464655984944</v>
      </c>
    </row>
    <row r="63" spans="1:9" x14ac:dyDescent="0.35">
      <c r="A63" s="113" t="s">
        <v>414</v>
      </c>
      <c r="B63" s="187">
        <v>8.0350000000000001</v>
      </c>
      <c r="C63" s="6">
        <v>9.355840757651944E-4</v>
      </c>
      <c r="D63" s="187">
        <v>9.5190000000000001</v>
      </c>
      <c r="E63" s="6">
        <v>7.638621847854759E-4</v>
      </c>
      <c r="F63" s="187">
        <v>1.9650000000000001</v>
      </c>
      <c r="G63" s="6">
        <v>2.0057578008156964E-4</v>
      </c>
      <c r="H63" s="6">
        <v>-0.79357075323038129</v>
      </c>
      <c r="I63" s="6">
        <v>-0.75544492843808342</v>
      </c>
    </row>
    <row r="64" spans="1:9" x14ac:dyDescent="0.35">
      <c r="A64" s="113" t="s">
        <v>311</v>
      </c>
      <c r="B64" s="187">
        <v>5.2999999999999999E-2</v>
      </c>
      <c r="C64" s="6">
        <v>6.1712453037405474E-6</v>
      </c>
      <c r="D64" s="187">
        <v>2.7E-2</v>
      </c>
      <c r="E64" s="6">
        <v>2.1666434488084724E-6</v>
      </c>
      <c r="F64" s="187">
        <v>1.835</v>
      </c>
      <c r="G64" s="6">
        <v>1.8730613559780166E-4</v>
      </c>
      <c r="H64" s="6">
        <v>66.962962962962962</v>
      </c>
      <c r="I64" s="6">
        <v>33.622641509433961</v>
      </c>
    </row>
    <row r="65" spans="1:9" x14ac:dyDescent="0.35">
      <c r="A65" s="113" t="s">
        <v>415</v>
      </c>
      <c r="B65" s="187">
        <v>2.5139999999999998</v>
      </c>
      <c r="C65" s="6">
        <v>2.9272661686044786E-4</v>
      </c>
      <c r="D65" s="187">
        <v>2.621</v>
      </c>
      <c r="E65" s="6">
        <v>2.1032490664174097E-4</v>
      </c>
      <c r="F65" s="187">
        <v>1.64</v>
      </c>
      <c r="G65" s="6">
        <v>1.6740166887214972E-4</v>
      </c>
      <c r="H65" s="6">
        <v>-0.3742846241892408</v>
      </c>
      <c r="I65" s="6">
        <v>-0.34765314240254575</v>
      </c>
    </row>
    <row r="66" spans="1:9" x14ac:dyDescent="0.35">
      <c r="A66" s="113" t="s">
        <v>436</v>
      </c>
      <c r="B66" s="187">
        <v>569.73900000000003</v>
      </c>
      <c r="C66" s="6">
        <v>6.6339606190713885E-2</v>
      </c>
      <c r="D66" s="187">
        <v>1.405</v>
      </c>
      <c r="E66" s="6">
        <v>1.1274570539170015E-4</v>
      </c>
      <c r="F66" s="187">
        <v>1.268</v>
      </c>
      <c r="G66" s="6">
        <v>1.2943007081090601E-4</v>
      </c>
      <c r="H66" s="6">
        <v>-9.7508896797153022E-2</v>
      </c>
      <c r="I66" s="6">
        <v>-0.99777441951490065</v>
      </c>
    </row>
    <row r="67" spans="1:9" x14ac:dyDescent="0.35">
      <c r="A67" s="113" t="s">
        <v>450</v>
      </c>
      <c r="B67" s="187">
        <v>1.7000000000000001E-2</v>
      </c>
      <c r="C67" s="6">
        <v>1.9794560408224398E-6</v>
      </c>
      <c r="D67" s="187">
        <v>0.05</v>
      </c>
      <c r="E67" s="6">
        <v>4.0123026829786533E-6</v>
      </c>
      <c r="F67" s="187">
        <v>1.079</v>
      </c>
      <c r="G67" s="6">
        <v>1.101380492152741E-4</v>
      </c>
      <c r="H67" s="6">
        <v>20.58</v>
      </c>
      <c r="I67" s="6">
        <v>62.470588235294109</v>
      </c>
    </row>
    <row r="68" spans="1:9" x14ac:dyDescent="0.35">
      <c r="A68" s="113" t="s">
        <v>431</v>
      </c>
      <c r="B68" s="187">
        <v>0.23699999999999999</v>
      </c>
      <c r="C68" s="6">
        <v>2.7595945980877544E-5</v>
      </c>
      <c r="D68" s="187">
        <v>0.93100000000000005</v>
      </c>
      <c r="E68" s="6">
        <v>7.4709075957062518E-5</v>
      </c>
      <c r="F68" s="187">
        <v>1.073</v>
      </c>
      <c r="G68" s="6">
        <v>1.0952560408525405E-4</v>
      </c>
      <c r="H68" s="6">
        <v>0.15252416756176146</v>
      </c>
      <c r="I68" s="6">
        <v>3.5274261603375532</v>
      </c>
    </row>
    <row r="69" spans="1:9" x14ac:dyDescent="0.35">
      <c r="A69" s="113" t="s">
        <v>462</v>
      </c>
      <c r="B69" s="187">
        <v>0.97899999999999998</v>
      </c>
      <c r="C69" s="6">
        <v>1.1399338023324522E-4</v>
      </c>
      <c r="D69" s="187">
        <v>1.732</v>
      </c>
      <c r="E69" s="6">
        <v>1.3898616493838054E-4</v>
      </c>
      <c r="F69" s="187">
        <v>1.069</v>
      </c>
      <c r="G69" s="6">
        <v>1.0911730733190734E-4</v>
      </c>
      <c r="H69" s="6">
        <v>-0.38279445727482686</v>
      </c>
      <c r="I69" s="6">
        <v>9.1930541368743679E-2</v>
      </c>
    </row>
    <row r="70" spans="1:9" x14ac:dyDescent="0.35">
      <c r="A70" s="113" t="s">
        <v>410</v>
      </c>
      <c r="B70" s="187">
        <v>0.81200000000000006</v>
      </c>
      <c r="C70" s="6">
        <v>9.454813559693066E-5</v>
      </c>
      <c r="D70" s="187">
        <v>0.999</v>
      </c>
      <c r="E70" s="6">
        <v>8.0165807605913489E-5</v>
      </c>
      <c r="F70" s="187">
        <v>0.94899999999999995</v>
      </c>
      <c r="G70" s="6">
        <v>9.6868404731506144E-5</v>
      </c>
      <c r="H70" s="6">
        <v>-5.0050050050050143E-2</v>
      </c>
      <c r="I70" s="6">
        <v>0.16871921182265992</v>
      </c>
    </row>
    <row r="71" spans="1:9" x14ac:dyDescent="0.35">
      <c r="A71" s="113" t="s">
        <v>470</v>
      </c>
      <c r="B71" s="187">
        <v>8.9999999999999993E-3</v>
      </c>
      <c r="C71" s="6">
        <v>1.047947315729527E-6</v>
      </c>
      <c r="D71" s="187">
        <v>4.3999999999999997E-2</v>
      </c>
      <c r="E71" s="6">
        <v>3.5308263610212143E-6</v>
      </c>
      <c r="F71" s="187">
        <v>0.57599999999999996</v>
      </c>
      <c r="G71" s="6">
        <v>5.8794732481925747E-5</v>
      </c>
      <c r="H71" s="6">
        <v>12.09090909090909</v>
      </c>
      <c r="I71" s="6">
        <v>63</v>
      </c>
    </row>
    <row r="72" spans="1:9" x14ac:dyDescent="0.35">
      <c r="A72" s="113" t="s">
        <v>437</v>
      </c>
      <c r="B72" s="187">
        <v>3.46</v>
      </c>
      <c r="C72" s="6">
        <v>4.0287752360268481E-4</v>
      </c>
      <c r="D72" s="187">
        <v>7.5819999999999999</v>
      </c>
      <c r="E72" s="6">
        <v>6.0842557884688286E-4</v>
      </c>
      <c r="F72" s="187">
        <v>0.56100000000000005</v>
      </c>
      <c r="G72" s="6">
        <v>5.7263619656875613E-5</v>
      </c>
      <c r="H72" s="6">
        <v>-0.92600896860986548</v>
      </c>
      <c r="I72" s="6">
        <v>-0.83786127167630053</v>
      </c>
    </row>
    <row r="73" spans="1:9" x14ac:dyDescent="0.35">
      <c r="A73" s="113" t="s">
        <v>461</v>
      </c>
      <c r="B73" s="187">
        <v>0.59699999999999998</v>
      </c>
      <c r="C73" s="6">
        <v>6.9513838610058617E-5</v>
      </c>
      <c r="D73" s="187">
        <v>1.0429999999999999</v>
      </c>
      <c r="E73" s="6">
        <v>8.3696633966934687E-5</v>
      </c>
      <c r="F73" s="187">
        <v>0.54600000000000004</v>
      </c>
      <c r="G73" s="6">
        <v>5.5732506831825459E-5</v>
      </c>
      <c r="H73" s="6">
        <v>-0.47651006711409394</v>
      </c>
      <c r="I73" s="6">
        <v>-8.5427135678391886E-2</v>
      </c>
    </row>
    <row r="74" spans="1:9" x14ac:dyDescent="0.35">
      <c r="A74" s="113" t="s">
        <v>473</v>
      </c>
      <c r="B74" s="187">
        <v>0.435</v>
      </c>
      <c r="C74" s="6">
        <v>5.0650786926927136E-5</v>
      </c>
      <c r="D74" s="187">
        <v>0.40300000000000002</v>
      </c>
      <c r="E74" s="6">
        <v>3.2339159624807943E-5</v>
      </c>
      <c r="F74" s="187">
        <v>0.48499999999999999</v>
      </c>
      <c r="G74" s="6">
        <v>4.9505981343288181E-5</v>
      </c>
      <c r="H74" s="6">
        <v>0.2034739454094292</v>
      </c>
      <c r="I74" s="6">
        <v>0.11494252873563227</v>
      </c>
    </row>
    <row r="75" spans="1:9" x14ac:dyDescent="0.35">
      <c r="A75" s="113" t="s">
        <v>464</v>
      </c>
      <c r="B75" s="187">
        <v>0.752</v>
      </c>
      <c r="C75" s="6">
        <v>8.7561820158733812E-5</v>
      </c>
      <c r="D75" s="187">
        <v>0.217</v>
      </c>
      <c r="E75" s="6">
        <v>1.7413393644127352E-5</v>
      </c>
      <c r="F75" s="187">
        <v>0.40500000000000003</v>
      </c>
      <c r="G75" s="6">
        <v>4.1340046276354047E-5</v>
      </c>
      <c r="H75" s="6">
        <v>0.86635944700460854</v>
      </c>
      <c r="I75" s="6">
        <v>-0.46143617021276595</v>
      </c>
    </row>
    <row r="76" spans="1:9" x14ac:dyDescent="0.35">
      <c r="A76" s="113" t="s">
        <v>422</v>
      </c>
      <c r="B76" s="187">
        <v>0.25900000000000001</v>
      </c>
      <c r="C76" s="6">
        <v>3.0157594974883054E-5</v>
      </c>
      <c r="D76" s="187">
        <v>1.143</v>
      </c>
      <c r="E76" s="6">
        <v>9.1721239332892004E-5</v>
      </c>
      <c r="F76" s="187">
        <v>0.307</v>
      </c>
      <c r="G76" s="6">
        <v>3.1336775819359737E-5</v>
      </c>
      <c r="H76" s="6">
        <v>-0.73140857392825898</v>
      </c>
      <c r="I76" s="6">
        <v>0.18532818532818518</v>
      </c>
    </row>
    <row r="77" spans="1:9" x14ac:dyDescent="0.35">
      <c r="A77" s="113" t="s">
        <v>433</v>
      </c>
      <c r="B77" s="187">
        <v>5.8999999999999997E-2</v>
      </c>
      <c r="C77" s="6">
        <v>6.8698768475602323E-6</v>
      </c>
      <c r="D77" s="187">
        <v>2.2069999999999999</v>
      </c>
      <c r="E77" s="6">
        <v>1.7710304042667773E-4</v>
      </c>
      <c r="F77" s="187">
        <v>0.30199999999999999</v>
      </c>
      <c r="G77" s="6">
        <v>3.0826404877676347E-5</v>
      </c>
      <c r="H77" s="6">
        <v>-0.86316266425011323</v>
      </c>
      <c r="I77" s="6">
        <v>4.1186440677966099</v>
      </c>
    </row>
    <row r="78" spans="1:9" x14ac:dyDescent="0.35">
      <c r="A78" s="113" t="s">
        <v>305</v>
      </c>
      <c r="B78" s="187">
        <v>0.747</v>
      </c>
      <c r="C78" s="6">
        <v>8.6979627205550743E-5</v>
      </c>
      <c r="D78" s="187">
        <v>0.27600000000000002</v>
      </c>
      <c r="E78" s="6">
        <v>2.2147910810042164E-5</v>
      </c>
      <c r="F78" s="187">
        <v>0.29599999999999999</v>
      </c>
      <c r="G78" s="6">
        <v>3.0213959747656288E-5</v>
      </c>
      <c r="H78" s="6">
        <v>7.2463768115941907E-2</v>
      </c>
      <c r="I78" s="6">
        <v>-0.60374832663989286</v>
      </c>
    </row>
    <row r="79" spans="1:9" x14ac:dyDescent="0.35">
      <c r="A79" s="113" t="s">
        <v>434</v>
      </c>
      <c r="B79" s="187">
        <v>0.46400000000000002</v>
      </c>
      <c r="C79" s="6">
        <v>5.4027506055388949E-5</v>
      </c>
      <c r="D79" s="187">
        <v>0.55400000000000005</v>
      </c>
      <c r="E79" s="6">
        <v>4.4456313727403474E-5</v>
      </c>
      <c r="F79" s="187">
        <v>0.23799999999999999</v>
      </c>
      <c r="G79" s="6">
        <v>2.4293656824129045E-5</v>
      </c>
      <c r="H79" s="6">
        <v>-0.57039711191335751</v>
      </c>
      <c r="I79" s="6">
        <v>-0.48706896551724144</v>
      </c>
    </row>
    <row r="80" spans="1:9" x14ac:dyDescent="0.35">
      <c r="A80" s="113" t="s">
        <v>503</v>
      </c>
      <c r="B80" s="187"/>
      <c r="C80" s="6">
        <v>0</v>
      </c>
      <c r="D80" s="187"/>
      <c r="E80" s="6">
        <v>0</v>
      </c>
      <c r="F80" s="187">
        <v>0.20499999999999999</v>
      </c>
      <c r="G80" s="6">
        <v>2.0925208609018715E-5</v>
      </c>
      <c r="H80" s="53" t="s">
        <v>321</v>
      </c>
      <c r="I80" s="53" t="s">
        <v>321</v>
      </c>
    </row>
    <row r="81" spans="1:9" x14ac:dyDescent="0.35">
      <c r="A81" s="113" t="s">
        <v>405</v>
      </c>
      <c r="B81" s="187">
        <v>5.0000000000000001E-3</v>
      </c>
      <c r="C81" s="6">
        <v>5.8219295318307057E-7</v>
      </c>
      <c r="D81" s="187">
        <v>5.7889999999999997</v>
      </c>
      <c r="E81" s="6">
        <v>4.6454440463526838E-4</v>
      </c>
      <c r="F81" s="187">
        <v>0.182</v>
      </c>
      <c r="G81" s="6">
        <v>1.8577502277275149E-5</v>
      </c>
      <c r="H81" s="6">
        <v>-0.96856106408706166</v>
      </c>
      <c r="I81" s="6">
        <v>35.4</v>
      </c>
    </row>
    <row r="82" spans="1:9" x14ac:dyDescent="0.35">
      <c r="A82" s="113" t="s">
        <v>425</v>
      </c>
      <c r="B82" s="187">
        <v>17.079000000000001</v>
      </c>
      <c r="C82" s="6">
        <v>1.9886546894827325E-3</v>
      </c>
      <c r="D82" s="187">
        <v>0.49399999999999999</v>
      </c>
      <c r="E82" s="6">
        <v>3.964155050782909E-5</v>
      </c>
      <c r="F82" s="187">
        <v>0.18099999999999999</v>
      </c>
      <c r="G82" s="6">
        <v>1.8475428088938476E-5</v>
      </c>
      <c r="H82" s="53" t="s">
        <v>321</v>
      </c>
      <c r="I82" s="6">
        <v>-0.98940218982376016</v>
      </c>
    </row>
    <row r="83" spans="1:9" x14ac:dyDescent="0.35">
      <c r="A83" s="113" t="s">
        <v>472</v>
      </c>
      <c r="B83" s="187">
        <v>0.08</v>
      </c>
      <c r="C83" s="6">
        <v>9.3150872509291292E-6</v>
      </c>
      <c r="D83" s="187">
        <v>0.96</v>
      </c>
      <c r="E83" s="6">
        <v>7.7036211513190127E-5</v>
      </c>
      <c r="F83" s="187">
        <v>0.154</v>
      </c>
      <c r="G83" s="6">
        <v>1.5719425003848205E-5</v>
      </c>
      <c r="H83" s="6">
        <v>-0.83958333333333335</v>
      </c>
      <c r="I83" s="6">
        <v>0.92500000000000004</v>
      </c>
    </row>
    <row r="84" spans="1:9" x14ac:dyDescent="0.35">
      <c r="A84" s="113" t="s">
        <v>477</v>
      </c>
      <c r="B84" s="187">
        <v>5.2999999999999999E-2</v>
      </c>
      <c r="C84" s="6">
        <v>6.1712453037405474E-6</v>
      </c>
      <c r="D84" s="187">
        <v>3.6999999999999998E-2</v>
      </c>
      <c r="E84" s="6">
        <v>2.9691039854042029E-6</v>
      </c>
      <c r="F84" s="187">
        <v>0.14299999999999999</v>
      </c>
      <c r="G84" s="6">
        <v>1.4596608932144761E-5</v>
      </c>
      <c r="H84" s="6">
        <v>2.8648648648648649</v>
      </c>
      <c r="I84" s="6">
        <v>1.6981132075471699</v>
      </c>
    </row>
    <row r="85" spans="1:9" x14ac:dyDescent="0.35">
      <c r="A85" s="113" t="s">
        <v>420</v>
      </c>
      <c r="B85" s="187"/>
      <c r="C85" s="6">
        <v>0</v>
      </c>
      <c r="D85" s="187">
        <v>0.16300000000000001</v>
      </c>
      <c r="E85" s="6">
        <v>1.3080106746510409E-5</v>
      </c>
      <c r="F85" s="187">
        <v>0.14099999999999999</v>
      </c>
      <c r="G85" s="6">
        <v>1.4392460555471407E-5</v>
      </c>
      <c r="H85" s="6">
        <v>-0.13496932515337434</v>
      </c>
      <c r="I85" s="53" t="s">
        <v>321</v>
      </c>
    </row>
    <row r="86" spans="1:9" x14ac:dyDescent="0.35">
      <c r="A86" s="113" t="s">
        <v>614</v>
      </c>
      <c r="B86" s="187">
        <v>0.313</v>
      </c>
      <c r="C86" s="6">
        <v>3.6445278869260218E-5</v>
      </c>
      <c r="D86" s="187"/>
      <c r="E86" s="6">
        <v>0</v>
      </c>
      <c r="F86" s="187">
        <v>0.13</v>
      </c>
      <c r="G86" s="6">
        <v>1.3269644483767966E-5</v>
      </c>
      <c r="H86" s="53" t="s">
        <v>321</v>
      </c>
      <c r="I86" s="6">
        <v>-0.58466453674121399</v>
      </c>
    </row>
    <row r="87" spans="1:9" x14ac:dyDescent="0.35">
      <c r="A87" s="113" t="s">
        <v>468</v>
      </c>
      <c r="B87" s="187">
        <v>4.5999999999999999E-2</v>
      </c>
      <c r="C87" s="6">
        <v>5.3561751692842487E-6</v>
      </c>
      <c r="D87" s="187">
        <v>4.4999999999999998E-2</v>
      </c>
      <c r="E87" s="6">
        <v>3.6110724146807872E-6</v>
      </c>
      <c r="F87" s="187">
        <v>0.124</v>
      </c>
      <c r="G87" s="6">
        <v>1.2657199353747905E-5</v>
      </c>
      <c r="H87" s="53" t="s">
        <v>321</v>
      </c>
      <c r="I87" s="53" t="s">
        <v>321</v>
      </c>
    </row>
    <row r="88" spans="1:9" x14ac:dyDescent="0.35">
      <c r="A88" s="113" t="s">
        <v>421</v>
      </c>
      <c r="B88" s="187">
        <v>1.4999999999999999E-2</v>
      </c>
      <c r="C88" s="6">
        <v>1.7465788595492115E-6</v>
      </c>
      <c r="D88" s="187">
        <v>0.22700000000000001</v>
      </c>
      <c r="E88" s="6">
        <v>1.8215854180723086E-5</v>
      </c>
      <c r="F88" s="187">
        <v>0.123</v>
      </c>
      <c r="G88" s="6">
        <v>1.2555125165411229E-5</v>
      </c>
      <c r="H88" s="53" t="s">
        <v>321</v>
      </c>
      <c r="I88" s="53" t="s">
        <v>321</v>
      </c>
    </row>
    <row r="89" spans="1:9" x14ac:dyDescent="0.35">
      <c r="A89" s="113" t="s">
        <v>484</v>
      </c>
      <c r="B89" s="187"/>
      <c r="C89" s="6">
        <v>0</v>
      </c>
      <c r="D89" s="187">
        <v>0.10199999999999999</v>
      </c>
      <c r="E89" s="6">
        <v>8.1850974732764515E-6</v>
      </c>
      <c r="F89" s="187">
        <v>0.123</v>
      </c>
      <c r="G89" s="6">
        <v>1.2555125165411229E-5</v>
      </c>
      <c r="H89" s="53" t="s">
        <v>321</v>
      </c>
      <c r="I89" s="53" t="s">
        <v>321</v>
      </c>
    </row>
    <row r="90" spans="1:9" x14ac:dyDescent="0.35">
      <c r="A90" s="113" t="s">
        <v>613</v>
      </c>
      <c r="B90" s="187">
        <v>7.0000000000000001E-3</v>
      </c>
      <c r="C90" s="6">
        <v>8.1507013445629878E-7</v>
      </c>
      <c r="D90" s="187"/>
      <c r="E90" s="6">
        <v>0</v>
      </c>
      <c r="F90" s="187">
        <v>0.111</v>
      </c>
      <c r="G90" s="6">
        <v>1.1330234905371108E-5</v>
      </c>
      <c r="H90" s="53" t="s">
        <v>321</v>
      </c>
      <c r="I90" s="6">
        <v>14.857142857142858</v>
      </c>
    </row>
    <row r="91" spans="1:9" x14ac:dyDescent="0.35">
      <c r="A91" s="113" t="s">
        <v>404</v>
      </c>
      <c r="B91" s="187">
        <v>5.0000000000000001E-3</v>
      </c>
      <c r="C91" s="6">
        <v>5.8219295318307057E-7</v>
      </c>
      <c r="D91" s="187">
        <v>0.41</v>
      </c>
      <c r="E91" s="6">
        <v>3.2900882000424952E-5</v>
      </c>
      <c r="F91" s="187">
        <v>0.108</v>
      </c>
      <c r="G91" s="6">
        <v>1.1024012340361078E-5</v>
      </c>
      <c r="H91" s="53" t="s">
        <v>321</v>
      </c>
      <c r="I91" s="53" t="s">
        <v>321</v>
      </c>
    </row>
    <row r="92" spans="1:9" x14ac:dyDescent="0.35">
      <c r="A92" s="113" t="s">
        <v>474</v>
      </c>
      <c r="B92" s="187">
        <v>1.498</v>
      </c>
      <c r="C92" s="6">
        <v>1.7442500877364793E-4</v>
      </c>
      <c r="D92" s="187">
        <v>3.6999999999999998E-2</v>
      </c>
      <c r="E92" s="6">
        <v>2.9691039854042029E-6</v>
      </c>
      <c r="F92" s="187">
        <v>0.105</v>
      </c>
      <c r="G92" s="6">
        <v>1.0717789775351049E-5</v>
      </c>
      <c r="H92" s="6">
        <v>1.8378378378378377</v>
      </c>
      <c r="I92" s="6">
        <v>-0.92990654205607481</v>
      </c>
    </row>
    <row r="93" spans="1:9" x14ac:dyDescent="0.35">
      <c r="A93" s="113" t="s">
        <v>439</v>
      </c>
      <c r="B93" s="187">
        <v>9.5000000000000001E-2</v>
      </c>
      <c r="C93" s="6">
        <v>1.1061666110478341E-5</v>
      </c>
      <c r="D93" s="187">
        <v>2.2989999999999999</v>
      </c>
      <c r="E93" s="6">
        <v>1.8448567736335846E-4</v>
      </c>
      <c r="F93" s="187">
        <v>0.105</v>
      </c>
      <c r="G93" s="6">
        <v>1.0717789775351049E-5</v>
      </c>
      <c r="H93" s="53" t="s">
        <v>321</v>
      </c>
      <c r="I93" s="53" t="s">
        <v>321</v>
      </c>
    </row>
    <row r="94" spans="1:9" x14ac:dyDescent="0.35">
      <c r="A94" s="113" t="s">
        <v>479</v>
      </c>
      <c r="B94" s="187">
        <v>8.9999999999999993E-3</v>
      </c>
      <c r="C94" s="6">
        <v>1.047947315729527E-6</v>
      </c>
      <c r="D94" s="187">
        <v>7.4999999999999997E-2</v>
      </c>
      <c r="E94" s="6">
        <v>6.0184540244679791E-6</v>
      </c>
      <c r="F94" s="187">
        <v>7.0999999999999994E-2</v>
      </c>
      <c r="G94" s="6">
        <v>7.247267371904042E-6</v>
      </c>
      <c r="H94" s="6">
        <v>-5.3333333333333344E-2</v>
      </c>
      <c r="I94" s="6">
        <v>6.8888888888888884</v>
      </c>
    </row>
    <row r="95" spans="1:9" x14ac:dyDescent="0.35">
      <c r="A95" s="113" t="s">
        <v>476</v>
      </c>
      <c r="B95" s="187">
        <v>0.16</v>
      </c>
      <c r="C95" s="6">
        <v>1.8630174501858258E-5</v>
      </c>
      <c r="D95" s="187">
        <v>0.83</v>
      </c>
      <c r="E95" s="6">
        <v>6.6604224537445631E-5</v>
      </c>
      <c r="F95" s="187">
        <v>6.5000000000000002E-2</v>
      </c>
      <c r="G95" s="6">
        <v>6.6348222418839832E-6</v>
      </c>
      <c r="H95" s="6">
        <v>-0.92168674698795183</v>
      </c>
      <c r="I95" s="6">
        <v>-0.59375</v>
      </c>
    </row>
    <row r="96" spans="1:9" x14ac:dyDescent="0.35">
      <c r="A96" s="113" t="s">
        <v>491</v>
      </c>
      <c r="B96" s="187">
        <v>2.1000000000000001E-2</v>
      </c>
      <c r="C96" s="6">
        <v>2.4452104033688964E-6</v>
      </c>
      <c r="D96" s="187">
        <v>2.5000000000000001E-2</v>
      </c>
      <c r="E96" s="6">
        <v>2.0061513414893266E-6</v>
      </c>
      <c r="F96" s="187">
        <v>5.3999999999999999E-2</v>
      </c>
      <c r="G96" s="6">
        <v>5.5120061701805392E-6</v>
      </c>
      <c r="H96" s="6">
        <v>1.1599999999999997</v>
      </c>
      <c r="I96" s="6">
        <v>1.5714285714285712</v>
      </c>
    </row>
    <row r="97" spans="1:9" x14ac:dyDescent="0.35">
      <c r="A97" s="113" t="s">
        <v>483</v>
      </c>
      <c r="B97" s="187">
        <v>9.8000000000000004E-2</v>
      </c>
      <c r="C97" s="6">
        <v>1.1410981882388183E-5</v>
      </c>
      <c r="D97" s="187">
        <v>1.4E-2</v>
      </c>
      <c r="E97" s="6">
        <v>1.1234447512340229E-6</v>
      </c>
      <c r="F97" s="187">
        <v>5.2999999999999999E-2</v>
      </c>
      <c r="G97" s="6">
        <v>5.4099319818438629E-6</v>
      </c>
      <c r="H97" s="6">
        <v>2.7857142857142856</v>
      </c>
      <c r="I97" s="6">
        <v>-0.45918367346938782</v>
      </c>
    </row>
    <row r="98" spans="1:9" x14ac:dyDescent="0.35">
      <c r="A98" s="113" t="s">
        <v>411</v>
      </c>
      <c r="B98" s="187">
        <v>0.221</v>
      </c>
      <c r="C98" s="6">
        <v>2.5732928530691717E-5</v>
      </c>
      <c r="D98" s="187">
        <v>9.9000000000000005E-2</v>
      </c>
      <c r="E98" s="6">
        <v>7.9443593122977333E-6</v>
      </c>
      <c r="F98" s="187">
        <v>5.1999999999999998E-2</v>
      </c>
      <c r="G98" s="6">
        <v>5.3078577935071857E-6</v>
      </c>
      <c r="H98" s="6">
        <v>-0.47474747474747481</v>
      </c>
      <c r="I98" s="6">
        <v>-0.76470588235294112</v>
      </c>
    </row>
    <row r="99" spans="1:9" x14ac:dyDescent="0.35">
      <c r="A99" s="113" t="s">
        <v>432</v>
      </c>
      <c r="B99" s="187">
        <v>1.7000000000000001E-2</v>
      </c>
      <c r="C99" s="6">
        <v>1.9794560408224398E-6</v>
      </c>
      <c r="D99" s="187">
        <v>5.5E-2</v>
      </c>
      <c r="E99" s="6">
        <v>4.4135329512765181E-6</v>
      </c>
      <c r="F99" s="187">
        <v>0.05</v>
      </c>
      <c r="G99" s="6">
        <v>5.103709416833833E-6</v>
      </c>
      <c r="H99" s="6">
        <v>-9.0909090909090828E-2</v>
      </c>
      <c r="I99" s="6">
        <v>1.9411764705882351</v>
      </c>
    </row>
    <row r="100" spans="1:9" x14ac:dyDescent="0.35">
      <c r="A100" s="113" t="s">
        <v>393</v>
      </c>
      <c r="B100" s="187">
        <v>2.512</v>
      </c>
      <c r="C100" s="6">
        <v>2.9249373967917463E-4</v>
      </c>
      <c r="D100" s="187">
        <v>0.65700000000000003</v>
      </c>
      <c r="E100" s="6">
        <v>5.2721657254339501E-5</v>
      </c>
      <c r="F100" s="187">
        <v>3.4000000000000002E-2</v>
      </c>
      <c r="G100" s="6">
        <v>3.4705224034470065E-6</v>
      </c>
      <c r="H100" s="6">
        <v>-0.9482496194824962</v>
      </c>
      <c r="I100" s="53" t="s">
        <v>321</v>
      </c>
    </row>
    <row r="101" spans="1:9" x14ac:dyDescent="0.35">
      <c r="A101" s="113" t="s">
        <v>313</v>
      </c>
      <c r="B101" s="187">
        <v>8.9999999999999993E-3</v>
      </c>
      <c r="C101" s="6">
        <v>1.047947315729527E-6</v>
      </c>
      <c r="D101" s="187">
        <v>1.2999999999999999E-2</v>
      </c>
      <c r="E101" s="6">
        <v>1.0431986975744498E-6</v>
      </c>
      <c r="F101" s="187">
        <v>3.2000000000000001E-2</v>
      </c>
      <c r="G101" s="6">
        <v>3.266374026773653E-6</v>
      </c>
      <c r="H101" s="6">
        <v>1.4615384615384617</v>
      </c>
      <c r="I101" s="6">
        <v>2.5555555555555558</v>
      </c>
    </row>
    <row r="102" spans="1:9" x14ac:dyDescent="0.35">
      <c r="A102" s="113" t="s">
        <v>615</v>
      </c>
      <c r="B102" s="187"/>
      <c r="C102" s="6">
        <v>0</v>
      </c>
      <c r="D102" s="187"/>
      <c r="E102" s="6">
        <v>0</v>
      </c>
      <c r="F102" s="187">
        <v>0.03</v>
      </c>
      <c r="G102" s="6">
        <v>3.0622256501002995E-6</v>
      </c>
      <c r="H102" s="53" t="s">
        <v>321</v>
      </c>
      <c r="I102" s="53" t="s">
        <v>321</v>
      </c>
    </row>
    <row r="103" spans="1:9" x14ac:dyDescent="0.35">
      <c r="A103" s="113" t="s">
        <v>478</v>
      </c>
      <c r="B103" s="187">
        <v>58.292000000000002</v>
      </c>
      <c r="C103" s="6">
        <v>6.7874383253895103E-3</v>
      </c>
      <c r="D103" s="187">
        <v>0.109</v>
      </c>
      <c r="E103" s="6">
        <v>8.7468198488934629E-6</v>
      </c>
      <c r="F103" s="187">
        <v>2.8000000000000001E-2</v>
      </c>
      <c r="G103" s="6">
        <v>2.8580772734269464E-6</v>
      </c>
      <c r="H103" s="6">
        <v>-0.74311926605504586</v>
      </c>
      <c r="I103" s="6">
        <v>-0.99951965964454814</v>
      </c>
    </row>
    <row r="104" spans="1:9" x14ac:dyDescent="0.35">
      <c r="A104" s="113" t="s">
        <v>492</v>
      </c>
      <c r="B104" s="187">
        <v>5.3999999999999999E-2</v>
      </c>
      <c r="C104" s="6">
        <v>6.2876838943771619E-6</v>
      </c>
      <c r="D104" s="187">
        <v>2.3E-2</v>
      </c>
      <c r="E104" s="6">
        <v>1.8456592341701802E-6</v>
      </c>
      <c r="F104" s="187">
        <v>2.1000000000000001E-2</v>
      </c>
      <c r="G104" s="6">
        <v>2.1435579550702099E-6</v>
      </c>
      <c r="H104" s="6">
        <v>-8.6956521739130377E-2</v>
      </c>
      <c r="I104" s="6">
        <v>-0.61111111111111116</v>
      </c>
    </row>
    <row r="105" spans="1:9" x14ac:dyDescent="0.35">
      <c r="A105" s="113" t="s">
        <v>428</v>
      </c>
      <c r="B105" s="187">
        <v>6.0000000000000001E-3</v>
      </c>
      <c r="C105" s="6">
        <v>6.9863154381968462E-7</v>
      </c>
      <c r="D105" s="187"/>
      <c r="E105" s="6">
        <v>0</v>
      </c>
      <c r="F105" s="187">
        <v>0.02</v>
      </c>
      <c r="G105" s="6">
        <v>2.0414837667335331E-6</v>
      </c>
      <c r="H105" s="53" t="s">
        <v>321</v>
      </c>
      <c r="I105" s="6">
        <v>2.3333333333333335</v>
      </c>
    </row>
    <row r="106" spans="1:9" x14ac:dyDescent="0.35">
      <c r="A106" s="113" t="s">
        <v>457</v>
      </c>
      <c r="B106" s="187">
        <v>5.0000000000000001E-3</v>
      </c>
      <c r="C106" s="6">
        <v>5.8219295318307057E-7</v>
      </c>
      <c r="D106" s="187">
        <v>1.4E-2</v>
      </c>
      <c r="E106" s="6">
        <v>1.1234447512340229E-6</v>
      </c>
      <c r="F106" s="187">
        <v>1.7999999999999999E-2</v>
      </c>
      <c r="G106" s="6">
        <v>1.8373353900601796E-6</v>
      </c>
      <c r="H106" s="6">
        <v>0.28571428571428559</v>
      </c>
      <c r="I106" s="6">
        <v>2.5999999999999996</v>
      </c>
    </row>
    <row r="107" spans="1:9" x14ac:dyDescent="0.35">
      <c r="A107" s="113" t="s">
        <v>455</v>
      </c>
      <c r="B107" s="187">
        <v>2.714</v>
      </c>
      <c r="C107" s="6">
        <v>3.1601433498777069E-4</v>
      </c>
      <c r="D107" s="187">
        <v>88.471999999999994</v>
      </c>
      <c r="E107" s="6">
        <v>7.0995288593697472E-3</v>
      </c>
      <c r="F107" s="187">
        <v>1.6E-2</v>
      </c>
      <c r="G107" s="6">
        <v>1.6331870133868265E-6</v>
      </c>
      <c r="H107" s="6">
        <v>-0.99981915182204539</v>
      </c>
      <c r="I107" s="6">
        <v>-0.99410464259395726</v>
      </c>
    </row>
    <row r="108" spans="1:9" x14ac:dyDescent="0.35">
      <c r="A108" s="113" t="s">
        <v>488</v>
      </c>
      <c r="B108" s="187"/>
      <c r="C108" s="6">
        <v>0</v>
      </c>
      <c r="D108" s="187"/>
      <c r="E108" s="6">
        <v>0</v>
      </c>
      <c r="F108" s="187">
        <v>1.4999999999999999E-2</v>
      </c>
      <c r="G108" s="6">
        <v>1.5311128250501497E-6</v>
      </c>
      <c r="H108" s="53" t="s">
        <v>321</v>
      </c>
      <c r="I108" s="53" t="s">
        <v>321</v>
      </c>
    </row>
    <row r="109" spans="1:9" x14ac:dyDescent="0.35">
      <c r="A109" s="113" t="s">
        <v>496</v>
      </c>
      <c r="B109" s="187"/>
      <c r="C109" s="6">
        <v>0</v>
      </c>
      <c r="D109" s="187">
        <v>0.05</v>
      </c>
      <c r="E109" s="6">
        <v>4.0123026829786533E-6</v>
      </c>
      <c r="F109" s="187">
        <v>1.4999999999999999E-2</v>
      </c>
      <c r="G109" s="6">
        <v>1.5311128250501497E-6</v>
      </c>
      <c r="H109" s="6">
        <v>-0.7</v>
      </c>
      <c r="I109" s="53" t="s">
        <v>321</v>
      </c>
    </row>
    <row r="110" spans="1:9" x14ac:dyDescent="0.35">
      <c r="A110" s="113" t="s">
        <v>427</v>
      </c>
      <c r="B110" s="187">
        <v>0.159</v>
      </c>
      <c r="C110" s="6">
        <v>1.8513735911221644E-5</v>
      </c>
      <c r="D110" s="187">
        <v>8.9999999999999993E-3</v>
      </c>
      <c r="E110" s="6">
        <v>7.222144829361575E-7</v>
      </c>
      <c r="F110" s="187">
        <v>1.4E-2</v>
      </c>
      <c r="G110" s="6">
        <v>1.4290386367134732E-6</v>
      </c>
      <c r="H110" s="6">
        <v>0.5555555555555558</v>
      </c>
      <c r="I110" s="53" t="s">
        <v>321</v>
      </c>
    </row>
    <row r="111" spans="1:9" x14ac:dyDescent="0.35">
      <c r="A111" s="113" t="s">
        <v>616</v>
      </c>
      <c r="B111" s="187">
        <v>0</v>
      </c>
      <c r="C111" s="6">
        <v>0</v>
      </c>
      <c r="D111" s="187"/>
      <c r="E111" s="6">
        <v>0</v>
      </c>
      <c r="F111" s="187">
        <v>1.4E-2</v>
      </c>
      <c r="G111" s="6">
        <v>1.4290386367134732E-6</v>
      </c>
      <c r="H111" s="53" t="s">
        <v>321</v>
      </c>
      <c r="I111" s="53" t="s">
        <v>321</v>
      </c>
    </row>
    <row r="112" spans="1:9" x14ac:dyDescent="0.35">
      <c r="A112" s="113" t="s">
        <v>617</v>
      </c>
      <c r="B112" s="187"/>
      <c r="C112" s="6">
        <v>0</v>
      </c>
      <c r="D112" s="187"/>
      <c r="E112" s="6">
        <v>0</v>
      </c>
      <c r="F112" s="187">
        <v>1.4E-2</v>
      </c>
      <c r="G112" s="6">
        <v>1.4290386367134732E-6</v>
      </c>
      <c r="H112" s="53" t="s">
        <v>321</v>
      </c>
      <c r="I112" s="53" t="s">
        <v>321</v>
      </c>
    </row>
    <row r="113" spans="1:9" x14ac:dyDescent="0.35">
      <c r="A113" s="113" t="s">
        <v>480</v>
      </c>
      <c r="B113" s="187">
        <v>4.3999999999999997E-2</v>
      </c>
      <c r="C113" s="6">
        <v>5.1232979880110204E-6</v>
      </c>
      <c r="D113" s="187">
        <v>0.03</v>
      </c>
      <c r="E113" s="6">
        <v>2.4073816097871915E-6</v>
      </c>
      <c r="F113" s="187">
        <v>1.2999999999999999E-2</v>
      </c>
      <c r="G113" s="6">
        <v>1.3269644483767964E-6</v>
      </c>
      <c r="H113" s="6">
        <v>-0.56666666666666665</v>
      </c>
      <c r="I113" s="6">
        <v>-0.70454545454545459</v>
      </c>
    </row>
    <row r="114" spans="1:9" x14ac:dyDescent="0.35">
      <c r="A114" s="113" t="s">
        <v>466</v>
      </c>
      <c r="B114" s="187"/>
      <c r="C114" s="6">
        <v>0</v>
      </c>
      <c r="D114" s="187"/>
      <c r="E114" s="6">
        <v>0</v>
      </c>
      <c r="F114" s="187">
        <v>1.2999999999999999E-2</v>
      </c>
      <c r="G114" s="6">
        <v>1.3269644483767964E-6</v>
      </c>
      <c r="H114" s="53" t="s">
        <v>321</v>
      </c>
      <c r="I114" s="53" t="s">
        <v>321</v>
      </c>
    </row>
    <row r="115" spans="1:9" x14ac:dyDescent="0.35">
      <c r="A115" s="113" t="s">
        <v>487</v>
      </c>
      <c r="B115" s="187">
        <v>3.0000000000000001E-3</v>
      </c>
      <c r="C115" s="6">
        <v>3.4931577190984231E-7</v>
      </c>
      <c r="D115" s="187"/>
      <c r="E115" s="6">
        <v>0</v>
      </c>
      <c r="F115" s="187">
        <v>1.2E-2</v>
      </c>
      <c r="G115" s="6">
        <v>1.2248902600401199E-6</v>
      </c>
      <c r="H115" s="53" t="s">
        <v>321</v>
      </c>
      <c r="I115" s="6">
        <v>3</v>
      </c>
    </row>
    <row r="116" spans="1:9" x14ac:dyDescent="0.35">
      <c r="A116" s="113" t="s">
        <v>316</v>
      </c>
      <c r="B116" s="187">
        <v>1.6E-2</v>
      </c>
      <c r="C116" s="6">
        <v>1.8630174501858259E-6</v>
      </c>
      <c r="D116" s="187">
        <v>0.04</v>
      </c>
      <c r="E116" s="6">
        <v>3.2098421463829224E-6</v>
      </c>
      <c r="F116" s="187">
        <v>1.2E-2</v>
      </c>
      <c r="G116" s="6">
        <v>1.2248902600401199E-6</v>
      </c>
      <c r="H116" s="53" t="s">
        <v>321</v>
      </c>
      <c r="I116" s="6">
        <v>-0.25</v>
      </c>
    </row>
    <row r="117" spans="1:9" x14ac:dyDescent="0.35">
      <c r="A117" s="113" t="s">
        <v>371</v>
      </c>
      <c r="B117" s="187">
        <v>193.83</v>
      </c>
      <c r="C117" s="6">
        <v>2.2569292023094916E-2</v>
      </c>
      <c r="D117" s="187">
        <v>0.158</v>
      </c>
      <c r="E117" s="6">
        <v>1.2678876478212543E-5</v>
      </c>
      <c r="F117" s="187">
        <v>8.0000000000000002E-3</v>
      </c>
      <c r="G117" s="6">
        <v>8.1659350669341325E-7</v>
      </c>
      <c r="H117" s="53" t="s">
        <v>321</v>
      </c>
      <c r="I117" s="53" t="s">
        <v>321</v>
      </c>
    </row>
    <row r="118" spans="1:9" x14ac:dyDescent="0.35">
      <c r="A118" s="113" t="s">
        <v>429</v>
      </c>
      <c r="B118" s="187">
        <v>1.7000000000000001E-2</v>
      </c>
      <c r="C118" s="6">
        <v>1.9794560408224398E-6</v>
      </c>
      <c r="D118" s="187">
        <v>0.25800000000000001</v>
      </c>
      <c r="E118" s="6">
        <v>2.0703481844169848E-5</v>
      </c>
      <c r="F118" s="187">
        <v>7.0000000000000001E-3</v>
      </c>
      <c r="G118" s="6">
        <v>7.1451931835673659E-7</v>
      </c>
      <c r="H118" s="6">
        <v>-0.97286821705426352</v>
      </c>
      <c r="I118" s="6">
        <v>-0.58823529411764708</v>
      </c>
    </row>
    <row r="119" spans="1:9" x14ac:dyDescent="0.35">
      <c r="A119" s="113" t="s">
        <v>438</v>
      </c>
      <c r="B119" s="187">
        <v>1.6E-2</v>
      </c>
      <c r="C119" s="6">
        <v>1.8630174501858259E-6</v>
      </c>
      <c r="D119" s="187">
        <v>6.0000000000000001E-3</v>
      </c>
      <c r="E119" s="6">
        <v>4.8147632195743833E-7</v>
      </c>
      <c r="F119" s="187">
        <v>6.0000000000000001E-3</v>
      </c>
      <c r="G119" s="6">
        <v>6.1244513002005993E-7</v>
      </c>
      <c r="H119" s="6">
        <v>0</v>
      </c>
      <c r="I119" s="6">
        <v>-0.625</v>
      </c>
    </row>
    <row r="120" spans="1:9" x14ac:dyDescent="0.35">
      <c r="A120" s="113" t="s">
        <v>551</v>
      </c>
      <c r="B120" s="187"/>
      <c r="C120" s="6">
        <v>0</v>
      </c>
      <c r="D120" s="187"/>
      <c r="E120" s="6">
        <v>0</v>
      </c>
      <c r="F120" s="187">
        <v>5.0000000000000001E-3</v>
      </c>
      <c r="G120" s="6">
        <v>5.1037094168338328E-7</v>
      </c>
      <c r="H120" s="53" t="s">
        <v>321</v>
      </c>
      <c r="I120" s="53" t="s">
        <v>321</v>
      </c>
    </row>
    <row r="121" spans="1:9" x14ac:dyDescent="0.35">
      <c r="A121" s="113" t="s">
        <v>575</v>
      </c>
      <c r="B121" s="187"/>
      <c r="C121" s="6">
        <v>0</v>
      </c>
      <c r="D121" s="187"/>
      <c r="E121" s="6">
        <v>0</v>
      </c>
      <c r="F121" s="187">
        <v>5.0000000000000001E-3</v>
      </c>
      <c r="G121" s="6">
        <v>5.1037094168338328E-7</v>
      </c>
      <c r="H121" s="53" t="s">
        <v>321</v>
      </c>
      <c r="I121" s="53" t="s">
        <v>321</v>
      </c>
    </row>
    <row r="122" spans="1:9" x14ac:dyDescent="0.35">
      <c r="A122" s="113" t="s">
        <v>385</v>
      </c>
      <c r="B122" s="187">
        <v>3.0000000000000001E-3</v>
      </c>
      <c r="C122" s="6">
        <v>3.4931577190984231E-7</v>
      </c>
      <c r="D122" s="187">
        <v>1E-3</v>
      </c>
      <c r="E122" s="6">
        <v>8.0246053659573051E-8</v>
      </c>
      <c r="F122" s="187">
        <v>5.0000000000000001E-3</v>
      </c>
      <c r="G122" s="6">
        <v>5.1037094168338328E-7</v>
      </c>
      <c r="H122" s="6">
        <v>4</v>
      </c>
      <c r="I122" s="53" t="s">
        <v>321</v>
      </c>
    </row>
    <row r="123" spans="1:9" x14ac:dyDescent="0.35">
      <c r="A123" s="113" t="s">
        <v>458</v>
      </c>
      <c r="B123" s="187">
        <v>2E-3</v>
      </c>
      <c r="C123" s="6">
        <v>2.3287718127322823E-7</v>
      </c>
      <c r="D123" s="187">
        <v>4.4180000000000001</v>
      </c>
      <c r="E123" s="6">
        <v>3.5452706506799379E-4</v>
      </c>
      <c r="F123" s="187">
        <v>4.0000000000000001E-3</v>
      </c>
      <c r="G123" s="6">
        <v>4.0829675334670662E-7</v>
      </c>
      <c r="H123" s="6">
        <v>-0.99909461294703483</v>
      </c>
      <c r="I123" s="6">
        <v>1</v>
      </c>
    </row>
    <row r="124" spans="1:9" x14ac:dyDescent="0.35">
      <c r="A124" s="113" t="s">
        <v>430</v>
      </c>
      <c r="B124" s="187">
        <v>1E-3</v>
      </c>
      <c r="C124" s="6">
        <v>1.1643859063661412E-7</v>
      </c>
      <c r="D124" s="187"/>
      <c r="E124" s="6">
        <v>0</v>
      </c>
      <c r="F124" s="187">
        <v>3.0000000000000001E-3</v>
      </c>
      <c r="G124" s="6">
        <v>3.0622256501002997E-7</v>
      </c>
      <c r="H124" s="53" t="s">
        <v>321</v>
      </c>
      <c r="I124" s="53" t="s">
        <v>321</v>
      </c>
    </row>
    <row r="125" spans="1:9" x14ac:dyDescent="0.35">
      <c r="A125" s="113" t="s">
        <v>444</v>
      </c>
      <c r="B125" s="187"/>
      <c r="C125" s="6">
        <v>0</v>
      </c>
      <c r="D125" s="187">
        <v>3.0000000000000001E-3</v>
      </c>
      <c r="E125" s="6">
        <v>2.4073816097871917E-7</v>
      </c>
      <c r="F125" s="187">
        <v>2E-3</v>
      </c>
      <c r="G125" s="6">
        <v>2.0414837667335331E-7</v>
      </c>
      <c r="H125" s="6">
        <v>-0.33333333333333337</v>
      </c>
      <c r="I125" s="53" t="s">
        <v>321</v>
      </c>
    </row>
    <row r="126" spans="1:9" x14ac:dyDescent="0.35">
      <c r="A126" s="113" t="s">
        <v>401</v>
      </c>
      <c r="B126" s="187">
        <v>8.4000000000000005E-2</v>
      </c>
      <c r="C126" s="6">
        <v>9.7808416134755858E-6</v>
      </c>
      <c r="D126" s="187">
        <v>0.09</v>
      </c>
      <c r="E126" s="6">
        <v>7.2221448293615744E-6</v>
      </c>
      <c r="F126" s="187">
        <v>2E-3</v>
      </c>
      <c r="G126" s="6">
        <v>2.0414837667335331E-7</v>
      </c>
      <c r="H126" s="6">
        <v>-0.97777777777777775</v>
      </c>
      <c r="I126" s="6">
        <v>-0.97619047619047616</v>
      </c>
    </row>
    <row r="127" spans="1:9" x14ac:dyDescent="0.35">
      <c r="A127" s="113" t="s">
        <v>463</v>
      </c>
      <c r="B127" s="187"/>
      <c r="C127" s="6">
        <v>0</v>
      </c>
      <c r="D127" s="187">
        <v>2E-3</v>
      </c>
      <c r="E127" s="6">
        <v>1.604921073191461E-7</v>
      </c>
      <c r="F127" s="187">
        <v>2E-3</v>
      </c>
      <c r="G127" s="6">
        <v>2.0414837667335331E-7</v>
      </c>
      <c r="H127" s="53" t="s">
        <v>321</v>
      </c>
      <c r="I127" s="53" t="s">
        <v>321</v>
      </c>
    </row>
    <row r="128" spans="1:9" x14ac:dyDescent="0.35">
      <c r="A128" s="113" t="s">
        <v>475</v>
      </c>
      <c r="B128" s="187"/>
      <c r="C128" s="6">
        <v>0</v>
      </c>
      <c r="D128" s="187">
        <v>3.7999999999999999E-2</v>
      </c>
      <c r="E128" s="6">
        <v>3.0493500390637762E-6</v>
      </c>
      <c r="F128" s="187">
        <v>2E-3</v>
      </c>
      <c r="G128" s="6">
        <v>2.0414837667335331E-7</v>
      </c>
      <c r="H128" s="53" t="s">
        <v>321</v>
      </c>
      <c r="I128" s="53" t="s">
        <v>321</v>
      </c>
    </row>
    <row r="129" spans="1:9" x14ac:dyDescent="0.35">
      <c r="A129" s="113" t="s">
        <v>448</v>
      </c>
      <c r="B129" s="187"/>
      <c r="C129" s="6">
        <v>0</v>
      </c>
      <c r="D129" s="187"/>
      <c r="E129" s="6">
        <v>0</v>
      </c>
      <c r="F129" s="187">
        <v>1E-3</v>
      </c>
      <c r="G129" s="6">
        <v>1.0207418833667666E-7</v>
      </c>
      <c r="H129" s="53" t="s">
        <v>321</v>
      </c>
      <c r="I129" s="53" t="s">
        <v>321</v>
      </c>
    </row>
    <row r="130" spans="1:9" x14ac:dyDescent="0.35">
      <c r="A130" s="113" t="s">
        <v>471</v>
      </c>
      <c r="B130" s="187">
        <v>1.7000000000000001E-2</v>
      </c>
      <c r="C130" s="6">
        <v>1.9794560408224398E-6</v>
      </c>
      <c r="D130" s="187">
        <v>2.9000000000000001E-2</v>
      </c>
      <c r="E130" s="6">
        <v>2.3271355561276186E-6</v>
      </c>
      <c r="F130" s="187">
        <v>1E-3</v>
      </c>
      <c r="G130" s="6">
        <v>1.0207418833667666E-7</v>
      </c>
      <c r="H130" s="53" t="s">
        <v>321</v>
      </c>
      <c r="I130" s="6">
        <v>-0.94117647058823528</v>
      </c>
    </row>
    <row r="131" spans="1:9" x14ac:dyDescent="0.35">
      <c r="A131" s="113" t="s">
        <v>460</v>
      </c>
      <c r="B131" s="187"/>
      <c r="C131" s="6">
        <v>0</v>
      </c>
      <c r="D131" s="187">
        <v>1114.3150000000001</v>
      </c>
      <c r="E131" s="6">
        <v>8.9419381283667151E-2</v>
      </c>
      <c r="F131" s="187">
        <v>1E-3</v>
      </c>
      <c r="G131" s="6">
        <v>1.0207418833667666E-7</v>
      </c>
      <c r="H131" s="6">
        <v>-0.99999910258768843</v>
      </c>
      <c r="I131" s="53" t="s">
        <v>321</v>
      </c>
    </row>
    <row r="132" spans="1:9" x14ac:dyDescent="0.35">
      <c r="A132" s="113" t="s">
        <v>481</v>
      </c>
      <c r="B132" s="187"/>
      <c r="C132" s="6">
        <v>0</v>
      </c>
      <c r="D132" s="187">
        <v>0.23300000000000001</v>
      </c>
      <c r="E132" s="6">
        <v>1.8697330502680522E-5</v>
      </c>
      <c r="F132" s="187">
        <v>1E-3</v>
      </c>
      <c r="G132" s="6">
        <v>1.0207418833667666E-7</v>
      </c>
      <c r="H132" s="53" t="s">
        <v>321</v>
      </c>
      <c r="I132" s="53" t="s">
        <v>321</v>
      </c>
    </row>
    <row r="133" spans="1:9" x14ac:dyDescent="0.35">
      <c r="A133" s="113" t="s">
        <v>553</v>
      </c>
      <c r="B133" s="187">
        <v>1E-3</v>
      </c>
      <c r="C133" s="6">
        <v>1.1643859063661412E-7</v>
      </c>
      <c r="D133" s="187"/>
      <c r="E133" s="6">
        <v>0</v>
      </c>
      <c r="F133" s="187">
        <v>1E-3</v>
      </c>
      <c r="G133" s="6">
        <v>1.0207418833667666E-7</v>
      </c>
      <c r="H133" s="53" t="s">
        <v>321</v>
      </c>
      <c r="I133" s="6">
        <v>0</v>
      </c>
    </row>
    <row r="134" spans="1:9" x14ac:dyDescent="0.35">
      <c r="A134" s="113" t="s">
        <v>618</v>
      </c>
      <c r="B134" s="187">
        <v>8.0000000000000002E-3</v>
      </c>
      <c r="C134" s="6">
        <v>9.3150872509291294E-7</v>
      </c>
      <c r="D134" s="187"/>
      <c r="E134" s="6">
        <v>0</v>
      </c>
      <c r="F134" s="187">
        <v>1E-3</v>
      </c>
      <c r="G134" s="6">
        <v>1.0207418833667666E-7</v>
      </c>
      <c r="H134" s="53" t="s">
        <v>321</v>
      </c>
      <c r="I134" s="53" t="s">
        <v>321</v>
      </c>
    </row>
    <row r="135" spans="1:9" x14ac:dyDescent="0.35">
      <c r="A135" s="113" t="s">
        <v>504</v>
      </c>
      <c r="B135" s="187">
        <v>1.2E-2</v>
      </c>
      <c r="C135" s="6">
        <v>1.3972630876393692E-6</v>
      </c>
      <c r="D135" s="187">
        <v>0</v>
      </c>
      <c r="E135" s="6">
        <v>0</v>
      </c>
      <c r="F135" s="187">
        <v>0</v>
      </c>
      <c r="G135" s="6">
        <v>0</v>
      </c>
      <c r="H135" s="53" t="s">
        <v>321</v>
      </c>
      <c r="I135" s="6">
        <v>-1</v>
      </c>
    </row>
    <row r="136" spans="1:9" x14ac:dyDescent="0.35">
      <c r="A136" s="113" t="s">
        <v>449</v>
      </c>
      <c r="B136" s="187">
        <v>1E-3</v>
      </c>
      <c r="C136" s="6">
        <v>1.1643859063661412E-7</v>
      </c>
      <c r="D136" s="187"/>
      <c r="E136" s="6">
        <v>0</v>
      </c>
      <c r="F136" s="187">
        <v>0</v>
      </c>
      <c r="G136" s="6">
        <v>0</v>
      </c>
      <c r="H136" s="53" t="s">
        <v>321</v>
      </c>
      <c r="I136" s="53" t="s">
        <v>321</v>
      </c>
    </row>
    <row r="137" spans="1:9" x14ac:dyDescent="0.35">
      <c r="A137" s="113" t="s">
        <v>494</v>
      </c>
      <c r="B137" s="187"/>
      <c r="C137" s="6">
        <v>0</v>
      </c>
      <c r="D137" s="187"/>
      <c r="E137" s="6">
        <v>0</v>
      </c>
      <c r="F137" s="187">
        <v>0</v>
      </c>
      <c r="G137" s="6">
        <v>0</v>
      </c>
      <c r="H137" s="53" t="s">
        <v>321</v>
      </c>
      <c r="I137" s="53" t="s">
        <v>321</v>
      </c>
    </row>
    <row r="138" spans="1:9" x14ac:dyDescent="0.35">
      <c r="A138" s="113" t="s">
        <v>440</v>
      </c>
      <c r="B138" s="187">
        <v>5.0000000000000001E-3</v>
      </c>
      <c r="C138" s="6">
        <v>5.8219295318307057E-7</v>
      </c>
      <c r="D138" s="187">
        <v>1.2E-2</v>
      </c>
      <c r="E138" s="6">
        <v>9.6295264391487667E-7</v>
      </c>
      <c r="F138" s="141"/>
      <c r="G138" s="6">
        <v>0</v>
      </c>
      <c r="H138" s="53" t="s">
        <v>321</v>
      </c>
      <c r="I138" s="53" t="s">
        <v>321</v>
      </c>
    </row>
    <row r="139" spans="1:9" x14ac:dyDescent="0.35">
      <c r="A139" s="113" t="s">
        <v>441</v>
      </c>
      <c r="B139" s="187">
        <v>0.32200000000000001</v>
      </c>
      <c r="C139" s="6">
        <v>3.7493226184989746E-5</v>
      </c>
      <c r="D139" s="187"/>
      <c r="E139" s="6">
        <v>0</v>
      </c>
      <c r="F139" s="141"/>
      <c r="G139" s="6">
        <v>0</v>
      </c>
      <c r="H139" s="53" t="s">
        <v>321</v>
      </c>
      <c r="I139" s="53" t="s">
        <v>321</v>
      </c>
    </row>
    <row r="140" spans="1:9" x14ac:dyDescent="0.35">
      <c r="A140" s="113" t="s">
        <v>552</v>
      </c>
      <c r="B140" s="187"/>
      <c r="C140" s="6">
        <v>0</v>
      </c>
      <c r="D140" s="187">
        <v>0.08</v>
      </c>
      <c r="E140" s="6">
        <v>6.4196842927658447E-6</v>
      </c>
      <c r="F140" s="141"/>
      <c r="G140" s="6">
        <v>0</v>
      </c>
      <c r="H140" s="53" t="s">
        <v>321</v>
      </c>
      <c r="I140" s="53" t="s">
        <v>321</v>
      </c>
    </row>
    <row r="141" spans="1:9" x14ac:dyDescent="0.35">
      <c r="A141" s="113" t="s">
        <v>574</v>
      </c>
      <c r="B141" s="187">
        <v>0.29399999999999998</v>
      </c>
      <c r="C141" s="6">
        <v>3.4232945647164544E-5</v>
      </c>
      <c r="D141" s="187"/>
      <c r="E141" s="6">
        <v>0</v>
      </c>
      <c r="F141" s="141"/>
      <c r="G141" s="6">
        <v>0</v>
      </c>
      <c r="H141" s="53" t="s">
        <v>321</v>
      </c>
      <c r="I141" s="6">
        <v>-1</v>
      </c>
    </row>
    <row r="142" spans="1:9" x14ac:dyDescent="0.35">
      <c r="A142" s="113" t="s">
        <v>307</v>
      </c>
      <c r="B142" s="187"/>
      <c r="C142" s="6">
        <v>0</v>
      </c>
      <c r="D142" s="187">
        <v>2E-3</v>
      </c>
      <c r="E142" s="6">
        <v>1.604921073191461E-7</v>
      </c>
      <c r="F142" s="141"/>
      <c r="G142" s="6">
        <v>0</v>
      </c>
      <c r="H142" s="53" t="s">
        <v>321</v>
      </c>
      <c r="I142" s="53" t="s">
        <v>321</v>
      </c>
    </row>
    <row r="143" spans="1:9" x14ac:dyDescent="0.35">
      <c r="A143" s="113" t="s">
        <v>445</v>
      </c>
      <c r="B143" s="187">
        <v>1.7999999999999999E-2</v>
      </c>
      <c r="C143" s="6">
        <v>2.095894631459054E-6</v>
      </c>
      <c r="D143" s="187"/>
      <c r="E143" s="6">
        <v>0</v>
      </c>
      <c r="F143" s="141"/>
      <c r="G143" s="6">
        <v>0</v>
      </c>
      <c r="H143" s="53" t="s">
        <v>321</v>
      </c>
      <c r="I143" s="6">
        <v>-1</v>
      </c>
    </row>
    <row r="144" spans="1:9" x14ac:dyDescent="0.35">
      <c r="A144" s="113" t="s">
        <v>489</v>
      </c>
      <c r="B144" s="187">
        <v>0</v>
      </c>
      <c r="C144" s="6">
        <v>0</v>
      </c>
      <c r="D144" s="187">
        <v>1E-3</v>
      </c>
      <c r="E144" s="6">
        <v>8.0246053659573051E-8</v>
      </c>
      <c r="F144" s="141"/>
      <c r="G144" s="6">
        <v>0</v>
      </c>
      <c r="H144" s="6">
        <v>-1</v>
      </c>
      <c r="I144" s="53" t="s">
        <v>321</v>
      </c>
    </row>
    <row r="145" spans="1:9" x14ac:dyDescent="0.35">
      <c r="A145" s="113" t="s">
        <v>490</v>
      </c>
      <c r="B145" s="187"/>
      <c r="C145" s="6">
        <v>0</v>
      </c>
      <c r="D145" s="187">
        <v>8.0000000000000002E-3</v>
      </c>
      <c r="E145" s="6">
        <v>6.4196842927658441E-7</v>
      </c>
      <c r="F145" s="141"/>
      <c r="G145" s="6">
        <v>0</v>
      </c>
      <c r="H145" s="53" t="s">
        <v>321</v>
      </c>
      <c r="I145" s="53" t="s">
        <v>321</v>
      </c>
    </row>
    <row r="146" spans="1:9" x14ac:dyDescent="0.35">
      <c r="A146" s="113" t="s">
        <v>309</v>
      </c>
      <c r="B146" s="187">
        <v>1.2E-2</v>
      </c>
      <c r="C146" s="6">
        <v>1.3972630876393692E-6</v>
      </c>
      <c r="D146" s="187"/>
      <c r="E146" s="6">
        <v>0</v>
      </c>
      <c r="F146" s="141"/>
      <c r="G146" s="6">
        <v>0</v>
      </c>
      <c r="H146" s="53" t="s">
        <v>321</v>
      </c>
      <c r="I146" s="53" t="s">
        <v>321</v>
      </c>
    </row>
    <row r="147" spans="1:9" x14ac:dyDescent="0.35">
      <c r="A147" s="113" t="s">
        <v>424</v>
      </c>
      <c r="B147" s="187">
        <v>2E-3</v>
      </c>
      <c r="C147" s="6">
        <v>2.3287718127322823E-7</v>
      </c>
      <c r="D147" s="187"/>
      <c r="E147" s="6">
        <v>0</v>
      </c>
      <c r="F147" s="141"/>
      <c r="G147" s="6">
        <v>0</v>
      </c>
      <c r="H147" s="53" t="s">
        <v>321</v>
      </c>
      <c r="I147" s="6">
        <v>-1</v>
      </c>
    </row>
    <row r="148" spans="1:9" x14ac:dyDescent="0.35">
      <c r="A148" s="113" t="s">
        <v>485</v>
      </c>
      <c r="B148" s="187">
        <v>1E-3</v>
      </c>
      <c r="C148" s="6">
        <v>1.1643859063661412E-7</v>
      </c>
      <c r="D148" s="187">
        <v>2E-3</v>
      </c>
      <c r="E148" s="6">
        <v>1.604921073191461E-7</v>
      </c>
      <c r="F148" s="141"/>
      <c r="G148" s="6">
        <v>0</v>
      </c>
      <c r="H148" s="6">
        <v>-1</v>
      </c>
      <c r="I148" s="53" t="s">
        <v>321</v>
      </c>
    </row>
    <row r="149" spans="1:9" x14ac:dyDescent="0.35">
      <c r="A149" s="113" t="s">
        <v>482</v>
      </c>
      <c r="B149" s="187">
        <v>1E-3</v>
      </c>
      <c r="C149" s="6">
        <v>1.1643859063661412E-7</v>
      </c>
      <c r="D149" s="187">
        <v>1E-3</v>
      </c>
      <c r="E149" s="6">
        <v>8.0246053659573051E-8</v>
      </c>
      <c r="F149" s="141"/>
      <c r="G149" s="6">
        <v>0</v>
      </c>
      <c r="H149" s="6">
        <v>-1</v>
      </c>
      <c r="I149" s="6">
        <v>-1</v>
      </c>
    </row>
    <row r="150" spans="1:9" x14ac:dyDescent="0.35">
      <c r="A150" s="113" t="s">
        <v>559</v>
      </c>
      <c r="B150" s="187"/>
      <c r="C150" s="6">
        <v>0</v>
      </c>
      <c r="D150" s="187">
        <v>0.127</v>
      </c>
      <c r="E150" s="6">
        <v>1.0191248814765779E-5</v>
      </c>
      <c r="F150" s="141"/>
      <c r="G150" s="6">
        <v>0</v>
      </c>
      <c r="H150" s="53" t="s">
        <v>321</v>
      </c>
      <c r="I150" s="53" t="s">
        <v>321</v>
      </c>
    </row>
    <row r="151" spans="1:9" x14ac:dyDescent="0.35">
      <c r="A151" s="113" t="s">
        <v>561</v>
      </c>
      <c r="B151" s="187">
        <v>2E-3</v>
      </c>
      <c r="C151" s="6">
        <v>2.3287718127322823E-7</v>
      </c>
      <c r="D151" s="187"/>
      <c r="E151" s="6">
        <v>0</v>
      </c>
      <c r="F151" s="141"/>
      <c r="G151" s="6">
        <v>0</v>
      </c>
      <c r="H151" s="53" t="s">
        <v>321</v>
      </c>
      <c r="I151" s="53" t="s">
        <v>321</v>
      </c>
    </row>
    <row r="152" spans="1:9" x14ac:dyDescent="0.35">
      <c r="A152" s="113" t="s">
        <v>493</v>
      </c>
      <c r="B152" s="187">
        <v>0</v>
      </c>
      <c r="C152" s="6">
        <v>0</v>
      </c>
      <c r="D152" s="187">
        <v>8.0500000000000007</v>
      </c>
      <c r="E152" s="6">
        <v>6.4598073195956316E-4</v>
      </c>
      <c r="F152" s="141"/>
      <c r="G152" s="6">
        <v>0</v>
      </c>
      <c r="H152" s="6">
        <v>-1</v>
      </c>
      <c r="I152" s="53" t="s">
        <v>321</v>
      </c>
    </row>
    <row r="153" spans="1:9" x14ac:dyDescent="0.35">
      <c r="A153" s="113" t="s">
        <v>318</v>
      </c>
      <c r="B153" s="187"/>
      <c r="C153" s="6">
        <v>0</v>
      </c>
      <c r="D153" s="187">
        <v>1.2999999999999999E-2</v>
      </c>
      <c r="E153" s="6">
        <v>1.0431986975744498E-6</v>
      </c>
      <c r="F153" s="141"/>
      <c r="G153" s="6">
        <v>0</v>
      </c>
      <c r="H153" s="53" t="s">
        <v>321</v>
      </c>
      <c r="I153" s="53" t="s">
        <v>321</v>
      </c>
    </row>
    <row r="154" spans="1:9" x14ac:dyDescent="0.35">
      <c r="A154" s="113" t="s">
        <v>621</v>
      </c>
      <c r="B154" s="187">
        <v>3.0000000000000001E-3</v>
      </c>
      <c r="C154" s="6">
        <v>3.4931577190984231E-7</v>
      </c>
      <c r="D154" s="187"/>
      <c r="E154" s="6">
        <v>0</v>
      </c>
      <c r="F154" s="141"/>
      <c r="G154" s="6">
        <v>0</v>
      </c>
      <c r="H154" s="53" t="s">
        <v>321</v>
      </c>
      <c r="I154" s="53" t="s">
        <v>321</v>
      </c>
    </row>
    <row r="155" spans="1:9" x14ac:dyDescent="0.35">
      <c r="A155" s="113" t="s">
        <v>301</v>
      </c>
      <c r="B155" s="187">
        <v>0.156</v>
      </c>
      <c r="C155" s="6">
        <v>1.81644201393118E-5</v>
      </c>
      <c r="D155" s="187"/>
      <c r="E155" s="6">
        <v>0</v>
      </c>
      <c r="F155" s="141"/>
      <c r="G155" s="6">
        <v>0</v>
      </c>
      <c r="H155" s="53" t="s">
        <v>321</v>
      </c>
      <c r="I155" s="53" t="s">
        <v>321</v>
      </c>
    </row>
    <row r="156" spans="1:9" x14ac:dyDescent="0.35">
      <c r="A156" s="113" t="s">
        <v>452</v>
      </c>
      <c r="B156" s="187"/>
      <c r="C156" s="6">
        <v>0</v>
      </c>
      <c r="D156" s="187">
        <v>1.0999999999999999E-2</v>
      </c>
      <c r="E156" s="6">
        <v>8.8270659025530358E-7</v>
      </c>
      <c r="F156" s="141"/>
      <c r="G156" s="6">
        <v>0</v>
      </c>
      <c r="H156" s="6">
        <v>-1</v>
      </c>
      <c r="I156" s="53" t="s">
        <v>321</v>
      </c>
    </row>
    <row r="157" spans="1:9" x14ac:dyDescent="0.35">
      <c r="A157" s="113" t="s">
        <v>453</v>
      </c>
      <c r="B157" s="187">
        <v>0.68899999999999995</v>
      </c>
      <c r="C157" s="6">
        <v>8.0226188948627117E-5</v>
      </c>
      <c r="D157" s="187">
        <v>0</v>
      </c>
      <c r="E157" s="6">
        <v>0</v>
      </c>
      <c r="F157" s="141"/>
      <c r="G157" s="6">
        <v>0</v>
      </c>
      <c r="H157" s="53" t="s">
        <v>321</v>
      </c>
      <c r="I157" s="6">
        <v>-1</v>
      </c>
    </row>
    <row r="158" spans="1:9" x14ac:dyDescent="0.35">
      <c r="A158" s="113" t="s">
        <v>495</v>
      </c>
      <c r="B158" s="187">
        <v>3.0000000000000001E-3</v>
      </c>
      <c r="C158" s="6">
        <v>3.4931577190984231E-7</v>
      </c>
      <c r="D158" s="187"/>
      <c r="E158" s="6">
        <v>0</v>
      </c>
      <c r="F158" s="141"/>
      <c r="G158" s="6">
        <v>0</v>
      </c>
      <c r="H158" s="53" t="s">
        <v>321</v>
      </c>
      <c r="I158" s="53" t="s">
        <v>321</v>
      </c>
    </row>
    <row r="159" spans="1:9" x14ac:dyDescent="0.35">
      <c r="A159" s="113" t="s">
        <v>573</v>
      </c>
      <c r="B159" s="187">
        <v>1E-3</v>
      </c>
      <c r="C159" s="6">
        <v>1.1643859063661412E-7</v>
      </c>
      <c r="D159" s="187">
        <v>0</v>
      </c>
      <c r="E159" s="6">
        <v>0</v>
      </c>
      <c r="F159" s="141"/>
      <c r="G159" s="6">
        <v>0</v>
      </c>
      <c r="H159" s="53" t="s">
        <v>321</v>
      </c>
      <c r="I159" s="6">
        <v>-1</v>
      </c>
    </row>
    <row r="160" spans="1:9" x14ac:dyDescent="0.35">
      <c r="A160" s="113" t="s">
        <v>576</v>
      </c>
      <c r="B160" s="187"/>
      <c r="C160" s="6">
        <v>0</v>
      </c>
      <c r="D160" s="187"/>
      <c r="E160" s="6">
        <v>0</v>
      </c>
      <c r="F160" s="141"/>
      <c r="G160" s="6">
        <v>0</v>
      </c>
      <c r="H160" s="53" t="s">
        <v>321</v>
      </c>
      <c r="I160" s="53" t="s">
        <v>321</v>
      </c>
    </row>
    <row r="161" spans="1:9" x14ac:dyDescent="0.35">
      <c r="A161" s="113" t="s">
        <v>314</v>
      </c>
      <c r="B161" s="187"/>
      <c r="C161" s="6">
        <v>0</v>
      </c>
      <c r="D161" s="187">
        <v>1E-3</v>
      </c>
      <c r="E161" s="6">
        <v>8.0246053659573051E-8</v>
      </c>
      <c r="F161" s="141"/>
      <c r="G161" s="6">
        <v>0</v>
      </c>
      <c r="H161" s="53" t="s">
        <v>321</v>
      </c>
      <c r="I161" s="53" t="s">
        <v>321</v>
      </c>
    </row>
    <row r="162" spans="1:9" x14ac:dyDescent="0.35">
      <c r="A162" s="113" t="s">
        <v>554</v>
      </c>
      <c r="B162" s="187"/>
      <c r="C162" s="6">
        <v>0</v>
      </c>
      <c r="D162" s="187">
        <v>1.2999999999999999E-2</v>
      </c>
      <c r="E162" s="6">
        <v>1.0431986975744498E-6</v>
      </c>
      <c r="F162" s="141"/>
      <c r="G162" s="6">
        <v>0</v>
      </c>
      <c r="H162" s="53" t="s">
        <v>321</v>
      </c>
      <c r="I162" s="53" t="s">
        <v>321</v>
      </c>
    </row>
    <row r="163" spans="1:9" x14ac:dyDescent="0.35">
      <c r="A163" s="113" t="s">
        <v>570</v>
      </c>
      <c r="B163" s="187">
        <v>1E-3</v>
      </c>
      <c r="C163" s="6">
        <v>1.1643859063661412E-7</v>
      </c>
      <c r="D163" s="187"/>
      <c r="E163" s="6">
        <v>0</v>
      </c>
      <c r="F163" s="141"/>
      <c r="G163" s="6">
        <v>0</v>
      </c>
      <c r="H163" s="53" t="s">
        <v>321</v>
      </c>
      <c r="I163" s="6">
        <v>-1</v>
      </c>
    </row>
    <row r="164" spans="1:9" x14ac:dyDescent="0.35">
      <c r="A164" s="113" t="s">
        <v>423</v>
      </c>
      <c r="B164" s="187"/>
      <c r="C164" s="6">
        <v>0</v>
      </c>
      <c r="D164" s="187"/>
      <c r="E164" s="6">
        <v>0</v>
      </c>
      <c r="F164" s="141"/>
      <c r="G164" s="6">
        <v>0</v>
      </c>
      <c r="H164" s="53" t="s">
        <v>321</v>
      </c>
      <c r="I164" s="53" t="s">
        <v>321</v>
      </c>
    </row>
    <row r="165" spans="1:9" x14ac:dyDescent="0.35">
      <c r="A165" s="113" t="s">
        <v>486</v>
      </c>
      <c r="B165" s="187"/>
      <c r="C165" s="6">
        <v>0</v>
      </c>
      <c r="D165" s="187">
        <v>2E-3</v>
      </c>
      <c r="E165" s="6">
        <v>1.604921073191461E-7</v>
      </c>
      <c r="F165" s="141"/>
      <c r="G165" s="6">
        <v>0</v>
      </c>
      <c r="H165" s="53" t="s">
        <v>321</v>
      </c>
      <c r="I165" s="53" t="s">
        <v>321</v>
      </c>
    </row>
    <row r="166" spans="1:9" x14ac:dyDescent="0.35">
      <c r="A166" s="113" t="s">
        <v>497</v>
      </c>
      <c r="B166" s="187">
        <v>5.0000000000000001E-3</v>
      </c>
      <c r="C166" s="6">
        <v>5.8219295318307057E-7</v>
      </c>
      <c r="D166" s="187">
        <v>0.01</v>
      </c>
      <c r="E166" s="6">
        <v>8.0246053659573059E-7</v>
      </c>
      <c r="F166" s="141"/>
      <c r="G166" s="6">
        <v>0</v>
      </c>
      <c r="H166" s="53" t="s">
        <v>321</v>
      </c>
      <c r="I166" s="6">
        <v>-1</v>
      </c>
    </row>
    <row r="167" spans="1:9" x14ac:dyDescent="0.35">
      <c r="A167" s="113" t="s">
        <v>571</v>
      </c>
      <c r="B167" s="187"/>
      <c r="C167" s="6">
        <v>0</v>
      </c>
      <c r="D167" s="187">
        <v>2E-3</v>
      </c>
      <c r="E167" s="6">
        <v>1.604921073191461E-7</v>
      </c>
      <c r="F167" s="141"/>
      <c r="G167" s="6">
        <v>0</v>
      </c>
      <c r="H167" s="6">
        <v>-1</v>
      </c>
      <c r="I167" s="53" t="s">
        <v>321</v>
      </c>
    </row>
    <row r="168" spans="1:9" x14ac:dyDescent="0.35">
      <c r="A168" s="113" t="s">
        <v>608</v>
      </c>
      <c r="B168" s="187">
        <v>0.02</v>
      </c>
      <c r="C168" s="6">
        <v>2.3287718127322823E-6</v>
      </c>
      <c r="D168" s="187"/>
      <c r="E168" s="6">
        <v>0</v>
      </c>
      <c r="F168" s="141"/>
      <c r="G168" s="6">
        <v>0</v>
      </c>
      <c r="H168" s="53" t="s">
        <v>321</v>
      </c>
      <c r="I168" s="6">
        <v>-1</v>
      </c>
    </row>
    <row r="169" spans="1:9" x14ac:dyDescent="0.35">
      <c r="A169" s="113" t="s">
        <v>416</v>
      </c>
      <c r="B169" s="187"/>
      <c r="C169" s="6">
        <v>0</v>
      </c>
      <c r="D169" s="187">
        <v>0.14000000000000001</v>
      </c>
      <c r="E169" s="6">
        <v>1.1234447512340229E-5</v>
      </c>
      <c r="F169" s="141"/>
      <c r="G169" s="6">
        <v>0</v>
      </c>
      <c r="H169" s="6">
        <v>-1</v>
      </c>
      <c r="I169" s="53" t="s">
        <v>321</v>
      </c>
    </row>
    <row r="170" spans="1:9" x14ac:dyDescent="0.35">
      <c r="A170" s="115" t="s">
        <v>572</v>
      </c>
      <c r="B170" s="191"/>
      <c r="C170" s="6">
        <v>0</v>
      </c>
      <c r="D170" s="191">
        <v>1E-3</v>
      </c>
      <c r="E170" s="6">
        <v>8.0246053659573051E-8</v>
      </c>
      <c r="F170" s="141"/>
      <c r="G170" s="6">
        <v>0</v>
      </c>
      <c r="H170" s="6">
        <v>-1</v>
      </c>
      <c r="I170" s="53" t="s">
        <v>321</v>
      </c>
    </row>
    <row r="171" spans="1:9" s="9" customFormat="1" x14ac:dyDescent="0.35">
      <c r="A171" s="217" t="s">
        <v>293</v>
      </c>
      <c r="B171" s="252">
        <f>SUM(B4:B170)</f>
        <v>8588.2179999999935</v>
      </c>
      <c r="C171" s="257">
        <f t="shared" ref="C171:G171" si="0">SUM(C4:C170)</f>
        <v>1.0000000000000009</v>
      </c>
      <c r="D171" s="252">
        <f>SUM(D4:D170)</f>
        <v>12461.672000000011</v>
      </c>
      <c r="E171" s="257">
        <f t="shared" si="0"/>
        <v>0.99999999999999867</v>
      </c>
      <c r="F171" s="252">
        <f>SUM(F4:F170)</f>
        <v>9796.7959999999948</v>
      </c>
      <c r="G171" s="257">
        <f t="shared" si="0"/>
        <v>1.0000000000000007</v>
      </c>
      <c r="H171" s="54">
        <f>(F171/D171)-1</f>
        <v>-0.21384578249210973</v>
      </c>
      <c r="I171" s="54">
        <f>(F171/B171)-1</f>
        <v>0.14072511899441786</v>
      </c>
    </row>
    <row r="172" spans="1:9" x14ac:dyDescent="0.35">
      <c r="B172" s="138"/>
      <c r="C172" s="24"/>
      <c r="D172" s="138"/>
      <c r="E172" s="24"/>
      <c r="F172" s="138"/>
      <c r="G172" s="24"/>
      <c r="H172" s="137"/>
      <c r="I172" s="137"/>
    </row>
    <row r="173" spans="1:9" x14ac:dyDescent="0.35">
      <c r="B173" s="138"/>
      <c r="C173" s="24"/>
      <c r="D173" s="138"/>
      <c r="E173" s="24"/>
      <c r="F173" s="138"/>
      <c r="G173" s="24"/>
      <c r="H173" s="137"/>
      <c r="I173" s="137"/>
    </row>
    <row r="174" spans="1:9" x14ac:dyDescent="0.35">
      <c r="B174" s="138"/>
      <c r="C174" s="24"/>
      <c r="D174" s="138"/>
      <c r="E174" s="24"/>
      <c r="F174" s="138"/>
      <c r="G174" s="24"/>
      <c r="H174" s="137"/>
      <c r="I174" s="137"/>
    </row>
    <row r="175" spans="1:9" x14ac:dyDescent="0.35">
      <c r="B175" s="138"/>
      <c r="C175" s="24"/>
      <c r="D175" s="138"/>
      <c r="E175" s="24"/>
      <c r="F175" s="138"/>
      <c r="G175" s="24"/>
      <c r="H175" s="137"/>
      <c r="I175" s="137"/>
    </row>
    <row r="176" spans="1:9" x14ac:dyDescent="0.35">
      <c r="B176" s="138"/>
      <c r="C176" s="24"/>
      <c r="D176" s="138"/>
      <c r="E176" s="24"/>
      <c r="F176" s="138"/>
      <c r="G176" s="24"/>
      <c r="H176" s="137"/>
      <c r="I176" s="137"/>
    </row>
    <row r="177" spans="1:9" x14ac:dyDescent="0.35">
      <c r="B177" s="138"/>
      <c r="C177" s="24"/>
      <c r="D177" s="138"/>
      <c r="E177" s="24"/>
      <c r="F177" s="138"/>
      <c r="G177" s="24"/>
      <c r="H177" s="137"/>
      <c r="I177" s="137"/>
    </row>
    <row r="178" spans="1:9" x14ac:dyDescent="0.35">
      <c r="B178" s="138"/>
      <c r="C178" s="24"/>
      <c r="D178" s="138"/>
      <c r="E178" s="24"/>
      <c r="F178" s="138"/>
      <c r="G178" s="24"/>
      <c r="H178" s="137"/>
      <c r="I178" s="137"/>
    </row>
    <row r="179" spans="1:9" x14ac:dyDescent="0.35">
      <c r="A179" s="9"/>
      <c r="B179" s="139"/>
      <c r="C179" s="63"/>
      <c r="D179" s="139"/>
      <c r="E179" s="63"/>
      <c r="F179" s="139"/>
      <c r="G179" s="63"/>
      <c r="H179" s="142"/>
      <c r="I179" s="142"/>
    </row>
  </sheetData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67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32.453125" style="1" customWidth="1"/>
    <col min="2" max="2" width="13.54296875" style="1" bestFit="1" customWidth="1"/>
    <col min="3" max="3" width="9.36328125" style="1" bestFit="1" customWidth="1"/>
    <col min="4" max="4" width="13.54296875" style="1" bestFit="1" customWidth="1"/>
    <col min="5" max="5" width="8.54296875" style="31" bestFit="1" customWidth="1"/>
    <col min="6" max="6" width="13.54296875" style="1" bestFit="1" customWidth="1"/>
    <col min="7" max="7" width="8.26953125" style="1" bestFit="1" customWidth="1"/>
    <col min="8" max="8" width="12.26953125" style="1" bestFit="1" customWidth="1"/>
    <col min="9" max="9" width="13.36328125" style="1" bestFit="1" customWidth="1"/>
    <col min="10" max="16384" width="9.1796875" style="1"/>
  </cols>
  <sheetData>
    <row r="1" spans="1:12" x14ac:dyDescent="0.35">
      <c r="A1" s="9" t="s">
        <v>519</v>
      </c>
      <c r="E1" s="1"/>
      <c r="K1" s="322" t="s">
        <v>319</v>
      </c>
      <c r="L1" s="322"/>
    </row>
    <row r="2" spans="1:12" ht="13.5" customHeight="1" x14ac:dyDescent="0.35">
      <c r="A2" s="334" t="s">
        <v>562</v>
      </c>
      <c r="B2" s="336">
        <v>44531</v>
      </c>
      <c r="C2" s="336"/>
      <c r="D2" s="336">
        <v>44866</v>
      </c>
      <c r="E2" s="336"/>
      <c r="F2" s="336">
        <v>44916</v>
      </c>
      <c r="G2" s="336"/>
      <c r="H2" s="334" t="s">
        <v>297</v>
      </c>
      <c r="I2" s="334" t="s">
        <v>567</v>
      </c>
    </row>
    <row r="3" spans="1:12" ht="14" customHeight="1" x14ac:dyDescent="0.35">
      <c r="A3" s="334"/>
      <c r="B3" s="219" t="s">
        <v>298</v>
      </c>
      <c r="C3" s="2" t="s">
        <v>299</v>
      </c>
      <c r="D3" s="11" t="s">
        <v>298</v>
      </c>
      <c r="E3" s="2" t="s">
        <v>299</v>
      </c>
      <c r="F3" s="11" t="s">
        <v>298</v>
      </c>
      <c r="G3" s="2" t="s">
        <v>299</v>
      </c>
      <c r="H3" s="335"/>
      <c r="I3" s="335"/>
    </row>
    <row r="4" spans="1:12" x14ac:dyDescent="0.35">
      <c r="A4" s="22" t="s">
        <v>585</v>
      </c>
      <c r="B4" s="301">
        <v>1285.5889999999999</v>
      </c>
      <c r="C4" s="76">
        <f>B4/$B$267</f>
        <v>0.2036418559193027</v>
      </c>
      <c r="D4" s="306">
        <v>2783.4589999999998</v>
      </c>
      <c r="E4" s="76">
        <f>D4/$D$267</f>
        <v>0.28848609986440388</v>
      </c>
      <c r="F4" s="306">
        <v>2433.404</v>
      </c>
      <c r="G4" s="220">
        <f>F4/$F$267</f>
        <v>0.28108961030560087</v>
      </c>
      <c r="H4" s="76">
        <f>(F4/D4)-1</f>
        <v>-0.12576258532997964</v>
      </c>
      <c r="I4" s="76">
        <f>(F4/B4)-1</f>
        <v>0.89283200151837017</v>
      </c>
    </row>
    <row r="5" spans="1:12" x14ac:dyDescent="0.35">
      <c r="A5" s="23" t="s">
        <v>624</v>
      </c>
      <c r="B5" s="302">
        <v>1034.5239999999999</v>
      </c>
      <c r="C5" s="74">
        <f t="shared" ref="C5:C68" si="0">B5/$B$267</f>
        <v>0.16387226971688518</v>
      </c>
      <c r="D5" s="307">
        <v>1561.7429999999999</v>
      </c>
      <c r="E5" s="74">
        <f t="shared" ref="E5:E68" si="1">D5/$D$267</f>
        <v>0.16186376269976804</v>
      </c>
      <c r="F5" s="307">
        <v>1185.615</v>
      </c>
      <c r="G5" s="221">
        <f t="shared" ref="G5:G68" si="2">F5/$F$267</f>
        <v>0.13695385489728584</v>
      </c>
      <c r="H5" s="74">
        <f t="shared" ref="H5:H68" si="3">(F5/D5)-1</f>
        <v>-0.24083860148564773</v>
      </c>
      <c r="I5" s="74">
        <f t="shared" ref="I5:I67" si="4">(F5/B5)-1</f>
        <v>0.14604881085407406</v>
      </c>
    </row>
    <row r="6" spans="1:12" x14ac:dyDescent="0.35">
      <c r="A6" s="23" t="s">
        <v>586</v>
      </c>
      <c r="B6" s="302">
        <v>685.45399999999995</v>
      </c>
      <c r="C6" s="74">
        <f t="shared" si="0"/>
        <v>0.10857834401765237</v>
      </c>
      <c r="D6" s="307">
        <v>550.23500000000001</v>
      </c>
      <c r="E6" s="74">
        <f t="shared" si="1"/>
        <v>5.7028017714250603E-2</v>
      </c>
      <c r="F6" s="307">
        <v>825.48199999999997</v>
      </c>
      <c r="G6" s="221">
        <f t="shared" si="2"/>
        <v>9.5353839187528253E-2</v>
      </c>
      <c r="H6" s="74">
        <f t="shared" si="3"/>
        <v>0.50023535398511543</v>
      </c>
      <c r="I6" s="74">
        <f t="shared" si="4"/>
        <v>0.20428504319764706</v>
      </c>
    </row>
    <row r="7" spans="1:12" x14ac:dyDescent="0.35">
      <c r="A7" s="23" t="s">
        <v>625</v>
      </c>
      <c r="B7" s="302">
        <v>758.24900000000002</v>
      </c>
      <c r="C7" s="74">
        <f t="shared" si="0"/>
        <v>0.12010933012724545</v>
      </c>
      <c r="D7" s="307">
        <v>785.21400000000006</v>
      </c>
      <c r="E7" s="74">
        <f t="shared" si="1"/>
        <v>8.1381951169005193E-2</v>
      </c>
      <c r="F7" s="307">
        <v>791.93</v>
      </c>
      <c r="G7" s="221">
        <f t="shared" si="2"/>
        <v>9.1478149575374437E-2</v>
      </c>
      <c r="H7" s="74">
        <f t="shared" si="3"/>
        <v>8.5530823444308623E-3</v>
      </c>
      <c r="I7" s="74">
        <f t="shared" si="4"/>
        <v>4.4419445327326335E-2</v>
      </c>
    </row>
    <row r="8" spans="1:12" x14ac:dyDescent="0.35">
      <c r="A8" s="23" t="s">
        <v>626</v>
      </c>
      <c r="B8" s="302">
        <v>531.077</v>
      </c>
      <c r="C8" s="74">
        <f t="shared" si="0"/>
        <v>8.4124479842356714E-2</v>
      </c>
      <c r="D8" s="307">
        <v>442.233</v>
      </c>
      <c r="E8" s="74">
        <f t="shared" si="1"/>
        <v>4.5834364149547349E-2</v>
      </c>
      <c r="F8" s="307">
        <v>686.48699999999997</v>
      </c>
      <c r="G8" s="221">
        <f t="shared" si="2"/>
        <v>7.929812037370737E-2</v>
      </c>
      <c r="H8" s="74">
        <f t="shared" si="3"/>
        <v>0.55231970477101422</v>
      </c>
      <c r="I8" s="74">
        <f t="shared" si="4"/>
        <v>0.29263176526191104</v>
      </c>
    </row>
    <row r="9" spans="1:12" x14ac:dyDescent="0.35">
      <c r="A9" s="23" t="s">
        <v>80</v>
      </c>
      <c r="B9" s="302">
        <v>257.38</v>
      </c>
      <c r="C9" s="74">
        <f t="shared" si="0"/>
        <v>4.0769904593544383E-2</v>
      </c>
      <c r="D9" s="307">
        <v>567.79</v>
      </c>
      <c r="E9" s="74">
        <f t="shared" si="1"/>
        <v>5.8847470949638513E-2</v>
      </c>
      <c r="F9" s="307">
        <v>447.27600000000001</v>
      </c>
      <c r="G9" s="221">
        <f t="shared" si="2"/>
        <v>5.1666158409802862E-2</v>
      </c>
      <c r="H9" s="74">
        <f t="shared" si="3"/>
        <v>-0.2122510082953204</v>
      </c>
      <c r="I9" s="74">
        <f t="shared" si="4"/>
        <v>0.73780402517678145</v>
      </c>
    </row>
    <row r="10" spans="1:12" x14ac:dyDescent="0.35">
      <c r="A10" s="23" t="s">
        <v>71</v>
      </c>
      <c r="B10" s="302">
        <v>12.42</v>
      </c>
      <c r="C10" s="74">
        <f t="shared" si="0"/>
        <v>1.9673720376556891E-3</v>
      </c>
      <c r="D10" s="307">
        <v>132.68</v>
      </c>
      <c r="E10" s="74">
        <f t="shared" si="1"/>
        <v>1.3751356039377303E-2</v>
      </c>
      <c r="F10" s="307">
        <v>259.15499999999997</v>
      </c>
      <c r="G10" s="221">
        <f t="shared" si="2"/>
        <v>2.993575171190151E-2</v>
      </c>
      <c r="H10" s="74">
        <f t="shared" si="3"/>
        <v>0.95323334338257437</v>
      </c>
      <c r="I10" s="74">
        <f t="shared" si="4"/>
        <v>19.865942028985504</v>
      </c>
    </row>
    <row r="11" spans="1:12" x14ac:dyDescent="0.35">
      <c r="A11" s="23" t="s">
        <v>250</v>
      </c>
      <c r="B11" s="302">
        <v>30.71</v>
      </c>
      <c r="C11" s="74">
        <f t="shared" si="0"/>
        <v>4.8645728885995335E-3</v>
      </c>
      <c r="D11" s="307">
        <v>48.481000000000002</v>
      </c>
      <c r="E11" s="74">
        <f t="shared" si="1"/>
        <v>5.0247173058867271E-3</v>
      </c>
      <c r="F11" s="307">
        <v>189.88</v>
      </c>
      <c r="G11" s="221">
        <f t="shared" si="2"/>
        <v>2.193359393048893E-2</v>
      </c>
      <c r="H11" s="74">
        <f t="shared" si="3"/>
        <v>2.9165858790041459</v>
      </c>
      <c r="I11" s="74">
        <f t="shared" si="4"/>
        <v>5.1830022793878214</v>
      </c>
    </row>
    <row r="12" spans="1:12" x14ac:dyDescent="0.35">
      <c r="A12" s="23" t="s">
        <v>37</v>
      </c>
      <c r="B12" s="302">
        <v>93.936000000000007</v>
      </c>
      <c r="C12" s="74">
        <f t="shared" si="0"/>
        <v>1.4879795469341772E-2</v>
      </c>
      <c r="D12" s="307">
        <v>129.32900000000001</v>
      </c>
      <c r="E12" s="74">
        <f t="shared" si="1"/>
        <v>1.3404048275675514E-2</v>
      </c>
      <c r="F12" s="307">
        <v>152.50200000000001</v>
      </c>
      <c r="G12" s="221">
        <f t="shared" si="2"/>
        <v>1.7615951872695511E-2</v>
      </c>
      <c r="H12" s="74">
        <f t="shared" si="3"/>
        <v>0.17917868382188074</v>
      </c>
      <c r="I12" s="74">
        <f t="shared" si="4"/>
        <v>0.6234670413898824</v>
      </c>
    </row>
    <row r="13" spans="1:12" x14ac:dyDescent="0.35">
      <c r="A13" s="23" t="s">
        <v>11</v>
      </c>
      <c r="B13" s="302">
        <v>63.85</v>
      </c>
      <c r="C13" s="74">
        <f t="shared" si="0"/>
        <v>1.0114066393262138E-2</v>
      </c>
      <c r="D13" s="307">
        <v>92.174000000000007</v>
      </c>
      <c r="E13" s="74">
        <f t="shared" si="1"/>
        <v>9.5531918267528146E-3</v>
      </c>
      <c r="F13" s="307">
        <v>107.523</v>
      </c>
      <c r="G13" s="221">
        <f t="shared" si="2"/>
        <v>1.2420296082725728E-2</v>
      </c>
      <c r="H13" s="74">
        <f t="shared" si="3"/>
        <v>0.16652201271508216</v>
      </c>
      <c r="I13" s="74">
        <f t="shared" si="4"/>
        <v>0.68399373531714946</v>
      </c>
    </row>
    <row r="14" spans="1:12" x14ac:dyDescent="0.35">
      <c r="A14" s="23" t="s">
        <v>123</v>
      </c>
      <c r="B14" s="302">
        <v>43.975000000000001</v>
      </c>
      <c r="C14" s="74">
        <f t="shared" si="0"/>
        <v>6.9657959223759199E-3</v>
      </c>
      <c r="D14" s="307">
        <v>48.485999999999997</v>
      </c>
      <c r="E14" s="74">
        <f t="shared" si="1"/>
        <v>5.0252355209922201E-3</v>
      </c>
      <c r="F14" s="307">
        <v>104.986</v>
      </c>
      <c r="G14" s="221">
        <f t="shared" si="2"/>
        <v>1.2127239795588324E-2</v>
      </c>
      <c r="H14" s="74">
        <f t="shared" si="3"/>
        <v>1.1652848244854188</v>
      </c>
      <c r="I14" s="74">
        <f>(F14/B14)-1</f>
        <v>1.38740193291643</v>
      </c>
    </row>
    <row r="15" spans="1:12" x14ac:dyDescent="0.35">
      <c r="A15" s="23" t="s">
        <v>0</v>
      </c>
      <c r="B15" s="302">
        <v>108.67400000000001</v>
      </c>
      <c r="C15" s="74">
        <f t="shared" si="0"/>
        <v>1.7214346925941575E-2</v>
      </c>
      <c r="D15" s="307">
        <v>150.64699999999999</v>
      </c>
      <c r="E15" s="74">
        <f t="shared" si="1"/>
        <v>1.5613510199457887E-2</v>
      </c>
      <c r="F15" s="307">
        <v>99.751000000000005</v>
      </c>
      <c r="G15" s="221">
        <f t="shared" si="2"/>
        <v>1.1522529640616187E-2</v>
      </c>
      <c r="H15" s="74">
        <f t="shared" si="3"/>
        <v>-0.3378494095468213</v>
      </c>
      <c r="I15" s="74">
        <f t="shared" si="4"/>
        <v>-8.2107955904816232E-2</v>
      </c>
    </row>
    <row r="16" spans="1:12" x14ac:dyDescent="0.35">
      <c r="A16" s="23" t="s">
        <v>64</v>
      </c>
      <c r="B16" s="302">
        <v>79.593999999999994</v>
      </c>
      <c r="C16" s="74">
        <f t="shared" si="0"/>
        <v>1.2607971816841135E-2</v>
      </c>
      <c r="D16" s="307">
        <v>127.392</v>
      </c>
      <c r="E16" s="74">
        <f t="shared" si="1"/>
        <v>1.3203291743807305E-2</v>
      </c>
      <c r="F16" s="307">
        <v>96.54</v>
      </c>
      <c r="G16" s="221">
        <f t="shared" si="2"/>
        <v>1.1151617642981893E-2</v>
      </c>
      <c r="H16" s="74">
        <f t="shared" si="3"/>
        <v>-0.2421816126601356</v>
      </c>
      <c r="I16" s="74">
        <f t="shared" si="4"/>
        <v>0.21290549538909986</v>
      </c>
    </row>
    <row r="17" spans="1:9" x14ac:dyDescent="0.35">
      <c r="A17" s="23" t="s">
        <v>67</v>
      </c>
      <c r="B17" s="302">
        <v>9.9000000000000005E-2</v>
      </c>
      <c r="C17" s="74">
        <f t="shared" si="0"/>
        <v>1.5681951024791725E-5</v>
      </c>
      <c r="D17" s="307">
        <v>453.09</v>
      </c>
      <c r="E17" s="74">
        <f t="shared" si="1"/>
        <v>4.6959616429616081E-2</v>
      </c>
      <c r="F17" s="307">
        <v>95.296999999999997</v>
      </c>
      <c r="G17" s="221">
        <f t="shared" si="2"/>
        <v>1.1008035078964629E-2</v>
      </c>
      <c r="H17" s="74">
        <f t="shared" si="3"/>
        <v>-0.78967313337306055</v>
      </c>
      <c r="I17" s="74">
        <f t="shared" si="4"/>
        <v>961.59595959595947</v>
      </c>
    </row>
    <row r="18" spans="1:9" x14ac:dyDescent="0.35">
      <c r="A18" s="23" t="s">
        <v>47</v>
      </c>
      <c r="B18" s="302">
        <v>78.641000000000005</v>
      </c>
      <c r="C18" s="74">
        <f t="shared" si="0"/>
        <v>1.2457013237784304E-2</v>
      </c>
      <c r="D18" s="307">
        <v>137.40600000000001</v>
      </c>
      <c r="E18" s="74">
        <f t="shared" si="1"/>
        <v>1.4241172957089822E-2</v>
      </c>
      <c r="F18" s="307">
        <v>92.763000000000005</v>
      </c>
      <c r="G18" s="221">
        <f t="shared" si="2"/>
        <v>1.0715325330597983E-2</v>
      </c>
      <c r="H18" s="74">
        <f t="shared" si="3"/>
        <v>-0.32489847604908084</v>
      </c>
      <c r="I18" s="74">
        <f t="shared" si="4"/>
        <v>0.17957553947686322</v>
      </c>
    </row>
    <row r="19" spans="1:9" x14ac:dyDescent="0.35">
      <c r="A19" s="23" t="s">
        <v>157</v>
      </c>
      <c r="B19" s="302">
        <v>13.138999999999999</v>
      </c>
      <c r="C19" s="74">
        <f t="shared" si="0"/>
        <v>2.0812641870175601E-3</v>
      </c>
      <c r="D19" s="307">
        <v>103.679</v>
      </c>
      <c r="E19" s="74">
        <f t="shared" si="1"/>
        <v>1.0745604784493512E-2</v>
      </c>
      <c r="F19" s="307">
        <v>89.197999999999993</v>
      </c>
      <c r="G19" s="221">
        <f t="shared" si="2"/>
        <v>1.0303521758014281E-2</v>
      </c>
      <c r="H19" s="74">
        <f t="shared" si="3"/>
        <v>-0.13967148602899337</v>
      </c>
      <c r="I19" s="74">
        <f t="shared" si="4"/>
        <v>5.7887967120785442</v>
      </c>
    </row>
    <row r="20" spans="1:9" x14ac:dyDescent="0.35">
      <c r="A20" s="23" t="s">
        <v>219</v>
      </c>
      <c r="B20" s="302">
        <v>45.325000000000003</v>
      </c>
      <c r="C20" s="74">
        <f t="shared" si="0"/>
        <v>7.1796407090776258E-3</v>
      </c>
      <c r="D20" s="307">
        <v>8.843</v>
      </c>
      <c r="E20" s="74">
        <f t="shared" si="1"/>
        <v>9.1651523557592315E-4</v>
      </c>
      <c r="F20" s="307">
        <v>82.138000000000005</v>
      </c>
      <c r="G20" s="221">
        <f t="shared" si="2"/>
        <v>9.4880005174978934E-3</v>
      </c>
      <c r="H20" s="74">
        <f t="shared" si="3"/>
        <v>8.2884767612801085</v>
      </c>
      <c r="I20" s="74">
        <f t="shared" si="4"/>
        <v>0.81220077220077225</v>
      </c>
    </row>
    <row r="21" spans="1:9" x14ac:dyDescent="0.35">
      <c r="A21" s="23" t="s">
        <v>210</v>
      </c>
      <c r="B21" s="302">
        <v>2.5299999999999998</v>
      </c>
      <c r="C21" s="74">
        <f t="shared" si="0"/>
        <v>4.0076097063356626E-4</v>
      </c>
      <c r="D21" s="307">
        <v>3.08</v>
      </c>
      <c r="E21" s="74">
        <f t="shared" si="1"/>
        <v>3.1922050498403749E-4</v>
      </c>
      <c r="F21" s="307">
        <v>77.174000000000007</v>
      </c>
      <c r="G21" s="221">
        <f t="shared" si="2"/>
        <v>8.9145943648175317E-3</v>
      </c>
      <c r="H21" s="74">
        <f t="shared" si="3"/>
        <v>24.056493506493506</v>
      </c>
      <c r="I21" s="74">
        <f t="shared" si="4"/>
        <v>29.503557312252969</v>
      </c>
    </row>
    <row r="22" spans="1:9" x14ac:dyDescent="0.35">
      <c r="A22" s="23" t="s">
        <v>1</v>
      </c>
      <c r="B22" s="302">
        <v>42.598999999999997</v>
      </c>
      <c r="C22" s="74">
        <f t="shared" si="0"/>
        <v>6.7478326434858849E-3</v>
      </c>
      <c r="D22" s="307">
        <v>59.668999999999997</v>
      </c>
      <c r="E22" s="74">
        <f t="shared" si="1"/>
        <v>6.1842754259391333E-3</v>
      </c>
      <c r="F22" s="307">
        <v>62.232999999999997</v>
      </c>
      <c r="G22" s="221">
        <f t="shared" si="2"/>
        <v>7.1887157735207371E-3</v>
      </c>
      <c r="H22" s="74">
        <f t="shared" si="3"/>
        <v>4.2970386632924962E-2</v>
      </c>
      <c r="I22" s="74">
        <f t="shared" si="4"/>
        <v>0.46090283809479105</v>
      </c>
    </row>
    <row r="23" spans="1:9" x14ac:dyDescent="0.35">
      <c r="A23" s="23" t="s">
        <v>2</v>
      </c>
      <c r="B23" s="302">
        <v>78.064999999999998</v>
      </c>
      <c r="C23" s="74">
        <f t="shared" si="0"/>
        <v>1.2365772795458242E-2</v>
      </c>
      <c r="D23" s="307">
        <v>95.221000000000004</v>
      </c>
      <c r="E23" s="74">
        <f t="shared" si="1"/>
        <v>9.8689921120405956E-3</v>
      </c>
      <c r="F23" s="307">
        <v>54.933999999999997</v>
      </c>
      <c r="G23" s="221">
        <f t="shared" si="2"/>
        <v>6.3455869442673209E-3</v>
      </c>
      <c r="H23" s="74">
        <f t="shared" si="3"/>
        <v>-0.42308944455529773</v>
      </c>
      <c r="I23" s="74">
        <f t="shared" si="4"/>
        <v>-0.29630436174982389</v>
      </c>
    </row>
    <row r="24" spans="1:9" x14ac:dyDescent="0.35">
      <c r="A24" s="23" t="s">
        <v>176</v>
      </c>
      <c r="B24" s="302">
        <v>23.591999999999999</v>
      </c>
      <c r="C24" s="74">
        <f t="shared" si="0"/>
        <v>3.737056450271579E-3</v>
      </c>
      <c r="D24" s="307">
        <v>42.798000000000002</v>
      </c>
      <c r="E24" s="74">
        <f t="shared" si="1"/>
        <v>4.4357140169827393E-3</v>
      </c>
      <c r="F24" s="307">
        <v>45.435000000000002</v>
      </c>
      <c r="G24" s="221">
        <f t="shared" si="2"/>
        <v>5.2483296831249459E-3</v>
      </c>
      <c r="H24" s="74">
        <f t="shared" si="3"/>
        <v>6.1615028739660849E-2</v>
      </c>
      <c r="I24" s="74">
        <f t="shared" si="4"/>
        <v>0.92586469989827069</v>
      </c>
    </row>
    <row r="25" spans="1:9" x14ac:dyDescent="0.35">
      <c r="A25" s="23" t="s">
        <v>114</v>
      </c>
      <c r="B25" s="302">
        <v>73.653999999999996</v>
      </c>
      <c r="C25" s="74">
        <f t="shared" si="0"/>
        <v>1.1667054755353632E-2</v>
      </c>
      <c r="D25" s="307">
        <v>22.771999999999998</v>
      </c>
      <c r="E25" s="74">
        <f t="shared" si="1"/>
        <v>2.3601588764599027E-3</v>
      </c>
      <c r="F25" s="307">
        <v>45.012</v>
      </c>
      <c r="G25" s="221">
        <f t="shared" si="2"/>
        <v>5.1994677164481137E-3</v>
      </c>
      <c r="H25" s="74">
        <f t="shared" si="3"/>
        <v>0.97663797646232231</v>
      </c>
      <c r="I25" s="74">
        <f t="shared" si="4"/>
        <v>-0.38887229478371843</v>
      </c>
    </row>
    <row r="26" spans="1:9" x14ac:dyDescent="0.35">
      <c r="A26" s="23" t="s">
        <v>216</v>
      </c>
      <c r="B26" s="302">
        <v>15.48</v>
      </c>
      <c r="C26" s="74">
        <f t="shared" si="0"/>
        <v>2.4520868875128879E-3</v>
      </c>
      <c r="D26" s="307">
        <v>69.966999999999999</v>
      </c>
      <c r="E26" s="74">
        <f t="shared" si="1"/>
        <v>7.2515912572136843E-3</v>
      </c>
      <c r="F26" s="307">
        <v>42.676000000000002</v>
      </c>
      <c r="G26" s="221">
        <f t="shared" si="2"/>
        <v>4.9296295269514734E-3</v>
      </c>
      <c r="H26" s="74">
        <f t="shared" si="3"/>
        <v>-0.39005531178984376</v>
      </c>
      <c r="I26" s="74">
        <f t="shared" si="4"/>
        <v>1.7568475452196384</v>
      </c>
    </row>
    <row r="27" spans="1:9" x14ac:dyDescent="0.35">
      <c r="A27" s="23" t="s">
        <v>97</v>
      </c>
      <c r="B27" s="302">
        <v>319.12299999999999</v>
      </c>
      <c r="C27" s="74">
        <f t="shared" si="0"/>
        <v>5.0550214716006153E-2</v>
      </c>
      <c r="D27" s="307">
        <v>68.076999999999998</v>
      </c>
      <c r="E27" s="74">
        <f t="shared" si="1"/>
        <v>7.0557059473371165E-3</v>
      </c>
      <c r="F27" s="307">
        <v>41.323</v>
      </c>
      <c r="G27" s="221">
        <f t="shared" si="2"/>
        <v>4.773340541339763E-3</v>
      </c>
      <c r="H27" s="74">
        <f t="shared" si="3"/>
        <v>-0.39299616610602695</v>
      </c>
      <c r="I27" s="74">
        <f t="shared" si="4"/>
        <v>-0.87051074350642232</v>
      </c>
    </row>
    <row r="28" spans="1:9" x14ac:dyDescent="0.35">
      <c r="A28" s="23" t="s">
        <v>20</v>
      </c>
      <c r="B28" s="302">
        <v>18.187000000000001</v>
      </c>
      <c r="C28" s="74">
        <f t="shared" si="0"/>
        <v>2.8808852857362334E-3</v>
      </c>
      <c r="D28" s="307">
        <v>28.305</v>
      </c>
      <c r="E28" s="74">
        <f t="shared" si="1"/>
        <v>2.9336157121990845E-3</v>
      </c>
      <c r="F28" s="307">
        <v>33.003</v>
      </c>
      <c r="G28" s="221">
        <f t="shared" si="2"/>
        <v>3.8122730171051516E-3</v>
      </c>
      <c r="H28" s="74">
        <f t="shared" si="3"/>
        <v>0.16597774244833063</v>
      </c>
      <c r="I28" s="74">
        <f t="shared" si="4"/>
        <v>0.81464782536976954</v>
      </c>
    </row>
    <row r="29" spans="1:9" x14ac:dyDescent="0.35">
      <c r="A29" s="23" t="s">
        <v>108</v>
      </c>
      <c r="B29" s="302">
        <v>1.173</v>
      </c>
      <c r="C29" s="74">
        <f t="shared" si="0"/>
        <v>1.858073591119262E-4</v>
      </c>
      <c r="D29" s="307">
        <v>52.55</v>
      </c>
      <c r="E29" s="74">
        <f t="shared" si="1"/>
        <v>5.4464407587373918E-3</v>
      </c>
      <c r="F29" s="307">
        <v>26.167000000000002</v>
      </c>
      <c r="G29" s="221">
        <f t="shared" si="2"/>
        <v>3.022626671472003E-3</v>
      </c>
      <c r="H29" s="74">
        <f t="shared" si="3"/>
        <v>-0.50205518553758322</v>
      </c>
      <c r="I29" s="74">
        <f t="shared" si="4"/>
        <v>21.307757885763003</v>
      </c>
    </row>
    <row r="30" spans="1:9" x14ac:dyDescent="0.35">
      <c r="A30" s="23" t="s">
        <v>66</v>
      </c>
      <c r="B30" s="302">
        <v>27.513000000000002</v>
      </c>
      <c r="C30" s="74">
        <f t="shared" si="0"/>
        <v>4.3581567529807543E-3</v>
      </c>
      <c r="D30" s="307">
        <v>37.534999999999997</v>
      </c>
      <c r="E30" s="74">
        <f t="shared" si="1"/>
        <v>3.8902407969402092E-3</v>
      </c>
      <c r="F30" s="307">
        <v>25.695</v>
      </c>
      <c r="G30" s="221">
        <f t="shared" si="2"/>
        <v>2.9681045715394625E-3</v>
      </c>
      <c r="H30" s="74">
        <f t="shared" si="3"/>
        <v>-0.31543892367124016</v>
      </c>
      <c r="I30" s="74">
        <f t="shared" si="4"/>
        <v>-6.6077854105332068E-2</v>
      </c>
    </row>
    <row r="31" spans="1:9" x14ac:dyDescent="0.35">
      <c r="A31" s="23" t="s">
        <v>185</v>
      </c>
      <c r="B31" s="302">
        <v>20.634</v>
      </c>
      <c r="C31" s="74">
        <f t="shared" si="0"/>
        <v>3.2684987620762874E-3</v>
      </c>
      <c r="D31" s="307">
        <v>33.064999999999998</v>
      </c>
      <c r="E31" s="74">
        <f t="shared" si="1"/>
        <v>3.4269564926289603E-3</v>
      </c>
      <c r="F31" s="307">
        <v>24.186</v>
      </c>
      <c r="G31" s="221">
        <f t="shared" si="2"/>
        <v>2.7937955698483534E-3</v>
      </c>
      <c r="H31" s="74">
        <f t="shared" si="3"/>
        <v>-0.2685316800241947</v>
      </c>
      <c r="I31" s="74">
        <f t="shared" si="4"/>
        <v>0.17214306484443154</v>
      </c>
    </row>
    <row r="32" spans="1:9" x14ac:dyDescent="0.35">
      <c r="A32" s="23" t="s">
        <v>61</v>
      </c>
      <c r="B32" s="302">
        <v>19.895</v>
      </c>
      <c r="C32" s="74">
        <f t="shared" si="0"/>
        <v>3.1514385418003163E-3</v>
      </c>
      <c r="D32" s="307">
        <v>65.521000000000001</v>
      </c>
      <c r="E32" s="74">
        <f t="shared" si="1"/>
        <v>6.7907943854088049E-3</v>
      </c>
      <c r="F32" s="307">
        <v>22.675999999999998</v>
      </c>
      <c r="G32" s="221">
        <f t="shared" si="2"/>
        <v>2.619371055233658E-3</v>
      </c>
      <c r="H32" s="74">
        <f t="shared" si="3"/>
        <v>-0.65391248607316743</v>
      </c>
      <c r="I32" s="74">
        <f t="shared" si="4"/>
        <v>0.13978386529278697</v>
      </c>
    </row>
    <row r="33" spans="1:9" x14ac:dyDescent="0.35">
      <c r="A33" s="23" t="s">
        <v>62</v>
      </c>
      <c r="B33" s="302">
        <v>18.882999999999999</v>
      </c>
      <c r="C33" s="74">
        <f t="shared" si="0"/>
        <v>2.9911341535468899E-3</v>
      </c>
      <c r="D33" s="307">
        <v>82.054000000000002</v>
      </c>
      <c r="E33" s="74">
        <f t="shared" si="1"/>
        <v>8.5043244532338347E-3</v>
      </c>
      <c r="F33" s="307">
        <v>22.167000000000002</v>
      </c>
      <c r="G33" s="221">
        <f t="shared" si="2"/>
        <v>2.5605749771284401E-3</v>
      </c>
      <c r="H33" s="74">
        <f t="shared" si="3"/>
        <v>-0.72984863626392382</v>
      </c>
      <c r="I33" s="74">
        <f t="shared" si="4"/>
        <v>0.17391304347826098</v>
      </c>
    </row>
    <row r="34" spans="1:9" x14ac:dyDescent="0.35">
      <c r="A34" s="23" t="s">
        <v>35</v>
      </c>
      <c r="B34" s="302">
        <v>36.04</v>
      </c>
      <c r="C34" s="74">
        <f t="shared" si="0"/>
        <v>5.7088637872070068E-3</v>
      </c>
      <c r="D34" s="307">
        <v>21.338000000000001</v>
      </c>
      <c r="E34" s="74">
        <f t="shared" si="1"/>
        <v>2.211534784204348E-3</v>
      </c>
      <c r="F34" s="307">
        <v>20.565999999999999</v>
      </c>
      <c r="G34" s="221">
        <f t="shared" si="2"/>
        <v>2.3756387864674287E-3</v>
      </c>
      <c r="H34" s="74">
        <f t="shared" si="3"/>
        <v>-3.6179585715624851E-2</v>
      </c>
      <c r="I34" s="74">
        <f t="shared" si="4"/>
        <v>-0.42935627081021088</v>
      </c>
    </row>
    <row r="35" spans="1:9" x14ac:dyDescent="0.35">
      <c r="A35" s="23" t="s">
        <v>145</v>
      </c>
      <c r="B35" s="302">
        <v>28.38</v>
      </c>
      <c r="C35" s="74">
        <f t="shared" si="0"/>
        <v>4.4954926271069603E-3</v>
      </c>
      <c r="D35" s="307">
        <v>50.034999999999997</v>
      </c>
      <c r="E35" s="74">
        <f t="shared" si="1"/>
        <v>5.185778560674128E-3</v>
      </c>
      <c r="F35" s="307">
        <v>19.859000000000002</v>
      </c>
      <c r="G35" s="221">
        <f t="shared" si="2"/>
        <v>2.2939711494922043E-3</v>
      </c>
      <c r="H35" s="74">
        <f t="shared" si="3"/>
        <v>-0.60309783151793739</v>
      </c>
      <c r="I35" s="74">
        <f t="shared" si="4"/>
        <v>-0.30024665257223393</v>
      </c>
    </row>
    <row r="36" spans="1:9" x14ac:dyDescent="0.35">
      <c r="A36" s="23" t="s">
        <v>254</v>
      </c>
      <c r="B36" s="302">
        <v>12.256</v>
      </c>
      <c r="C36" s="74">
        <f t="shared" si="0"/>
        <v>1.9413938561600745E-3</v>
      </c>
      <c r="D36" s="307">
        <v>19.533000000000001</v>
      </c>
      <c r="E36" s="74">
        <f t="shared" si="1"/>
        <v>2.0244591311211701E-3</v>
      </c>
      <c r="F36" s="307">
        <v>19.66</v>
      </c>
      <c r="G36" s="221">
        <f t="shared" si="2"/>
        <v>2.2709840776986116E-3</v>
      </c>
      <c r="H36" s="74">
        <f t="shared" si="3"/>
        <v>6.5018174371576087E-3</v>
      </c>
      <c r="I36" s="74">
        <f t="shared" si="4"/>
        <v>0.60411227154046987</v>
      </c>
    </row>
    <row r="37" spans="1:9" x14ac:dyDescent="0.35">
      <c r="A37" s="23" t="s">
        <v>81</v>
      </c>
      <c r="B37" s="302">
        <v>12.816000000000001</v>
      </c>
      <c r="C37" s="74">
        <f t="shared" si="0"/>
        <v>2.030099841754856E-3</v>
      </c>
      <c r="D37" s="307">
        <v>12.135999999999999</v>
      </c>
      <c r="E37" s="74">
        <f t="shared" si="1"/>
        <v>1.2578117040539865E-3</v>
      </c>
      <c r="F37" s="307">
        <v>18.338000000000001</v>
      </c>
      <c r="G37" s="221">
        <f t="shared" si="2"/>
        <v>2.1182759927180642E-3</v>
      </c>
      <c r="H37" s="74">
        <f t="shared" si="3"/>
        <v>0.51104152933421254</v>
      </c>
      <c r="I37" s="74">
        <f t="shared" si="4"/>
        <v>0.4308676654182273</v>
      </c>
    </row>
    <row r="38" spans="1:9" x14ac:dyDescent="0.35">
      <c r="A38" s="23" t="s">
        <v>198</v>
      </c>
      <c r="B38" s="302">
        <v>2.137</v>
      </c>
      <c r="C38" s="74">
        <f t="shared" si="0"/>
        <v>3.385083771715143E-4</v>
      </c>
      <c r="D38" s="307">
        <v>26.353999999999999</v>
      </c>
      <c r="E38" s="74">
        <f t="shared" si="1"/>
        <v>2.7314081780354946E-3</v>
      </c>
      <c r="F38" s="307">
        <v>17.806999999999999</v>
      </c>
      <c r="G38" s="221">
        <f t="shared" si="2"/>
        <v>2.0569386302939563E-3</v>
      </c>
      <c r="H38" s="74">
        <f t="shared" si="3"/>
        <v>-0.32431509448281104</v>
      </c>
      <c r="I38" s="74">
        <f t="shared" si="4"/>
        <v>7.3327094057089379</v>
      </c>
    </row>
    <row r="39" spans="1:9" x14ac:dyDescent="0.35">
      <c r="A39" s="23" t="s">
        <v>12</v>
      </c>
      <c r="B39" s="302">
        <v>6.6920000000000002</v>
      </c>
      <c r="C39" s="74">
        <f t="shared" si="0"/>
        <v>1.0600365278576386E-3</v>
      </c>
      <c r="D39" s="307">
        <v>32.116999999999997</v>
      </c>
      <c r="E39" s="74">
        <f t="shared" si="1"/>
        <v>3.3287029086273802E-3</v>
      </c>
      <c r="F39" s="307">
        <v>15.363</v>
      </c>
      <c r="G39" s="221">
        <f t="shared" si="2"/>
        <v>1.7746250450500392E-3</v>
      </c>
      <c r="H39" s="74">
        <f t="shared" si="3"/>
        <v>-0.52165519818164841</v>
      </c>
      <c r="I39" s="74">
        <f t="shared" si="4"/>
        <v>1.2957262402869096</v>
      </c>
    </row>
    <row r="40" spans="1:9" x14ac:dyDescent="0.35">
      <c r="A40" s="23" t="s">
        <v>76</v>
      </c>
      <c r="B40" s="302"/>
      <c r="C40" s="74">
        <f t="shared" si="0"/>
        <v>0</v>
      </c>
      <c r="D40" s="307">
        <v>83.956999999999994</v>
      </c>
      <c r="E40" s="74">
        <f t="shared" si="1"/>
        <v>8.7015571223846861E-3</v>
      </c>
      <c r="F40" s="307">
        <v>14.275</v>
      </c>
      <c r="G40" s="221">
        <f t="shared" si="2"/>
        <v>1.6489469841885903E-3</v>
      </c>
      <c r="H40" s="74">
        <f t="shared" si="3"/>
        <v>-0.82997248591540906</v>
      </c>
      <c r="I40" s="74" t="s">
        <v>321</v>
      </c>
    </row>
    <row r="41" spans="1:9" x14ac:dyDescent="0.35">
      <c r="A41" s="23" t="s">
        <v>218</v>
      </c>
      <c r="B41" s="302">
        <v>13.487</v>
      </c>
      <c r="C41" s="74">
        <f t="shared" si="0"/>
        <v>2.1363886209228885E-3</v>
      </c>
      <c r="D41" s="307">
        <v>10.584</v>
      </c>
      <c r="E41" s="74">
        <f t="shared" si="1"/>
        <v>1.0969577353087832E-3</v>
      </c>
      <c r="F41" s="307">
        <v>12.6</v>
      </c>
      <c r="G41" s="221">
        <f t="shared" si="2"/>
        <v>1.4554628371822231E-3</v>
      </c>
      <c r="H41" s="74">
        <f t="shared" si="3"/>
        <v>0.19047619047619047</v>
      </c>
      <c r="I41" s="74">
        <f t="shared" si="4"/>
        <v>-6.5767034922518008E-2</v>
      </c>
    </row>
    <row r="42" spans="1:9" x14ac:dyDescent="0.35">
      <c r="A42" s="23" t="s">
        <v>72</v>
      </c>
      <c r="B42" s="302">
        <v>14.739000000000001</v>
      </c>
      <c r="C42" s="74">
        <f t="shared" si="0"/>
        <v>2.3347098601455073E-3</v>
      </c>
      <c r="D42" s="307">
        <v>17.29</v>
      </c>
      <c r="E42" s="74">
        <f t="shared" si="1"/>
        <v>1.7919878347967557E-3</v>
      </c>
      <c r="F42" s="307">
        <v>11.451000000000001</v>
      </c>
      <c r="G42" s="221">
        <f t="shared" si="2"/>
        <v>1.3227384879820347E-3</v>
      </c>
      <c r="H42" s="74">
        <f t="shared" si="3"/>
        <v>-0.33770965876229031</v>
      </c>
      <c r="I42" s="74">
        <f t="shared" si="4"/>
        <v>-0.22308162019132916</v>
      </c>
    </row>
    <row r="43" spans="1:9" x14ac:dyDescent="0.35">
      <c r="A43" s="23" t="s">
        <v>33</v>
      </c>
      <c r="B43" s="302">
        <v>18.701000000000001</v>
      </c>
      <c r="C43" s="74">
        <f t="shared" si="0"/>
        <v>2.9623047082285863E-3</v>
      </c>
      <c r="D43" s="307">
        <v>21.24</v>
      </c>
      <c r="E43" s="74">
        <f t="shared" si="1"/>
        <v>2.2013777681366736E-3</v>
      </c>
      <c r="F43" s="307">
        <v>11.132999999999999</v>
      </c>
      <c r="G43" s="221">
        <f t="shared" si="2"/>
        <v>1.2860053782817215E-3</v>
      </c>
      <c r="H43" s="74">
        <f t="shared" si="3"/>
        <v>-0.47584745762711866</v>
      </c>
      <c r="I43" s="74">
        <f t="shared" si="4"/>
        <v>-0.40468424148441262</v>
      </c>
    </row>
    <row r="44" spans="1:9" x14ac:dyDescent="0.35">
      <c r="A44" s="23" t="s">
        <v>179</v>
      </c>
      <c r="B44" s="302">
        <v>5.1260000000000003</v>
      </c>
      <c r="C44" s="74">
        <f t="shared" si="0"/>
        <v>8.119765752836604E-4</v>
      </c>
      <c r="D44" s="307">
        <v>13.516</v>
      </c>
      <c r="E44" s="74">
        <f t="shared" si="1"/>
        <v>1.4008390731702111E-3</v>
      </c>
      <c r="F44" s="307">
        <v>10.239000000000001</v>
      </c>
      <c r="G44" s="221">
        <f t="shared" si="2"/>
        <v>1.1827368245959354E-3</v>
      </c>
      <c r="H44" s="74">
        <f t="shared" si="3"/>
        <v>-0.24245338857650189</v>
      </c>
      <c r="I44" s="74">
        <f t="shared" si="4"/>
        <v>0.99746390948107688</v>
      </c>
    </row>
    <row r="45" spans="1:9" x14ac:dyDescent="0.35">
      <c r="A45" s="23" t="s">
        <v>190</v>
      </c>
      <c r="B45" s="302">
        <v>7.2960000000000003</v>
      </c>
      <c r="C45" s="74">
        <f t="shared" si="0"/>
        <v>1.1557122694634387E-3</v>
      </c>
      <c r="D45" s="307">
        <v>15.771000000000001</v>
      </c>
      <c r="E45" s="74">
        <f t="shared" si="1"/>
        <v>1.63455408574781E-3</v>
      </c>
      <c r="F45" s="307">
        <v>9.1159999999999997</v>
      </c>
      <c r="G45" s="221">
        <f t="shared" si="2"/>
        <v>1.0530158114089797E-3</v>
      </c>
      <c r="H45" s="74">
        <f t="shared" si="3"/>
        <v>-0.42197704647771228</v>
      </c>
      <c r="I45" s="74">
        <f t="shared" si="4"/>
        <v>0.2494517543859649</v>
      </c>
    </row>
    <row r="46" spans="1:9" x14ac:dyDescent="0.35">
      <c r="A46" s="23" t="s">
        <v>251</v>
      </c>
      <c r="B46" s="302">
        <v>6.45</v>
      </c>
      <c r="C46" s="74">
        <f t="shared" si="0"/>
        <v>1.0217028697970365E-3</v>
      </c>
      <c r="D46" s="307">
        <v>13.188000000000001</v>
      </c>
      <c r="E46" s="74">
        <f t="shared" si="1"/>
        <v>1.3668441622498332E-3</v>
      </c>
      <c r="F46" s="307">
        <v>8.734</v>
      </c>
      <c r="G46" s="221">
        <f t="shared" si="2"/>
        <v>1.0088898745991696E-3</v>
      </c>
      <c r="H46" s="74">
        <f t="shared" si="3"/>
        <v>-0.33773127085229004</v>
      </c>
      <c r="I46" s="74">
        <f t="shared" si="4"/>
        <v>0.35410852713178298</v>
      </c>
    </row>
    <row r="47" spans="1:9" x14ac:dyDescent="0.35">
      <c r="A47" s="23" t="s">
        <v>217</v>
      </c>
      <c r="B47" s="302">
        <v>1.7669999999999999</v>
      </c>
      <c r="C47" s="74">
        <f t="shared" si="0"/>
        <v>2.7989906526067649E-4</v>
      </c>
      <c r="D47" s="307">
        <v>5.1680000000000001</v>
      </c>
      <c r="E47" s="74">
        <f t="shared" si="1"/>
        <v>5.3562713303815113E-4</v>
      </c>
      <c r="F47" s="307">
        <v>8.1739999999999995</v>
      </c>
      <c r="G47" s="221">
        <f t="shared" si="2"/>
        <v>9.442026373910708E-4</v>
      </c>
      <c r="H47" s="74">
        <f t="shared" si="3"/>
        <v>0.58165634674922595</v>
      </c>
      <c r="I47" s="74">
        <f t="shared" si="4"/>
        <v>3.6259196378041878</v>
      </c>
    </row>
    <row r="48" spans="1:9" x14ac:dyDescent="0.35">
      <c r="A48" s="23" t="s">
        <v>220</v>
      </c>
      <c r="B48" s="302">
        <v>36.210999999999999</v>
      </c>
      <c r="C48" s="74">
        <f t="shared" si="0"/>
        <v>5.7359507935225568E-3</v>
      </c>
      <c r="D48" s="307">
        <v>7.8230000000000004</v>
      </c>
      <c r="E48" s="74">
        <f t="shared" si="1"/>
        <v>8.1079935405523539E-4</v>
      </c>
      <c r="F48" s="307">
        <v>7.6779999999999999</v>
      </c>
      <c r="G48" s="221">
        <f t="shared" si="2"/>
        <v>8.8690822729246897E-4</v>
      </c>
      <c r="H48" s="74">
        <f t="shared" si="3"/>
        <v>-1.8535088840598291E-2</v>
      </c>
      <c r="I48" s="74">
        <f t="shared" si="4"/>
        <v>-0.78796498301621054</v>
      </c>
    </row>
    <row r="49" spans="1:9" x14ac:dyDescent="0.35">
      <c r="A49" s="23" t="s">
        <v>129</v>
      </c>
      <c r="B49" s="302">
        <v>10.765000000000001</v>
      </c>
      <c r="C49" s="74">
        <f t="shared" si="0"/>
        <v>1.7052141695139689E-3</v>
      </c>
      <c r="D49" s="307">
        <v>129.93100000000001</v>
      </c>
      <c r="E49" s="74">
        <f t="shared" si="1"/>
        <v>1.346644137437694E-2</v>
      </c>
      <c r="F49" s="307">
        <v>7.3090000000000002</v>
      </c>
      <c r="G49" s="221">
        <f t="shared" si="2"/>
        <v>8.442839584892754E-4</v>
      </c>
      <c r="H49" s="74">
        <f t="shared" si="3"/>
        <v>-0.94374706575028289</v>
      </c>
      <c r="I49" s="74">
        <f t="shared" si="4"/>
        <v>-0.3210404087320019</v>
      </c>
    </row>
    <row r="50" spans="1:9" x14ac:dyDescent="0.35">
      <c r="A50" s="23" t="s">
        <v>199</v>
      </c>
      <c r="B50" s="302">
        <v>0.17299999999999999</v>
      </c>
      <c r="C50" s="74">
        <f t="shared" si="0"/>
        <v>2.7403813406959272E-5</v>
      </c>
      <c r="D50" s="307">
        <v>50.18</v>
      </c>
      <c r="E50" s="74">
        <f t="shared" si="1"/>
        <v>5.200806798733441E-3</v>
      </c>
      <c r="F50" s="307">
        <v>6.7670000000000003</v>
      </c>
      <c r="G50" s="221">
        <f t="shared" si="2"/>
        <v>7.8167595390572265E-4</v>
      </c>
      <c r="H50" s="74">
        <f t="shared" si="3"/>
        <v>-0.86514547628537264</v>
      </c>
      <c r="I50" s="74">
        <f t="shared" si="4"/>
        <v>38.115606936416192</v>
      </c>
    </row>
    <row r="51" spans="1:9" x14ac:dyDescent="0.35">
      <c r="A51" s="23" t="s">
        <v>98</v>
      </c>
      <c r="B51" s="302">
        <v>4.0659999999999998</v>
      </c>
      <c r="C51" s="74">
        <f t="shared" si="0"/>
        <v>6.4406881683639543E-4</v>
      </c>
      <c r="D51" s="307">
        <v>19.169</v>
      </c>
      <c r="E51" s="74">
        <f t="shared" si="1"/>
        <v>1.9867330714412384E-3</v>
      </c>
      <c r="F51" s="307">
        <v>6.5919999999999996</v>
      </c>
      <c r="G51" s="221">
        <f t="shared" si="2"/>
        <v>7.6146119227819169E-4</v>
      </c>
      <c r="H51" s="74">
        <f t="shared" si="3"/>
        <v>-0.65611142991288018</v>
      </c>
      <c r="I51" s="74">
        <f t="shared" si="4"/>
        <v>0.62124938514510575</v>
      </c>
    </row>
    <row r="52" spans="1:9" x14ac:dyDescent="0.35">
      <c r="A52" s="23" t="s">
        <v>133</v>
      </c>
      <c r="B52" s="302">
        <v>2.2090000000000001</v>
      </c>
      <c r="C52" s="74">
        <f t="shared" si="0"/>
        <v>3.4991343246227192E-4</v>
      </c>
      <c r="D52" s="307">
        <v>4.8810000000000002</v>
      </c>
      <c r="E52" s="74">
        <f t="shared" si="1"/>
        <v>5.0588158598282044E-4</v>
      </c>
      <c r="F52" s="307">
        <v>6.4770000000000003</v>
      </c>
      <c r="G52" s="221">
        <f t="shared" si="2"/>
        <v>7.481772060658143E-4</v>
      </c>
      <c r="H52" s="74">
        <f t="shared" si="3"/>
        <v>0.32698217578365085</v>
      </c>
      <c r="I52" s="74">
        <f t="shared" si="4"/>
        <v>1.9320959710276142</v>
      </c>
    </row>
    <row r="53" spans="1:9" x14ac:dyDescent="0.35">
      <c r="A53" s="23" t="s">
        <v>21</v>
      </c>
      <c r="B53" s="302">
        <v>3.1469999999999998</v>
      </c>
      <c r="C53" s="74">
        <f t="shared" si="0"/>
        <v>4.9849595833353086E-4</v>
      </c>
      <c r="D53" s="307">
        <v>23.427</v>
      </c>
      <c r="E53" s="74">
        <f t="shared" si="1"/>
        <v>2.4280450552795602E-3</v>
      </c>
      <c r="F53" s="307">
        <v>6.4420000000000002</v>
      </c>
      <c r="G53" s="221">
        <f t="shared" si="2"/>
        <v>7.4413425374030809E-4</v>
      </c>
      <c r="H53" s="74">
        <f t="shared" si="3"/>
        <v>-0.72501814146070775</v>
      </c>
      <c r="I53" s="74">
        <f t="shared" si="4"/>
        <v>1.0470289164283448</v>
      </c>
    </row>
    <row r="54" spans="1:9" x14ac:dyDescent="0.35">
      <c r="A54" s="23" t="s">
        <v>230</v>
      </c>
      <c r="B54" s="302">
        <v>1.6</v>
      </c>
      <c r="C54" s="74">
        <f t="shared" si="0"/>
        <v>2.5344567312794708E-4</v>
      </c>
      <c r="D54" s="307">
        <v>7.4279999999999999</v>
      </c>
      <c r="E54" s="74">
        <f t="shared" si="1"/>
        <v>7.698603607212436E-4</v>
      </c>
      <c r="F54" s="307">
        <v>5.6070000000000002</v>
      </c>
      <c r="G54" s="221">
        <f t="shared" si="2"/>
        <v>6.4768096254608936E-4</v>
      </c>
      <c r="H54" s="74">
        <f t="shared" si="3"/>
        <v>-0.24515347334410331</v>
      </c>
      <c r="I54" s="74">
        <f t="shared" si="4"/>
        <v>2.504375</v>
      </c>
    </row>
    <row r="55" spans="1:9" x14ac:dyDescent="0.35">
      <c r="A55" s="23" t="s">
        <v>125</v>
      </c>
      <c r="B55" s="302">
        <v>6.1829999999999998</v>
      </c>
      <c r="C55" s="74">
        <f t="shared" si="0"/>
        <v>9.7940912309381041E-4</v>
      </c>
      <c r="D55" s="307">
        <v>19.747</v>
      </c>
      <c r="E55" s="74">
        <f t="shared" si="1"/>
        <v>2.0466387376362949E-3</v>
      </c>
      <c r="F55" s="307">
        <v>5.5049999999999999</v>
      </c>
      <c r="G55" s="221">
        <f t="shared" si="2"/>
        <v>6.3589864434032846E-4</v>
      </c>
      <c r="H55" s="74">
        <f t="shared" si="3"/>
        <v>-0.7212234769838457</v>
      </c>
      <c r="I55" s="74">
        <f t="shared" si="4"/>
        <v>-0.10965550703541971</v>
      </c>
    </row>
    <row r="56" spans="1:9" x14ac:dyDescent="0.35">
      <c r="A56" s="23" t="s">
        <v>154</v>
      </c>
      <c r="B56" s="302"/>
      <c r="C56" s="74">
        <f t="shared" si="0"/>
        <v>0</v>
      </c>
      <c r="D56" s="307">
        <v>1.4E-2</v>
      </c>
      <c r="E56" s="74">
        <f t="shared" si="1"/>
        <v>1.4510022953819885E-6</v>
      </c>
      <c r="F56" s="307">
        <v>5.43</v>
      </c>
      <c r="G56" s="221">
        <f t="shared" si="2"/>
        <v>6.2723517507138661E-4</v>
      </c>
      <c r="H56" s="74">
        <f t="shared" si="3"/>
        <v>386.85714285714283</v>
      </c>
      <c r="I56" s="74" t="s">
        <v>321</v>
      </c>
    </row>
    <row r="57" spans="1:9" x14ac:dyDescent="0.35">
      <c r="A57" s="23" t="s">
        <v>10</v>
      </c>
      <c r="B57" s="302">
        <v>3.0129999999999999</v>
      </c>
      <c r="C57" s="74">
        <f t="shared" si="0"/>
        <v>4.7726988320906529E-4</v>
      </c>
      <c r="D57" s="307">
        <v>2.952</v>
      </c>
      <c r="E57" s="74">
        <f t="shared" si="1"/>
        <v>3.0595419828340211E-4</v>
      </c>
      <c r="F57" s="307">
        <v>4.7249999999999996</v>
      </c>
      <c r="G57" s="221">
        <f t="shared" si="2"/>
        <v>5.4579856394333366E-4</v>
      </c>
      <c r="H57" s="74">
        <f t="shared" si="3"/>
        <v>0.60060975609756095</v>
      </c>
      <c r="I57" s="74">
        <f t="shared" si="4"/>
        <v>0.56820444739462328</v>
      </c>
    </row>
    <row r="58" spans="1:9" x14ac:dyDescent="0.35">
      <c r="A58" s="23" t="s">
        <v>152</v>
      </c>
      <c r="B58" s="302"/>
      <c r="C58" s="74">
        <f t="shared" si="0"/>
        <v>0</v>
      </c>
      <c r="D58" s="307">
        <v>7.7779999999999996</v>
      </c>
      <c r="E58" s="74">
        <f t="shared" si="1"/>
        <v>8.0613541810579329E-4</v>
      </c>
      <c r="F58" s="307">
        <v>4.7039999999999997</v>
      </c>
      <c r="G58" s="221">
        <f t="shared" si="2"/>
        <v>5.4337279254803E-4</v>
      </c>
      <c r="H58" s="74">
        <f t="shared" si="3"/>
        <v>-0.39521727950629981</v>
      </c>
      <c r="I58" s="74" t="s">
        <v>321</v>
      </c>
    </row>
    <row r="59" spans="1:9" x14ac:dyDescent="0.35">
      <c r="A59" s="23" t="s">
        <v>202</v>
      </c>
      <c r="B59" s="302">
        <v>3.9390000000000001</v>
      </c>
      <c r="C59" s="74">
        <f t="shared" si="0"/>
        <v>6.2395156653186469E-4</v>
      </c>
      <c r="D59" s="307">
        <v>12.914999999999999</v>
      </c>
      <c r="E59" s="74">
        <f t="shared" si="1"/>
        <v>1.3385496174898842E-3</v>
      </c>
      <c r="F59" s="307">
        <v>4.6390000000000002</v>
      </c>
      <c r="G59" s="221">
        <f t="shared" si="2"/>
        <v>5.3586445251494711E-4</v>
      </c>
      <c r="H59" s="74">
        <f t="shared" si="3"/>
        <v>-0.64080526519550907</v>
      </c>
      <c r="I59" s="74">
        <f t="shared" si="4"/>
        <v>0.17771007870017774</v>
      </c>
    </row>
    <row r="60" spans="1:9" x14ac:dyDescent="0.35">
      <c r="A60" s="23" t="s">
        <v>75</v>
      </c>
      <c r="B60" s="302">
        <v>8.9209999999999994</v>
      </c>
      <c r="C60" s="74">
        <f t="shared" si="0"/>
        <v>1.4131180312340096E-3</v>
      </c>
      <c r="D60" s="307">
        <v>6.4740000000000002</v>
      </c>
      <c r="E60" s="74">
        <f t="shared" si="1"/>
        <v>6.7098491859307098E-4</v>
      </c>
      <c r="F60" s="307">
        <v>4.2699999999999996</v>
      </c>
      <c r="G60" s="221">
        <f t="shared" si="2"/>
        <v>4.9324018371175332E-4</v>
      </c>
      <c r="H60" s="74">
        <f t="shared" si="3"/>
        <v>-0.34043867778807546</v>
      </c>
      <c r="I60" s="74">
        <f t="shared" si="4"/>
        <v>-0.52135410828382467</v>
      </c>
    </row>
    <row r="61" spans="1:9" x14ac:dyDescent="0.35">
      <c r="A61" s="23" t="s">
        <v>8</v>
      </c>
      <c r="B61" s="302">
        <v>2.1</v>
      </c>
      <c r="C61" s="74">
        <f t="shared" si="0"/>
        <v>3.3264744598043053E-4</v>
      </c>
      <c r="D61" s="307">
        <v>0.45300000000000001</v>
      </c>
      <c r="E61" s="74">
        <f t="shared" si="1"/>
        <v>4.69502885577172E-5</v>
      </c>
      <c r="F61" s="307">
        <v>4.1740000000000004</v>
      </c>
      <c r="G61" s="221">
        <f t="shared" si="2"/>
        <v>4.8215094304750796E-4</v>
      </c>
      <c r="H61" s="74">
        <f t="shared" si="3"/>
        <v>8.2141280353200887</v>
      </c>
      <c r="I61" s="74">
        <f t="shared" si="4"/>
        <v>0.98761904761904762</v>
      </c>
    </row>
    <row r="62" spans="1:9" x14ac:dyDescent="0.35">
      <c r="A62" s="23" t="s">
        <v>195</v>
      </c>
      <c r="B62" s="302">
        <v>0.91300000000000003</v>
      </c>
      <c r="C62" s="74">
        <f t="shared" si="0"/>
        <v>1.4462243722863479E-4</v>
      </c>
      <c r="D62" s="307">
        <v>1.1850000000000001</v>
      </c>
      <c r="E62" s="74">
        <f t="shared" si="1"/>
        <v>1.2281698000197547E-4</v>
      </c>
      <c r="F62" s="307">
        <v>4.1630000000000003</v>
      </c>
      <c r="G62" s="221">
        <f t="shared" si="2"/>
        <v>4.8088030088806315E-4</v>
      </c>
      <c r="H62" s="74">
        <f t="shared" si="3"/>
        <v>2.5130801687763715</v>
      </c>
      <c r="I62" s="74">
        <f t="shared" si="4"/>
        <v>3.5596933187294635</v>
      </c>
    </row>
    <row r="63" spans="1:9" x14ac:dyDescent="0.35">
      <c r="A63" s="23" t="s">
        <v>221</v>
      </c>
      <c r="B63" s="302">
        <v>2.8050000000000002</v>
      </c>
      <c r="C63" s="74">
        <f t="shared" si="0"/>
        <v>4.4432194570243218E-4</v>
      </c>
      <c r="D63" s="307">
        <v>18.015000000000001</v>
      </c>
      <c r="E63" s="74">
        <f t="shared" si="1"/>
        <v>1.867129025093323E-3</v>
      </c>
      <c r="F63" s="307">
        <v>4.1399999999999997</v>
      </c>
      <c r="G63" s="221">
        <f t="shared" si="2"/>
        <v>4.7822350364558759E-4</v>
      </c>
      <c r="H63" s="74">
        <f t="shared" si="3"/>
        <v>-0.77019150707743544</v>
      </c>
      <c r="I63" s="74">
        <f t="shared" si="4"/>
        <v>0.47593582887700525</v>
      </c>
    </row>
    <row r="64" spans="1:9" x14ac:dyDescent="0.35">
      <c r="A64" s="23" t="s">
        <v>155</v>
      </c>
      <c r="B64" s="302">
        <v>0.01</v>
      </c>
      <c r="C64" s="74">
        <f t="shared" si="0"/>
        <v>1.5840354570496691E-6</v>
      </c>
      <c r="D64" s="307">
        <v>5.0000000000000001E-3</v>
      </c>
      <c r="E64" s="74">
        <f t="shared" si="1"/>
        <v>5.1821510549356729E-7</v>
      </c>
      <c r="F64" s="307">
        <v>3.863</v>
      </c>
      <c r="G64" s="221">
        <f t="shared" si="2"/>
        <v>4.4622642381229589E-4</v>
      </c>
      <c r="H64" s="74">
        <f t="shared" si="3"/>
        <v>771.6</v>
      </c>
      <c r="I64" s="74">
        <f t="shared" si="4"/>
        <v>385.3</v>
      </c>
    </row>
    <row r="65" spans="1:9" x14ac:dyDescent="0.35">
      <c r="A65" s="23" t="s">
        <v>215</v>
      </c>
      <c r="B65" s="302">
        <v>0.96599999999999997</v>
      </c>
      <c r="C65" s="74">
        <f t="shared" si="0"/>
        <v>1.5301782515099801E-4</v>
      </c>
      <c r="D65" s="307">
        <v>3.0670000000000002</v>
      </c>
      <c r="E65" s="74">
        <f t="shared" si="1"/>
        <v>3.178731457097542E-4</v>
      </c>
      <c r="F65" s="307">
        <v>3.6339999999999999</v>
      </c>
      <c r="G65" s="221">
        <f t="shared" si="2"/>
        <v>4.197739643111269E-4</v>
      </c>
      <c r="H65" s="74">
        <f t="shared" si="3"/>
        <v>0.18487120965112469</v>
      </c>
      <c r="I65" s="74">
        <f t="shared" si="4"/>
        <v>2.7619047619047619</v>
      </c>
    </row>
    <row r="66" spans="1:9" x14ac:dyDescent="0.35">
      <c r="A66" s="23" t="s">
        <v>212</v>
      </c>
      <c r="B66" s="302">
        <v>3.1040000000000001</v>
      </c>
      <c r="C66" s="74">
        <f t="shared" si="0"/>
        <v>4.9168460586821729E-4</v>
      </c>
      <c r="D66" s="307">
        <v>0.68400000000000005</v>
      </c>
      <c r="E66" s="74">
        <f t="shared" si="1"/>
        <v>7.0891826431520016E-5</v>
      </c>
      <c r="F66" s="307">
        <v>3.56</v>
      </c>
      <c r="G66" s="221">
        <f t="shared" si="2"/>
        <v>4.11226007965771E-4</v>
      </c>
      <c r="H66" s="74">
        <f t="shared" si="3"/>
        <v>4.204678362573099</v>
      </c>
      <c r="I66" s="74">
        <f t="shared" si="4"/>
        <v>0.14690721649484528</v>
      </c>
    </row>
    <row r="67" spans="1:9" x14ac:dyDescent="0.35">
      <c r="A67" s="23" t="s">
        <v>143</v>
      </c>
      <c r="B67" s="302">
        <v>3.4729999999999999</v>
      </c>
      <c r="C67" s="74">
        <f t="shared" si="0"/>
        <v>5.5013551423335001E-4</v>
      </c>
      <c r="D67" s="307">
        <v>1.8839999999999999</v>
      </c>
      <c r="E67" s="74">
        <f t="shared" si="1"/>
        <v>1.9526345174997615E-4</v>
      </c>
      <c r="F67" s="307">
        <v>3.5009999999999999</v>
      </c>
      <c r="G67" s="221">
        <f t="shared" si="2"/>
        <v>4.0441074547420343E-4</v>
      </c>
      <c r="H67" s="74">
        <f t="shared" si="3"/>
        <v>0.85828025477707004</v>
      </c>
      <c r="I67" s="74">
        <f t="shared" si="4"/>
        <v>8.0621940685285942E-3</v>
      </c>
    </row>
    <row r="68" spans="1:9" x14ac:dyDescent="0.35">
      <c r="A68" s="23" t="s">
        <v>112</v>
      </c>
      <c r="B68" s="302"/>
      <c r="C68" s="74">
        <f t="shared" si="0"/>
        <v>0</v>
      </c>
      <c r="D68" s="307">
        <v>0.75600000000000001</v>
      </c>
      <c r="E68" s="74">
        <f t="shared" si="1"/>
        <v>7.8354123950627379E-5</v>
      </c>
      <c r="F68" s="307">
        <v>3.4249999999999998</v>
      </c>
      <c r="G68" s="221">
        <f t="shared" si="2"/>
        <v>3.9563176328167573E-4</v>
      </c>
      <c r="H68" s="74">
        <f t="shared" si="3"/>
        <v>3.53042328042328</v>
      </c>
      <c r="I68" s="74" t="s">
        <v>321</v>
      </c>
    </row>
    <row r="69" spans="1:9" x14ac:dyDescent="0.35">
      <c r="A69" s="23" t="s">
        <v>120</v>
      </c>
      <c r="B69" s="302">
        <v>0.39400000000000002</v>
      </c>
      <c r="C69" s="74">
        <f t="shared" ref="C69:C132" si="5">B69/$B$267</f>
        <v>6.2410997007756959E-5</v>
      </c>
      <c r="D69" s="307">
        <v>1.615</v>
      </c>
      <c r="E69" s="74">
        <f t="shared" ref="E69:E132" si="6">D69/$D$267</f>
        <v>1.6738347907442223E-4</v>
      </c>
      <c r="F69" s="307">
        <v>3.17</v>
      </c>
      <c r="G69" s="221">
        <f t="shared" ref="G69:G132" si="7">F69/$F$267</f>
        <v>3.661759677672736E-4</v>
      </c>
      <c r="H69" s="74">
        <f t="shared" ref="H69:H131" si="8">(F69/D69)-1</f>
        <v>0.96284829721362231</v>
      </c>
      <c r="I69" s="74">
        <f t="shared" ref="I69:I132" si="9">(F69/B69)-1</f>
        <v>7.0456852791878166</v>
      </c>
    </row>
    <row r="70" spans="1:9" x14ac:dyDescent="0.35">
      <c r="A70" s="23" t="s">
        <v>241</v>
      </c>
      <c r="B70" s="302">
        <v>1.5349999999999999</v>
      </c>
      <c r="C70" s="74">
        <f t="shared" si="5"/>
        <v>2.4314944265712418E-4</v>
      </c>
      <c r="D70" s="307">
        <v>1.9870000000000001</v>
      </c>
      <c r="E70" s="74">
        <f t="shared" si="6"/>
        <v>2.0593868292314365E-4</v>
      </c>
      <c r="F70" s="307">
        <v>2.9830000000000001</v>
      </c>
      <c r="G70" s="221">
        <f t="shared" si="7"/>
        <v>3.4457505105671204E-4</v>
      </c>
      <c r="H70" s="74">
        <f t="shared" si="8"/>
        <v>0.5012581781580272</v>
      </c>
      <c r="I70" s="74">
        <f t="shared" si="9"/>
        <v>0.94332247557003268</v>
      </c>
    </row>
    <row r="71" spans="1:9" x14ac:dyDescent="0.35">
      <c r="A71" s="23" t="s">
        <v>197</v>
      </c>
      <c r="B71" s="302">
        <v>2.4249999999999998</v>
      </c>
      <c r="C71" s="74">
        <f t="shared" si="5"/>
        <v>3.8412859833454474E-4</v>
      </c>
      <c r="D71" s="307">
        <v>2.4249999999999998</v>
      </c>
      <c r="E71" s="74">
        <f t="shared" si="6"/>
        <v>2.5133432616438015E-4</v>
      </c>
      <c r="F71" s="307">
        <v>2.9129999999999998</v>
      </c>
      <c r="G71" s="221">
        <f t="shared" si="7"/>
        <v>3.3648914640569967E-4</v>
      </c>
      <c r="H71" s="74">
        <f t="shared" si="8"/>
        <v>0.20123711340206185</v>
      </c>
      <c r="I71" s="74">
        <f t="shared" si="9"/>
        <v>0.20123711340206185</v>
      </c>
    </row>
    <row r="72" spans="1:9" x14ac:dyDescent="0.35">
      <c r="A72" s="23" t="s">
        <v>49</v>
      </c>
      <c r="B72" s="302">
        <v>3.9449999999999998</v>
      </c>
      <c r="C72" s="74">
        <f t="shared" si="5"/>
        <v>6.2490198780609438E-4</v>
      </c>
      <c r="D72" s="307">
        <v>6.4119999999999999</v>
      </c>
      <c r="E72" s="74">
        <f t="shared" si="6"/>
        <v>6.6455905128495068E-4</v>
      </c>
      <c r="F72" s="307">
        <v>2.7989999999999999</v>
      </c>
      <c r="G72" s="221">
        <f t="shared" si="7"/>
        <v>3.2332067311690812E-4</v>
      </c>
      <c r="H72" s="74">
        <f t="shared" si="8"/>
        <v>-0.56347473487211475</v>
      </c>
      <c r="I72" s="74">
        <f t="shared" si="9"/>
        <v>-0.29049429657794679</v>
      </c>
    </row>
    <row r="73" spans="1:9" x14ac:dyDescent="0.35">
      <c r="A73" s="23" t="s">
        <v>26</v>
      </c>
      <c r="B73" s="302">
        <v>2.0329999999999999</v>
      </c>
      <c r="C73" s="74">
        <f t="shared" si="5"/>
        <v>3.2203440841819771E-4</v>
      </c>
      <c r="D73" s="307">
        <v>19.524999999999999</v>
      </c>
      <c r="E73" s="74">
        <f t="shared" si="6"/>
        <v>2.0236299869523804E-3</v>
      </c>
      <c r="F73" s="307">
        <v>2.7839999999999998</v>
      </c>
      <c r="G73" s="221">
        <f t="shared" si="7"/>
        <v>3.2158797926311978E-4</v>
      </c>
      <c r="H73" s="74">
        <f t="shared" si="8"/>
        <v>-0.85741357234314974</v>
      </c>
      <c r="I73" s="74">
        <f t="shared" si="9"/>
        <v>0.36940482046237078</v>
      </c>
    </row>
    <row r="74" spans="1:9" x14ac:dyDescent="0.35">
      <c r="A74" s="23" t="s">
        <v>106</v>
      </c>
      <c r="B74" s="302">
        <v>0.45900000000000002</v>
      </c>
      <c r="C74" s="74">
        <f t="shared" si="5"/>
        <v>7.2707227478579817E-5</v>
      </c>
      <c r="D74" s="307">
        <v>2.6040000000000001</v>
      </c>
      <c r="E74" s="74">
        <f t="shared" si="6"/>
        <v>2.6988642694104984E-4</v>
      </c>
      <c r="F74" s="307">
        <v>2.758</v>
      </c>
      <c r="G74" s="221">
        <f t="shared" si="7"/>
        <v>3.1858464324988664E-4</v>
      </c>
      <c r="H74" s="74">
        <f t="shared" si="8"/>
        <v>5.9139784946236507E-2</v>
      </c>
      <c r="I74" s="74">
        <f t="shared" si="9"/>
        <v>5.0087145969498907</v>
      </c>
    </row>
    <row r="75" spans="1:9" x14ac:dyDescent="0.35">
      <c r="A75" s="23" t="s">
        <v>149</v>
      </c>
      <c r="B75" s="302">
        <v>5.3609999999999998</v>
      </c>
      <c r="C75" s="74">
        <f t="shared" si="5"/>
        <v>8.492014085243276E-4</v>
      </c>
      <c r="D75" s="307">
        <v>4.4720000000000004</v>
      </c>
      <c r="E75" s="74">
        <f t="shared" si="6"/>
        <v>4.6349159035344664E-4</v>
      </c>
      <c r="F75" s="307">
        <v>2.3759999999999999</v>
      </c>
      <c r="G75" s="221">
        <f t="shared" si="7"/>
        <v>2.7445870644007635E-4</v>
      </c>
      <c r="H75" s="74">
        <f t="shared" si="8"/>
        <v>-0.46869409660107342</v>
      </c>
      <c r="I75" s="74">
        <f t="shared" si="9"/>
        <v>-0.55679910464465587</v>
      </c>
    </row>
    <row r="76" spans="1:9" x14ac:dyDescent="0.35">
      <c r="A76" s="23" t="s">
        <v>222</v>
      </c>
      <c r="B76" s="302">
        <v>0.11600000000000001</v>
      </c>
      <c r="C76" s="74">
        <f t="shared" si="5"/>
        <v>1.8374811301776161E-5</v>
      </c>
      <c r="D76" s="307">
        <v>6.9889999999999999</v>
      </c>
      <c r="E76" s="74">
        <f t="shared" si="6"/>
        <v>7.2436107445890841E-4</v>
      </c>
      <c r="F76" s="307">
        <v>2.3290000000000002</v>
      </c>
      <c r="G76" s="221">
        <f t="shared" si="7"/>
        <v>2.6902959903153954E-4</v>
      </c>
      <c r="H76" s="74">
        <f t="shared" si="8"/>
        <v>-0.66676205465731864</v>
      </c>
      <c r="I76" s="74">
        <f t="shared" si="9"/>
        <v>19.077586206896552</v>
      </c>
    </row>
    <row r="77" spans="1:9" x14ac:dyDescent="0.35">
      <c r="A77" s="23" t="s">
        <v>173</v>
      </c>
      <c r="B77" s="302">
        <v>2.0310000000000001</v>
      </c>
      <c r="C77" s="74">
        <f t="shared" si="5"/>
        <v>3.217176013267878E-4</v>
      </c>
      <c r="D77" s="307">
        <v>0.47899999999999998</v>
      </c>
      <c r="E77" s="74">
        <f t="shared" si="6"/>
        <v>4.9645007106283745E-5</v>
      </c>
      <c r="F77" s="307">
        <v>2.3220000000000001</v>
      </c>
      <c r="G77" s="221">
        <f t="shared" si="7"/>
        <v>2.6822100856643827E-4</v>
      </c>
      <c r="H77" s="74">
        <f t="shared" si="8"/>
        <v>3.8475991649269314</v>
      </c>
      <c r="I77" s="74">
        <f t="shared" si="9"/>
        <v>0.14327917282127034</v>
      </c>
    </row>
    <row r="78" spans="1:9" x14ac:dyDescent="0.35">
      <c r="A78" s="23" t="s">
        <v>169</v>
      </c>
      <c r="B78" s="302">
        <v>3.0409999999999999</v>
      </c>
      <c r="C78" s="74">
        <f t="shared" si="5"/>
        <v>4.8170518248880437E-4</v>
      </c>
      <c r="D78" s="307">
        <v>4.1369999999999996</v>
      </c>
      <c r="E78" s="74">
        <f t="shared" si="6"/>
        <v>4.2877117828537756E-4</v>
      </c>
      <c r="F78" s="307">
        <v>2.1890000000000001</v>
      </c>
      <c r="G78" s="221">
        <f t="shared" si="7"/>
        <v>2.528577897295148E-4</v>
      </c>
      <c r="H78" s="74">
        <f t="shared" si="8"/>
        <v>-0.4708726130045926</v>
      </c>
      <c r="I78" s="74">
        <f t="shared" si="9"/>
        <v>-0.28017099638276877</v>
      </c>
    </row>
    <row r="79" spans="1:9" x14ac:dyDescent="0.35">
      <c r="A79" s="23" t="s">
        <v>104</v>
      </c>
      <c r="B79" s="302">
        <v>2.3730000000000002</v>
      </c>
      <c r="C79" s="74">
        <f t="shared" si="5"/>
        <v>3.7589161395788648E-4</v>
      </c>
      <c r="D79" s="307">
        <v>5.6559999999999997</v>
      </c>
      <c r="E79" s="74">
        <f t="shared" si="6"/>
        <v>5.8620492733432326E-4</v>
      </c>
      <c r="F79" s="307">
        <v>2.141</v>
      </c>
      <c r="G79" s="221">
        <f t="shared" si="7"/>
        <v>2.4731316939739204E-4</v>
      </c>
      <c r="H79" s="74">
        <f t="shared" si="8"/>
        <v>-0.6214639321074964</v>
      </c>
      <c r="I79" s="74">
        <f t="shared" si="9"/>
        <v>-9.7766540244416444E-2</v>
      </c>
    </row>
    <row r="80" spans="1:9" x14ac:dyDescent="0.35">
      <c r="A80" s="23" t="s">
        <v>223</v>
      </c>
      <c r="B80" s="302">
        <v>1.8049999999999999</v>
      </c>
      <c r="C80" s="74">
        <f t="shared" si="5"/>
        <v>2.8591839999746524E-4</v>
      </c>
      <c r="D80" s="307">
        <v>2.8439999999999999</v>
      </c>
      <c r="E80" s="74">
        <f t="shared" si="6"/>
        <v>2.9476075200474106E-4</v>
      </c>
      <c r="F80" s="307">
        <v>2.1080000000000001</v>
      </c>
      <c r="G80" s="221">
        <f t="shared" si="7"/>
        <v>2.4350124291905767E-4</v>
      </c>
      <c r="H80" s="74">
        <f t="shared" si="8"/>
        <v>-0.25879043600562579</v>
      </c>
      <c r="I80" s="74">
        <f t="shared" si="9"/>
        <v>0.16786703601108033</v>
      </c>
    </row>
    <row r="81" spans="1:9" x14ac:dyDescent="0.35">
      <c r="A81" s="23" t="s">
        <v>213</v>
      </c>
      <c r="B81" s="302">
        <v>0.24199999999999999</v>
      </c>
      <c r="C81" s="74">
        <f t="shared" si="5"/>
        <v>3.8333658060601989E-5</v>
      </c>
      <c r="D81" s="307">
        <v>0.36699999999999999</v>
      </c>
      <c r="E81" s="74">
        <f t="shared" si="6"/>
        <v>3.8036988743227842E-5</v>
      </c>
      <c r="F81" s="307">
        <v>2.036</v>
      </c>
      <c r="G81" s="221">
        <f t="shared" si="7"/>
        <v>2.3518431242087353E-4</v>
      </c>
      <c r="H81" s="74">
        <f t="shared" si="8"/>
        <v>4.5476839237057218</v>
      </c>
      <c r="I81" s="74">
        <f t="shared" si="9"/>
        <v>7.4132231404958677</v>
      </c>
    </row>
    <row r="82" spans="1:9" x14ac:dyDescent="0.35">
      <c r="A82" s="23" t="s">
        <v>51</v>
      </c>
      <c r="B82" s="302">
        <v>2.0489999999999999</v>
      </c>
      <c r="C82" s="74">
        <f t="shared" si="5"/>
        <v>3.2456886514947719E-4</v>
      </c>
      <c r="D82" s="307">
        <v>3.3149999999999999</v>
      </c>
      <c r="E82" s="74">
        <f t="shared" si="6"/>
        <v>3.435766149422351E-4</v>
      </c>
      <c r="F82" s="307">
        <v>2.0009999999999999</v>
      </c>
      <c r="G82" s="221">
        <f t="shared" si="7"/>
        <v>2.3114136009536734E-4</v>
      </c>
      <c r="H82" s="74">
        <f t="shared" si="8"/>
        <v>-0.39638009049773759</v>
      </c>
      <c r="I82" s="74">
        <f t="shared" si="9"/>
        <v>-2.3426061493411421E-2</v>
      </c>
    </row>
    <row r="83" spans="1:9" x14ac:dyDescent="0.35">
      <c r="A83" s="23" t="s">
        <v>229</v>
      </c>
      <c r="B83" s="302">
        <v>0.29199999999999998</v>
      </c>
      <c r="C83" s="74">
        <f t="shared" si="5"/>
        <v>4.6253835345850332E-5</v>
      </c>
      <c r="D83" s="307">
        <v>0.98699999999999999</v>
      </c>
      <c r="E83" s="74">
        <f t="shared" si="6"/>
        <v>1.0229566182443019E-4</v>
      </c>
      <c r="F83" s="307">
        <v>1.954</v>
      </c>
      <c r="G83" s="221">
        <f t="shared" si="7"/>
        <v>2.2571225268683048E-4</v>
      </c>
      <c r="H83" s="74">
        <f t="shared" si="8"/>
        <v>0.97973657548125637</v>
      </c>
      <c r="I83" s="74">
        <f t="shared" si="9"/>
        <v>5.6917808219178081</v>
      </c>
    </row>
    <row r="84" spans="1:9" x14ac:dyDescent="0.35">
      <c r="A84" s="23" t="s">
        <v>60</v>
      </c>
      <c r="B84" s="302">
        <v>0.57699999999999996</v>
      </c>
      <c r="C84" s="74">
        <f t="shared" si="5"/>
        <v>9.1398845871765896E-5</v>
      </c>
      <c r="D84" s="307">
        <v>1.266</v>
      </c>
      <c r="E84" s="74">
        <f t="shared" si="6"/>
        <v>1.3121206471097124E-4</v>
      </c>
      <c r="F84" s="307">
        <v>1.9430000000000001</v>
      </c>
      <c r="G84" s="221">
        <f t="shared" si="7"/>
        <v>2.244416105273857E-4</v>
      </c>
      <c r="H84" s="74">
        <f t="shared" si="8"/>
        <v>0.53475513428120069</v>
      </c>
      <c r="I84" s="74">
        <f t="shared" si="9"/>
        <v>2.3674176776429814</v>
      </c>
    </row>
    <row r="85" spans="1:9" x14ac:dyDescent="0.35">
      <c r="A85" s="23" t="s">
        <v>181</v>
      </c>
      <c r="B85" s="302">
        <v>0.72199999999999998</v>
      </c>
      <c r="C85" s="74">
        <f t="shared" si="5"/>
        <v>1.143673599989861E-4</v>
      </c>
      <c r="D85" s="307">
        <v>1.7430000000000001</v>
      </c>
      <c r="E85" s="74">
        <f t="shared" si="6"/>
        <v>1.8064978577505758E-4</v>
      </c>
      <c r="F85" s="307">
        <v>1.913</v>
      </c>
      <c r="G85" s="221">
        <f t="shared" si="7"/>
        <v>2.2097622281980897E-4</v>
      </c>
      <c r="H85" s="74">
        <f t="shared" si="8"/>
        <v>9.7532989099254008E-2</v>
      </c>
      <c r="I85" s="74">
        <f t="shared" si="9"/>
        <v>1.6495844875346264</v>
      </c>
    </row>
    <row r="86" spans="1:9" x14ac:dyDescent="0.35">
      <c r="A86" s="23" t="s">
        <v>164</v>
      </c>
      <c r="B86" s="302">
        <v>0.26500000000000001</v>
      </c>
      <c r="C86" s="74">
        <f t="shared" si="5"/>
        <v>4.1976939611816229E-5</v>
      </c>
      <c r="D86" s="307">
        <v>0.129</v>
      </c>
      <c r="E86" s="74">
        <f t="shared" si="6"/>
        <v>1.3369949721734036E-5</v>
      </c>
      <c r="F86" s="307">
        <v>1.8859999999999999</v>
      </c>
      <c r="G86" s="221">
        <f t="shared" si="7"/>
        <v>2.178573738829899E-4</v>
      </c>
      <c r="H86" s="74">
        <f t="shared" si="8"/>
        <v>13.620155038759689</v>
      </c>
      <c r="I86" s="74">
        <f t="shared" si="9"/>
        <v>6.1169811320754706</v>
      </c>
    </row>
    <row r="87" spans="1:9" x14ac:dyDescent="0.35">
      <c r="A87" s="23" t="s">
        <v>244</v>
      </c>
      <c r="B87" s="302">
        <v>2.9000000000000001E-2</v>
      </c>
      <c r="C87" s="74">
        <f t="shared" si="5"/>
        <v>4.5937028254440402E-6</v>
      </c>
      <c r="D87" s="307">
        <v>0.17199999999999999</v>
      </c>
      <c r="E87" s="74">
        <f t="shared" si="6"/>
        <v>1.7826599628978715E-5</v>
      </c>
      <c r="F87" s="307">
        <v>1.863</v>
      </c>
      <c r="G87" s="221">
        <f t="shared" si="7"/>
        <v>2.1520057664051442E-4</v>
      </c>
      <c r="H87" s="74">
        <f t="shared" si="8"/>
        <v>9.8313953488372103</v>
      </c>
      <c r="I87" s="74">
        <f t="shared" si="9"/>
        <v>63.241379310344826</v>
      </c>
    </row>
    <row r="88" spans="1:9" x14ac:dyDescent="0.35">
      <c r="A88" s="23" t="s">
        <v>142</v>
      </c>
      <c r="B88" s="302">
        <v>1.649</v>
      </c>
      <c r="C88" s="74">
        <f t="shared" si="5"/>
        <v>2.6120744686749045E-4</v>
      </c>
      <c r="D88" s="307">
        <v>1.0920000000000001</v>
      </c>
      <c r="E88" s="74">
        <f t="shared" si="6"/>
        <v>1.1317817903979511E-4</v>
      </c>
      <c r="F88" s="307">
        <v>1.756</v>
      </c>
      <c r="G88" s="221">
        <f t="shared" si="7"/>
        <v>2.0284069381682412E-4</v>
      </c>
      <c r="H88" s="74">
        <f t="shared" si="8"/>
        <v>0.6080586080586079</v>
      </c>
      <c r="I88" s="74">
        <f t="shared" si="9"/>
        <v>6.4887810794420853E-2</v>
      </c>
    </row>
    <row r="89" spans="1:9" x14ac:dyDescent="0.35">
      <c r="A89" s="23" t="s">
        <v>206</v>
      </c>
      <c r="B89" s="302">
        <v>0.35899999999999999</v>
      </c>
      <c r="C89" s="74">
        <f t="shared" si="5"/>
        <v>5.6866872908083117E-5</v>
      </c>
      <c r="D89" s="307">
        <v>0.122</v>
      </c>
      <c r="E89" s="74">
        <f t="shared" si="6"/>
        <v>1.2644448574043043E-5</v>
      </c>
      <c r="F89" s="307">
        <v>1.67</v>
      </c>
      <c r="G89" s="221">
        <f t="shared" si="7"/>
        <v>1.9290658238843751E-4</v>
      </c>
      <c r="H89" s="74">
        <f t="shared" si="8"/>
        <v>12.688524590163935</v>
      </c>
      <c r="I89" s="74">
        <f t="shared" si="9"/>
        <v>3.6518105849582172</v>
      </c>
    </row>
    <row r="90" spans="1:9" x14ac:dyDescent="0.35">
      <c r="A90" s="23" t="s">
        <v>134</v>
      </c>
      <c r="B90" s="302">
        <v>4.5999999999999999E-2</v>
      </c>
      <c r="C90" s="74">
        <f t="shared" si="5"/>
        <v>7.2865631024284776E-6</v>
      </c>
      <c r="D90" s="307">
        <v>0.156</v>
      </c>
      <c r="E90" s="74">
        <f t="shared" si="6"/>
        <v>1.6168311291399299E-5</v>
      </c>
      <c r="F90" s="307">
        <v>1.6259999999999999</v>
      </c>
      <c r="G90" s="221">
        <f t="shared" si="7"/>
        <v>1.8782401375065831E-4</v>
      </c>
      <c r="H90" s="74">
        <f t="shared" si="8"/>
        <v>9.4230769230769216</v>
      </c>
      <c r="I90" s="74">
        <f t="shared" si="9"/>
        <v>34.347826086956523</v>
      </c>
    </row>
    <row r="91" spans="1:9" x14ac:dyDescent="0.35">
      <c r="A91" s="23" t="s">
        <v>50</v>
      </c>
      <c r="B91" s="302">
        <v>4.7439999999999998</v>
      </c>
      <c r="C91" s="74">
        <f t="shared" si="5"/>
        <v>7.5146642082436299E-4</v>
      </c>
      <c r="D91" s="307">
        <v>1.4330000000000001</v>
      </c>
      <c r="E91" s="74">
        <f t="shared" si="6"/>
        <v>1.485204492344564E-4</v>
      </c>
      <c r="F91" s="307">
        <v>1.5469999999999999</v>
      </c>
      <c r="G91" s="221">
        <f t="shared" si="7"/>
        <v>1.7869849278737295E-4</v>
      </c>
      <c r="H91" s="74">
        <f t="shared" si="8"/>
        <v>7.955338450802496E-2</v>
      </c>
      <c r="I91" s="74">
        <f t="shared" si="9"/>
        <v>-0.67390387858347389</v>
      </c>
    </row>
    <row r="92" spans="1:9" x14ac:dyDescent="0.35">
      <c r="A92" s="23" t="s">
        <v>74</v>
      </c>
      <c r="B92" s="302">
        <v>2.3149999999999999</v>
      </c>
      <c r="C92" s="74">
        <f t="shared" si="5"/>
        <v>3.6670420830699836E-4</v>
      </c>
      <c r="D92" s="307">
        <v>4.5170000000000003</v>
      </c>
      <c r="E92" s="74">
        <f t="shared" si="6"/>
        <v>4.6815552630288874E-4</v>
      </c>
      <c r="F92" s="307">
        <v>1.4870000000000001</v>
      </c>
      <c r="G92" s="221">
        <f t="shared" si="7"/>
        <v>1.7176771737221951E-4</v>
      </c>
      <c r="H92" s="74">
        <f t="shared" si="8"/>
        <v>-0.67079920301084783</v>
      </c>
      <c r="I92" s="74">
        <f t="shared" si="9"/>
        <v>-0.35766738660907127</v>
      </c>
    </row>
    <row r="93" spans="1:9" x14ac:dyDescent="0.35">
      <c r="A93" s="23" t="s">
        <v>105</v>
      </c>
      <c r="B93" s="302">
        <v>0.66100000000000003</v>
      </c>
      <c r="C93" s="74">
        <f t="shared" si="5"/>
        <v>1.0470474371098313E-4</v>
      </c>
      <c r="D93" s="307">
        <v>1.6020000000000001</v>
      </c>
      <c r="E93" s="74">
        <f t="shared" si="6"/>
        <v>1.6603611980013899E-4</v>
      </c>
      <c r="F93" s="307">
        <v>1.401</v>
      </c>
      <c r="G93" s="221">
        <f t="shared" si="7"/>
        <v>1.618336059438329E-4</v>
      </c>
      <c r="H93" s="74">
        <f t="shared" si="8"/>
        <v>-0.12546816479400758</v>
      </c>
      <c r="I93" s="74">
        <f t="shared" si="9"/>
        <v>1.1195158850226927</v>
      </c>
    </row>
    <row r="94" spans="1:9" x14ac:dyDescent="0.35">
      <c r="A94" s="23" t="s">
        <v>135</v>
      </c>
      <c r="B94" s="302">
        <v>0.77400000000000002</v>
      </c>
      <c r="C94" s="74">
        <f t="shared" si="5"/>
        <v>1.2260434437564438E-4</v>
      </c>
      <c r="D94" s="307">
        <v>13.507999999999999</v>
      </c>
      <c r="E94" s="74">
        <f t="shared" si="6"/>
        <v>1.4000099290014214E-3</v>
      </c>
      <c r="F94" s="307">
        <v>1.3560000000000001</v>
      </c>
      <c r="G94" s="221">
        <f t="shared" si="7"/>
        <v>1.5663552438246783E-4</v>
      </c>
      <c r="H94" s="74">
        <f t="shared" si="8"/>
        <v>-0.89961504293751848</v>
      </c>
      <c r="I94" s="74">
        <f t="shared" si="9"/>
        <v>0.75193798449612403</v>
      </c>
    </row>
    <row r="95" spans="1:9" x14ac:dyDescent="0.35">
      <c r="A95" s="23" t="s">
        <v>207</v>
      </c>
      <c r="B95" s="302">
        <v>0.184</v>
      </c>
      <c r="C95" s="74">
        <f t="shared" si="5"/>
        <v>2.914625240971391E-5</v>
      </c>
      <c r="D95" s="307">
        <v>1.0289999999999999</v>
      </c>
      <c r="E95" s="74">
        <f t="shared" si="6"/>
        <v>1.0664866871057614E-4</v>
      </c>
      <c r="F95" s="307">
        <v>1.2789999999999999</v>
      </c>
      <c r="G95" s="221">
        <f t="shared" si="7"/>
        <v>1.4774102926635424E-4</v>
      </c>
      <c r="H95" s="74">
        <f t="shared" si="8"/>
        <v>0.24295432458697763</v>
      </c>
      <c r="I95" s="74">
        <f t="shared" si="9"/>
        <v>5.9510869565217384</v>
      </c>
    </row>
    <row r="96" spans="1:9" x14ac:dyDescent="0.35">
      <c r="A96" s="23" t="s">
        <v>130</v>
      </c>
      <c r="B96" s="302">
        <v>1.419</v>
      </c>
      <c r="C96" s="74">
        <f t="shared" si="5"/>
        <v>2.2477463135534803E-4</v>
      </c>
      <c r="D96" s="307">
        <v>0.438</v>
      </c>
      <c r="E96" s="74">
        <f t="shared" si="6"/>
        <v>4.5395643241236495E-5</v>
      </c>
      <c r="F96" s="307">
        <v>1.258</v>
      </c>
      <c r="G96" s="221">
        <f t="shared" si="7"/>
        <v>1.4531525787105055E-4</v>
      </c>
      <c r="H96" s="74">
        <f t="shared" si="8"/>
        <v>1.8721461187214614</v>
      </c>
      <c r="I96" s="74">
        <f t="shared" si="9"/>
        <v>-0.11346018322762508</v>
      </c>
    </row>
    <row r="97" spans="1:9" x14ac:dyDescent="0.35">
      <c r="A97" s="23" t="s">
        <v>175</v>
      </c>
      <c r="B97" s="302">
        <v>2.04</v>
      </c>
      <c r="C97" s="74">
        <f t="shared" si="5"/>
        <v>3.2314323323813249E-4</v>
      </c>
      <c r="D97" s="307">
        <v>1.742</v>
      </c>
      <c r="E97" s="74">
        <f t="shared" si="6"/>
        <v>1.8054614275395884E-4</v>
      </c>
      <c r="F97" s="307">
        <v>1.1519999999999999</v>
      </c>
      <c r="G97" s="221">
        <f t="shared" si="7"/>
        <v>1.3307088797094612E-4</v>
      </c>
      <c r="H97" s="74">
        <f t="shared" si="8"/>
        <v>-0.33869115958668206</v>
      </c>
      <c r="I97" s="74">
        <f t="shared" si="9"/>
        <v>-0.43529411764705883</v>
      </c>
    </row>
    <row r="98" spans="1:9" x14ac:dyDescent="0.35">
      <c r="A98" s="23" t="s">
        <v>172</v>
      </c>
      <c r="B98" s="302">
        <v>25.01</v>
      </c>
      <c r="C98" s="74">
        <f t="shared" si="5"/>
        <v>3.9616726780812225E-3</v>
      </c>
      <c r="D98" s="307">
        <v>0.622</v>
      </c>
      <c r="E98" s="74">
        <f t="shared" si="6"/>
        <v>6.4465959123399775E-5</v>
      </c>
      <c r="F98" s="307">
        <v>1.1259999999999999</v>
      </c>
      <c r="G98" s="221">
        <f t="shared" si="7"/>
        <v>1.3006755195771295E-4</v>
      </c>
      <c r="H98" s="74">
        <f t="shared" si="8"/>
        <v>0.81028938906752401</v>
      </c>
      <c r="I98" s="74">
        <f t="shared" si="9"/>
        <v>-0.95497800879648143</v>
      </c>
    </row>
    <row r="99" spans="1:9" x14ac:dyDescent="0.35">
      <c r="A99" s="23" t="s">
        <v>196</v>
      </c>
      <c r="B99" s="302">
        <v>3.2829999999999999</v>
      </c>
      <c r="C99" s="74">
        <f t="shared" si="5"/>
        <v>5.2003884054940635E-4</v>
      </c>
      <c r="D99" s="307">
        <v>5.5419999999999998</v>
      </c>
      <c r="E99" s="74">
        <f t="shared" si="6"/>
        <v>5.7438962292907E-4</v>
      </c>
      <c r="F99" s="307">
        <v>1.1240000000000001</v>
      </c>
      <c r="G99" s="221">
        <f t="shared" si="7"/>
        <v>1.2983652611054118E-4</v>
      </c>
      <c r="H99" s="74">
        <f t="shared" si="8"/>
        <v>-0.79718513172140015</v>
      </c>
      <c r="I99" s="74">
        <f t="shared" si="9"/>
        <v>-0.65763021626561069</v>
      </c>
    </row>
    <row r="100" spans="1:9" x14ac:dyDescent="0.35">
      <c r="A100" s="23" t="s">
        <v>194</v>
      </c>
      <c r="B100" s="302">
        <v>0.75</v>
      </c>
      <c r="C100" s="74">
        <f t="shared" si="5"/>
        <v>1.1880265927872518E-4</v>
      </c>
      <c r="D100" s="307">
        <v>7.5999999999999998E-2</v>
      </c>
      <c r="E100" s="74">
        <f t="shared" si="6"/>
        <v>7.8768696035022226E-6</v>
      </c>
      <c r="F100" s="307">
        <v>1.103</v>
      </c>
      <c r="G100" s="221">
        <f t="shared" si="7"/>
        <v>1.2741075471523746E-4</v>
      </c>
      <c r="H100" s="74">
        <f t="shared" si="8"/>
        <v>13.513157894736842</v>
      </c>
      <c r="I100" s="74">
        <f t="shared" si="9"/>
        <v>0.47066666666666657</v>
      </c>
    </row>
    <row r="101" spans="1:9" x14ac:dyDescent="0.35">
      <c r="A101" s="23" t="s">
        <v>160</v>
      </c>
      <c r="B101" s="302">
        <v>4.1660000000000004</v>
      </c>
      <c r="C101" s="74">
        <f t="shared" si="5"/>
        <v>6.5990917140689223E-4</v>
      </c>
      <c r="D101" s="307">
        <v>3.7759999999999998</v>
      </c>
      <c r="E101" s="74">
        <f t="shared" si="6"/>
        <v>3.9135604766874199E-4</v>
      </c>
      <c r="F101" s="307">
        <v>1.085</v>
      </c>
      <c r="G101" s="221">
        <f t="shared" si="7"/>
        <v>1.2533152209069144E-4</v>
      </c>
      <c r="H101" s="74">
        <f t="shared" si="8"/>
        <v>-0.71265889830508478</v>
      </c>
      <c r="I101" s="74">
        <f t="shared" si="9"/>
        <v>-0.73955832933269328</v>
      </c>
    </row>
    <row r="102" spans="1:9" x14ac:dyDescent="0.35">
      <c r="A102" s="23" t="s">
        <v>27</v>
      </c>
      <c r="B102" s="302">
        <v>2.35</v>
      </c>
      <c r="C102" s="74">
        <f t="shared" si="5"/>
        <v>3.7224833240667222E-4</v>
      </c>
      <c r="D102" s="307">
        <v>0.25800000000000001</v>
      </c>
      <c r="E102" s="74">
        <f t="shared" si="6"/>
        <v>2.6739899443468072E-5</v>
      </c>
      <c r="F102" s="307">
        <v>1.05</v>
      </c>
      <c r="G102" s="221">
        <f t="shared" si="7"/>
        <v>1.2128856976518528E-4</v>
      </c>
      <c r="H102" s="74">
        <f t="shared" si="8"/>
        <v>3.0697674418604652</v>
      </c>
      <c r="I102" s="74">
        <f t="shared" si="9"/>
        <v>-0.55319148936170215</v>
      </c>
    </row>
    <row r="103" spans="1:9" x14ac:dyDescent="0.35">
      <c r="A103" s="23" t="s">
        <v>77</v>
      </c>
      <c r="B103" s="302">
        <v>0.54500000000000004</v>
      </c>
      <c r="C103" s="74">
        <f t="shared" si="5"/>
        <v>8.6329932409206966E-5</v>
      </c>
      <c r="D103" s="307">
        <v>0.29899999999999999</v>
      </c>
      <c r="E103" s="74">
        <f t="shared" si="6"/>
        <v>3.0989263308515322E-5</v>
      </c>
      <c r="F103" s="307">
        <v>1.014</v>
      </c>
      <c r="G103" s="221">
        <f t="shared" si="7"/>
        <v>1.1713010451609321E-4</v>
      </c>
      <c r="H103" s="74">
        <f t="shared" si="8"/>
        <v>2.3913043478260869</v>
      </c>
      <c r="I103" s="74">
        <f t="shared" si="9"/>
        <v>0.86055045871559632</v>
      </c>
    </row>
    <row r="104" spans="1:9" x14ac:dyDescent="0.35">
      <c r="A104" s="23" t="s">
        <v>107</v>
      </c>
      <c r="B104" s="302">
        <v>2.2799999999999998</v>
      </c>
      <c r="C104" s="74">
        <f t="shared" si="5"/>
        <v>3.6116008420732451E-4</v>
      </c>
      <c r="D104" s="307">
        <v>0.68400000000000005</v>
      </c>
      <c r="E104" s="74">
        <f t="shared" si="6"/>
        <v>7.0891826431520016E-5</v>
      </c>
      <c r="F104" s="307">
        <v>1.0089999999999999</v>
      </c>
      <c r="G104" s="221">
        <f t="shared" si="7"/>
        <v>1.1655253989816374E-4</v>
      </c>
      <c r="H104" s="74">
        <f t="shared" si="8"/>
        <v>0.47514619883040909</v>
      </c>
      <c r="I104" s="74">
        <f t="shared" si="9"/>
        <v>-0.55745614035087721</v>
      </c>
    </row>
    <row r="105" spans="1:9" x14ac:dyDescent="0.35">
      <c r="A105" s="23" t="s">
        <v>211</v>
      </c>
      <c r="B105" s="302">
        <v>1.8440000000000001</v>
      </c>
      <c r="C105" s="74">
        <f t="shared" si="5"/>
        <v>2.9209613827995898E-4</v>
      </c>
      <c r="D105" s="307">
        <v>0.21099999999999999</v>
      </c>
      <c r="E105" s="74">
        <f t="shared" si="6"/>
        <v>2.186867745182854E-5</v>
      </c>
      <c r="F105" s="307">
        <v>0.91600000000000004</v>
      </c>
      <c r="G105" s="221">
        <f t="shared" si="7"/>
        <v>1.0580983800467591E-4</v>
      </c>
      <c r="H105" s="74">
        <f t="shared" si="8"/>
        <v>3.3412322274881516</v>
      </c>
      <c r="I105" s="74">
        <f t="shared" si="9"/>
        <v>-0.50325379609544463</v>
      </c>
    </row>
    <row r="106" spans="1:9" x14ac:dyDescent="0.35">
      <c r="A106" s="23" t="s">
        <v>171</v>
      </c>
      <c r="B106" s="302">
        <v>2.9119999999999999</v>
      </c>
      <c r="C106" s="74">
        <f t="shared" si="5"/>
        <v>4.6127112509286361E-4</v>
      </c>
      <c r="D106" s="307">
        <v>0.48699999999999999</v>
      </c>
      <c r="E106" s="74">
        <f t="shared" si="6"/>
        <v>5.0474151275073453E-5</v>
      </c>
      <c r="F106" s="307">
        <v>0.84099999999999997</v>
      </c>
      <c r="G106" s="221">
        <f t="shared" si="7"/>
        <v>9.7146368735734093E-5</v>
      </c>
      <c r="H106" s="74">
        <f t="shared" si="8"/>
        <v>0.7268993839835729</v>
      </c>
      <c r="I106" s="74">
        <f t="shared" si="9"/>
        <v>-0.71119505494505497</v>
      </c>
    </row>
    <row r="107" spans="1:9" x14ac:dyDescent="0.35">
      <c r="A107" s="23" t="s">
        <v>4</v>
      </c>
      <c r="B107" s="302">
        <v>1.7829999999999999</v>
      </c>
      <c r="C107" s="74">
        <f t="shared" si="5"/>
        <v>2.8243352199195596E-4</v>
      </c>
      <c r="D107" s="307">
        <v>3.1960000000000002</v>
      </c>
      <c r="E107" s="74">
        <f t="shared" si="6"/>
        <v>3.3124309543148823E-4</v>
      </c>
      <c r="F107" s="307">
        <v>0.81299999999999994</v>
      </c>
      <c r="G107" s="221">
        <f t="shared" si="7"/>
        <v>9.3912006875329155E-5</v>
      </c>
      <c r="H107" s="74">
        <f t="shared" si="8"/>
        <v>-0.74561952440550694</v>
      </c>
      <c r="I107" s="74">
        <f t="shared" si="9"/>
        <v>-0.5440269209197981</v>
      </c>
    </row>
    <row r="108" spans="1:9" x14ac:dyDescent="0.35">
      <c r="A108" s="23" t="s">
        <v>3</v>
      </c>
      <c r="B108" s="302">
        <v>0.92300000000000004</v>
      </c>
      <c r="C108" s="74">
        <f t="shared" si="5"/>
        <v>1.4620647268568447E-4</v>
      </c>
      <c r="D108" s="307">
        <v>1.0580000000000001</v>
      </c>
      <c r="E108" s="74">
        <f t="shared" si="6"/>
        <v>1.0965431632243884E-4</v>
      </c>
      <c r="F108" s="307">
        <v>0.76200000000000001</v>
      </c>
      <c r="G108" s="221">
        <f t="shared" si="7"/>
        <v>8.8020847772448733E-5</v>
      </c>
      <c r="H108" s="74">
        <f t="shared" si="8"/>
        <v>-0.27977315689981097</v>
      </c>
      <c r="I108" s="74">
        <f t="shared" si="9"/>
        <v>-0.17443120260021672</v>
      </c>
    </row>
    <row r="109" spans="1:9" x14ac:dyDescent="0.35">
      <c r="A109" s="23" t="s">
        <v>193</v>
      </c>
      <c r="B109" s="302">
        <v>0.95399999999999996</v>
      </c>
      <c r="C109" s="74">
        <f t="shared" si="5"/>
        <v>1.5111698260253842E-4</v>
      </c>
      <c r="D109" s="307">
        <v>2.7E-2</v>
      </c>
      <c r="E109" s="74">
        <f t="shared" si="6"/>
        <v>2.7983615696652635E-6</v>
      </c>
      <c r="F109" s="307">
        <v>0.73</v>
      </c>
      <c r="G109" s="221">
        <f t="shared" si="7"/>
        <v>8.4324434217700236E-5</v>
      </c>
      <c r="H109" s="74">
        <f t="shared" si="8"/>
        <v>26.037037037037038</v>
      </c>
      <c r="I109" s="74">
        <f t="shared" si="9"/>
        <v>-0.23480083857442346</v>
      </c>
    </row>
    <row r="110" spans="1:9" x14ac:dyDescent="0.35">
      <c r="A110" s="23" t="s">
        <v>36</v>
      </c>
      <c r="B110" s="302">
        <v>2.5910000000000002</v>
      </c>
      <c r="C110" s="74">
        <f t="shared" si="5"/>
        <v>4.1042358692156927E-4</v>
      </c>
      <c r="D110" s="307">
        <v>1.089</v>
      </c>
      <c r="E110" s="74">
        <f t="shared" si="6"/>
        <v>1.1286724997649896E-4</v>
      </c>
      <c r="F110" s="307">
        <v>0.67200000000000004</v>
      </c>
      <c r="G110" s="221">
        <f t="shared" si="7"/>
        <v>7.7624684649718579E-5</v>
      </c>
      <c r="H110" s="74">
        <f t="shared" si="8"/>
        <v>-0.38292011019283745</v>
      </c>
      <c r="I110" s="74">
        <f t="shared" si="9"/>
        <v>-0.74064067927441135</v>
      </c>
    </row>
    <row r="111" spans="1:9" x14ac:dyDescent="0.35">
      <c r="A111" s="23" t="s">
        <v>147</v>
      </c>
      <c r="B111" s="302">
        <v>1.1379999999999999</v>
      </c>
      <c r="C111" s="74">
        <f t="shared" si="5"/>
        <v>1.8026323501225231E-4</v>
      </c>
      <c r="D111" s="307">
        <v>1.4570000000000001</v>
      </c>
      <c r="E111" s="74">
        <f t="shared" si="6"/>
        <v>1.5100788174082552E-4</v>
      </c>
      <c r="F111" s="307">
        <v>0.67200000000000004</v>
      </c>
      <c r="G111" s="221">
        <f t="shared" si="7"/>
        <v>7.7624684649718579E-5</v>
      </c>
      <c r="H111" s="74">
        <f t="shared" si="8"/>
        <v>-0.53877831159917644</v>
      </c>
      <c r="I111" s="74">
        <f t="shared" si="9"/>
        <v>-0.40949033391915635</v>
      </c>
    </row>
    <row r="112" spans="1:9" x14ac:dyDescent="0.35">
      <c r="A112" s="23" t="s">
        <v>103</v>
      </c>
      <c r="B112" s="302">
        <v>0.55800000000000005</v>
      </c>
      <c r="C112" s="74">
        <f t="shared" si="5"/>
        <v>8.8389178503371545E-5</v>
      </c>
      <c r="D112" s="307">
        <v>0.873</v>
      </c>
      <c r="E112" s="74">
        <f t="shared" si="6"/>
        <v>9.0480357419176857E-5</v>
      </c>
      <c r="F112" s="307">
        <v>0.66100000000000003</v>
      </c>
      <c r="G112" s="221">
        <f t="shared" si="7"/>
        <v>7.6354042490273772E-5</v>
      </c>
      <c r="H112" s="74">
        <f t="shared" si="8"/>
        <v>-0.24284077892325306</v>
      </c>
      <c r="I112" s="74">
        <f t="shared" si="9"/>
        <v>0.18458781362007159</v>
      </c>
    </row>
    <row r="113" spans="1:9" x14ac:dyDescent="0.35">
      <c r="A113" s="23" t="s">
        <v>162</v>
      </c>
      <c r="B113" s="302">
        <v>91.852000000000004</v>
      </c>
      <c r="C113" s="74">
        <f t="shared" si="5"/>
        <v>1.4549682480092621E-2</v>
      </c>
      <c r="D113" s="307">
        <v>1.9410000000000001</v>
      </c>
      <c r="E113" s="74">
        <f t="shared" si="6"/>
        <v>2.0117110395260283E-4</v>
      </c>
      <c r="F113" s="307">
        <v>0.629</v>
      </c>
      <c r="G113" s="221">
        <f t="shared" si="7"/>
        <v>7.2657628935525275E-5</v>
      </c>
      <c r="H113" s="74">
        <f t="shared" si="8"/>
        <v>-0.67594023699124162</v>
      </c>
      <c r="I113" s="74">
        <f t="shared" si="9"/>
        <v>-0.99315202717414974</v>
      </c>
    </row>
    <row r="114" spans="1:9" x14ac:dyDescent="0.35">
      <c r="A114" s="23" t="s">
        <v>79</v>
      </c>
      <c r="B114" s="302">
        <v>2.4E-2</v>
      </c>
      <c r="C114" s="74">
        <f t="shared" si="5"/>
        <v>3.8016850969192058E-6</v>
      </c>
      <c r="D114" s="307">
        <v>1.4999999999999999E-2</v>
      </c>
      <c r="E114" s="74">
        <f t="shared" si="6"/>
        <v>1.554645316480702E-6</v>
      </c>
      <c r="F114" s="307">
        <v>0.60599999999999998</v>
      </c>
      <c r="G114" s="221">
        <f t="shared" si="7"/>
        <v>7.0000831693049778E-5</v>
      </c>
      <c r="H114" s="74">
        <f t="shared" si="8"/>
        <v>39.4</v>
      </c>
      <c r="I114" s="74">
        <f t="shared" si="9"/>
        <v>24.25</v>
      </c>
    </row>
    <row r="115" spans="1:9" x14ac:dyDescent="0.35">
      <c r="A115" s="23" t="s">
        <v>227</v>
      </c>
      <c r="B115" s="302"/>
      <c r="C115" s="74">
        <f t="shared" si="5"/>
        <v>0</v>
      </c>
      <c r="D115" s="307">
        <v>4.0000000000000001E-3</v>
      </c>
      <c r="E115" s="74">
        <f t="shared" si="6"/>
        <v>4.1457208439485386E-7</v>
      </c>
      <c r="F115" s="307">
        <v>0.60199999999999998</v>
      </c>
      <c r="G115" s="221">
        <f t="shared" si="7"/>
        <v>6.9538779998706219E-5</v>
      </c>
      <c r="H115" s="74">
        <f t="shared" si="8"/>
        <v>149.5</v>
      </c>
      <c r="I115" s="74" t="s">
        <v>321</v>
      </c>
    </row>
    <row r="116" spans="1:9" x14ac:dyDescent="0.35">
      <c r="A116" s="23" t="s">
        <v>16</v>
      </c>
      <c r="B116" s="302">
        <v>2.42</v>
      </c>
      <c r="C116" s="74">
        <f t="shared" si="5"/>
        <v>3.8333658060601988E-4</v>
      </c>
      <c r="D116" s="307">
        <v>0.91900000000000004</v>
      </c>
      <c r="E116" s="74">
        <f t="shared" si="6"/>
        <v>9.5247936389717669E-5</v>
      </c>
      <c r="F116" s="307">
        <v>0.59899999999999998</v>
      </c>
      <c r="G116" s="221">
        <f t="shared" si="7"/>
        <v>6.9192241227948543E-5</v>
      </c>
      <c r="H116" s="74">
        <f t="shared" si="8"/>
        <v>-0.34820457018498374</v>
      </c>
      <c r="I116" s="74">
        <f t="shared" si="9"/>
        <v>-0.75247933884297524</v>
      </c>
    </row>
    <row r="117" spans="1:9" x14ac:dyDescent="0.35">
      <c r="A117" s="23" t="s">
        <v>19</v>
      </c>
      <c r="B117" s="302">
        <v>8.5809999999999995</v>
      </c>
      <c r="C117" s="74">
        <f t="shared" si="5"/>
        <v>1.359260825694321E-3</v>
      </c>
      <c r="D117" s="307">
        <v>1.087</v>
      </c>
      <c r="E117" s="74">
        <f t="shared" si="6"/>
        <v>1.1265996393430153E-4</v>
      </c>
      <c r="F117" s="307">
        <v>0.55500000000000005</v>
      </c>
      <c r="G117" s="221">
        <f t="shared" si="7"/>
        <v>6.4109672590169356E-5</v>
      </c>
      <c r="H117" s="74">
        <f t="shared" si="8"/>
        <v>-0.48942042318307266</v>
      </c>
      <c r="I117" s="74">
        <f t="shared" si="9"/>
        <v>-0.93532222351707262</v>
      </c>
    </row>
    <row r="118" spans="1:9" x14ac:dyDescent="0.35">
      <c r="A118" s="23" t="s">
        <v>201</v>
      </c>
      <c r="B118" s="302">
        <v>2.0830000000000002</v>
      </c>
      <c r="C118" s="74">
        <f t="shared" si="5"/>
        <v>3.2995458570344612E-4</v>
      </c>
      <c r="D118" s="307">
        <v>1.01</v>
      </c>
      <c r="E118" s="74">
        <f t="shared" si="6"/>
        <v>1.0467945130970059E-4</v>
      </c>
      <c r="F118" s="307">
        <v>0.54300000000000004</v>
      </c>
      <c r="G118" s="221">
        <f t="shared" si="7"/>
        <v>6.2723517507138666E-5</v>
      </c>
      <c r="H118" s="74">
        <f t="shared" si="8"/>
        <v>-0.46237623762376234</v>
      </c>
      <c r="I118" s="74">
        <f t="shared" si="9"/>
        <v>-0.73931829092654833</v>
      </c>
    </row>
    <row r="119" spans="1:9" x14ac:dyDescent="0.35">
      <c r="A119" s="23" t="s">
        <v>95</v>
      </c>
      <c r="B119" s="302"/>
      <c r="C119" s="74">
        <f t="shared" si="5"/>
        <v>0</v>
      </c>
      <c r="D119" s="307">
        <v>0.22700000000000001</v>
      </c>
      <c r="E119" s="74">
        <f t="shared" si="6"/>
        <v>2.3526965789407955E-5</v>
      </c>
      <c r="F119" s="307">
        <v>0.53800000000000003</v>
      </c>
      <c r="G119" s="221">
        <f t="shared" si="7"/>
        <v>6.2145952889209211E-5</v>
      </c>
      <c r="H119" s="74">
        <f t="shared" si="8"/>
        <v>1.3700440528634363</v>
      </c>
      <c r="I119" s="74" t="s">
        <v>321</v>
      </c>
    </row>
    <row r="120" spans="1:9" x14ac:dyDescent="0.35">
      <c r="A120" s="23" t="s">
        <v>253</v>
      </c>
      <c r="B120" s="302">
        <v>4.3999999999999997E-2</v>
      </c>
      <c r="C120" s="74">
        <f t="shared" si="5"/>
        <v>6.9697560110185436E-6</v>
      </c>
      <c r="D120" s="307">
        <v>0.65700000000000003</v>
      </c>
      <c r="E120" s="74">
        <f t="shared" si="6"/>
        <v>6.8093464861854753E-5</v>
      </c>
      <c r="F120" s="307">
        <v>0.53700000000000003</v>
      </c>
      <c r="G120" s="221">
        <f t="shared" si="7"/>
        <v>6.2030439965623328E-5</v>
      </c>
      <c r="H120" s="74">
        <f t="shared" si="8"/>
        <v>-0.18264840182648401</v>
      </c>
      <c r="I120" s="74">
        <f t="shared" si="9"/>
        <v>11.204545454545457</v>
      </c>
    </row>
    <row r="121" spans="1:9" x14ac:dyDescent="0.35">
      <c r="A121" s="23" t="s">
        <v>5</v>
      </c>
      <c r="B121" s="302">
        <v>4.7169999999999996</v>
      </c>
      <c r="C121" s="74">
        <f t="shared" si="5"/>
        <v>7.4718952509032885E-4</v>
      </c>
      <c r="D121" s="307">
        <v>5.5339999999999998</v>
      </c>
      <c r="E121" s="74">
        <f t="shared" si="6"/>
        <v>5.7356047876028031E-4</v>
      </c>
      <c r="F121" s="307">
        <v>0.46700000000000003</v>
      </c>
      <c r="G121" s="221">
        <f t="shared" si="7"/>
        <v>5.3944535314610975E-5</v>
      </c>
      <c r="H121" s="74">
        <f t="shared" si="8"/>
        <v>-0.91561257679797614</v>
      </c>
      <c r="I121" s="74">
        <f t="shared" si="9"/>
        <v>-0.90099639601441595</v>
      </c>
    </row>
    <row r="122" spans="1:9" x14ac:dyDescent="0.35">
      <c r="A122" s="23" t="s">
        <v>205</v>
      </c>
      <c r="B122" s="302">
        <v>1.984</v>
      </c>
      <c r="C122" s="74">
        <f t="shared" si="5"/>
        <v>3.1427263467865435E-4</v>
      </c>
      <c r="D122" s="307">
        <v>0.90900000000000003</v>
      </c>
      <c r="E122" s="74">
        <f t="shared" si="6"/>
        <v>9.4211506178730546E-5</v>
      </c>
      <c r="F122" s="307">
        <v>0.46700000000000003</v>
      </c>
      <c r="G122" s="221">
        <f t="shared" si="7"/>
        <v>5.3944535314610975E-5</v>
      </c>
      <c r="H122" s="74">
        <f t="shared" si="8"/>
        <v>-0.48624862486248621</v>
      </c>
      <c r="I122" s="74">
        <f t="shared" si="9"/>
        <v>-0.764616935483871</v>
      </c>
    </row>
    <row r="123" spans="1:9" x14ac:dyDescent="0.35">
      <c r="A123" s="23" t="s">
        <v>148</v>
      </c>
      <c r="B123" s="302">
        <v>0.60099999999999998</v>
      </c>
      <c r="C123" s="74">
        <f t="shared" si="5"/>
        <v>9.5200530968685113E-5</v>
      </c>
      <c r="D123" s="307">
        <v>0.745</v>
      </c>
      <c r="E123" s="74">
        <f t="shared" si="6"/>
        <v>7.7214050718541532E-5</v>
      </c>
      <c r="F123" s="307">
        <v>0.44600000000000001</v>
      </c>
      <c r="G123" s="221">
        <f t="shared" si="7"/>
        <v>5.1518763919307264E-5</v>
      </c>
      <c r="H123" s="74">
        <f t="shared" si="8"/>
        <v>-0.40134228187919463</v>
      </c>
      <c r="I123" s="74">
        <f t="shared" si="9"/>
        <v>-0.25790349417637271</v>
      </c>
    </row>
    <row r="124" spans="1:9" x14ac:dyDescent="0.35">
      <c r="A124" s="23" t="s">
        <v>243</v>
      </c>
      <c r="B124" s="302">
        <v>9.6549999999999994</v>
      </c>
      <c r="C124" s="74">
        <f t="shared" si="5"/>
        <v>1.5293862337814553E-3</v>
      </c>
      <c r="D124" s="307">
        <v>0.79500000000000004</v>
      </c>
      <c r="E124" s="74">
        <f t="shared" si="6"/>
        <v>8.2396201773477201E-5</v>
      </c>
      <c r="F124" s="307">
        <v>0.41799999999999998</v>
      </c>
      <c r="G124" s="221">
        <f t="shared" si="7"/>
        <v>4.8284402058902326E-5</v>
      </c>
      <c r="H124" s="74">
        <f t="shared" si="8"/>
        <v>-0.47421383647798743</v>
      </c>
      <c r="I124" s="74">
        <f t="shared" si="9"/>
        <v>-0.95670636975660284</v>
      </c>
    </row>
    <row r="125" spans="1:9" x14ac:dyDescent="0.35">
      <c r="A125" s="23" t="s">
        <v>150</v>
      </c>
      <c r="B125" s="302">
        <v>0.113</v>
      </c>
      <c r="C125" s="74">
        <f t="shared" si="5"/>
        <v>1.7899600664661262E-5</v>
      </c>
      <c r="D125" s="307">
        <v>0.22</v>
      </c>
      <c r="E125" s="74">
        <f t="shared" si="6"/>
        <v>2.2801464641716962E-5</v>
      </c>
      <c r="F125" s="307">
        <v>0.40200000000000002</v>
      </c>
      <c r="G125" s="221">
        <f t="shared" si="7"/>
        <v>4.6436195281528077E-5</v>
      </c>
      <c r="H125" s="74">
        <f t="shared" si="8"/>
        <v>0.82727272727272738</v>
      </c>
      <c r="I125" s="74">
        <f t="shared" si="9"/>
        <v>2.5575221238938055</v>
      </c>
    </row>
    <row r="126" spans="1:9" x14ac:dyDescent="0.35">
      <c r="A126" s="23" t="s">
        <v>6</v>
      </c>
      <c r="B126" s="302">
        <v>1.496</v>
      </c>
      <c r="C126" s="74">
        <f t="shared" si="5"/>
        <v>2.369717043746305E-4</v>
      </c>
      <c r="D126" s="307">
        <v>0.13400000000000001</v>
      </c>
      <c r="E126" s="74">
        <f t="shared" si="6"/>
        <v>1.3888164827227604E-5</v>
      </c>
      <c r="F126" s="307">
        <v>0.39700000000000002</v>
      </c>
      <c r="G126" s="221">
        <f t="shared" si="7"/>
        <v>4.5858630663598622E-5</v>
      </c>
      <c r="H126" s="74">
        <f t="shared" si="8"/>
        <v>1.9626865671641789</v>
      </c>
      <c r="I126" s="74">
        <f t="shared" si="9"/>
        <v>-0.73462566844919786</v>
      </c>
    </row>
    <row r="127" spans="1:9" x14ac:dyDescent="0.35">
      <c r="A127" s="23" t="s">
        <v>24</v>
      </c>
      <c r="B127" s="302">
        <v>5.0000000000000001E-3</v>
      </c>
      <c r="C127" s="74">
        <f t="shared" si="5"/>
        <v>7.9201772852483457E-7</v>
      </c>
      <c r="D127" s="307">
        <v>0.38800000000000001</v>
      </c>
      <c r="E127" s="74">
        <f t="shared" si="6"/>
        <v>4.0213492186300826E-5</v>
      </c>
      <c r="F127" s="307">
        <v>0.39500000000000002</v>
      </c>
      <c r="G127" s="221">
        <f t="shared" si="7"/>
        <v>4.5627604816426842E-5</v>
      </c>
      <c r="H127" s="74">
        <f t="shared" si="8"/>
        <v>1.8041237113401998E-2</v>
      </c>
      <c r="I127" s="74">
        <f t="shared" si="9"/>
        <v>78</v>
      </c>
    </row>
    <row r="128" spans="1:9" x14ac:dyDescent="0.35">
      <c r="A128" s="23" t="s">
        <v>170</v>
      </c>
      <c r="B128" s="302">
        <v>11.356999999999999</v>
      </c>
      <c r="C128" s="74">
        <f t="shared" si="5"/>
        <v>1.798989068571309E-3</v>
      </c>
      <c r="D128" s="307">
        <v>0.72099999999999997</v>
      </c>
      <c r="E128" s="74">
        <f t="shared" si="6"/>
        <v>7.4726618212172402E-5</v>
      </c>
      <c r="F128" s="307">
        <v>0.36599999999999999</v>
      </c>
      <c r="G128" s="221">
        <f t="shared" si="7"/>
        <v>4.2277730032436007E-5</v>
      </c>
      <c r="H128" s="74">
        <f t="shared" si="8"/>
        <v>-0.49237170596393898</v>
      </c>
      <c r="I128" s="74">
        <f t="shared" si="9"/>
        <v>-0.96777317953684949</v>
      </c>
    </row>
    <row r="129" spans="1:9" x14ac:dyDescent="0.35">
      <c r="A129" s="23" t="s">
        <v>200</v>
      </c>
      <c r="B129" s="302">
        <v>0.20399999999999999</v>
      </c>
      <c r="C129" s="74">
        <f t="shared" si="5"/>
        <v>3.2314323323813248E-5</v>
      </c>
      <c r="D129" s="307">
        <v>0.312</v>
      </c>
      <c r="E129" s="74">
        <f t="shared" si="6"/>
        <v>3.2336622582798598E-5</v>
      </c>
      <c r="F129" s="307">
        <v>0.36199999999999999</v>
      </c>
      <c r="G129" s="221">
        <f t="shared" si="7"/>
        <v>4.1815678338092442E-5</v>
      </c>
      <c r="H129" s="74">
        <f t="shared" si="8"/>
        <v>0.16025641025641013</v>
      </c>
      <c r="I129" s="74">
        <f t="shared" si="9"/>
        <v>0.77450980392156876</v>
      </c>
    </row>
    <row r="130" spans="1:9" x14ac:dyDescent="0.35">
      <c r="A130" s="23" t="s">
        <v>247</v>
      </c>
      <c r="B130" s="302">
        <v>0.13600000000000001</v>
      </c>
      <c r="C130" s="74">
        <f t="shared" si="5"/>
        <v>2.1542882215875502E-5</v>
      </c>
      <c r="D130" s="307">
        <v>0.96199999999999997</v>
      </c>
      <c r="E130" s="74">
        <f t="shared" si="6"/>
        <v>9.9704586296962347E-5</v>
      </c>
      <c r="F130" s="307">
        <v>0.35699999999999998</v>
      </c>
      <c r="G130" s="221">
        <f t="shared" si="7"/>
        <v>4.1238113720162987E-5</v>
      </c>
      <c r="H130" s="74">
        <f t="shared" si="8"/>
        <v>-0.62889812889812891</v>
      </c>
      <c r="I130" s="74">
        <f t="shared" si="9"/>
        <v>1.6249999999999996</v>
      </c>
    </row>
    <row r="131" spans="1:9" x14ac:dyDescent="0.35">
      <c r="A131" s="23" t="s">
        <v>132</v>
      </c>
      <c r="B131" s="302">
        <v>0.14399999999999999</v>
      </c>
      <c r="C131" s="74">
        <f t="shared" si="5"/>
        <v>2.2810110581515231E-5</v>
      </c>
      <c r="D131" s="307">
        <v>0.192</v>
      </c>
      <c r="E131" s="74">
        <f t="shared" si="6"/>
        <v>1.9899460050952984E-5</v>
      </c>
      <c r="F131" s="307">
        <v>0.35599999999999998</v>
      </c>
      <c r="G131" s="221">
        <f t="shared" si="7"/>
        <v>4.1122600796577097E-5</v>
      </c>
      <c r="H131" s="74">
        <f t="shared" si="8"/>
        <v>0.85416666666666652</v>
      </c>
      <c r="I131" s="74">
        <f t="shared" si="9"/>
        <v>1.4722222222222223</v>
      </c>
    </row>
    <row r="132" spans="1:9" x14ac:dyDescent="0.35">
      <c r="A132" s="23" t="s">
        <v>110</v>
      </c>
      <c r="B132" s="302">
        <v>0.29199999999999998</v>
      </c>
      <c r="C132" s="74">
        <f t="shared" si="5"/>
        <v>4.6253835345850332E-5</v>
      </c>
      <c r="D132" s="307"/>
      <c r="E132" s="74">
        <f t="shared" si="6"/>
        <v>0</v>
      </c>
      <c r="F132" s="307">
        <v>0.35</v>
      </c>
      <c r="G132" s="221">
        <f t="shared" si="7"/>
        <v>4.0429523255061752E-5</v>
      </c>
      <c r="H132" s="74" t="s">
        <v>321</v>
      </c>
      <c r="I132" s="74">
        <f t="shared" si="9"/>
        <v>0.19863013698630128</v>
      </c>
    </row>
    <row r="133" spans="1:9" x14ac:dyDescent="0.35">
      <c r="A133" s="23" t="s">
        <v>252</v>
      </c>
      <c r="B133" s="302">
        <v>0.16600000000000001</v>
      </c>
      <c r="C133" s="74">
        <f t="shared" ref="C133:C196" si="10">B133/$B$267</f>
        <v>2.6294988587024507E-5</v>
      </c>
      <c r="D133" s="307">
        <v>0.90500000000000003</v>
      </c>
      <c r="E133" s="74">
        <f t="shared" ref="E133:E196" si="11">D133/$D$267</f>
        <v>9.3796934094335688E-5</v>
      </c>
      <c r="F133" s="307">
        <v>0.33700000000000002</v>
      </c>
      <c r="G133" s="221">
        <f t="shared" ref="G133:G196" si="12">F133/$F$267</f>
        <v>3.8927855248445179E-5</v>
      </c>
      <c r="H133" s="74">
        <f t="shared" ref="H133:H195" si="13">(F133/D133)-1</f>
        <v>-0.6276243093922651</v>
      </c>
      <c r="I133" s="74">
        <f t="shared" ref="I133:I195" si="14">(F133/B133)-1</f>
        <v>1.0301204819277108</v>
      </c>
    </row>
    <row r="134" spans="1:9" x14ac:dyDescent="0.35">
      <c r="A134" s="23" t="s">
        <v>119</v>
      </c>
      <c r="B134" s="302">
        <v>0.58099999999999996</v>
      </c>
      <c r="C134" s="74">
        <f t="shared" si="10"/>
        <v>9.2032460054585765E-5</v>
      </c>
      <c r="D134" s="307">
        <v>0.501</v>
      </c>
      <c r="E134" s="74">
        <f t="shared" si="11"/>
        <v>5.1925153570455447E-5</v>
      </c>
      <c r="F134" s="307">
        <v>0.33400000000000002</v>
      </c>
      <c r="G134" s="221">
        <f t="shared" si="12"/>
        <v>3.8581316477687503E-5</v>
      </c>
      <c r="H134" s="74">
        <f t="shared" si="13"/>
        <v>-0.33333333333333326</v>
      </c>
      <c r="I134" s="74">
        <f t="shared" si="14"/>
        <v>-0.42512908777969016</v>
      </c>
    </row>
    <row r="135" spans="1:9" x14ac:dyDescent="0.35">
      <c r="A135" s="23" t="s">
        <v>117</v>
      </c>
      <c r="B135" s="302">
        <v>2.1150000000000002</v>
      </c>
      <c r="C135" s="74">
        <f t="shared" si="10"/>
        <v>3.3502349916600502E-4</v>
      </c>
      <c r="D135" s="307">
        <v>2.7810000000000001</v>
      </c>
      <c r="E135" s="74">
        <f t="shared" si="11"/>
        <v>2.8823124167552216E-4</v>
      </c>
      <c r="F135" s="307">
        <v>0.31</v>
      </c>
      <c r="G135" s="221">
        <f t="shared" si="12"/>
        <v>3.5809006311626124E-5</v>
      </c>
      <c r="H135" s="74">
        <f t="shared" si="13"/>
        <v>-0.88852930600503421</v>
      </c>
      <c r="I135" s="74">
        <f t="shared" si="14"/>
        <v>-0.85342789598108748</v>
      </c>
    </row>
    <row r="136" spans="1:9" x14ac:dyDescent="0.35">
      <c r="A136" s="23" t="s">
        <v>13</v>
      </c>
      <c r="B136" s="302">
        <v>0</v>
      </c>
      <c r="C136" s="74">
        <f t="shared" si="10"/>
        <v>0</v>
      </c>
      <c r="D136" s="307">
        <v>9.2999999999999999E-2</v>
      </c>
      <c r="E136" s="74">
        <f t="shared" si="11"/>
        <v>9.6388009621803526E-6</v>
      </c>
      <c r="F136" s="307">
        <v>0.29899999999999999</v>
      </c>
      <c r="G136" s="221">
        <f t="shared" si="12"/>
        <v>3.4538364152181323E-5</v>
      </c>
      <c r="H136" s="74">
        <f t="shared" si="13"/>
        <v>2.21505376344086</v>
      </c>
      <c r="I136" s="74" t="s">
        <v>321</v>
      </c>
    </row>
    <row r="137" spans="1:9" x14ac:dyDescent="0.35">
      <c r="A137" s="23" t="s">
        <v>238</v>
      </c>
      <c r="B137" s="302">
        <v>0.186</v>
      </c>
      <c r="C137" s="74">
        <f t="shared" si="10"/>
        <v>2.9463059501123845E-5</v>
      </c>
      <c r="D137" s="307">
        <v>0.23899999999999999</v>
      </c>
      <c r="E137" s="74">
        <f t="shared" si="11"/>
        <v>2.4770682042592517E-5</v>
      </c>
      <c r="F137" s="307">
        <v>0.29099999999999998</v>
      </c>
      <c r="G137" s="221">
        <f t="shared" si="12"/>
        <v>3.3614260763494199E-5</v>
      </c>
      <c r="H137" s="74">
        <f t="shared" si="13"/>
        <v>0.21757322175732208</v>
      </c>
      <c r="I137" s="74">
        <f t="shared" si="14"/>
        <v>0.56451612903225801</v>
      </c>
    </row>
    <row r="138" spans="1:9" x14ac:dyDescent="0.35">
      <c r="A138" s="23" t="s">
        <v>231</v>
      </c>
      <c r="B138" s="302">
        <v>5.7000000000000002E-2</v>
      </c>
      <c r="C138" s="74">
        <f t="shared" si="10"/>
        <v>9.0290021051831147E-6</v>
      </c>
      <c r="D138" s="307">
        <v>0.19600000000000001</v>
      </c>
      <c r="E138" s="74">
        <f t="shared" si="11"/>
        <v>2.0314032135347838E-5</v>
      </c>
      <c r="F138" s="307">
        <v>0.28499999999999998</v>
      </c>
      <c r="G138" s="221">
        <f t="shared" si="12"/>
        <v>3.2921183221978854E-5</v>
      </c>
      <c r="H138" s="74">
        <f t="shared" si="13"/>
        <v>0.45408163265306101</v>
      </c>
      <c r="I138" s="74">
        <f t="shared" si="14"/>
        <v>3.9999999999999991</v>
      </c>
    </row>
    <row r="139" spans="1:9" x14ac:dyDescent="0.35">
      <c r="A139" s="23" t="s">
        <v>122</v>
      </c>
      <c r="B139" s="302">
        <v>6.2E-2</v>
      </c>
      <c r="C139" s="74">
        <f t="shared" si="10"/>
        <v>9.8210198337079484E-6</v>
      </c>
      <c r="D139" s="307">
        <v>0.436</v>
      </c>
      <c r="E139" s="74">
        <f t="shared" si="11"/>
        <v>4.5188357199039066E-5</v>
      </c>
      <c r="F139" s="307">
        <v>0.27500000000000002</v>
      </c>
      <c r="G139" s="221">
        <f t="shared" si="12"/>
        <v>3.176605398611995E-5</v>
      </c>
      <c r="H139" s="74">
        <f t="shared" si="13"/>
        <v>-0.36926605504587151</v>
      </c>
      <c r="I139" s="74">
        <f t="shared" si="14"/>
        <v>3.435483870967742</v>
      </c>
    </row>
    <row r="140" spans="1:9" x14ac:dyDescent="0.35">
      <c r="A140" s="23" t="s">
        <v>257</v>
      </c>
      <c r="B140" s="302">
        <v>1.504</v>
      </c>
      <c r="C140" s="74">
        <f t="shared" si="10"/>
        <v>2.3823893274027024E-4</v>
      </c>
      <c r="D140" s="307">
        <v>0.40400000000000003</v>
      </c>
      <c r="E140" s="74">
        <f t="shared" si="11"/>
        <v>4.1871780523880242E-5</v>
      </c>
      <c r="F140" s="307">
        <v>0.26700000000000002</v>
      </c>
      <c r="G140" s="221">
        <f t="shared" si="12"/>
        <v>3.0841950597432826E-5</v>
      </c>
      <c r="H140" s="74">
        <f t="shared" si="13"/>
        <v>-0.33910891089108908</v>
      </c>
      <c r="I140" s="74">
        <f t="shared" si="14"/>
        <v>-0.82247340425531912</v>
      </c>
    </row>
    <row r="141" spans="1:9" x14ac:dyDescent="0.35">
      <c r="A141" s="23" t="s">
        <v>121</v>
      </c>
      <c r="B141" s="302">
        <v>1E-3</v>
      </c>
      <c r="C141" s="74">
        <f t="shared" si="10"/>
        <v>1.584035457049669E-7</v>
      </c>
      <c r="D141" s="307">
        <v>4.0000000000000001E-3</v>
      </c>
      <c r="E141" s="74">
        <f t="shared" si="11"/>
        <v>4.1457208439485386E-7</v>
      </c>
      <c r="F141" s="307">
        <v>0.25600000000000001</v>
      </c>
      <c r="G141" s="221">
        <f t="shared" si="12"/>
        <v>2.9571308437988026E-5</v>
      </c>
      <c r="H141" s="74">
        <f t="shared" si="13"/>
        <v>63</v>
      </c>
      <c r="I141" s="74">
        <f t="shared" si="14"/>
        <v>255</v>
      </c>
    </row>
    <row r="142" spans="1:9" x14ac:dyDescent="0.35">
      <c r="A142" s="23" t="s">
        <v>138</v>
      </c>
      <c r="B142" s="302">
        <v>1E-3</v>
      </c>
      <c r="C142" s="74">
        <f t="shared" si="10"/>
        <v>1.584035457049669E-7</v>
      </c>
      <c r="D142" s="307">
        <v>0.3</v>
      </c>
      <c r="E142" s="74">
        <f t="shared" si="11"/>
        <v>3.109290632961404E-5</v>
      </c>
      <c r="F142" s="307">
        <v>0.221</v>
      </c>
      <c r="G142" s="221">
        <f t="shared" si="12"/>
        <v>2.5528356112481853E-5</v>
      </c>
      <c r="H142" s="74">
        <f t="shared" si="13"/>
        <v>-0.26333333333333331</v>
      </c>
      <c r="I142" s="74">
        <f t="shared" si="14"/>
        <v>220</v>
      </c>
    </row>
    <row r="143" spans="1:9" x14ac:dyDescent="0.35">
      <c r="A143" s="23" t="s">
        <v>30</v>
      </c>
      <c r="B143" s="302">
        <v>0.26400000000000001</v>
      </c>
      <c r="C143" s="74">
        <f t="shared" si="10"/>
        <v>4.1818536066111265E-5</v>
      </c>
      <c r="D143" s="307">
        <v>3.7999999999999999E-2</v>
      </c>
      <c r="E143" s="74">
        <f t="shared" si="11"/>
        <v>3.9384348017511113E-6</v>
      </c>
      <c r="F143" s="307">
        <v>0.20300000000000001</v>
      </c>
      <c r="G143" s="221">
        <f t="shared" si="12"/>
        <v>2.3449123487935821E-5</v>
      </c>
      <c r="H143" s="74">
        <f t="shared" si="13"/>
        <v>4.3421052631578956</v>
      </c>
      <c r="I143" s="74">
        <f t="shared" si="14"/>
        <v>-0.23106060606060608</v>
      </c>
    </row>
    <row r="144" spans="1:9" x14ac:dyDescent="0.35">
      <c r="A144" s="23" t="s">
        <v>226</v>
      </c>
      <c r="B144" s="302">
        <v>0.34899999999999998</v>
      </c>
      <c r="C144" s="74">
        <f t="shared" si="10"/>
        <v>5.5282837451033443E-5</v>
      </c>
      <c r="D144" s="307">
        <v>0.63600000000000001</v>
      </c>
      <c r="E144" s="74">
        <f t="shared" si="11"/>
        <v>6.5916961418781769E-5</v>
      </c>
      <c r="F144" s="307">
        <v>0.20300000000000001</v>
      </c>
      <c r="G144" s="221">
        <f t="shared" si="12"/>
        <v>2.3449123487935821E-5</v>
      </c>
      <c r="H144" s="74">
        <f t="shared" si="13"/>
        <v>-0.6808176100628931</v>
      </c>
      <c r="I144" s="74">
        <f t="shared" si="14"/>
        <v>-0.41833810888252143</v>
      </c>
    </row>
    <row r="145" spans="1:9" x14ac:dyDescent="0.35">
      <c r="A145" s="23" t="s">
        <v>204</v>
      </c>
      <c r="B145" s="302">
        <v>7.1999999999999995E-2</v>
      </c>
      <c r="C145" s="74">
        <f t="shared" si="10"/>
        <v>1.1405055290757616E-5</v>
      </c>
      <c r="D145" s="307">
        <v>0.75600000000000001</v>
      </c>
      <c r="E145" s="74">
        <f t="shared" si="11"/>
        <v>7.8354123950627379E-5</v>
      </c>
      <c r="F145" s="307">
        <v>0.19700000000000001</v>
      </c>
      <c r="G145" s="221">
        <f t="shared" si="12"/>
        <v>2.2756045946420473E-5</v>
      </c>
      <c r="H145" s="74">
        <f t="shared" si="13"/>
        <v>-0.73941798941798942</v>
      </c>
      <c r="I145" s="74">
        <f t="shared" si="14"/>
        <v>1.7361111111111116</v>
      </c>
    </row>
    <row r="146" spans="1:9" x14ac:dyDescent="0.35">
      <c r="A146" s="23" t="s">
        <v>203</v>
      </c>
      <c r="B146" s="302">
        <v>0.38100000000000001</v>
      </c>
      <c r="C146" s="74">
        <f t="shared" si="10"/>
        <v>6.0351750913592393E-5</v>
      </c>
      <c r="D146" s="307">
        <v>4.9329999999999998</v>
      </c>
      <c r="E146" s="74">
        <f t="shared" si="11"/>
        <v>5.1127102307995352E-4</v>
      </c>
      <c r="F146" s="307">
        <v>0.19500000000000001</v>
      </c>
      <c r="G146" s="221">
        <f t="shared" si="12"/>
        <v>2.2525020099248694E-5</v>
      </c>
      <c r="H146" s="74">
        <f t="shared" si="13"/>
        <v>-0.96047030204743566</v>
      </c>
      <c r="I146" s="74">
        <f t="shared" si="14"/>
        <v>-0.48818897637795278</v>
      </c>
    </row>
    <row r="147" spans="1:9" x14ac:dyDescent="0.35">
      <c r="A147" s="23" t="s">
        <v>144</v>
      </c>
      <c r="B147" s="302">
        <v>1.2999999999999999E-2</v>
      </c>
      <c r="C147" s="74">
        <f t="shared" si="10"/>
        <v>2.0592460941645699E-6</v>
      </c>
      <c r="D147" s="307">
        <v>0.216</v>
      </c>
      <c r="E147" s="74">
        <f t="shared" si="11"/>
        <v>2.2386892557322108E-5</v>
      </c>
      <c r="F147" s="307">
        <v>0.186</v>
      </c>
      <c r="G147" s="221">
        <f t="shared" si="12"/>
        <v>2.1485403786975676E-5</v>
      </c>
      <c r="H147" s="74">
        <f t="shared" si="13"/>
        <v>-0.13888888888888884</v>
      </c>
      <c r="I147" s="74">
        <f t="shared" si="14"/>
        <v>13.307692307692308</v>
      </c>
    </row>
    <row r="148" spans="1:9" x14ac:dyDescent="0.35">
      <c r="A148" s="23" t="s">
        <v>186</v>
      </c>
      <c r="B148" s="302">
        <v>0.46100000000000002</v>
      </c>
      <c r="C148" s="74">
        <f t="shared" si="10"/>
        <v>7.3024034569989745E-5</v>
      </c>
      <c r="D148" s="307">
        <v>0.14399999999999999</v>
      </c>
      <c r="E148" s="74">
        <f t="shared" si="11"/>
        <v>1.4924595038214737E-5</v>
      </c>
      <c r="F148" s="307">
        <v>0.183</v>
      </c>
      <c r="G148" s="221">
        <f t="shared" si="12"/>
        <v>2.1138865016218004E-5</v>
      </c>
      <c r="H148" s="74">
        <f t="shared" si="13"/>
        <v>0.27083333333333348</v>
      </c>
      <c r="I148" s="74">
        <f t="shared" si="14"/>
        <v>-0.60303687635574832</v>
      </c>
    </row>
    <row r="149" spans="1:9" x14ac:dyDescent="0.35">
      <c r="A149" s="23" t="s">
        <v>48</v>
      </c>
      <c r="B149" s="302"/>
      <c r="C149" s="74">
        <f t="shared" si="10"/>
        <v>0</v>
      </c>
      <c r="D149" s="307">
        <v>0.42399999999999999</v>
      </c>
      <c r="E149" s="74">
        <f t="shared" si="11"/>
        <v>4.3944640945854508E-5</v>
      </c>
      <c r="F149" s="307">
        <v>0.18099999999999999</v>
      </c>
      <c r="G149" s="221">
        <f t="shared" si="12"/>
        <v>2.0907839169046221E-5</v>
      </c>
      <c r="H149" s="74">
        <f t="shared" si="13"/>
        <v>-0.57311320754716988</v>
      </c>
      <c r="I149" s="74" t="s">
        <v>321</v>
      </c>
    </row>
    <row r="150" spans="1:9" x14ac:dyDescent="0.35">
      <c r="A150" s="23" t="s">
        <v>237</v>
      </c>
      <c r="B150" s="302">
        <v>3.1E-2</v>
      </c>
      <c r="C150" s="74">
        <f t="shared" si="10"/>
        <v>4.9105099168539742E-6</v>
      </c>
      <c r="D150" s="307">
        <v>0.23300000000000001</v>
      </c>
      <c r="E150" s="74">
        <f t="shared" si="11"/>
        <v>2.4148823916000238E-5</v>
      </c>
      <c r="F150" s="307">
        <v>0.17799999999999999</v>
      </c>
      <c r="G150" s="221">
        <f t="shared" si="12"/>
        <v>2.0561300398288548E-5</v>
      </c>
      <c r="H150" s="74">
        <f t="shared" si="13"/>
        <v>-0.23605150214592285</v>
      </c>
      <c r="I150" s="74">
        <f t="shared" si="14"/>
        <v>4.7419354838709671</v>
      </c>
    </row>
    <row r="151" spans="1:9" x14ac:dyDescent="0.35">
      <c r="A151" s="23" t="s">
        <v>116</v>
      </c>
      <c r="B151" s="302">
        <v>0.64200000000000002</v>
      </c>
      <c r="C151" s="74">
        <f t="shared" si="10"/>
        <v>1.0169507634258875E-4</v>
      </c>
      <c r="D151" s="307">
        <v>0.36499999999999999</v>
      </c>
      <c r="E151" s="74">
        <f t="shared" si="11"/>
        <v>3.7829702701030414E-5</v>
      </c>
      <c r="F151" s="307">
        <v>0.17599999999999999</v>
      </c>
      <c r="G151" s="221">
        <f t="shared" si="12"/>
        <v>2.0330274551116766E-5</v>
      </c>
      <c r="H151" s="74">
        <f t="shared" si="13"/>
        <v>-0.51780821917808217</v>
      </c>
      <c r="I151" s="74">
        <f t="shared" si="14"/>
        <v>-0.72585669781931461</v>
      </c>
    </row>
    <row r="152" spans="1:9" x14ac:dyDescent="0.35">
      <c r="A152" s="23" t="s">
        <v>159</v>
      </c>
      <c r="B152" s="302">
        <v>5.8999999999999997E-2</v>
      </c>
      <c r="C152" s="74">
        <f t="shared" si="10"/>
        <v>9.3458091965930462E-6</v>
      </c>
      <c r="D152" s="307">
        <v>2.1000000000000001E-2</v>
      </c>
      <c r="E152" s="74">
        <f t="shared" si="11"/>
        <v>2.1765034430729826E-6</v>
      </c>
      <c r="F152" s="307">
        <v>0.17399999999999999</v>
      </c>
      <c r="G152" s="221">
        <f t="shared" si="12"/>
        <v>2.0099248703944986E-5</v>
      </c>
      <c r="H152" s="74">
        <f t="shared" si="13"/>
        <v>7.2857142857142847</v>
      </c>
      <c r="I152" s="74">
        <f t="shared" si="14"/>
        <v>1.9491525423728815</v>
      </c>
    </row>
    <row r="153" spans="1:9" x14ac:dyDescent="0.35">
      <c r="A153" s="23" t="s">
        <v>182</v>
      </c>
      <c r="B153" s="302">
        <v>3.6259999999999999</v>
      </c>
      <c r="C153" s="74">
        <f t="shared" si="10"/>
        <v>5.7437125672621001E-4</v>
      </c>
      <c r="D153" s="307">
        <v>1.871</v>
      </c>
      <c r="E153" s="74">
        <f t="shared" si="11"/>
        <v>1.9391609247569288E-4</v>
      </c>
      <c r="F153" s="307">
        <v>0.17100000000000001</v>
      </c>
      <c r="G153" s="221">
        <f t="shared" si="12"/>
        <v>1.9752709933187317E-5</v>
      </c>
      <c r="H153" s="74">
        <f t="shared" si="13"/>
        <v>-0.9086050240513095</v>
      </c>
      <c r="I153" s="74">
        <f t="shared" si="14"/>
        <v>-0.9528405956977386</v>
      </c>
    </row>
    <row r="154" spans="1:9" x14ac:dyDescent="0.35">
      <c r="A154" s="23" t="s">
        <v>174</v>
      </c>
      <c r="B154" s="302">
        <v>9.9000000000000005E-2</v>
      </c>
      <c r="C154" s="74">
        <f t="shared" si="10"/>
        <v>1.5681951024791725E-5</v>
      </c>
      <c r="D154" s="307">
        <v>9.1999999999999998E-2</v>
      </c>
      <c r="E154" s="74">
        <f t="shared" si="11"/>
        <v>9.5351579410816383E-6</v>
      </c>
      <c r="F154" s="307">
        <v>0.17</v>
      </c>
      <c r="G154" s="221">
        <f t="shared" si="12"/>
        <v>1.9637197009601424E-5</v>
      </c>
      <c r="H154" s="74">
        <f t="shared" si="13"/>
        <v>0.84782608695652195</v>
      </c>
      <c r="I154" s="74">
        <f t="shared" si="14"/>
        <v>0.71717171717171713</v>
      </c>
    </row>
    <row r="155" spans="1:9" x14ac:dyDescent="0.35">
      <c r="A155" s="23" t="s">
        <v>109</v>
      </c>
      <c r="B155" s="302">
        <v>1.8160000000000001</v>
      </c>
      <c r="C155" s="74">
        <f t="shared" si="10"/>
        <v>2.8766083900021991E-4</v>
      </c>
      <c r="D155" s="307">
        <v>3.706</v>
      </c>
      <c r="E155" s="74">
        <f t="shared" si="11"/>
        <v>3.8410103619183206E-4</v>
      </c>
      <c r="F155" s="307">
        <v>0.16700000000000001</v>
      </c>
      <c r="G155" s="221">
        <f t="shared" si="12"/>
        <v>1.9290658238843752E-5</v>
      </c>
      <c r="H155" s="74">
        <f t="shared" si="13"/>
        <v>-0.95493793847814357</v>
      </c>
      <c r="I155" s="74">
        <f t="shared" si="14"/>
        <v>-0.90803964757709255</v>
      </c>
    </row>
    <row r="156" spans="1:9" x14ac:dyDescent="0.35">
      <c r="A156" s="23" t="s">
        <v>28</v>
      </c>
      <c r="B156" s="302">
        <v>1.2999999999999999E-2</v>
      </c>
      <c r="C156" s="74">
        <f t="shared" si="10"/>
        <v>2.0592460941645699E-6</v>
      </c>
      <c r="D156" s="307">
        <v>2.5999999999999999E-2</v>
      </c>
      <c r="E156" s="74">
        <f t="shared" si="11"/>
        <v>2.69471854856655E-6</v>
      </c>
      <c r="F156" s="307">
        <v>0.16</v>
      </c>
      <c r="G156" s="221">
        <f t="shared" si="12"/>
        <v>1.8482067773742517E-5</v>
      </c>
      <c r="H156" s="74">
        <f t="shared" si="13"/>
        <v>5.1538461538461542</v>
      </c>
      <c r="I156" s="74">
        <f t="shared" si="14"/>
        <v>11.307692307692308</v>
      </c>
    </row>
    <row r="157" spans="1:9" x14ac:dyDescent="0.35">
      <c r="A157" s="23" t="s">
        <v>32</v>
      </c>
      <c r="B157" s="302">
        <v>3.9E-2</v>
      </c>
      <c r="C157" s="74">
        <f t="shared" si="10"/>
        <v>6.1777382824937092E-6</v>
      </c>
      <c r="D157" s="307">
        <v>0.20599999999999999</v>
      </c>
      <c r="E157" s="74">
        <f t="shared" si="11"/>
        <v>2.1350462346334971E-5</v>
      </c>
      <c r="F157" s="307">
        <v>0.16</v>
      </c>
      <c r="G157" s="221">
        <f t="shared" si="12"/>
        <v>1.8482067773742517E-5</v>
      </c>
      <c r="H157" s="74">
        <f t="shared" si="13"/>
        <v>-0.22330097087378631</v>
      </c>
      <c r="I157" s="74">
        <f t="shared" si="14"/>
        <v>3.1025641025641031</v>
      </c>
    </row>
    <row r="158" spans="1:9" x14ac:dyDescent="0.35">
      <c r="A158" s="23" t="s">
        <v>256</v>
      </c>
      <c r="B158" s="302">
        <v>8.6999999999999994E-2</v>
      </c>
      <c r="C158" s="74">
        <f t="shared" si="10"/>
        <v>1.378110847633212E-5</v>
      </c>
      <c r="D158" s="307">
        <v>1.6E-2</v>
      </c>
      <c r="E158" s="74">
        <f t="shared" si="11"/>
        <v>1.6582883375794154E-6</v>
      </c>
      <c r="F158" s="307">
        <v>0.156</v>
      </c>
      <c r="G158" s="221">
        <f t="shared" si="12"/>
        <v>1.8020016079398955E-5</v>
      </c>
      <c r="H158" s="74">
        <f t="shared" si="13"/>
        <v>8.75</v>
      </c>
      <c r="I158" s="74">
        <f t="shared" si="14"/>
        <v>0.7931034482758621</v>
      </c>
    </row>
    <row r="159" spans="1:9" x14ac:dyDescent="0.35">
      <c r="A159" s="23" t="s">
        <v>184</v>
      </c>
      <c r="B159" s="302">
        <v>0.79300000000000004</v>
      </c>
      <c r="C159" s="74">
        <f t="shared" si="10"/>
        <v>1.2561401174403876E-4</v>
      </c>
      <c r="D159" s="307">
        <v>1.091</v>
      </c>
      <c r="E159" s="74">
        <f t="shared" si="11"/>
        <v>1.1307453601869638E-4</v>
      </c>
      <c r="F159" s="307">
        <v>0.14000000000000001</v>
      </c>
      <c r="G159" s="221">
        <f t="shared" si="12"/>
        <v>1.6171809302024703E-5</v>
      </c>
      <c r="H159" s="74">
        <f t="shared" si="13"/>
        <v>-0.87167736021998166</v>
      </c>
      <c r="I159" s="74">
        <f t="shared" si="14"/>
        <v>-0.82345523329129888</v>
      </c>
    </row>
    <row r="160" spans="1:9" x14ac:dyDescent="0.35">
      <c r="A160" s="23" t="s">
        <v>208</v>
      </c>
      <c r="B160" s="302">
        <v>0.01</v>
      </c>
      <c r="C160" s="74">
        <f t="shared" si="10"/>
        <v>1.5840354570496691E-6</v>
      </c>
      <c r="D160" s="307">
        <v>0.14399999999999999</v>
      </c>
      <c r="E160" s="74">
        <f t="shared" si="11"/>
        <v>1.4924595038214737E-5</v>
      </c>
      <c r="F160" s="307">
        <v>0.14000000000000001</v>
      </c>
      <c r="G160" s="221">
        <f t="shared" si="12"/>
        <v>1.6171809302024703E-5</v>
      </c>
      <c r="H160" s="74">
        <f t="shared" si="13"/>
        <v>-2.7777777777777568E-2</v>
      </c>
      <c r="I160" s="74">
        <f t="shared" si="14"/>
        <v>13.000000000000002</v>
      </c>
    </row>
    <row r="161" spans="1:9" x14ac:dyDescent="0.35">
      <c r="A161" s="23" t="s">
        <v>245</v>
      </c>
      <c r="B161" s="302">
        <v>1E-3</v>
      </c>
      <c r="C161" s="74">
        <f t="shared" si="10"/>
        <v>1.584035457049669E-7</v>
      </c>
      <c r="D161" s="307"/>
      <c r="E161" s="74">
        <f t="shared" si="11"/>
        <v>0</v>
      </c>
      <c r="F161" s="307">
        <v>0.13300000000000001</v>
      </c>
      <c r="G161" s="221">
        <f t="shared" si="12"/>
        <v>1.5363218836923468E-5</v>
      </c>
      <c r="H161" s="74" t="s">
        <v>321</v>
      </c>
      <c r="I161" s="74">
        <f t="shared" si="14"/>
        <v>132</v>
      </c>
    </row>
    <row r="162" spans="1:9" x14ac:dyDescent="0.35">
      <c r="A162" s="23" t="s">
        <v>236</v>
      </c>
      <c r="B162" s="302">
        <v>0.626</v>
      </c>
      <c r="C162" s="74">
        <f t="shared" si="10"/>
        <v>9.9160619611309288E-5</v>
      </c>
      <c r="D162" s="307">
        <v>1.2889999999999999</v>
      </c>
      <c r="E162" s="74">
        <f t="shared" si="11"/>
        <v>1.3359585419624165E-4</v>
      </c>
      <c r="F162" s="307">
        <v>0.13100000000000001</v>
      </c>
      <c r="G162" s="221">
        <f t="shared" si="12"/>
        <v>1.5132192989751685E-5</v>
      </c>
      <c r="H162" s="74">
        <f t="shared" si="13"/>
        <v>-0.89837083010085339</v>
      </c>
      <c r="I162" s="74">
        <f t="shared" si="14"/>
        <v>-0.79073482428115016</v>
      </c>
    </row>
    <row r="163" spans="1:9" x14ac:dyDescent="0.35">
      <c r="A163" s="23" t="s">
        <v>7</v>
      </c>
      <c r="B163" s="302">
        <v>2.6720000000000002</v>
      </c>
      <c r="C163" s="74">
        <f t="shared" si="10"/>
        <v>4.2325427412367159E-4</v>
      </c>
      <c r="D163" s="307">
        <v>0.24199999999999999</v>
      </c>
      <c r="E163" s="74">
        <f t="shared" si="11"/>
        <v>2.5081611105888657E-5</v>
      </c>
      <c r="F163" s="307">
        <v>0.13</v>
      </c>
      <c r="G163" s="221">
        <f t="shared" si="12"/>
        <v>1.5016680066165796E-5</v>
      </c>
      <c r="H163" s="74">
        <f t="shared" si="13"/>
        <v>-0.46280991735537191</v>
      </c>
      <c r="I163" s="74">
        <f t="shared" si="14"/>
        <v>-0.95134730538922152</v>
      </c>
    </row>
    <row r="164" spans="1:9" x14ac:dyDescent="0.35">
      <c r="A164" s="23" t="s">
        <v>25</v>
      </c>
      <c r="B164" s="302">
        <v>5.5E-2</v>
      </c>
      <c r="C164" s="74">
        <f t="shared" si="10"/>
        <v>8.7121950137731799E-6</v>
      </c>
      <c r="D164" s="307">
        <v>8.5000000000000006E-2</v>
      </c>
      <c r="E164" s="74">
        <f t="shared" si="11"/>
        <v>8.8096567933906448E-6</v>
      </c>
      <c r="F164" s="307">
        <v>0.125</v>
      </c>
      <c r="G164" s="221">
        <f t="shared" si="12"/>
        <v>1.443911544823634E-5</v>
      </c>
      <c r="H164" s="74">
        <f t="shared" si="13"/>
        <v>0.47058823529411753</v>
      </c>
      <c r="I164" s="74">
        <f t="shared" si="14"/>
        <v>1.2727272727272729</v>
      </c>
    </row>
    <row r="165" spans="1:9" x14ac:dyDescent="0.35">
      <c r="A165" s="23" t="s">
        <v>113</v>
      </c>
      <c r="B165" s="302">
        <v>2.8000000000000001E-2</v>
      </c>
      <c r="C165" s="74">
        <f t="shared" si="10"/>
        <v>4.4352992797390737E-6</v>
      </c>
      <c r="D165" s="307">
        <v>0.14299999999999999</v>
      </c>
      <c r="E165" s="74">
        <f t="shared" si="11"/>
        <v>1.4820952017116023E-5</v>
      </c>
      <c r="F165" s="307">
        <v>0.122</v>
      </c>
      <c r="G165" s="221">
        <f t="shared" si="12"/>
        <v>1.4092576677478668E-5</v>
      </c>
      <c r="H165" s="74">
        <f t="shared" si="13"/>
        <v>-0.14685314685314677</v>
      </c>
      <c r="I165" s="74">
        <f t="shared" si="14"/>
        <v>3.3571428571428568</v>
      </c>
    </row>
    <row r="166" spans="1:9" x14ac:dyDescent="0.35">
      <c r="A166" s="23" t="s">
        <v>225</v>
      </c>
      <c r="B166" s="302">
        <v>4.3999999999999997E-2</v>
      </c>
      <c r="C166" s="74">
        <f t="shared" si="10"/>
        <v>6.9697560110185436E-6</v>
      </c>
      <c r="D166" s="307">
        <v>0.59399999999999997</v>
      </c>
      <c r="E166" s="74">
        <f t="shared" si="11"/>
        <v>6.1563954532635787E-5</v>
      </c>
      <c r="F166" s="307">
        <v>0.11899999999999999</v>
      </c>
      <c r="G166" s="221">
        <f t="shared" si="12"/>
        <v>1.3746037906720996E-5</v>
      </c>
      <c r="H166" s="74">
        <f t="shared" si="13"/>
        <v>-0.79966329966329963</v>
      </c>
      <c r="I166" s="74">
        <f t="shared" si="14"/>
        <v>1.7045454545454546</v>
      </c>
    </row>
    <row r="167" spans="1:9" x14ac:dyDescent="0.35">
      <c r="A167" s="23" t="s">
        <v>234</v>
      </c>
      <c r="B167" s="302">
        <v>5.3999999999999999E-2</v>
      </c>
      <c r="C167" s="74">
        <f t="shared" si="10"/>
        <v>8.5537914680682125E-6</v>
      </c>
      <c r="D167" s="307">
        <v>3.5999999999999997E-2</v>
      </c>
      <c r="E167" s="74">
        <f t="shared" si="11"/>
        <v>3.7311487595536844E-6</v>
      </c>
      <c r="F167" s="307">
        <v>0.109</v>
      </c>
      <c r="G167" s="221">
        <f t="shared" si="12"/>
        <v>1.259090867086209E-5</v>
      </c>
      <c r="H167" s="74">
        <f t="shared" si="13"/>
        <v>2.0277777777777781</v>
      </c>
      <c r="I167" s="74">
        <f t="shared" si="14"/>
        <v>1.0185185185185186</v>
      </c>
    </row>
    <row r="168" spans="1:9" x14ac:dyDescent="0.35">
      <c r="A168" s="23" t="s">
        <v>99</v>
      </c>
      <c r="B168" s="302">
        <v>0.41</v>
      </c>
      <c r="C168" s="74">
        <f t="shared" si="10"/>
        <v>6.4945453739036424E-5</v>
      </c>
      <c r="D168" s="307">
        <v>1.05</v>
      </c>
      <c r="E168" s="74">
        <f t="shared" si="11"/>
        <v>1.0882517215364914E-4</v>
      </c>
      <c r="F168" s="307">
        <v>0.105</v>
      </c>
      <c r="G168" s="221">
        <f t="shared" si="12"/>
        <v>1.2128856976518526E-5</v>
      </c>
      <c r="H168" s="74">
        <f t="shared" si="13"/>
        <v>-0.9</v>
      </c>
      <c r="I168" s="74">
        <f t="shared" si="14"/>
        <v>-0.74390243902439024</v>
      </c>
    </row>
    <row r="169" spans="1:9" x14ac:dyDescent="0.35">
      <c r="A169" s="23" t="s">
        <v>34</v>
      </c>
      <c r="B169" s="302">
        <v>0.109</v>
      </c>
      <c r="C169" s="74">
        <f t="shared" si="10"/>
        <v>1.7265986481841392E-5</v>
      </c>
      <c r="D169" s="307">
        <v>4.0000000000000001E-3</v>
      </c>
      <c r="E169" s="74">
        <f t="shared" si="11"/>
        <v>4.1457208439485386E-7</v>
      </c>
      <c r="F169" s="307">
        <v>0.10199999999999999</v>
      </c>
      <c r="G169" s="221">
        <f t="shared" si="12"/>
        <v>1.1782318205760854E-5</v>
      </c>
      <c r="H169" s="74">
        <f t="shared" si="13"/>
        <v>24.499999999999996</v>
      </c>
      <c r="I169" s="74">
        <f t="shared" si="14"/>
        <v>-6.4220183486238591E-2</v>
      </c>
    </row>
    <row r="170" spans="1:9" x14ac:dyDescent="0.35">
      <c r="A170" s="23" t="s">
        <v>255</v>
      </c>
      <c r="B170" s="302">
        <v>9.0999999999999998E-2</v>
      </c>
      <c r="C170" s="74">
        <f t="shared" si="10"/>
        <v>1.4414722659151988E-5</v>
      </c>
      <c r="D170" s="307">
        <v>0.13800000000000001</v>
      </c>
      <c r="E170" s="74">
        <f t="shared" si="11"/>
        <v>1.4302736911622458E-5</v>
      </c>
      <c r="F170" s="307">
        <v>0.10100000000000001</v>
      </c>
      <c r="G170" s="221">
        <f t="shared" si="12"/>
        <v>1.1666805282174964E-5</v>
      </c>
      <c r="H170" s="74">
        <f t="shared" si="13"/>
        <v>-0.26811594202898548</v>
      </c>
      <c r="I170" s="74">
        <f t="shared" si="14"/>
        <v>0.10989010989010994</v>
      </c>
    </row>
    <row r="171" spans="1:9" x14ac:dyDescent="0.35">
      <c r="A171" s="23" t="s">
        <v>233</v>
      </c>
      <c r="B171" s="302">
        <v>0.10199999999999999</v>
      </c>
      <c r="C171" s="74">
        <f t="shared" si="10"/>
        <v>1.6157161661906624E-5</v>
      </c>
      <c r="D171" s="307">
        <v>0.20799999999999999</v>
      </c>
      <c r="E171" s="74">
        <f t="shared" si="11"/>
        <v>2.15577483885324E-5</v>
      </c>
      <c r="F171" s="307">
        <v>0.09</v>
      </c>
      <c r="G171" s="221">
        <f t="shared" si="12"/>
        <v>1.0396163122730166E-5</v>
      </c>
      <c r="H171" s="74">
        <f t="shared" si="13"/>
        <v>-0.56730769230769229</v>
      </c>
      <c r="I171" s="74">
        <f t="shared" si="14"/>
        <v>-0.11764705882352944</v>
      </c>
    </row>
    <row r="172" spans="1:9" x14ac:dyDescent="0.35">
      <c r="A172" s="23" t="s">
        <v>127</v>
      </c>
      <c r="B172" s="302">
        <v>0.183</v>
      </c>
      <c r="C172" s="74">
        <f t="shared" si="10"/>
        <v>2.8987848864008943E-5</v>
      </c>
      <c r="D172" s="307">
        <v>0.125</v>
      </c>
      <c r="E172" s="74">
        <f t="shared" si="11"/>
        <v>1.2955377637339182E-5</v>
      </c>
      <c r="F172" s="307">
        <v>8.2000000000000003E-2</v>
      </c>
      <c r="G172" s="221">
        <f t="shared" si="12"/>
        <v>9.4720597340430396E-6</v>
      </c>
      <c r="H172" s="74">
        <f t="shared" si="13"/>
        <v>-0.34399999999999997</v>
      </c>
      <c r="I172" s="74">
        <f t="shared" si="14"/>
        <v>-0.55191256830601088</v>
      </c>
    </row>
    <row r="173" spans="1:9" x14ac:dyDescent="0.35">
      <c r="A173" s="23" t="s">
        <v>84</v>
      </c>
      <c r="B173" s="302"/>
      <c r="C173" s="74">
        <f t="shared" si="10"/>
        <v>0</v>
      </c>
      <c r="D173" s="307"/>
      <c r="E173" s="74">
        <f t="shared" si="11"/>
        <v>0</v>
      </c>
      <c r="F173" s="307">
        <v>7.8E-2</v>
      </c>
      <c r="G173" s="221">
        <f t="shared" si="12"/>
        <v>9.0100080396994774E-6</v>
      </c>
      <c r="H173" s="74" t="s">
        <v>321</v>
      </c>
      <c r="I173" s="74" t="s">
        <v>321</v>
      </c>
    </row>
    <row r="174" spans="1:9" x14ac:dyDescent="0.35">
      <c r="A174" s="23" t="s">
        <v>239</v>
      </c>
      <c r="B174" s="302">
        <v>0.26200000000000001</v>
      </c>
      <c r="C174" s="74">
        <f t="shared" si="10"/>
        <v>4.150172897470133E-5</v>
      </c>
      <c r="D174" s="307">
        <v>0.246</v>
      </c>
      <c r="E174" s="74">
        <f t="shared" si="11"/>
        <v>2.5496183190283511E-5</v>
      </c>
      <c r="F174" s="307">
        <v>7.6999999999999999E-2</v>
      </c>
      <c r="G174" s="221">
        <f t="shared" si="12"/>
        <v>8.8944951161135861E-6</v>
      </c>
      <c r="H174" s="74">
        <f t="shared" si="13"/>
        <v>-0.68699186991869921</v>
      </c>
      <c r="I174" s="74">
        <f t="shared" si="14"/>
        <v>-0.70610687022900764</v>
      </c>
    </row>
    <row r="175" spans="1:9" x14ac:dyDescent="0.35">
      <c r="A175" s="23" t="s">
        <v>249</v>
      </c>
      <c r="B175" s="302">
        <v>1.9E-2</v>
      </c>
      <c r="C175" s="74">
        <f t="shared" si="10"/>
        <v>3.0096673683943713E-6</v>
      </c>
      <c r="D175" s="307">
        <v>0.37</v>
      </c>
      <c r="E175" s="74">
        <f t="shared" si="11"/>
        <v>3.8347917806523982E-5</v>
      </c>
      <c r="F175" s="307">
        <v>6.9000000000000006E-2</v>
      </c>
      <c r="G175" s="221">
        <f t="shared" si="12"/>
        <v>7.9703917274264617E-6</v>
      </c>
      <c r="H175" s="74">
        <f t="shared" si="13"/>
        <v>-0.81351351351351353</v>
      </c>
      <c r="I175" s="74">
        <f t="shared" si="14"/>
        <v>2.6315789473684212</v>
      </c>
    </row>
    <row r="176" spans="1:9" x14ac:dyDescent="0.35">
      <c r="A176" s="23" t="s">
        <v>146</v>
      </c>
      <c r="B176" s="302">
        <v>0.13100000000000001</v>
      </c>
      <c r="C176" s="74">
        <f t="shared" si="10"/>
        <v>2.0750864487350665E-5</v>
      </c>
      <c r="D176" s="307">
        <v>0.64100000000000001</v>
      </c>
      <c r="E176" s="74">
        <f t="shared" si="11"/>
        <v>6.6435176524275323E-5</v>
      </c>
      <c r="F176" s="307">
        <v>6.6000000000000003E-2</v>
      </c>
      <c r="G176" s="221">
        <f t="shared" si="12"/>
        <v>7.6238529566687884E-6</v>
      </c>
      <c r="H176" s="74">
        <f t="shared" si="13"/>
        <v>-0.89703588143525737</v>
      </c>
      <c r="I176" s="74">
        <f t="shared" si="14"/>
        <v>-0.49618320610687028</v>
      </c>
    </row>
    <row r="177" spans="1:9" x14ac:dyDescent="0.35">
      <c r="A177" s="23" t="s">
        <v>63</v>
      </c>
      <c r="B177" s="302">
        <v>2E-3</v>
      </c>
      <c r="C177" s="74">
        <f t="shared" si="10"/>
        <v>3.168070914099338E-7</v>
      </c>
      <c r="D177" s="307">
        <v>4.0000000000000001E-3</v>
      </c>
      <c r="E177" s="74">
        <f t="shared" si="11"/>
        <v>4.1457208439485386E-7</v>
      </c>
      <c r="F177" s="307">
        <v>6.4000000000000001E-2</v>
      </c>
      <c r="G177" s="221">
        <f t="shared" si="12"/>
        <v>7.3928271094970065E-6</v>
      </c>
      <c r="H177" s="74">
        <f t="shared" si="13"/>
        <v>15</v>
      </c>
      <c r="I177" s="74">
        <f t="shared" si="14"/>
        <v>31</v>
      </c>
    </row>
    <row r="178" spans="1:9" x14ac:dyDescent="0.35">
      <c r="A178" s="23" t="s">
        <v>92</v>
      </c>
      <c r="B178" s="302">
        <v>0</v>
      </c>
      <c r="C178" s="74">
        <f t="shared" si="10"/>
        <v>0</v>
      </c>
      <c r="D178" s="307">
        <v>2E-3</v>
      </c>
      <c r="E178" s="74">
        <f t="shared" si="11"/>
        <v>2.0728604219742693E-7</v>
      </c>
      <c r="F178" s="307">
        <v>6.3E-2</v>
      </c>
      <c r="G178" s="221">
        <f t="shared" si="12"/>
        <v>7.2773141859111159E-6</v>
      </c>
      <c r="H178" s="74">
        <f t="shared" si="13"/>
        <v>30.5</v>
      </c>
      <c r="I178" s="74" t="s">
        <v>321</v>
      </c>
    </row>
    <row r="179" spans="1:9" x14ac:dyDescent="0.35">
      <c r="A179" s="23" t="s">
        <v>115</v>
      </c>
      <c r="B179" s="302">
        <v>0.32900000000000001</v>
      </c>
      <c r="C179" s="74">
        <f t="shared" si="10"/>
        <v>5.2114766536934116E-5</v>
      </c>
      <c r="D179" s="307">
        <v>5.0999999999999997E-2</v>
      </c>
      <c r="E179" s="74">
        <f t="shared" si="11"/>
        <v>5.2857940760343865E-6</v>
      </c>
      <c r="F179" s="307">
        <v>5.8999999999999997E-2</v>
      </c>
      <c r="G179" s="221">
        <f t="shared" si="12"/>
        <v>6.8152624915675529E-6</v>
      </c>
      <c r="H179" s="74">
        <f t="shared" si="13"/>
        <v>0.15686274509803932</v>
      </c>
      <c r="I179" s="74">
        <f t="shared" si="14"/>
        <v>-0.8206686930091186</v>
      </c>
    </row>
    <row r="180" spans="1:9" x14ac:dyDescent="0.35">
      <c r="A180" s="23" t="s">
        <v>189</v>
      </c>
      <c r="B180" s="302">
        <v>0.81399999999999995</v>
      </c>
      <c r="C180" s="74">
        <f t="shared" si="10"/>
        <v>1.2894048620384305E-4</v>
      </c>
      <c r="D180" s="307">
        <v>0.08</v>
      </c>
      <c r="E180" s="74">
        <f t="shared" si="11"/>
        <v>8.2914416878970766E-6</v>
      </c>
      <c r="F180" s="307">
        <v>5.5E-2</v>
      </c>
      <c r="G180" s="221">
        <f t="shared" si="12"/>
        <v>6.3532107972239899E-6</v>
      </c>
      <c r="H180" s="74">
        <f t="shared" si="13"/>
        <v>-0.3125</v>
      </c>
      <c r="I180" s="74">
        <f t="shared" si="14"/>
        <v>-0.93243243243243246</v>
      </c>
    </row>
    <row r="181" spans="1:9" x14ac:dyDescent="0.35">
      <c r="A181" s="23" t="s">
        <v>136</v>
      </c>
      <c r="B181" s="302">
        <v>1.6E-2</v>
      </c>
      <c r="C181" s="74">
        <f t="shared" si="10"/>
        <v>2.5344567312794704E-6</v>
      </c>
      <c r="D181" s="307">
        <v>0.107</v>
      </c>
      <c r="E181" s="74">
        <f t="shared" si="11"/>
        <v>1.108980325756234E-5</v>
      </c>
      <c r="F181" s="307">
        <v>4.9000000000000002E-2</v>
      </c>
      <c r="G181" s="221">
        <f t="shared" si="12"/>
        <v>5.6601332557086458E-6</v>
      </c>
      <c r="H181" s="74">
        <f t="shared" si="13"/>
        <v>-0.54205607476635509</v>
      </c>
      <c r="I181" s="74">
        <f t="shared" si="14"/>
        <v>2.0625</v>
      </c>
    </row>
    <row r="182" spans="1:9" x14ac:dyDescent="0.35">
      <c r="A182" s="23" t="s">
        <v>128</v>
      </c>
      <c r="B182" s="302">
        <v>0.126</v>
      </c>
      <c r="C182" s="74">
        <f t="shared" si="10"/>
        <v>1.9958846758825832E-5</v>
      </c>
      <c r="D182" s="307">
        <v>9.0999999999999998E-2</v>
      </c>
      <c r="E182" s="74">
        <f t="shared" si="11"/>
        <v>9.431514919982924E-6</v>
      </c>
      <c r="F182" s="307">
        <v>3.7999999999999999E-2</v>
      </c>
      <c r="G182" s="221">
        <f t="shared" si="12"/>
        <v>4.3894910962638473E-6</v>
      </c>
      <c r="H182" s="74">
        <f t="shared" si="13"/>
        <v>-0.58241758241758235</v>
      </c>
      <c r="I182" s="74">
        <f t="shared" si="14"/>
        <v>-0.69841269841269837</v>
      </c>
    </row>
    <row r="183" spans="1:9" x14ac:dyDescent="0.35">
      <c r="A183" s="23" t="s">
        <v>183</v>
      </c>
      <c r="B183" s="302">
        <v>0.72199999999999998</v>
      </c>
      <c r="C183" s="74">
        <f t="shared" si="10"/>
        <v>1.143673599989861E-4</v>
      </c>
      <c r="D183" s="307">
        <v>0.152</v>
      </c>
      <c r="E183" s="74">
        <f t="shared" si="11"/>
        <v>1.5753739207004445E-5</v>
      </c>
      <c r="F183" s="307">
        <v>3.6999999999999998E-2</v>
      </c>
      <c r="G183" s="221">
        <f t="shared" si="12"/>
        <v>4.2739781726779568E-6</v>
      </c>
      <c r="H183" s="74">
        <f t="shared" si="13"/>
        <v>-0.75657894736842102</v>
      </c>
      <c r="I183" s="74">
        <f t="shared" si="14"/>
        <v>-0.94875346260387816</v>
      </c>
    </row>
    <row r="184" spans="1:9" x14ac:dyDescent="0.35">
      <c r="A184" s="23" t="s">
        <v>166</v>
      </c>
      <c r="B184" s="302">
        <v>1E-3</v>
      </c>
      <c r="C184" s="74">
        <f t="shared" si="10"/>
        <v>1.584035457049669E-7</v>
      </c>
      <c r="D184" s="307">
        <v>3.9E-2</v>
      </c>
      <c r="E184" s="74">
        <f t="shared" si="11"/>
        <v>4.0420778228498248E-6</v>
      </c>
      <c r="F184" s="307">
        <v>3.5999999999999997E-2</v>
      </c>
      <c r="G184" s="221">
        <f t="shared" si="12"/>
        <v>4.1584652490920663E-6</v>
      </c>
      <c r="H184" s="74">
        <f t="shared" si="13"/>
        <v>-7.6923076923076983E-2</v>
      </c>
      <c r="I184" s="74">
        <f t="shared" si="14"/>
        <v>35</v>
      </c>
    </row>
    <row r="185" spans="1:9" x14ac:dyDescent="0.35">
      <c r="A185" s="23" t="s">
        <v>22</v>
      </c>
      <c r="B185" s="302">
        <v>8.6129999999999995</v>
      </c>
      <c r="C185" s="74">
        <f t="shared" si="10"/>
        <v>1.3643297391568799E-3</v>
      </c>
      <c r="D185" s="307">
        <v>26.01</v>
      </c>
      <c r="E185" s="74">
        <f t="shared" si="11"/>
        <v>2.6957549787775372E-3</v>
      </c>
      <c r="F185" s="307">
        <v>3.5000000000000003E-2</v>
      </c>
      <c r="G185" s="221">
        <f t="shared" si="12"/>
        <v>4.0429523255061757E-6</v>
      </c>
      <c r="H185" s="74">
        <f t="shared" si="13"/>
        <v>-0.99865436370626681</v>
      </c>
      <c r="I185" s="74">
        <f t="shared" si="14"/>
        <v>-0.99593637524672007</v>
      </c>
    </row>
    <row r="186" spans="1:9" x14ac:dyDescent="0.35">
      <c r="A186" s="23" t="s">
        <v>18</v>
      </c>
      <c r="B186" s="302">
        <v>3.2000000000000001E-2</v>
      </c>
      <c r="C186" s="74">
        <f t="shared" si="10"/>
        <v>5.0689134625589407E-6</v>
      </c>
      <c r="D186" s="307"/>
      <c r="E186" s="74">
        <f t="shared" si="11"/>
        <v>0</v>
      </c>
      <c r="F186" s="307">
        <v>0.03</v>
      </c>
      <c r="G186" s="221">
        <f t="shared" si="12"/>
        <v>3.4653877075767217E-6</v>
      </c>
      <c r="H186" s="74" t="s">
        <v>321</v>
      </c>
      <c r="I186" s="74">
        <f t="shared" si="14"/>
        <v>-6.25E-2</v>
      </c>
    </row>
    <row r="187" spans="1:9" x14ac:dyDescent="0.35">
      <c r="A187" s="23" t="s">
        <v>40</v>
      </c>
      <c r="B187" s="302">
        <v>9.9000000000000005E-2</v>
      </c>
      <c r="C187" s="74">
        <f t="shared" si="10"/>
        <v>1.5681951024791725E-5</v>
      </c>
      <c r="D187" s="307">
        <v>6.9000000000000006E-2</v>
      </c>
      <c r="E187" s="74">
        <f t="shared" si="11"/>
        <v>7.1513684558112291E-6</v>
      </c>
      <c r="F187" s="307">
        <v>2.9000000000000001E-2</v>
      </c>
      <c r="G187" s="221">
        <f t="shared" si="12"/>
        <v>3.3498747839908312E-6</v>
      </c>
      <c r="H187" s="74">
        <f t="shared" si="13"/>
        <v>-0.57971014492753625</v>
      </c>
      <c r="I187" s="74">
        <f t="shared" si="14"/>
        <v>-0.70707070707070707</v>
      </c>
    </row>
    <row r="188" spans="1:9" x14ac:dyDescent="0.35">
      <c r="A188" s="23" t="s">
        <v>89</v>
      </c>
      <c r="B188" s="302">
        <v>1.9319999999999999</v>
      </c>
      <c r="C188" s="74">
        <f t="shared" si="10"/>
        <v>3.0603565030199603E-4</v>
      </c>
      <c r="D188" s="307">
        <v>8.9999999999999993E-3</v>
      </c>
      <c r="E188" s="74">
        <f t="shared" si="11"/>
        <v>9.3278718988842109E-7</v>
      </c>
      <c r="F188" s="307">
        <v>2.9000000000000001E-2</v>
      </c>
      <c r="G188" s="221">
        <f t="shared" si="12"/>
        <v>3.3498747839908312E-6</v>
      </c>
      <c r="H188" s="74">
        <f t="shared" si="13"/>
        <v>2.2222222222222228</v>
      </c>
      <c r="I188" s="74">
        <f t="shared" si="14"/>
        <v>-0.98498964803312627</v>
      </c>
    </row>
    <row r="189" spans="1:9" x14ac:dyDescent="0.35">
      <c r="A189" s="23" t="s">
        <v>242</v>
      </c>
      <c r="B189" s="302">
        <v>1.569</v>
      </c>
      <c r="C189" s="74">
        <f t="shared" si="10"/>
        <v>2.4853516321109306E-4</v>
      </c>
      <c r="D189" s="307">
        <v>3.0000000000000001E-3</v>
      </c>
      <c r="E189" s="74">
        <f t="shared" si="11"/>
        <v>3.1092906329614038E-7</v>
      </c>
      <c r="F189" s="307">
        <v>2.7E-2</v>
      </c>
      <c r="G189" s="221">
        <f t="shared" si="12"/>
        <v>3.1188489368190497E-6</v>
      </c>
      <c r="H189" s="74">
        <f t="shared" si="13"/>
        <v>8</v>
      </c>
      <c r="I189" s="74">
        <f t="shared" si="14"/>
        <v>-0.982791586998088</v>
      </c>
    </row>
    <row r="190" spans="1:9" x14ac:dyDescent="0.35">
      <c r="A190" s="23" t="s">
        <v>59</v>
      </c>
      <c r="B190" s="302">
        <v>8.0000000000000002E-3</v>
      </c>
      <c r="C190" s="74">
        <f t="shared" si="10"/>
        <v>1.2672283656397352E-6</v>
      </c>
      <c r="D190" s="307">
        <v>0.71499999999999997</v>
      </c>
      <c r="E190" s="74">
        <f t="shared" si="11"/>
        <v>7.4104760085580123E-5</v>
      </c>
      <c r="F190" s="307">
        <v>2.5000000000000001E-2</v>
      </c>
      <c r="G190" s="221">
        <f t="shared" si="12"/>
        <v>2.8878230896472682E-6</v>
      </c>
      <c r="H190" s="74">
        <f t="shared" si="13"/>
        <v>-0.965034965034965</v>
      </c>
      <c r="I190" s="74">
        <f t="shared" si="14"/>
        <v>2.125</v>
      </c>
    </row>
    <row r="191" spans="1:9" x14ac:dyDescent="0.35">
      <c r="A191" s="23" t="s">
        <v>232</v>
      </c>
      <c r="B191" s="302">
        <v>0.1</v>
      </c>
      <c r="C191" s="74">
        <f t="shared" si="10"/>
        <v>1.5840354570496693E-5</v>
      </c>
      <c r="D191" s="307">
        <v>0.871</v>
      </c>
      <c r="E191" s="74">
        <f t="shared" si="11"/>
        <v>9.0273071376979422E-5</v>
      </c>
      <c r="F191" s="307">
        <v>2.1999999999999999E-2</v>
      </c>
      <c r="G191" s="221">
        <f t="shared" si="12"/>
        <v>2.5412843188895957E-6</v>
      </c>
      <c r="H191" s="74">
        <f t="shared" si="13"/>
        <v>-0.97474167623421359</v>
      </c>
      <c r="I191" s="74">
        <f t="shared" si="14"/>
        <v>-0.78</v>
      </c>
    </row>
    <row r="192" spans="1:9" x14ac:dyDescent="0.35">
      <c r="A192" s="23" t="s">
        <v>224</v>
      </c>
      <c r="B192" s="302">
        <v>3.0000000000000001E-3</v>
      </c>
      <c r="C192" s="74">
        <f t="shared" si="10"/>
        <v>4.7521063711490072E-7</v>
      </c>
      <c r="D192" s="307">
        <v>2.7E-2</v>
      </c>
      <c r="E192" s="74">
        <f t="shared" si="11"/>
        <v>2.7983615696652635E-6</v>
      </c>
      <c r="F192" s="307">
        <v>0.02</v>
      </c>
      <c r="G192" s="221">
        <f t="shared" si="12"/>
        <v>2.3102584717178146E-6</v>
      </c>
      <c r="H192" s="74">
        <f t="shared" si="13"/>
        <v>-0.25925925925925919</v>
      </c>
      <c r="I192" s="74">
        <f t="shared" si="14"/>
        <v>5.666666666666667</v>
      </c>
    </row>
    <row r="193" spans="1:9" x14ac:dyDescent="0.35">
      <c r="A193" s="23" t="s">
        <v>65</v>
      </c>
      <c r="B193" s="302">
        <v>0</v>
      </c>
      <c r="C193" s="74">
        <f t="shared" si="10"/>
        <v>0</v>
      </c>
      <c r="D193" s="307"/>
      <c r="E193" s="74">
        <f t="shared" si="11"/>
        <v>0</v>
      </c>
      <c r="F193" s="307">
        <v>1.9E-2</v>
      </c>
      <c r="G193" s="221">
        <f t="shared" si="12"/>
        <v>2.1947455481319237E-6</v>
      </c>
      <c r="H193" s="74" t="s">
        <v>321</v>
      </c>
      <c r="I193" s="74" t="s">
        <v>321</v>
      </c>
    </row>
    <row r="194" spans="1:9" x14ac:dyDescent="0.35">
      <c r="A194" s="23" t="s">
        <v>228</v>
      </c>
      <c r="B194" s="302">
        <v>3.5999999999999997E-2</v>
      </c>
      <c r="C194" s="74">
        <f t="shared" si="10"/>
        <v>5.7025276453788078E-6</v>
      </c>
      <c r="D194" s="307">
        <v>8.5000000000000006E-2</v>
      </c>
      <c r="E194" s="74">
        <f t="shared" si="11"/>
        <v>8.8096567933906448E-6</v>
      </c>
      <c r="F194" s="307">
        <v>1.9E-2</v>
      </c>
      <c r="G194" s="221">
        <f t="shared" si="12"/>
        <v>2.1947455481319237E-6</v>
      </c>
      <c r="H194" s="74">
        <f t="shared" si="13"/>
        <v>-0.77647058823529413</v>
      </c>
      <c r="I194" s="74">
        <f t="shared" si="14"/>
        <v>-0.47222222222222221</v>
      </c>
    </row>
    <row r="195" spans="1:9" x14ac:dyDescent="0.35">
      <c r="A195" s="23" t="s">
        <v>31</v>
      </c>
      <c r="B195" s="302">
        <v>2.1999999999999999E-2</v>
      </c>
      <c r="C195" s="74">
        <f t="shared" si="10"/>
        <v>3.4848780055092718E-6</v>
      </c>
      <c r="D195" s="307">
        <v>5.0000000000000001E-3</v>
      </c>
      <c r="E195" s="74">
        <f t="shared" si="11"/>
        <v>5.1821510549356729E-7</v>
      </c>
      <c r="F195" s="307">
        <v>1.7000000000000001E-2</v>
      </c>
      <c r="G195" s="221">
        <f t="shared" si="12"/>
        <v>1.9637197009601426E-6</v>
      </c>
      <c r="H195" s="74">
        <f t="shared" si="13"/>
        <v>2.4000000000000004</v>
      </c>
      <c r="I195" s="74">
        <f t="shared" si="14"/>
        <v>-0.22727272727272718</v>
      </c>
    </row>
    <row r="196" spans="1:9" x14ac:dyDescent="0.35">
      <c r="A196" s="23" t="s">
        <v>43</v>
      </c>
      <c r="B196" s="302"/>
      <c r="C196" s="74">
        <f t="shared" si="10"/>
        <v>0</v>
      </c>
      <c r="D196" s="307">
        <v>0</v>
      </c>
      <c r="E196" s="74">
        <f t="shared" si="11"/>
        <v>0</v>
      </c>
      <c r="F196" s="307">
        <v>1.7000000000000001E-2</v>
      </c>
      <c r="G196" s="221">
        <f t="shared" si="12"/>
        <v>1.9637197009601426E-6</v>
      </c>
      <c r="H196" s="74" t="s">
        <v>321</v>
      </c>
      <c r="I196" s="74" t="s">
        <v>321</v>
      </c>
    </row>
    <row r="197" spans="1:9" x14ac:dyDescent="0.35">
      <c r="A197" s="23" t="s">
        <v>248</v>
      </c>
      <c r="B197" s="302">
        <v>0.42799999999999999</v>
      </c>
      <c r="C197" s="74">
        <f t="shared" ref="C197:C260" si="15">B197/$B$267</f>
        <v>6.7796717561725831E-5</v>
      </c>
      <c r="D197" s="307">
        <v>2.5000000000000001E-2</v>
      </c>
      <c r="E197" s="74">
        <f t="shared" ref="E197:E260" si="16">D197/$D$267</f>
        <v>2.5910755274678365E-6</v>
      </c>
      <c r="F197" s="307">
        <v>1.6E-2</v>
      </c>
      <c r="G197" s="221">
        <f t="shared" ref="G197:G260" si="17">F197/$F$267</f>
        <v>1.8482067773742516E-6</v>
      </c>
      <c r="H197" s="74">
        <f t="shared" ref="H197:H260" si="18">(F197/D197)-1</f>
        <v>-0.36</v>
      </c>
      <c r="I197" s="74">
        <f t="shared" ref="I197:I260" si="19">(F197/B197)-1</f>
        <v>-0.96261682242990654</v>
      </c>
    </row>
    <row r="198" spans="1:9" x14ac:dyDescent="0.35">
      <c r="A198" s="23" t="s">
        <v>139</v>
      </c>
      <c r="B198" s="302">
        <v>0</v>
      </c>
      <c r="C198" s="74">
        <f t="shared" si="15"/>
        <v>0</v>
      </c>
      <c r="D198" s="307">
        <v>0.08</v>
      </c>
      <c r="E198" s="74">
        <f t="shared" si="16"/>
        <v>8.2914416878970766E-6</v>
      </c>
      <c r="F198" s="307">
        <v>1.4999999999999999E-2</v>
      </c>
      <c r="G198" s="221">
        <f t="shared" si="17"/>
        <v>1.7326938537883609E-6</v>
      </c>
      <c r="H198" s="74">
        <f t="shared" si="18"/>
        <v>-0.8125</v>
      </c>
      <c r="I198" s="74" t="s">
        <v>321</v>
      </c>
    </row>
    <row r="199" spans="1:9" x14ac:dyDescent="0.35">
      <c r="A199" s="23" t="s">
        <v>39</v>
      </c>
      <c r="B199" s="302">
        <v>0.77600000000000002</v>
      </c>
      <c r="C199" s="74">
        <f t="shared" si="15"/>
        <v>1.2292115146705432E-4</v>
      </c>
      <c r="D199" s="307">
        <v>0.124</v>
      </c>
      <c r="E199" s="74">
        <f t="shared" si="16"/>
        <v>1.285173461624047E-5</v>
      </c>
      <c r="F199" s="307">
        <v>1.4E-2</v>
      </c>
      <c r="G199" s="221">
        <f t="shared" si="17"/>
        <v>1.6171809302024703E-6</v>
      </c>
      <c r="H199" s="74">
        <f t="shared" si="18"/>
        <v>-0.88709677419354838</v>
      </c>
      <c r="I199" s="74">
        <f t="shared" si="19"/>
        <v>-0.98195876288659789</v>
      </c>
    </row>
    <row r="200" spans="1:9" x14ac:dyDescent="0.35">
      <c r="A200" s="23" t="s">
        <v>42</v>
      </c>
      <c r="B200" s="302">
        <v>0</v>
      </c>
      <c r="C200" s="74">
        <f t="shared" si="15"/>
        <v>0</v>
      </c>
      <c r="D200" s="307">
        <v>1E-3</v>
      </c>
      <c r="E200" s="74">
        <f t="shared" si="16"/>
        <v>1.0364302109871346E-7</v>
      </c>
      <c r="F200" s="307">
        <v>1.2999999999999999E-2</v>
      </c>
      <c r="G200" s="221">
        <f t="shared" si="17"/>
        <v>1.5016680066165794E-6</v>
      </c>
      <c r="H200" s="74">
        <f t="shared" si="18"/>
        <v>12</v>
      </c>
      <c r="I200" s="74" t="s">
        <v>321</v>
      </c>
    </row>
    <row r="201" spans="1:9" x14ac:dyDescent="0.35">
      <c r="A201" s="23" t="s">
        <v>96</v>
      </c>
      <c r="B201" s="302">
        <v>1.7000000000000001E-2</v>
      </c>
      <c r="C201" s="74">
        <f t="shared" si="15"/>
        <v>2.6928602769844378E-6</v>
      </c>
      <c r="D201" s="307">
        <v>6.3E-2</v>
      </c>
      <c r="E201" s="74">
        <f t="shared" si="16"/>
        <v>6.5295103292189483E-6</v>
      </c>
      <c r="F201" s="307">
        <v>1.2999999999999999E-2</v>
      </c>
      <c r="G201" s="221">
        <f t="shared" si="17"/>
        <v>1.5016680066165794E-6</v>
      </c>
      <c r="H201" s="74">
        <f t="shared" si="18"/>
        <v>-0.79365079365079372</v>
      </c>
      <c r="I201" s="74">
        <f t="shared" si="19"/>
        <v>-0.23529411764705888</v>
      </c>
    </row>
    <row r="202" spans="1:9" x14ac:dyDescent="0.35">
      <c r="A202" s="23" t="s">
        <v>187</v>
      </c>
      <c r="B202" s="302"/>
      <c r="C202" s="74">
        <f t="shared" si="15"/>
        <v>0</v>
      </c>
      <c r="D202" s="307">
        <v>1.6E-2</v>
      </c>
      <c r="E202" s="74">
        <f t="shared" si="16"/>
        <v>1.6582883375794154E-6</v>
      </c>
      <c r="F202" s="307">
        <v>1.2999999999999999E-2</v>
      </c>
      <c r="G202" s="221">
        <f t="shared" si="17"/>
        <v>1.5016680066165794E-6</v>
      </c>
      <c r="H202" s="74">
        <f t="shared" si="18"/>
        <v>-0.1875</v>
      </c>
      <c r="I202" s="74" t="s">
        <v>321</v>
      </c>
    </row>
    <row r="203" spans="1:9" x14ac:dyDescent="0.35">
      <c r="A203" s="23" t="s">
        <v>73</v>
      </c>
      <c r="B203" s="302"/>
      <c r="C203" s="74">
        <f t="shared" si="15"/>
        <v>0</v>
      </c>
      <c r="D203" s="307">
        <v>2.4E-2</v>
      </c>
      <c r="E203" s="74">
        <f t="shared" si="16"/>
        <v>2.4874325063691231E-6</v>
      </c>
      <c r="F203" s="307">
        <v>1.2E-2</v>
      </c>
      <c r="G203" s="221">
        <f t="shared" si="17"/>
        <v>1.3861550830306888E-6</v>
      </c>
      <c r="H203" s="74">
        <f t="shared" si="18"/>
        <v>-0.5</v>
      </c>
      <c r="I203" s="74" t="s">
        <v>321</v>
      </c>
    </row>
    <row r="204" spans="1:9" x14ac:dyDescent="0.35">
      <c r="A204" s="23" t="s">
        <v>156</v>
      </c>
      <c r="B204" s="302">
        <v>3.32</v>
      </c>
      <c r="C204" s="74">
        <f t="shared" si="15"/>
        <v>5.2589977174049012E-4</v>
      </c>
      <c r="D204" s="307">
        <v>17.803999999999998</v>
      </c>
      <c r="E204" s="74">
        <f t="shared" si="16"/>
        <v>1.8452603476414944E-3</v>
      </c>
      <c r="F204" s="307">
        <v>1.2E-2</v>
      </c>
      <c r="G204" s="221">
        <f t="shared" si="17"/>
        <v>1.3861550830306888E-6</v>
      </c>
      <c r="H204" s="74">
        <f t="shared" si="18"/>
        <v>-0.999325994158616</v>
      </c>
      <c r="I204" s="74">
        <f t="shared" si="19"/>
        <v>-0.9963855421686747</v>
      </c>
    </row>
    <row r="205" spans="1:9" x14ac:dyDescent="0.35">
      <c r="A205" s="23" t="s">
        <v>188</v>
      </c>
      <c r="B205" s="302">
        <v>6.0999999999999999E-2</v>
      </c>
      <c r="C205" s="74">
        <f t="shared" si="15"/>
        <v>9.662616288002981E-6</v>
      </c>
      <c r="D205" s="307">
        <v>2.7E-2</v>
      </c>
      <c r="E205" s="74">
        <f t="shared" si="16"/>
        <v>2.7983615696652635E-6</v>
      </c>
      <c r="F205" s="307">
        <v>1.2E-2</v>
      </c>
      <c r="G205" s="221">
        <f t="shared" si="17"/>
        <v>1.3861550830306888E-6</v>
      </c>
      <c r="H205" s="74">
        <f t="shared" si="18"/>
        <v>-0.55555555555555558</v>
      </c>
      <c r="I205" s="74">
        <f t="shared" si="19"/>
        <v>-0.80327868852459017</v>
      </c>
    </row>
    <row r="206" spans="1:9" x14ac:dyDescent="0.35">
      <c r="A206" s="23" t="s">
        <v>209</v>
      </c>
      <c r="B206" s="302">
        <v>5.6000000000000001E-2</v>
      </c>
      <c r="C206" s="74">
        <f t="shared" si="15"/>
        <v>8.8705985594781473E-6</v>
      </c>
      <c r="D206" s="307">
        <v>1.2E-2</v>
      </c>
      <c r="E206" s="74">
        <f t="shared" si="16"/>
        <v>1.2437162531845615E-6</v>
      </c>
      <c r="F206" s="307">
        <v>1.2E-2</v>
      </c>
      <c r="G206" s="221">
        <f t="shared" si="17"/>
        <v>1.3861550830306888E-6</v>
      </c>
      <c r="H206" s="74">
        <f t="shared" si="18"/>
        <v>0</v>
      </c>
      <c r="I206" s="74">
        <f t="shared" si="19"/>
        <v>-0.7857142857142857</v>
      </c>
    </row>
    <row r="207" spans="1:9" x14ac:dyDescent="0.35">
      <c r="A207" s="23" t="s">
        <v>88</v>
      </c>
      <c r="B207" s="302">
        <v>3.3000000000000002E-2</v>
      </c>
      <c r="C207" s="74">
        <f t="shared" si="15"/>
        <v>5.2273170082639081E-6</v>
      </c>
      <c r="D207" s="307">
        <v>1.3859999999999999</v>
      </c>
      <c r="E207" s="74">
        <f t="shared" si="16"/>
        <v>1.4364922724281686E-4</v>
      </c>
      <c r="F207" s="307">
        <v>0.01</v>
      </c>
      <c r="G207" s="221">
        <f t="shared" si="17"/>
        <v>1.1551292358589073E-6</v>
      </c>
      <c r="H207" s="74">
        <f t="shared" si="18"/>
        <v>-0.99278499278499277</v>
      </c>
      <c r="I207" s="74">
        <f t="shared" si="19"/>
        <v>-0.69696969696969702</v>
      </c>
    </row>
    <row r="208" spans="1:9" x14ac:dyDescent="0.35">
      <c r="A208" s="23" t="s">
        <v>191</v>
      </c>
      <c r="B208" s="302">
        <v>8.9999999999999993E-3</v>
      </c>
      <c r="C208" s="74">
        <f t="shared" si="15"/>
        <v>1.4256319113447019E-6</v>
      </c>
      <c r="D208" s="307">
        <v>4.0000000000000001E-3</v>
      </c>
      <c r="E208" s="74">
        <f t="shared" si="16"/>
        <v>4.1457208439485386E-7</v>
      </c>
      <c r="F208" s="307">
        <v>8.0000000000000002E-3</v>
      </c>
      <c r="G208" s="221">
        <f t="shared" si="17"/>
        <v>9.2410338868712581E-7</v>
      </c>
      <c r="H208" s="74">
        <f t="shared" si="18"/>
        <v>1</v>
      </c>
      <c r="I208" s="74">
        <f t="shared" si="19"/>
        <v>-0.11111111111111105</v>
      </c>
    </row>
    <row r="209" spans="1:9" x14ac:dyDescent="0.35">
      <c r="A209" s="23" t="s">
        <v>45</v>
      </c>
      <c r="B209" s="302">
        <v>1.7999999999999999E-2</v>
      </c>
      <c r="C209" s="74">
        <f t="shared" si="15"/>
        <v>2.8512638226894039E-6</v>
      </c>
      <c r="D209" s="307">
        <v>2E-3</v>
      </c>
      <c r="E209" s="74">
        <f t="shared" si="16"/>
        <v>2.0728604219742693E-7</v>
      </c>
      <c r="F209" s="307">
        <v>6.0000000000000001E-3</v>
      </c>
      <c r="G209" s="221">
        <f t="shared" si="17"/>
        <v>6.9307754151534441E-7</v>
      </c>
      <c r="H209" s="74">
        <f t="shared" si="18"/>
        <v>2</v>
      </c>
      <c r="I209" s="74">
        <f t="shared" si="19"/>
        <v>-0.66666666666666663</v>
      </c>
    </row>
    <row r="210" spans="1:9" x14ac:dyDescent="0.35">
      <c r="A210" s="23" t="s">
        <v>141</v>
      </c>
      <c r="B210" s="302">
        <v>1.7999999999999999E-2</v>
      </c>
      <c r="C210" s="74">
        <f t="shared" si="15"/>
        <v>2.8512638226894039E-6</v>
      </c>
      <c r="D210" s="307">
        <v>1.9E-2</v>
      </c>
      <c r="E210" s="74">
        <f t="shared" si="16"/>
        <v>1.9692174008755557E-6</v>
      </c>
      <c r="F210" s="307">
        <v>6.0000000000000001E-3</v>
      </c>
      <c r="G210" s="221">
        <f t="shared" si="17"/>
        <v>6.9307754151534441E-7</v>
      </c>
      <c r="H210" s="74">
        <f t="shared" si="18"/>
        <v>-0.68421052631578938</v>
      </c>
      <c r="I210" s="74">
        <f t="shared" si="19"/>
        <v>-0.66666666666666663</v>
      </c>
    </row>
    <row r="211" spans="1:9" x14ac:dyDescent="0.35">
      <c r="A211" s="23" t="s">
        <v>240</v>
      </c>
      <c r="B211" s="302">
        <v>8.0000000000000002E-3</v>
      </c>
      <c r="C211" s="74">
        <f t="shared" si="15"/>
        <v>1.2672283656397352E-6</v>
      </c>
      <c r="D211" s="307"/>
      <c r="E211" s="74">
        <f t="shared" si="16"/>
        <v>0</v>
      </c>
      <c r="F211" s="307">
        <v>6.0000000000000001E-3</v>
      </c>
      <c r="G211" s="221">
        <f t="shared" si="17"/>
        <v>6.9307754151534441E-7</v>
      </c>
      <c r="H211" s="74" t="s">
        <v>321</v>
      </c>
      <c r="I211" s="74">
        <f t="shared" si="19"/>
        <v>-0.25</v>
      </c>
    </row>
    <row r="212" spans="1:9" x14ac:dyDescent="0.35">
      <c r="A212" s="23" t="s">
        <v>82</v>
      </c>
      <c r="B212" s="302">
        <v>2.3E-2</v>
      </c>
      <c r="C212" s="74">
        <f t="shared" si="15"/>
        <v>3.6432815512142388E-6</v>
      </c>
      <c r="D212" s="307">
        <v>8.0000000000000002E-3</v>
      </c>
      <c r="E212" s="74">
        <f t="shared" si="16"/>
        <v>8.2914416878970772E-7</v>
      </c>
      <c r="F212" s="307">
        <v>5.0000000000000001E-3</v>
      </c>
      <c r="G212" s="221">
        <f t="shared" si="17"/>
        <v>5.7756461792945366E-7</v>
      </c>
      <c r="H212" s="74">
        <f t="shared" si="18"/>
        <v>-0.375</v>
      </c>
      <c r="I212" s="74">
        <f t="shared" si="19"/>
        <v>-0.78260869565217384</v>
      </c>
    </row>
    <row r="213" spans="1:9" x14ac:dyDescent="0.35">
      <c r="A213" s="23" t="s">
        <v>161</v>
      </c>
      <c r="B213" s="302"/>
      <c r="C213" s="74">
        <f t="shared" si="15"/>
        <v>0</v>
      </c>
      <c r="D213" s="307">
        <v>4.0000000000000001E-3</v>
      </c>
      <c r="E213" s="74">
        <f t="shared" si="16"/>
        <v>4.1457208439485386E-7</v>
      </c>
      <c r="F213" s="307">
        <v>5.0000000000000001E-3</v>
      </c>
      <c r="G213" s="221">
        <f t="shared" si="17"/>
        <v>5.7756461792945366E-7</v>
      </c>
      <c r="H213" s="74">
        <f t="shared" si="18"/>
        <v>0.25</v>
      </c>
      <c r="I213" s="74" t="s">
        <v>321</v>
      </c>
    </row>
    <row r="214" spans="1:9" x14ac:dyDescent="0.35">
      <c r="A214" s="23" t="s">
        <v>56</v>
      </c>
      <c r="B214" s="302"/>
      <c r="C214" s="74">
        <f t="shared" si="15"/>
        <v>0</v>
      </c>
      <c r="D214" s="307"/>
      <c r="E214" s="74">
        <f t="shared" si="16"/>
        <v>0</v>
      </c>
      <c r="F214" s="307">
        <v>3.0000000000000001E-3</v>
      </c>
      <c r="G214" s="221">
        <f t="shared" si="17"/>
        <v>3.4653877075767221E-7</v>
      </c>
      <c r="H214" s="74" t="s">
        <v>321</v>
      </c>
      <c r="I214" s="74" t="s">
        <v>321</v>
      </c>
    </row>
    <row r="215" spans="1:9" x14ac:dyDescent="0.35">
      <c r="A215" s="23" t="s">
        <v>102</v>
      </c>
      <c r="B215" s="302">
        <v>2E-3</v>
      </c>
      <c r="C215" s="74">
        <f t="shared" si="15"/>
        <v>3.168070914099338E-7</v>
      </c>
      <c r="D215" s="307">
        <v>0.32</v>
      </c>
      <c r="E215" s="74">
        <f t="shared" si="16"/>
        <v>3.3165766751588306E-5</v>
      </c>
      <c r="F215" s="307">
        <v>3.0000000000000001E-3</v>
      </c>
      <c r="G215" s="221">
        <f t="shared" si="17"/>
        <v>3.4653877075767221E-7</v>
      </c>
      <c r="H215" s="74">
        <f t="shared" si="18"/>
        <v>-0.99062499999999998</v>
      </c>
      <c r="I215" s="74">
        <f t="shared" si="19"/>
        <v>0.5</v>
      </c>
    </row>
    <row r="216" spans="1:9" x14ac:dyDescent="0.35">
      <c r="A216" s="23" t="s">
        <v>140</v>
      </c>
      <c r="B216" s="302">
        <v>4.0000000000000001E-3</v>
      </c>
      <c r="C216" s="74">
        <f t="shared" si="15"/>
        <v>6.3361418281986759E-7</v>
      </c>
      <c r="D216" s="307">
        <v>6.0000000000000001E-3</v>
      </c>
      <c r="E216" s="74">
        <f t="shared" si="16"/>
        <v>6.2185812659228076E-7</v>
      </c>
      <c r="F216" s="307">
        <v>3.0000000000000001E-3</v>
      </c>
      <c r="G216" s="221">
        <f t="shared" si="17"/>
        <v>3.4653877075767221E-7</v>
      </c>
      <c r="H216" s="74">
        <f t="shared" si="18"/>
        <v>-0.5</v>
      </c>
      <c r="I216" s="74">
        <f t="shared" si="19"/>
        <v>-0.25</v>
      </c>
    </row>
    <row r="217" spans="1:9" x14ac:dyDescent="0.35">
      <c r="A217" s="23" t="s">
        <v>17</v>
      </c>
      <c r="B217" s="302">
        <v>4.2000000000000003E-2</v>
      </c>
      <c r="C217" s="74">
        <f t="shared" si="15"/>
        <v>6.6529489196086105E-6</v>
      </c>
      <c r="D217" s="307">
        <v>1E-3</v>
      </c>
      <c r="E217" s="74">
        <f t="shared" si="16"/>
        <v>1.0364302109871346E-7</v>
      </c>
      <c r="F217" s="307">
        <v>2E-3</v>
      </c>
      <c r="G217" s="221">
        <f t="shared" si="17"/>
        <v>2.3102584717178145E-7</v>
      </c>
      <c r="H217" s="74">
        <f t="shared" si="18"/>
        <v>1</v>
      </c>
      <c r="I217" s="74">
        <f t="shared" si="19"/>
        <v>-0.95238095238095233</v>
      </c>
    </row>
    <row r="218" spans="1:9" x14ac:dyDescent="0.35">
      <c r="A218" s="23" t="s">
        <v>214</v>
      </c>
      <c r="B218" s="302"/>
      <c r="C218" s="74">
        <f t="shared" si="15"/>
        <v>0</v>
      </c>
      <c r="D218" s="307">
        <v>5.8999999999999997E-2</v>
      </c>
      <c r="E218" s="74">
        <f t="shared" si="16"/>
        <v>6.1149382448240935E-6</v>
      </c>
      <c r="F218" s="307">
        <v>2E-3</v>
      </c>
      <c r="G218" s="221">
        <f t="shared" si="17"/>
        <v>2.3102584717178145E-7</v>
      </c>
      <c r="H218" s="74">
        <f t="shared" si="18"/>
        <v>-0.96610169491525422</v>
      </c>
      <c r="I218" s="74" t="s">
        <v>321</v>
      </c>
    </row>
    <row r="219" spans="1:9" x14ac:dyDescent="0.35">
      <c r="A219" s="23" t="s">
        <v>235</v>
      </c>
      <c r="B219" s="302">
        <v>0.55000000000000004</v>
      </c>
      <c r="C219" s="74">
        <f t="shared" si="15"/>
        <v>8.7121950137731806E-5</v>
      </c>
      <c r="D219" s="307">
        <v>2.3E-2</v>
      </c>
      <c r="E219" s="74">
        <f t="shared" si="16"/>
        <v>2.3837894852704096E-6</v>
      </c>
      <c r="F219" s="307">
        <v>2E-3</v>
      </c>
      <c r="G219" s="221">
        <f t="shared" si="17"/>
        <v>2.3102584717178145E-7</v>
      </c>
      <c r="H219" s="74">
        <f t="shared" si="18"/>
        <v>-0.91304347826086962</v>
      </c>
      <c r="I219" s="74">
        <f t="shared" si="19"/>
        <v>-0.99636363636363634</v>
      </c>
    </row>
    <row r="220" spans="1:9" x14ac:dyDescent="0.35">
      <c r="A220" s="23" t="s">
        <v>91</v>
      </c>
      <c r="B220" s="302">
        <v>4.0000000000000001E-3</v>
      </c>
      <c r="C220" s="74">
        <f t="shared" si="15"/>
        <v>6.3361418281986759E-7</v>
      </c>
      <c r="D220" s="307">
        <v>2E-3</v>
      </c>
      <c r="E220" s="74">
        <f t="shared" si="16"/>
        <v>2.0728604219742693E-7</v>
      </c>
      <c r="F220" s="307">
        <v>1E-3</v>
      </c>
      <c r="G220" s="221">
        <f t="shared" si="17"/>
        <v>1.1551292358589073E-7</v>
      </c>
      <c r="H220" s="74">
        <f t="shared" si="18"/>
        <v>-0.5</v>
      </c>
      <c r="I220" s="74">
        <f t="shared" si="19"/>
        <v>-0.75</v>
      </c>
    </row>
    <row r="221" spans="1:9" x14ac:dyDescent="0.35">
      <c r="A221" s="23" t="s">
        <v>93</v>
      </c>
      <c r="B221" s="302">
        <v>0.13500000000000001</v>
      </c>
      <c r="C221" s="74">
        <f t="shared" si="15"/>
        <v>2.1384478670170535E-5</v>
      </c>
      <c r="D221" s="307">
        <v>0.21</v>
      </c>
      <c r="E221" s="74">
        <f t="shared" si="16"/>
        <v>2.1765034430729825E-5</v>
      </c>
      <c r="F221" s="307">
        <v>1E-3</v>
      </c>
      <c r="G221" s="221">
        <f t="shared" si="17"/>
        <v>1.1551292358589073E-7</v>
      </c>
      <c r="H221" s="74">
        <f t="shared" si="18"/>
        <v>-0.99523809523809526</v>
      </c>
      <c r="I221" s="74">
        <f t="shared" si="19"/>
        <v>-0.99259259259259258</v>
      </c>
    </row>
    <row r="222" spans="1:9" x14ac:dyDescent="0.35">
      <c r="A222" s="23" t="s">
        <v>94</v>
      </c>
      <c r="B222" s="302">
        <v>0</v>
      </c>
      <c r="C222" s="74">
        <f t="shared" si="15"/>
        <v>0</v>
      </c>
      <c r="D222" s="307">
        <v>0</v>
      </c>
      <c r="E222" s="74">
        <f t="shared" si="16"/>
        <v>0</v>
      </c>
      <c r="F222" s="307">
        <v>1E-3</v>
      </c>
      <c r="G222" s="221">
        <f t="shared" si="17"/>
        <v>1.1551292358589073E-7</v>
      </c>
      <c r="H222" s="74" t="s">
        <v>321</v>
      </c>
      <c r="I222" s="74" t="s">
        <v>321</v>
      </c>
    </row>
    <row r="223" spans="1:9" x14ac:dyDescent="0.35">
      <c r="A223" s="23" t="s">
        <v>137</v>
      </c>
      <c r="B223" s="302">
        <v>3.0000000000000001E-3</v>
      </c>
      <c r="C223" s="74">
        <f t="shared" si="15"/>
        <v>4.7521063711490072E-7</v>
      </c>
      <c r="D223" s="307">
        <v>8.9999999999999993E-3</v>
      </c>
      <c r="E223" s="74">
        <f t="shared" si="16"/>
        <v>9.3278718988842109E-7</v>
      </c>
      <c r="F223" s="307">
        <v>1E-3</v>
      </c>
      <c r="G223" s="221">
        <f t="shared" si="17"/>
        <v>1.1551292358589073E-7</v>
      </c>
      <c r="H223" s="74">
        <f t="shared" si="18"/>
        <v>-0.88888888888888884</v>
      </c>
      <c r="I223" s="74">
        <f t="shared" si="19"/>
        <v>-0.66666666666666674</v>
      </c>
    </row>
    <row r="224" spans="1:9" x14ac:dyDescent="0.35">
      <c r="A224" s="23" t="s">
        <v>158</v>
      </c>
      <c r="B224" s="302">
        <v>4.5999999999999999E-2</v>
      </c>
      <c r="C224" s="74">
        <f t="shared" si="15"/>
        <v>7.2865631024284776E-6</v>
      </c>
      <c r="D224" s="307">
        <v>7.9000000000000001E-2</v>
      </c>
      <c r="E224" s="74">
        <f t="shared" si="16"/>
        <v>8.1877986667983639E-6</v>
      </c>
      <c r="F224" s="307">
        <v>1E-3</v>
      </c>
      <c r="G224" s="221">
        <f t="shared" si="17"/>
        <v>1.1551292358589073E-7</v>
      </c>
      <c r="H224" s="74">
        <f t="shared" si="18"/>
        <v>-0.98734177215189878</v>
      </c>
      <c r="I224" s="74">
        <f t="shared" si="19"/>
        <v>-0.97826086956521741</v>
      </c>
    </row>
    <row r="225" spans="1:9" x14ac:dyDescent="0.35">
      <c r="A225" s="23" t="s">
        <v>118</v>
      </c>
      <c r="B225" s="302">
        <v>2.5000000000000001E-2</v>
      </c>
      <c r="C225" s="74">
        <f t="shared" si="15"/>
        <v>3.9600886426241732E-6</v>
      </c>
      <c r="D225" s="307">
        <v>1E-3</v>
      </c>
      <c r="E225" s="74">
        <f t="shared" si="16"/>
        <v>1.0364302109871346E-7</v>
      </c>
      <c r="F225" s="307">
        <v>0</v>
      </c>
      <c r="G225" s="221">
        <f t="shared" si="17"/>
        <v>0</v>
      </c>
      <c r="H225" s="74">
        <f t="shared" si="18"/>
        <v>-1</v>
      </c>
      <c r="I225" s="74">
        <f t="shared" si="19"/>
        <v>-1</v>
      </c>
    </row>
    <row r="226" spans="1:9" x14ac:dyDescent="0.35">
      <c r="A226" s="23" t="s">
        <v>131</v>
      </c>
      <c r="B226" s="302">
        <v>5.0000000000000001E-3</v>
      </c>
      <c r="C226" s="74">
        <f t="shared" si="15"/>
        <v>7.9201772852483457E-7</v>
      </c>
      <c r="D226" s="307">
        <v>1.6E-2</v>
      </c>
      <c r="E226" s="74">
        <f t="shared" si="16"/>
        <v>1.6582883375794154E-6</v>
      </c>
      <c r="F226" s="307">
        <v>0</v>
      </c>
      <c r="G226" s="221">
        <f t="shared" si="17"/>
        <v>0</v>
      </c>
      <c r="H226" s="74">
        <f t="shared" si="18"/>
        <v>-1</v>
      </c>
      <c r="I226" s="74">
        <f t="shared" si="19"/>
        <v>-1</v>
      </c>
    </row>
    <row r="227" spans="1:9" x14ac:dyDescent="0.35">
      <c r="A227" s="23" t="s">
        <v>14</v>
      </c>
      <c r="B227" s="302">
        <v>1E-3</v>
      </c>
      <c r="C227" s="74">
        <f t="shared" si="15"/>
        <v>1.584035457049669E-7</v>
      </c>
      <c r="D227" s="307"/>
      <c r="E227" s="74">
        <f t="shared" si="16"/>
        <v>0</v>
      </c>
      <c r="F227" s="307"/>
      <c r="G227" s="221">
        <f t="shared" si="17"/>
        <v>0</v>
      </c>
      <c r="H227" s="74" t="s">
        <v>321</v>
      </c>
      <c r="I227" s="74">
        <f t="shared" si="19"/>
        <v>-1</v>
      </c>
    </row>
    <row r="228" spans="1:9" x14ac:dyDescent="0.35">
      <c r="A228" s="23" t="s">
        <v>15</v>
      </c>
      <c r="B228" s="302"/>
      <c r="C228" s="74">
        <f t="shared" si="15"/>
        <v>0</v>
      </c>
      <c r="D228" s="307">
        <v>8.9999999999999993E-3</v>
      </c>
      <c r="E228" s="74">
        <f t="shared" si="16"/>
        <v>9.3278718988842109E-7</v>
      </c>
      <c r="F228" s="307"/>
      <c r="G228" s="221">
        <f t="shared" si="17"/>
        <v>0</v>
      </c>
      <c r="H228" s="74">
        <f t="shared" si="18"/>
        <v>-1</v>
      </c>
      <c r="I228" s="74" t="s">
        <v>321</v>
      </c>
    </row>
    <row r="229" spans="1:9" x14ac:dyDescent="0.35">
      <c r="A229" s="23" t="s">
        <v>29</v>
      </c>
      <c r="B229" s="302">
        <v>2E-3</v>
      </c>
      <c r="C229" s="74">
        <f t="shared" si="15"/>
        <v>3.168070914099338E-7</v>
      </c>
      <c r="D229" s="307">
        <v>8.7999999999999995E-2</v>
      </c>
      <c r="E229" s="74">
        <f t="shared" si="16"/>
        <v>9.1205858566867844E-6</v>
      </c>
      <c r="F229" s="307"/>
      <c r="G229" s="221">
        <f t="shared" si="17"/>
        <v>0</v>
      </c>
      <c r="H229" s="74">
        <f t="shared" si="18"/>
        <v>-1</v>
      </c>
      <c r="I229" s="74">
        <f t="shared" si="19"/>
        <v>-1</v>
      </c>
    </row>
    <row r="230" spans="1:9" x14ac:dyDescent="0.35">
      <c r="A230" s="23" t="s">
        <v>38</v>
      </c>
      <c r="B230" s="302"/>
      <c r="C230" s="74">
        <f t="shared" si="15"/>
        <v>0</v>
      </c>
      <c r="D230" s="307"/>
      <c r="E230" s="74">
        <f t="shared" si="16"/>
        <v>0</v>
      </c>
      <c r="F230" s="307"/>
      <c r="G230" s="221">
        <f t="shared" si="17"/>
        <v>0</v>
      </c>
      <c r="H230" s="74" t="s">
        <v>321</v>
      </c>
      <c r="I230" s="74" t="s">
        <v>321</v>
      </c>
    </row>
    <row r="231" spans="1:9" x14ac:dyDescent="0.35">
      <c r="A231" s="23" t="s">
        <v>41</v>
      </c>
      <c r="B231" s="302"/>
      <c r="C231" s="74">
        <f t="shared" si="15"/>
        <v>0</v>
      </c>
      <c r="D231" s="307"/>
      <c r="E231" s="74">
        <f t="shared" si="16"/>
        <v>0</v>
      </c>
      <c r="F231" s="307"/>
      <c r="G231" s="221">
        <f t="shared" si="17"/>
        <v>0</v>
      </c>
      <c r="H231" s="74" t="s">
        <v>321</v>
      </c>
      <c r="I231" s="74" t="s">
        <v>321</v>
      </c>
    </row>
    <row r="232" spans="1:9" x14ac:dyDescent="0.35">
      <c r="A232" s="23" t="s">
        <v>44</v>
      </c>
      <c r="B232" s="302">
        <v>1.2999999999999999E-2</v>
      </c>
      <c r="C232" s="74">
        <f t="shared" si="15"/>
        <v>2.0592460941645699E-6</v>
      </c>
      <c r="D232" s="307"/>
      <c r="E232" s="74">
        <f t="shared" si="16"/>
        <v>0</v>
      </c>
      <c r="F232" s="307"/>
      <c r="G232" s="221">
        <f t="shared" si="17"/>
        <v>0</v>
      </c>
      <c r="H232" s="74" t="s">
        <v>321</v>
      </c>
      <c r="I232" s="74">
        <f t="shared" si="19"/>
        <v>-1</v>
      </c>
    </row>
    <row r="233" spans="1:9" x14ac:dyDescent="0.35">
      <c r="A233" s="23" t="s">
        <v>46</v>
      </c>
      <c r="B233" s="302"/>
      <c r="C233" s="74">
        <f t="shared" si="15"/>
        <v>0</v>
      </c>
      <c r="D233" s="307"/>
      <c r="E233" s="74">
        <f t="shared" si="16"/>
        <v>0</v>
      </c>
      <c r="F233" s="307"/>
      <c r="G233" s="221">
        <f t="shared" si="17"/>
        <v>0</v>
      </c>
      <c r="H233" s="74" t="s">
        <v>321</v>
      </c>
      <c r="I233" s="74" t="s">
        <v>321</v>
      </c>
    </row>
    <row r="234" spans="1:9" x14ac:dyDescent="0.35">
      <c r="A234" s="23" t="s">
        <v>52</v>
      </c>
      <c r="B234" s="302"/>
      <c r="C234" s="74">
        <f t="shared" si="15"/>
        <v>0</v>
      </c>
      <c r="D234" s="307"/>
      <c r="E234" s="74">
        <f t="shared" si="16"/>
        <v>0</v>
      </c>
      <c r="F234" s="307"/>
      <c r="G234" s="221">
        <f t="shared" si="17"/>
        <v>0</v>
      </c>
      <c r="H234" s="74" t="s">
        <v>321</v>
      </c>
      <c r="I234" s="74" t="s">
        <v>321</v>
      </c>
    </row>
    <row r="235" spans="1:9" x14ac:dyDescent="0.35">
      <c r="A235" s="23" t="s">
        <v>53</v>
      </c>
      <c r="B235" s="302">
        <v>0</v>
      </c>
      <c r="C235" s="74">
        <f t="shared" si="15"/>
        <v>0</v>
      </c>
      <c r="D235" s="307"/>
      <c r="E235" s="74">
        <f t="shared" si="16"/>
        <v>0</v>
      </c>
      <c r="F235" s="307"/>
      <c r="G235" s="221">
        <f t="shared" si="17"/>
        <v>0</v>
      </c>
      <c r="H235" s="74" t="s">
        <v>321</v>
      </c>
      <c r="I235" s="74" t="s">
        <v>321</v>
      </c>
    </row>
    <row r="236" spans="1:9" x14ac:dyDescent="0.35">
      <c r="A236" s="23" t="s">
        <v>54</v>
      </c>
      <c r="B236" s="302"/>
      <c r="C236" s="74">
        <f t="shared" si="15"/>
        <v>0</v>
      </c>
      <c r="D236" s="307"/>
      <c r="E236" s="74">
        <f t="shared" si="16"/>
        <v>0</v>
      </c>
      <c r="F236" s="307"/>
      <c r="G236" s="221">
        <f t="shared" si="17"/>
        <v>0</v>
      </c>
      <c r="H236" s="74" t="s">
        <v>321</v>
      </c>
      <c r="I236" s="74" t="s">
        <v>321</v>
      </c>
    </row>
    <row r="237" spans="1:9" x14ac:dyDescent="0.35">
      <c r="A237" s="23" t="s">
        <v>55</v>
      </c>
      <c r="B237" s="302"/>
      <c r="C237" s="74">
        <f t="shared" si="15"/>
        <v>0</v>
      </c>
      <c r="D237" s="307"/>
      <c r="E237" s="74">
        <f t="shared" si="16"/>
        <v>0</v>
      </c>
      <c r="F237" s="307"/>
      <c r="G237" s="221">
        <f t="shared" si="17"/>
        <v>0</v>
      </c>
      <c r="H237" s="74" t="s">
        <v>321</v>
      </c>
      <c r="I237" s="74" t="s">
        <v>321</v>
      </c>
    </row>
    <row r="238" spans="1:9" x14ac:dyDescent="0.35">
      <c r="A238" s="23" t="s">
        <v>57</v>
      </c>
      <c r="B238" s="302"/>
      <c r="C238" s="74">
        <f t="shared" si="15"/>
        <v>0</v>
      </c>
      <c r="D238" s="307"/>
      <c r="E238" s="74">
        <f t="shared" si="16"/>
        <v>0</v>
      </c>
      <c r="F238" s="307"/>
      <c r="G238" s="221">
        <f t="shared" si="17"/>
        <v>0</v>
      </c>
      <c r="H238" s="74" t="s">
        <v>321</v>
      </c>
      <c r="I238" s="74" t="s">
        <v>321</v>
      </c>
    </row>
    <row r="239" spans="1:9" x14ac:dyDescent="0.35">
      <c r="A239" s="23" t="s">
        <v>58</v>
      </c>
      <c r="B239" s="302">
        <v>7.0000000000000001E-3</v>
      </c>
      <c r="C239" s="74">
        <f t="shared" si="15"/>
        <v>1.1088248199347684E-6</v>
      </c>
      <c r="D239" s="307">
        <v>1E-3</v>
      </c>
      <c r="E239" s="74">
        <f t="shared" si="16"/>
        <v>1.0364302109871346E-7</v>
      </c>
      <c r="F239" s="307"/>
      <c r="G239" s="221">
        <f t="shared" si="17"/>
        <v>0</v>
      </c>
      <c r="H239" s="74">
        <f t="shared" si="18"/>
        <v>-1</v>
      </c>
      <c r="I239" s="74">
        <f t="shared" si="19"/>
        <v>-1</v>
      </c>
    </row>
    <row r="240" spans="1:9" x14ac:dyDescent="0.35">
      <c r="A240" s="23" t="s">
        <v>68</v>
      </c>
      <c r="B240" s="302"/>
      <c r="C240" s="74">
        <f t="shared" si="15"/>
        <v>0</v>
      </c>
      <c r="D240" s="307"/>
      <c r="E240" s="74">
        <f t="shared" si="16"/>
        <v>0</v>
      </c>
      <c r="F240" s="307"/>
      <c r="G240" s="221">
        <f t="shared" si="17"/>
        <v>0</v>
      </c>
      <c r="H240" s="74" t="s">
        <v>321</v>
      </c>
      <c r="I240" s="74" t="s">
        <v>321</v>
      </c>
    </row>
    <row r="241" spans="1:9" x14ac:dyDescent="0.35">
      <c r="A241" s="23" t="s">
        <v>69</v>
      </c>
      <c r="B241" s="302"/>
      <c r="C241" s="74">
        <f t="shared" si="15"/>
        <v>0</v>
      </c>
      <c r="D241" s="307"/>
      <c r="E241" s="74">
        <f t="shared" si="16"/>
        <v>0</v>
      </c>
      <c r="F241" s="307"/>
      <c r="G241" s="221">
        <f t="shared" si="17"/>
        <v>0</v>
      </c>
      <c r="H241" s="74" t="s">
        <v>321</v>
      </c>
      <c r="I241" s="74" t="s">
        <v>321</v>
      </c>
    </row>
    <row r="242" spans="1:9" x14ac:dyDescent="0.35">
      <c r="A242" s="23" t="s">
        <v>78</v>
      </c>
      <c r="B242" s="302"/>
      <c r="C242" s="74">
        <f t="shared" si="15"/>
        <v>0</v>
      </c>
      <c r="D242" s="307"/>
      <c r="E242" s="74">
        <f t="shared" si="16"/>
        <v>0</v>
      </c>
      <c r="F242" s="307"/>
      <c r="G242" s="221">
        <f t="shared" si="17"/>
        <v>0</v>
      </c>
      <c r="H242" s="74" t="s">
        <v>321</v>
      </c>
      <c r="I242" s="74" t="s">
        <v>321</v>
      </c>
    </row>
    <row r="243" spans="1:9" x14ac:dyDescent="0.35">
      <c r="A243" s="23" t="s">
        <v>83</v>
      </c>
      <c r="B243" s="302"/>
      <c r="C243" s="74">
        <f t="shared" si="15"/>
        <v>0</v>
      </c>
      <c r="D243" s="307"/>
      <c r="E243" s="74">
        <f t="shared" si="16"/>
        <v>0</v>
      </c>
      <c r="F243" s="307"/>
      <c r="G243" s="221">
        <f t="shared" si="17"/>
        <v>0</v>
      </c>
      <c r="H243" s="74" t="s">
        <v>321</v>
      </c>
      <c r="I243" s="74" t="s">
        <v>321</v>
      </c>
    </row>
    <row r="244" spans="1:9" x14ac:dyDescent="0.35">
      <c r="A244" s="23" t="s">
        <v>85</v>
      </c>
      <c r="B244" s="302"/>
      <c r="C244" s="74">
        <f t="shared" si="15"/>
        <v>0</v>
      </c>
      <c r="D244" s="307"/>
      <c r="E244" s="74">
        <f t="shared" si="16"/>
        <v>0</v>
      </c>
      <c r="F244" s="307"/>
      <c r="G244" s="221">
        <f t="shared" si="17"/>
        <v>0</v>
      </c>
      <c r="H244" s="74" t="s">
        <v>321</v>
      </c>
      <c r="I244" s="74" t="s">
        <v>321</v>
      </c>
    </row>
    <row r="245" spans="1:9" x14ac:dyDescent="0.35">
      <c r="A245" s="23" t="s">
        <v>86</v>
      </c>
      <c r="B245" s="302"/>
      <c r="C245" s="74">
        <f t="shared" si="15"/>
        <v>0</v>
      </c>
      <c r="D245" s="307"/>
      <c r="E245" s="74">
        <f t="shared" si="16"/>
        <v>0</v>
      </c>
      <c r="F245" s="307"/>
      <c r="G245" s="221">
        <f t="shared" si="17"/>
        <v>0</v>
      </c>
      <c r="H245" s="74" t="s">
        <v>321</v>
      </c>
      <c r="I245" s="74" t="s">
        <v>321</v>
      </c>
    </row>
    <row r="246" spans="1:9" x14ac:dyDescent="0.35">
      <c r="A246" s="23" t="s">
        <v>87</v>
      </c>
      <c r="B246" s="302">
        <v>0.432</v>
      </c>
      <c r="C246" s="74">
        <f t="shared" si="15"/>
        <v>6.84303317445457E-5</v>
      </c>
      <c r="D246" s="307">
        <v>2E-3</v>
      </c>
      <c r="E246" s="74">
        <f t="shared" si="16"/>
        <v>2.0728604219742693E-7</v>
      </c>
      <c r="F246" s="307"/>
      <c r="G246" s="221">
        <f t="shared" si="17"/>
        <v>0</v>
      </c>
      <c r="H246" s="74">
        <f t="shared" si="18"/>
        <v>-1</v>
      </c>
      <c r="I246" s="74">
        <f t="shared" si="19"/>
        <v>-1</v>
      </c>
    </row>
    <row r="247" spans="1:9" x14ac:dyDescent="0.35">
      <c r="A247" s="23" t="s">
        <v>90</v>
      </c>
      <c r="B247" s="302"/>
      <c r="C247" s="74">
        <f t="shared" si="15"/>
        <v>0</v>
      </c>
      <c r="D247" s="307">
        <v>3.5000000000000003E-2</v>
      </c>
      <c r="E247" s="74">
        <f t="shared" si="16"/>
        <v>3.6275057384549713E-6</v>
      </c>
      <c r="F247" s="307"/>
      <c r="G247" s="221">
        <f t="shared" si="17"/>
        <v>0</v>
      </c>
      <c r="H247" s="74">
        <f t="shared" si="18"/>
        <v>-1</v>
      </c>
      <c r="I247" s="74" t="s">
        <v>321</v>
      </c>
    </row>
    <row r="248" spans="1:9" x14ac:dyDescent="0.35">
      <c r="A248" s="23" t="s">
        <v>100</v>
      </c>
      <c r="B248" s="302"/>
      <c r="C248" s="74">
        <f t="shared" si="15"/>
        <v>0</v>
      </c>
      <c r="D248" s="307">
        <v>1E-3</v>
      </c>
      <c r="E248" s="74">
        <f t="shared" si="16"/>
        <v>1.0364302109871346E-7</v>
      </c>
      <c r="F248" s="307"/>
      <c r="G248" s="221">
        <f t="shared" si="17"/>
        <v>0</v>
      </c>
      <c r="H248" s="74">
        <f t="shared" si="18"/>
        <v>-1</v>
      </c>
      <c r="I248" s="74" t="s">
        <v>321</v>
      </c>
    </row>
    <row r="249" spans="1:9" x14ac:dyDescent="0.35">
      <c r="A249" s="23" t="s">
        <v>101</v>
      </c>
      <c r="B249" s="302">
        <v>4.0000000000000001E-3</v>
      </c>
      <c r="C249" s="74">
        <f t="shared" si="15"/>
        <v>6.3361418281986759E-7</v>
      </c>
      <c r="D249" s="307">
        <v>4.0000000000000001E-3</v>
      </c>
      <c r="E249" s="74">
        <f t="shared" si="16"/>
        <v>4.1457208439485386E-7</v>
      </c>
      <c r="F249" s="307"/>
      <c r="G249" s="221">
        <f t="shared" si="17"/>
        <v>0</v>
      </c>
      <c r="H249" s="74">
        <f t="shared" si="18"/>
        <v>-1</v>
      </c>
      <c r="I249" s="74">
        <f t="shared" si="19"/>
        <v>-1</v>
      </c>
    </row>
    <row r="250" spans="1:9" x14ac:dyDescent="0.35">
      <c r="A250" s="23" t="s">
        <v>111</v>
      </c>
      <c r="B250" s="302"/>
      <c r="C250" s="74">
        <f t="shared" si="15"/>
        <v>0</v>
      </c>
      <c r="D250" s="307"/>
      <c r="E250" s="74">
        <f t="shared" si="16"/>
        <v>0</v>
      </c>
      <c r="F250" s="307"/>
      <c r="G250" s="221">
        <f t="shared" si="17"/>
        <v>0</v>
      </c>
      <c r="H250" s="74" t="s">
        <v>321</v>
      </c>
      <c r="I250" s="74" t="s">
        <v>321</v>
      </c>
    </row>
    <row r="251" spans="1:9" x14ac:dyDescent="0.35">
      <c r="A251" s="23" t="s">
        <v>124</v>
      </c>
      <c r="B251" s="302">
        <v>0.109</v>
      </c>
      <c r="C251" s="74">
        <f t="shared" si="15"/>
        <v>1.7265986481841392E-5</v>
      </c>
      <c r="D251" s="307"/>
      <c r="E251" s="74">
        <f t="shared" si="16"/>
        <v>0</v>
      </c>
      <c r="F251" s="307"/>
      <c r="G251" s="221">
        <f t="shared" si="17"/>
        <v>0</v>
      </c>
      <c r="H251" s="74" t="s">
        <v>321</v>
      </c>
      <c r="I251" s="74">
        <f t="shared" si="19"/>
        <v>-1</v>
      </c>
    </row>
    <row r="252" spans="1:9" x14ac:dyDescent="0.35">
      <c r="A252" s="23" t="s">
        <v>126</v>
      </c>
      <c r="B252" s="302"/>
      <c r="C252" s="74">
        <f t="shared" si="15"/>
        <v>0</v>
      </c>
      <c r="D252" s="307"/>
      <c r="E252" s="74">
        <f t="shared" si="16"/>
        <v>0</v>
      </c>
      <c r="F252" s="307"/>
      <c r="G252" s="221">
        <f t="shared" si="17"/>
        <v>0</v>
      </c>
      <c r="H252" s="74" t="s">
        <v>321</v>
      </c>
      <c r="I252" s="74" t="s">
        <v>321</v>
      </c>
    </row>
    <row r="253" spans="1:9" x14ac:dyDescent="0.35">
      <c r="A253" s="23" t="s">
        <v>153</v>
      </c>
      <c r="B253" s="302"/>
      <c r="C253" s="74">
        <f t="shared" si="15"/>
        <v>0</v>
      </c>
      <c r="D253" s="307">
        <v>3.9E-2</v>
      </c>
      <c r="E253" s="74">
        <f t="shared" si="16"/>
        <v>4.0420778228498248E-6</v>
      </c>
      <c r="F253" s="307"/>
      <c r="G253" s="221">
        <f t="shared" si="17"/>
        <v>0</v>
      </c>
      <c r="H253" s="74">
        <f t="shared" si="18"/>
        <v>-1</v>
      </c>
      <c r="I253" s="74" t="s">
        <v>321</v>
      </c>
    </row>
    <row r="254" spans="1:9" x14ac:dyDescent="0.35">
      <c r="A254" s="23" t="s">
        <v>163</v>
      </c>
      <c r="B254" s="302"/>
      <c r="C254" s="74">
        <f t="shared" si="15"/>
        <v>0</v>
      </c>
      <c r="D254" s="307">
        <v>0.01</v>
      </c>
      <c r="E254" s="74">
        <f t="shared" si="16"/>
        <v>1.0364302109871346E-6</v>
      </c>
      <c r="F254" s="307"/>
      <c r="G254" s="221">
        <f t="shared" si="17"/>
        <v>0</v>
      </c>
      <c r="H254" s="74">
        <f t="shared" si="18"/>
        <v>-1</v>
      </c>
      <c r="I254" s="74" t="s">
        <v>321</v>
      </c>
    </row>
    <row r="255" spans="1:9" x14ac:dyDescent="0.35">
      <c r="A255" s="23" t="s">
        <v>165</v>
      </c>
      <c r="B255" s="302"/>
      <c r="C255" s="74">
        <f t="shared" si="15"/>
        <v>0</v>
      </c>
      <c r="D255" s="307"/>
      <c r="E255" s="74">
        <f t="shared" si="16"/>
        <v>0</v>
      </c>
      <c r="F255" s="307"/>
      <c r="G255" s="221">
        <f t="shared" si="17"/>
        <v>0</v>
      </c>
      <c r="H255" s="74" t="s">
        <v>321</v>
      </c>
      <c r="I255" s="74" t="s">
        <v>321</v>
      </c>
    </row>
    <row r="256" spans="1:9" x14ac:dyDescent="0.35">
      <c r="A256" s="23" t="s">
        <v>167</v>
      </c>
      <c r="B256" s="302"/>
      <c r="C256" s="74">
        <f t="shared" si="15"/>
        <v>0</v>
      </c>
      <c r="D256" s="307"/>
      <c r="E256" s="74">
        <f t="shared" si="16"/>
        <v>0</v>
      </c>
      <c r="F256" s="307"/>
      <c r="G256" s="221">
        <f t="shared" si="17"/>
        <v>0</v>
      </c>
      <c r="H256" s="74" t="s">
        <v>321</v>
      </c>
      <c r="I256" s="74" t="s">
        <v>321</v>
      </c>
    </row>
    <row r="257" spans="1:9" x14ac:dyDescent="0.35">
      <c r="A257" s="23" t="s">
        <v>168</v>
      </c>
      <c r="B257" s="302">
        <v>1.6E-2</v>
      </c>
      <c r="C257" s="74">
        <f t="shared" si="15"/>
        <v>2.5344567312794704E-6</v>
      </c>
      <c r="D257" s="307">
        <v>6.0000000000000001E-3</v>
      </c>
      <c r="E257" s="74">
        <f t="shared" si="16"/>
        <v>6.2185812659228076E-7</v>
      </c>
      <c r="F257" s="307"/>
      <c r="G257" s="221">
        <f t="shared" si="17"/>
        <v>0</v>
      </c>
      <c r="H257" s="74">
        <f t="shared" si="18"/>
        <v>-1</v>
      </c>
      <c r="I257" s="74">
        <f t="shared" si="19"/>
        <v>-1</v>
      </c>
    </row>
    <row r="258" spans="1:9" x14ac:dyDescent="0.35">
      <c r="A258" s="23" t="s">
        <v>177</v>
      </c>
      <c r="B258" s="302">
        <v>2E-3</v>
      </c>
      <c r="C258" s="74">
        <f t="shared" si="15"/>
        <v>3.168070914099338E-7</v>
      </c>
      <c r="D258" s="307"/>
      <c r="E258" s="74">
        <f t="shared" si="16"/>
        <v>0</v>
      </c>
      <c r="F258" s="307"/>
      <c r="G258" s="221">
        <f t="shared" si="17"/>
        <v>0</v>
      </c>
      <c r="H258" s="74" t="s">
        <v>321</v>
      </c>
      <c r="I258" s="74">
        <f t="shared" si="19"/>
        <v>-1</v>
      </c>
    </row>
    <row r="259" spans="1:9" x14ac:dyDescent="0.35">
      <c r="A259" s="23" t="s">
        <v>178</v>
      </c>
      <c r="B259" s="302"/>
      <c r="C259" s="74">
        <f t="shared" si="15"/>
        <v>0</v>
      </c>
      <c r="D259" s="307"/>
      <c r="E259" s="74">
        <f t="shared" si="16"/>
        <v>0</v>
      </c>
      <c r="F259" s="307"/>
      <c r="G259" s="221">
        <f t="shared" si="17"/>
        <v>0</v>
      </c>
      <c r="H259" s="74" t="s">
        <v>321</v>
      </c>
      <c r="I259" s="74" t="s">
        <v>321</v>
      </c>
    </row>
    <row r="260" spans="1:9" x14ac:dyDescent="0.35">
      <c r="A260" s="23" t="s">
        <v>180</v>
      </c>
      <c r="B260" s="302">
        <v>3.9E-2</v>
      </c>
      <c r="C260" s="74">
        <f t="shared" si="15"/>
        <v>6.1777382824937092E-6</v>
      </c>
      <c r="D260" s="307">
        <v>1E-3</v>
      </c>
      <c r="E260" s="74">
        <f t="shared" si="16"/>
        <v>1.0364302109871346E-7</v>
      </c>
      <c r="F260" s="307"/>
      <c r="G260" s="221">
        <f t="shared" si="17"/>
        <v>0</v>
      </c>
      <c r="H260" s="74">
        <f t="shared" si="18"/>
        <v>-1</v>
      </c>
      <c r="I260" s="74">
        <f t="shared" si="19"/>
        <v>-1</v>
      </c>
    </row>
    <row r="261" spans="1:9" x14ac:dyDescent="0.35">
      <c r="A261" s="23" t="s">
        <v>192</v>
      </c>
      <c r="B261" s="302">
        <v>1.4E-2</v>
      </c>
      <c r="C261" s="74">
        <f t="shared" ref="C261:C266" si="20">B261/$B$267</f>
        <v>2.2176496398695368E-6</v>
      </c>
      <c r="D261" s="307">
        <v>3.4000000000000002E-2</v>
      </c>
      <c r="E261" s="74">
        <f t="shared" ref="E261:E266" si="21">D261/$D$267</f>
        <v>3.5238627173562578E-6</v>
      </c>
      <c r="F261" s="307"/>
      <c r="G261" s="221">
        <f t="shared" ref="G261:G266" si="22">F261/$F$267</f>
        <v>0</v>
      </c>
      <c r="H261" s="74">
        <f t="shared" ref="H261" si="23">(F261/D261)-1</f>
        <v>-1</v>
      </c>
      <c r="I261" s="74">
        <f t="shared" ref="I261" si="24">(F261/B261)-1</f>
        <v>-1</v>
      </c>
    </row>
    <row r="262" spans="1:9" x14ac:dyDescent="0.35">
      <c r="A262" s="23" t="s">
        <v>246</v>
      </c>
      <c r="B262" s="302"/>
      <c r="C262" s="74">
        <f t="shared" si="20"/>
        <v>0</v>
      </c>
      <c r="D262" s="307">
        <v>0</v>
      </c>
      <c r="E262" s="74">
        <f t="shared" si="21"/>
        <v>0</v>
      </c>
      <c r="F262" s="307"/>
      <c r="G262" s="221">
        <f t="shared" si="22"/>
        <v>0</v>
      </c>
      <c r="H262" s="74" t="s">
        <v>321</v>
      </c>
      <c r="I262" s="74" t="s">
        <v>321</v>
      </c>
    </row>
    <row r="263" spans="1:9" x14ac:dyDescent="0.35">
      <c r="A263" s="23" t="s">
        <v>258</v>
      </c>
      <c r="B263" s="302"/>
      <c r="C263" s="74">
        <f t="shared" si="20"/>
        <v>0</v>
      </c>
      <c r="D263" s="307"/>
      <c r="E263" s="74">
        <f t="shared" si="21"/>
        <v>0</v>
      </c>
      <c r="F263" s="307"/>
      <c r="G263" s="221">
        <f t="shared" si="22"/>
        <v>0</v>
      </c>
      <c r="H263" s="74" t="s">
        <v>321</v>
      </c>
      <c r="I263" s="74" t="s">
        <v>321</v>
      </c>
    </row>
    <row r="264" spans="1:9" x14ac:dyDescent="0.35">
      <c r="A264" s="23" t="s">
        <v>259</v>
      </c>
      <c r="B264" s="302"/>
      <c r="C264" s="74">
        <f t="shared" si="20"/>
        <v>0</v>
      </c>
      <c r="D264" s="307"/>
      <c r="E264" s="74">
        <f t="shared" si="21"/>
        <v>0</v>
      </c>
      <c r="F264" s="307"/>
      <c r="G264" s="221">
        <f t="shared" si="22"/>
        <v>0</v>
      </c>
      <c r="H264" s="74" t="s">
        <v>321</v>
      </c>
      <c r="I264" s="74" t="s">
        <v>321</v>
      </c>
    </row>
    <row r="265" spans="1:9" x14ac:dyDescent="0.35">
      <c r="A265" s="23" t="s">
        <v>260</v>
      </c>
      <c r="B265" s="302"/>
      <c r="C265" s="74">
        <f t="shared" si="20"/>
        <v>0</v>
      </c>
      <c r="D265" s="307"/>
      <c r="E265" s="74">
        <f t="shared" si="21"/>
        <v>0</v>
      </c>
      <c r="F265" s="307"/>
      <c r="G265" s="221">
        <f t="shared" si="22"/>
        <v>0</v>
      </c>
      <c r="H265" s="74" t="s">
        <v>321</v>
      </c>
      <c r="I265" s="74" t="s">
        <v>321</v>
      </c>
    </row>
    <row r="266" spans="1:9" x14ac:dyDescent="0.35">
      <c r="A266" s="35" t="s">
        <v>262</v>
      </c>
      <c r="B266" s="303"/>
      <c r="C266" s="305">
        <f t="shared" si="20"/>
        <v>0</v>
      </c>
      <c r="D266" s="308">
        <v>0</v>
      </c>
      <c r="E266" s="305">
        <f t="shared" si="21"/>
        <v>0</v>
      </c>
      <c r="F266" s="308"/>
      <c r="G266" s="309">
        <f t="shared" si="22"/>
        <v>0</v>
      </c>
      <c r="H266" s="305" t="s">
        <v>321</v>
      </c>
      <c r="I266" s="305" t="s">
        <v>321</v>
      </c>
    </row>
    <row r="267" spans="1:9" s="9" customFormat="1" x14ac:dyDescent="0.35">
      <c r="A267" s="217" t="s">
        <v>264</v>
      </c>
      <c r="B267" s="218">
        <f>SUM(B4:B266)</f>
        <v>6312.9900000000061</v>
      </c>
      <c r="C267" s="304">
        <f t="shared" ref="C267:G267" si="25">SUM(C4:C266)</f>
        <v>0.99999999999999956</v>
      </c>
      <c r="D267" s="218">
        <f>SUM(D4:D266)</f>
        <v>9648.5029999999988</v>
      </c>
      <c r="E267" s="304">
        <f t="shared" si="25"/>
        <v>1.0000000000000004</v>
      </c>
      <c r="F267" s="218">
        <f t="shared" si="25"/>
        <v>8657.0400000000045</v>
      </c>
      <c r="G267" s="304">
        <f t="shared" si="25"/>
        <v>0.99999999999999889</v>
      </c>
      <c r="H267" s="72">
        <f>(F267/D267)-1</f>
        <v>-0.1027582206275931</v>
      </c>
      <c r="I267" s="72">
        <f>(F267/B267)-1</f>
        <v>0.3713058313097275</v>
      </c>
    </row>
  </sheetData>
  <sortState xmlns:xlrd2="http://schemas.microsoft.com/office/spreadsheetml/2017/richdata2" ref="A5:I267">
    <sortCondition descending="1" ref="F5:F267"/>
  </sortState>
  <mergeCells count="7">
    <mergeCell ref="A2:A3"/>
    <mergeCell ref="B2:C2"/>
    <mergeCell ref="D2:E2"/>
    <mergeCell ref="F2:G2"/>
    <mergeCell ref="K1:L1"/>
    <mergeCell ref="H2:H3"/>
    <mergeCell ref="I2:I3"/>
  </mergeCells>
  <hyperlinks>
    <hyperlink ref="K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36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38.1796875" style="1" customWidth="1"/>
    <col min="2" max="2" width="15" style="1" bestFit="1" customWidth="1"/>
    <col min="3" max="3" width="9.81640625" style="1" customWidth="1"/>
    <col min="4" max="4" width="13.54296875" style="1" bestFit="1" customWidth="1"/>
    <col min="5" max="5" width="10" style="1" customWidth="1"/>
    <col min="6" max="6" width="13.54296875" style="1" bestFit="1" customWidth="1"/>
    <col min="7" max="7" width="8.54296875" style="1" bestFit="1" customWidth="1"/>
    <col min="8" max="8" width="11.26953125" style="1" bestFit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9" t="s">
        <v>518</v>
      </c>
      <c r="K1" s="322" t="s">
        <v>319</v>
      </c>
      <c r="L1" s="322"/>
    </row>
    <row r="2" spans="1:12" x14ac:dyDescent="0.35">
      <c r="A2" s="335" t="s">
        <v>562</v>
      </c>
      <c r="B2" s="336">
        <v>44531</v>
      </c>
      <c r="C2" s="336"/>
      <c r="D2" s="336">
        <v>44866</v>
      </c>
      <c r="E2" s="336"/>
      <c r="F2" s="336">
        <v>44916</v>
      </c>
      <c r="G2" s="336"/>
      <c r="H2" s="335" t="s">
        <v>297</v>
      </c>
      <c r="I2" s="335" t="s">
        <v>567</v>
      </c>
      <c r="J2" s="75"/>
    </row>
    <row r="3" spans="1:12" x14ac:dyDescent="0.35">
      <c r="A3" s="338"/>
      <c r="B3" s="73" t="s">
        <v>298</v>
      </c>
      <c r="C3" s="73" t="s">
        <v>299</v>
      </c>
      <c r="D3" s="73" t="s">
        <v>298</v>
      </c>
      <c r="E3" s="73" t="s">
        <v>299</v>
      </c>
      <c r="F3" s="73" t="s">
        <v>298</v>
      </c>
      <c r="G3" s="73" t="s">
        <v>299</v>
      </c>
      <c r="H3" s="338"/>
      <c r="I3" s="338"/>
      <c r="J3" s="75"/>
    </row>
    <row r="4" spans="1:12" x14ac:dyDescent="0.35">
      <c r="A4" s="34" t="s">
        <v>585</v>
      </c>
      <c r="B4" s="141">
        <v>401.45800000000003</v>
      </c>
      <c r="C4" s="6">
        <f>B4/$B$236</f>
        <v>0.2386027766402761</v>
      </c>
      <c r="D4" s="141">
        <v>689.84299999999996</v>
      </c>
      <c r="E4" s="6">
        <f>D4/$D$236</f>
        <v>0.24642266461386764</v>
      </c>
      <c r="F4" s="141">
        <v>462.60199999999998</v>
      </c>
      <c r="G4" s="6">
        <f>F4/$F$236</f>
        <v>0.21593072695896995</v>
      </c>
      <c r="H4" s="6">
        <f>(F4/D4)-1</f>
        <v>-0.32940973525860229</v>
      </c>
      <c r="I4" s="6">
        <f>(F4/B4)-1</f>
        <v>0.15230484882602902</v>
      </c>
      <c r="J4" s="24"/>
    </row>
    <row r="5" spans="1:12" x14ac:dyDescent="0.35">
      <c r="A5" s="34" t="s">
        <v>627</v>
      </c>
      <c r="B5" s="141">
        <v>188.16</v>
      </c>
      <c r="C5" s="6">
        <f t="shared" ref="C5:C68" si="0">B5/$B$236</f>
        <v>0.11183112169301483</v>
      </c>
      <c r="D5" s="141">
        <v>408.67</v>
      </c>
      <c r="E5" s="6">
        <f t="shared" ref="E5:E68" si="1">D5/$D$236</f>
        <v>0.1459832894553533</v>
      </c>
      <c r="F5" s="141">
        <v>378.1</v>
      </c>
      <c r="G5" s="6">
        <f t="shared" ref="G5:G68" si="2">F5/$F$236</f>
        <v>0.17648736465295556</v>
      </c>
      <c r="H5" s="6">
        <f t="shared" ref="H5:H68" si="3">(F5/D5)-1</f>
        <v>-7.4803631291751271E-2</v>
      </c>
      <c r="I5" s="6">
        <f>(F5/B5)-1</f>
        <v>1.0094600340136055</v>
      </c>
      <c r="J5" s="24"/>
    </row>
    <row r="6" spans="1:12" x14ac:dyDescent="0.35">
      <c r="A6" s="34" t="s">
        <v>628</v>
      </c>
      <c r="B6" s="141">
        <v>30.2</v>
      </c>
      <c r="C6" s="6">
        <f t="shared" si="0"/>
        <v>1.7949085220711352E-2</v>
      </c>
      <c r="D6" s="141">
        <v>48.222999999999999</v>
      </c>
      <c r="E6" s="6">
        <f t="shared" si="1"/>
        <v>1.7226006722797126E-2</v>
      </c>
      <c r="F6" s="141">
        <v>189.05799999999999</v>
      </c>
      <c r="G6" s="6">
        <f t="shared" si="2"/>
        <v>8.8247416520916333E-2</v>
      </c>
      <c r="H6" s="6">
        <f t="shared" si="3"/>
        <v>2.9204943699064763</v>
      </c>
      <c r="I6" s="6">
        <f t="shared" ref="I6:I68" si="4">(F6/B6)-1</f>
        <v>5.2601986754966887</v>
      </c>
      <c r="J6" s="24"/>
    </row>
    <row r="7" spans="1:12" x14ac:dyDescent="0.35">
      <c r="A7" s="34" t="s">
        <v>629</v>
      </c>
      <c r="B7" s="141">
        <v>43.808999999999997</v>
      </c>
      <c r="C7" s="6">
        <f t="shared" si="0"/>
        <v>2.6037466040865681E-2</v>
      </c>
      <c r="D7" s="141">
        <v>48.356999999999999</v>
      </c>
      <c r="E7" s="6">
        <f t="shared" si="1"/>
        <v>1.7273873609984877E-2</v>
      </c>
      <c r="F7" s="141">
        <v>104.81</v>
      </c>
      <c r="G7" s="6">
        <f t="shared" si="2"/>
        <v>4.8922614888326554E-2</v>
      </c>
      <c r="H7" s="6">
        <f t="shared" si="3"/>
        <v>1.1674214694873544</v>
      </c>
      <c r="I7" s="6">
        <f t="shared" si="4"/>
        <v>1.392430779063663</v>
      </c>
      <c r="J7" s="24"/>
    </row>
    <row r="8" spans="1:12" x14ac:dyDescent="0.35">
      <c r="A8" s="34" t="s">
        <v>630</v>
      </c>
      <c r="B8" s="141">
        <v>0</v>
      </c>
      <c r="C8" s="6">
        <f t="shared" si="0"/>
        <v>0</v>
      </c>
      <c r="D8" s="141">
        <v>450.12299999999999</v>
      </c>
      <c r="E8" s="6">
        <f t="shared" si="1"/>
        <v>0.16079094672844102</v>
      </c>
      <c r="F8" s="141">
        <v>94.694000000000003</v>
      </c>
      <c r="G8" s="6">
        <f t="shared" si="2"/>
        <v>4.4200726020753693E-2</v>
      </c>
      <c r="H8" s="6">
        <f t="shared" si="3"/>
        <v>-0.78962639100867982</v>
      </c>
      <c r="I8" s="53" t="s">
        <v>321</v>
      </c>
      <c r="J8" s="24"/>
    </row>
    <row r="9" spans="1:12" x14ac:dyDescent="0.35">
      <c r="A9" s="34" t="s">
        <v>157</v>
      </c>
      <c r="B9" s="141">
        <v>13.138999999999999</v>
      </c>
      <c r="C9" s="6">
        <f t="shared" si="0"/>
        <v>7.809040752149882E-3</v>
      </c>
      <c r="D9" s="141">
        <v>103.65600000000001</v>
      </c>
      <c r="E9" s="6">
        <f t="shared" si="1"/>
        <v>3.7027537748755973E-2</v>
      </c>
      <c r="F9" s="141">
        <v>89.174000000000007</v>
      </c>
      <c r="G9" s="6">
        <f t="shared" si="2"/>
        <v>4.1624131858139797E-2</v>
      </c>
      <c r="H9" s="6">
        <f t="shared" si="3"/>
        <v>-0.13971212472022843</v>
      </c>
      <c r="I9" s="6">
        <f t="shared" si="4"/>
        <v>5.7869700890478732</v>
      </c>
      <c r="J9" s="24"/>
    </row>
    <row r="10" spans="1:12" x14ac:dyDescent="0.35">
      <c r="A10" s="34" t="s">
        <v>219</v>
      </c>
      <c r="B10" s="141">
        <v>45.325000000000003</v>
      </c>
      <c r="C10" s="6">
        <f t="shared" si="0"/>
        <v>2.6938486345322584E-2</v>
      </c>
      <c r="D10" s="141">
        <v>8.843</v>
      </c>
      <c r="E10" s="6">
        <f t="shared" si="1"/>
        <v>3.1588573388153995E-3</v>
      </c>
      <c r="F10" s="141">
        <v>82.138000000000005</v>
      </c>
      <c r="G10" s="6">
        <f t="shared" si="2"/>
        <v>3.8339907849416724E-2</v>
      </c>
      <c r="H10" s="6">
        <f t="shared" si="3"/>
        <v>8.2884767612801085</v>
      </c>
      <c r="I10" s="6">
        <f t="shared" si="4"/>
        <v>0.81220077220077225</v>
      </c>
      <c r="J10" s="24"/>
    </row>
    <row r="11" spans="1:12" x14ac:dyDescent="0.35">
      <c r="A11" s="34" t="s">
        <v>210</v>
      </c>
      <c r="B11" s="141">
        <v>2.5299999999999998</v>
      </c>
      <c r="C11" s="6">
        <f t="shared" si="0"/>
        <v>1.5036816426622422E-3</v>
      </c>
      <c r="D11" s="141">
        <v>3.08</v>
      </c>
      <c r="E11" s="6">
        <f t="shared" si="1"/>
        <v>1.1002239741661687E-3</v>
      </c>
      <c r="F11" s="141">
        <v>77.174000000000007</v>
      </c>
      <c r="G11" s="6">
        <f t="shared" si="2"/>
        <v>3.6022840200283499E-2</v>
      </c>
      <c r="H11" s="6">
        <f t="shared" si="3"/>
        <v>24.056493506493506</v>
      </c>
      <c r="I11" s="6">
        <f t="shared" si="4"/>
        <v>29.503557312252969</v>
      </c>
      <c r="J11" s="24"/>
    </row>
    <row r="12" spans="1:12" x14ac:dyDescent="0.35">
      <c r="A12" s="34" t="s">
        <v>2</v>
      </c>
      <c r="B12" s="141">
        <v>76.614000000000004</v>
      </c>
      <c r="C12" s="6">
        <f t="shared" si="0"/>
        <v>4.5534808447005949E-2</v>
      </c>
      <c r="D12" s="141">
        <v>94.063999999999993</v>
      </c>
      <c r="E12" s="6">
        <f t="shared" si="1"/>
        <v>3.3601125943495611E-2</v>
      </c>
      <c r="F12" s="141">
        <v>48.508000000000003</v>
      </c>
      <c r="G12" s="6">
        <f t="shared" si="2"/>
        <v>2.2642287978274445E-2</v>
      </c>
      <c r="H12" s="6">
        <f t="shared" si="3"/>
        <v>-0.48430855587684973</v>
      </c>
      <c r="I12" s="6">
        <f t="shared" si="4"/>
        <v>-0.36685201138173185</v>
      </c>
      <c r="J12" s="24"/>
    </row>
    <row r="13" spans="1:12" x14ac:dyDescent="0.35">
      <c r="A13" s="34" t="s">
        <v>114</v>
      </c>
      <c r="B13" s="141">
        <v>73.652000000000001</v>
      </c>
      <c r="C13" s="6">
        <f t="shared" si="0"/>
        <v>4.3774371678007698E-2</v>
      </c>
      <c r="D13" s="141">
        <v>22.004999999999999</v>
      </c>
      <c r="E13" s="6">
        <f t="shared" si="1"/>
        <v>7.8605287504956295E-3</v>
      </c>
      <c r="F13" s="141">
        <v>44.856000000000002</v>
      </c>
      <c r="G13" s="6">
        <f t="shared" si="2"/>
        <v>2.0937628217066843E-2</v>
      </c>
      <c r="H13" s="6">
        <f t="shared" si="3"/>
        <v>1.0384458077709615</v>
      </c>
      <c r="I13" s="6">
        <f t="shared" si="4"/>
        <v>-0.39097376853310162</v>
      </c>
      <c r="J13" s="24"/>
    </row>
    <row r="14" spans="1:12" x14ac:dyDescent="0.35">
      <c r="A14" s="34" t="s">
        <v>216</v>
      </c>
      <c r="B14" s="141">
        <v>15.48</v>
      </c>
      <c r="C14" s="6">
        <f t="shared" si="0"/>
        <v>9.2003920270401236E-3</v>
      </c>
      <c r="D14" s="141">
        <v>69.966999999999999</v>
      </c>
      <c r="E14" s="6">
        <f t="shared" si="1"/>
        <v>2.4993302207949455E-2</v>
      </c>
      <c r="F14" s="141">
        <v>42.676000000000002</v>
      </c>
      <c r="G14" s="6">
        <f t="shared" si="2"/>
        <v>1.9920060232556283E-2</v>
      </c>
      <c r="H14" s="6">
        <f t="shared" si="3"/>
        <v>-0.39005531178984376</v>
      </c>
      <c r="I14" s="6">
        <f t="shared" si="4"/>
        <v>1.7568475452196384</v>
      </c>
      <c r="J14" s="24"/>
    </row>
    <row r="15" spans="1:12" x14ac:dyDescent="0.35">
      <c r="A15" s="34" t="s">
        <v>37</v>
      </c>
      <c r="B15" s="141">
        <v>23.809000000000001</v>
      </c>
      <c r="C15" s="6">
        <f t="shared" si="0"/>
        <v>1.4150654636421079E-2</v>
      </c>
      <c r="D15" s="141">
        <v>33.356000000000002</v>
      </c>
      <c r="E15" s="6">
        <f t="shared" si="1"/>
        <v>1.1915282753989197E-2</v>
      </c>
      <c r="F15" s="141">
        <v>40.375999999999998</v>
      </c>
      <c r="G15" s="6">
        <f t="shared" si="2"/>
        <v>1.8846479331467159E-2</v>
      </c>
      <c r="H15" s="6">
        <f t="shared" si="3"/>
        <v>0.21045688931526541</v>
      </c>
      <c r="I15" s="6">
        <f t="shared" si="4"/>
        <v>0.69582930824478129</v>
      </c>
      <c r="J15" s="24"/>
    </row>
    <row r="16" spans="1:12" x14ac:dyDescent="0.35">
      <c r="A16" s="34" t="s">
        <v>97</v>
      </c>
      <c r="B16" s="141">
        <v>318.27499999999998</v>
      </c>
      <c r="C16" s="6">
        <f t="shared" si="0"/>
        <v>0.18916374498748031</v>
      </c>
      <c r="D16" s="141">
        <v>66.915000000000006</v>
      </c>
      <c r="E16" s="6">
        <f t="shared" si="1"/>
        <v>2.3903080269912072E-2</v>
      </c>
      <c r="F16" s="141">
        <v>40.029000000000003</v>
      </c>
      <c r="G16" s="6">
        <f t="shared" si="2"/>
        <v>1.8684508647694151E-2</v>
      </c>
      <c r="H16" s="6">
        <f t="shared" si="3"/>
        <v>-0.40179331988343425</v>
      </c>
      <c r="I16" s="6">
        <f t="shared" si="4"/>
        <v>-0.87423140366035657</v>
      </c>
      <c r="J16" s="24"/>
    </row>
    <row r="17" spans="1:10" x14ac:dyDescent="0.35">
      <c r="A17" s="34" t="s">
        <v>176</v>
      </c>
      <c r="B17" s="141">
        <v>20.495000000000001</v>
      </c>
      <c r="C17" s="6">
        <f t="shared" si="0"/>
        <v>1.2181009986704608E-2</v>
      </c>
      <c r="D17" s="141">
        <v>40.530999999999999</v>
      </c>
      <c r="E17" s="6">
        <f t="shared" si="1"/>
        <v>1.4478304511989929E-2</v>
      </c>
      <c r="F17" s="141">
        <v>39.76</v>
      </c>
      <c r="G17" s="6">
        <f t="shared" si="2"/>
        <v>1.8558946359697202E-2</v>
      </c>
      <c r="H17" s="6">
        <f t="shared" si="3"/>
        <v>-1.9022476622831963E-2</v>
      </c>
      <c r="I17" s="6">
        <f t="shared" si="4"/>
        <v>0.93998536228348351</v>
      </c>
      <c r="J17" s="24"/>
    </row>
    <row r="18" spans="1:10" x14ac:dyDescent="0.35">
      <c r="A18" s="34" t="s">
        <v>64</v>
      </c>
      <c r="B18" s="141">
        <v>48.584000000000003</v>
      </c>
      <c r="C18" s="6">
        <f t="shared" si="0"/>
        <v>2.8875442263676835E-2</v>
      </c>
      <c r="D18" s="141">
        <v>24.297000000000001</v>
      </c>
      <c r="E18" s="6">
        <f t="shared" si="1"/>
        <v>8.6792668507517535E-3</v>
      </c>
      <c r="F18" s="141">
        <v>33.424999999999997</v>
      </c>
      <c r="G18" s="6">
        <f t="shared" si="2"/>
        <v>1.5601931138653897E-2</v>
      </c>
      <c r="H18" s="6">
        <f t="shared" si="3"/>
        <v>0.37568424085278007</v>
      </c>
      <c r="I18" s="6">
        <f t="shared" si="4"/>
        <v>-0.31201630166309902</v>
      </c>
      <c r="J18" s="24"/>
    </row>
    <row r="19" spans="1:10" x14ac:dyDescent="0.35">
      <c r="A19" s="34" t="s">
        <v>108</v>
      </c>
      <c r="B19" s="141">
        <v>0.82799999999999996</v>
      </c>
      <c r="C19" s="6">
        <f t="shared" si="0"/>
        <v>4.9211399214400657E-4</v>
      </c>
      <c r="D19" s="141">
        <v>51.331000000000003</v>
      </c>
      <c r="E19" s="6">
        <f t="shared" si="1"/>
        <v>1.8336232733092081E-2</v>
      </c>
      <c r="F19" s="141">
        <v>25.7</v>
      </c>
      <c r="G19" s="6">
        <f t="shared" si="2"/>
        <v>1.1996099633908906E-2</v>
      </c>
      <c r="H19" s="6">
        <f t="shared" si="3"/>
        <v>-0.49932789152753698</v>
      </c>
      <c r="I19" s="6">
        <f t="shared" si="4"/>
        <v>30.038647342995169</v>
      </c>
      <c r="J19" s="24"/>
    </row>
    <row r="20" spans="1:10" x14ac:dyDescent="0.35">
      <c r="A20" s="34" t="s">
        <v>185</v>
      </c>
      <c r="B20" s="141">
        <v>20.634</v>
      </c>
      <c r="C20" s="6">
        <f t="shared" si="0"/>
        <v>1.2263623325965497E-2</v>
      </c>
      <c r="D20" s="141">
        <v>33.064999999999998</v>
      </c>
      <c r="E20" s="6">
        <f t="shared" si="1"/>
        <v>1.1811333021365054E-2</v>
      </c>
      <c r="F20" s="141">
        <v>24.186</v>
      </c>
      <c r="G20" s="6">
        <f t="shared" si="2"/>
        <v>1.1289403336409369E-2</v>
      </c>
      <c r="H20" s="6">
        <f t="shared" si="3"/>
        <v>-0.2685316800241947</v>
      </c>
      <c r="I20" s="6">
        <f t="shared" si="4"/>
        <v>0.17214306484443154</v>
      </c>
      <c r="J20" s="24"/>
    </row>
    <row r="21" spans="1:10" x14ac:dyDescent="0.35">
      <c r="A21" s="34" t="s">
        <v>62</v>
      </c>
      <c r="B21" s="141">
        <v>18.882999999999999</v>
      </c>
      <c r="C21" s="6">
        <f t="shared" si="0"/>
        <v>1.1222932987506372E-2</v>
      </c>
      <c r="D21" s="141">
        <v>82.054000000000002</v>
      </c>
      <c r="E21" s="6">
        <f t="shared" si="1"/>
        <v>2.9310966875399615E-2</v>
      </c>
      <c r="F21" s="141">
        <v>22.167000000000002</v>
      </c>
      <c r="G21" s="6">
        <f t="shared" si="2"/>
        <v>1.0346986014975048E-2</v>
      </c>
      <c r="H21" s="6">
        <f t="shared" si="3"/>
        <v>-0.72984863626392382</v>
      </c>
      <c r="I21" s="6">
        <f t="shared" si="4"/>
        <v>0.17391304347826098</v>
      </c>
      <c r="J21" s="24"/>
    </row>
    <row r="22" spans="1:10" x14ac:dyDescent="0.35">
      <c r="A22" s="34" t="s">
        <v>20</v>
      </c>
      <c r="B22" s="141">
        <v>12.726000000000001</v>
      </c>
      <c r="C22" s="6">
        <f t="shared" si="0"/>
        <v>7.5635780966481023E-3</v>
      </c>
      <c r="D22" s="141">
        <v>8.9550000000000001</v>
      </c>
      <c r="E22" s="6">
        <f t="shared" si="1"/>
        <v>3.1988654833305327E-3</v>
      </c>
      <c r="F22" s="141">
        <v>20.693000000000001</v>
      </c>
      <c r="G22" s="6">
        <f t="shared" si="2"/>
        <v>9.658960689668367E-3</v>
      </c>
      <c r="H22" s="6">
        <f t="shared" si="3"/>
        <v>1.3107761027359017</v>
      </c>
      <c r="I22" s="6">
        <f t="shared" si="4"/>
        <v>0.62604117554612615</v>
      </c>
      <c r="J22" s="24"/>
    </row>
    <row r="23" spans="1:10" x14ac:dyDescent="0.35">
      <c r="A23" s="34" t="s">
        <v>81</v>
      </c>
      <c r="B23" s="141">
        <v>12.815</v>
      </c>
      <c r="C23" s="6">
        <f t="shared" si="0"/>
        <v>7.61647440739788E-3</v>
      </c>
      <c r="D23" s="141">
        <v>12.125999999999999</v>
      </c>
      <c r="E23" s="6">
        <f t="shared" si="1"/>
        <v>4.3315960749152468E-3</v>
      </c>
      <c r="F23" s="141">
        <v>18.335999999999999</v>
      </c>
      <c r="G23" s="6">
        <f t="shared" si="2"/>
        <v>8.5587736532044233E-3</v>
      </c>
      <c r="H23" s="6">
        <f t="shared" si="3"/>
        <v>0.51212271152894595</v>
      </c>
      <c r="I23" s="6">
        <f t="shared" si="4"/>
        <v>0.43082325399921961</v>
      </c>
      <c r="J23" s="24"/>
    </row>
    <row r="24" spans="1:10" x14ac:dyDescent="0.35">
      <c r="A24" s="34" t="s">
        <v>198</v>
      </c>
      <c r="B24" s="141">
        <v>2.137</v>
      </c>
      <c r="C24" s="6">
        <f t="shared" si="0"/>
        <v>1.2701057985649059E-3</v>
      </c>
      <c r="D24" s="141">
        <v>26.353999999999999</v>
      </c>
      <c r="E24" s="6">
        <f t="shared" si="1"/>
        <v>9.4140592906413016E-3</v>
      </c>
      <c r="F24" s="141">
        <v>17.806999999999999</v>
      </c>
      <c r="G24" s="6">
        <f t="shared" si="2"/>
        <v>8.3118500459539255E-3</v>
      </c>
      <c r="H24" s="6">
        <f t="shared" si="3"/>
        <v>-0.32431509448281104</v>
      </c>
      <c r="I24" s="6">
        <f t="shared" si="4"/>
        <v>7.3327094057089379</v>
      </c>
      <c r="J24" s="24"/>
    </row>
    <row r="25" spans="1:10" x14ac:dyDescent="0.35">
      <c r="A25" s="34" t="s">
        <v>9</v>
      </c>
      <c r="B25" s="141">
        <v>12.071999999999999</v>
      </c>
      <c r="C25" s="6">
        <f t="shared" si="0"/>
        <v>7.1748793637227623E-3</v>
      </c>
      <c r="D25" s="141">
        <v>13.375999999999999</v>
      </c>
      <c r="E25" s="6">
        <f t="shared" si="1"/>
        <v>4.7781155449502181E-3</v>
      </c>
      <c r="F25" s="141">
        <v>17.722999999999999</v>
      </c>
      <c r="G25" s="6">
        <f t="shared" si="2"/>
        <v>8.2726410043489317E-3</v>
      </c>
      <c r="H25" s="6">
        <f t="shared" si="3"/>
        <v>0.32498504784688986</v>
      </c>
      <c r="I25" s="6">
        <f t="shared" si="4"/>
        <v>0.46810801855533457</v>
      </c>
      <c r="J25" s="24"/>
    </row>
    <row r="26" spans="1:10" x14ac:dyDescent="0.35">
      <c r="A26" s="34" t="s">
        <v>76</v>
      </c>
      <c r="B26" s="141"/>
      <c r="C26" s="6">
        <f t="shared" si="0"/>
        <v>0</v>
      </c>
      <c r="D26" s="141">
        <v>9.5350000000000001</v>
      </c>
      <c r="E26" s="6">
        <f t="shared" si="1"/>
        <v>3.4060505174267593E-3</v>
      </c>
      <c r="F26" s="141">
        <v>14.218</v>
      </c>
      <c r="G26" s="6">
        <f t="shared" si="2"/>
        <v>6.6365970659500711E-3</v>
      </c>
      <c r="H26" s="6">
        <f t="shared" si="3"/>
        <v>0.49113791295228104</v>
      </c>
      <c r="I26" s="53" t="s">
        <v>321</v>
      </c>
      <c r="J26" s="24"/>
    </row>
    <row r="27" spans="1:10" x14ac:dyDescent="0.35">
      <c r="A27" s="34" t="s">
        <v>218</v>
      </c>
      <c r="B27" s="141">
        <v>13.487</v>
      </c>
      <c r="C27" s="6">
        <f t="shared" si="0"/>
        <v>8.0158712705872184E-3</v>
      </c>
      <c r="D27" s="141">
        <v>10.584</v>
      </c>
      <c r="E27" s="6">
        <f t="shared" si="1"/>
        <v>3.7807696566801068E-3</v>
      </c>
      <c r="F27" s="141">
        <v>12.6</v>
      </c>
      <c r="G27" s="6">
        <f t="shared" si="2"/>
        <v>5.8813562407491133E-3</v>
      </c>
      <c r="H27" s="6">
        <f t="shared" si="3"/>
        <v>0.19047619047619047</v>
      </c>
      <c r="I27" s="6">
        <f t="shared" si="4"/>
        <v>-6.5767034922518008E-2</v>
      </c>
      <c r="J27" s="24"/>
    </row>
    <row r="28" spans="1:10" x14ac:dyDescent="0.35">
      <c r="A28" s="34" t="s">
        <v>11</v>
      </c>
      <c r="B28" s="141">
        <v>0.35599999999999998</v>
      </c>
      <c r="C28" s="6">
        <f t="shared" si="0"/>
        <v>2.1158524299911394E-4</v>
      </c>
      <c r="D28" s="141">
        <v>3.649</v>
      </c>
      <c r="E28" s="6">
        <f t="shared" si="1"/>
        <v>1.3034796369260876E-3</v>
      </c>
      <c r="F28" s="141">
        <v>11.741</v>
      </c>
      <c r="G28" s="6">
        <f t="shared" si="2"/>
        <v>5.4803971129075667E-3</v>
      </c>
      <c r="H28" s="6">
        <f t="shared" si="3"/>
        <v>2.2175938613318715</v>
      </c>
      <c r="I28" s="6">
        <f t="shared" si="4"/>
        <v>31.980337078651687</v>
      </c>
      <c r="J28" s="24"/>
    </row>
    <row r="29" spans="1:10" x14ac:dyDescent="0.35">
      <c r="A29" s="34" t="s">
        <v>179</v>
      </c>
      <c r="B29" s="141">
        <v>5.1260000000000003</v>
      </c>
      <c r="C29" s="6">
        <f t="shared" si="0"/>
        <v>3.0465897629591522E-3</v>
      </c>
      <c r="D29" s="141">
        <v>13.516</v>
      </c>
      <c r="E29" s="6">
        <f t="shared" si="1"/>
        <v>4.8281257255941351E-3</v>
      </c>
      <c r="F29" s="141">
        <v>10.239000000000001</v>
      </c>
      <c r="G29" s="6">
        <f t="shared" si="2"/>
        <v>4.7793021070658874E-3</v>
      </c>
      <c r="H29" s="6">
        <f t="shared" si="3"/>
        <v>-0.24245338857650189</v>
      </c>
      <c r="I29" s="6">
        <f t="shared" si="4"/>
        <v>0.99746390948107688</v>
      </c>
      <c r="J29" s="24"/>
    </row>
    <row r="30" spans="1:10" x14ac:dyDescent="0.35">
      <c r="A30" s="34" t="s">
        <v>12</v>
      </c>
      <c r="B30" s="141">
        <v>2.399</v>
      </c>
      <c r="C30" s="6">
        <f t="shared" si="0"/>
        <v>1.4258230279631302E-3</v>
      </c>
      <c r="D30" s="141">
        <v>11.167999999999999</v>
      </c>
      <c r="E30" s="6">
        <f t="shared" si="1"/>
        <v>3.9893835530804451E-3</v>
      </c>
      <c r="F30" s="141">
        <v>9.968</v>
      </c>
      <c r="G30" s="6">
        <f t="shared" si="2"/>
        <v>4.6528062704592988E-3</v>
      </c>
      <c r="H30" s="6">
        <f t="shared" si="3"/>
        <v>-0.10744985673352425</v>
      </c>
      <c r="I30" s="6">
        <f t="shared" si="4"/>
        <v>3.1550646102542723</v>
      </c>
      <c r="J30" s="24"/>
    </row>
    <row r="31" spans="1:10" x14ac:dyDescent="0.35">
      <c r="A31" s="34" t="s">
        <v>190</v>
      </c>
      <c r="B31" s="141">
        <v>7.2960000000000003</v>
      </c>
      <c r="C31" s="6">
        <f t="shared" si="0"/>
        <v>4.3363088003413918E-3</v>
      </c>
      <c r="D31" s="141">
        <v>15.771000000000001</v>
      </c>
      <c r="E31" s="6">
        <f t="shared" si="1"/>
        <v>5.6336468495372235E-3</v>
      </c>
      <c r="F31" s="141">
        <v>9.1159999999999997</v>
      </c>
      <c r="G31" s="6">
        <f t="shared" si="2"/>
        <v>4.2551145627515016E-3</v>
      </c>
      <c r="H31" s="6">
        <f t="shared" si="3"/>
        <v>-0.42197704647771228</v>
      </c>
      <c r="I31" s="6">
        <f t="shared" si="4"/>
        <v>0.2494517543859649</v>
      </c>
      <c r="J31" s="24"/>
    </row>
    <row r="32" spans="1:10" x14ac:dyDescent="0.35">
      <c r="A32" s="34" t="s">
        <v>217</v>
      </c>
      <c r="B32" s="141">
        <v>1.7669999999999999</v>
      </c>
      <c r="C32" s="6">
        <f t="shared" si="0"/>
        <v>1.0501997875826806E-3</v>
      </c>
      <c r="D32" s="141">
        <v>5.1680000000000001</v>
      </c>
      <c r="E32" s="6">
        <f t="shared" si="1"/>
        <v>1.8460900969125844E-3</v>
      </c>
      <c r="F32" s="141">
        <v>8.1739999999999995</v>
      </c>
      <c r="G32" s="6">
        <f t="shared" si="2"/>
        <v>3.8154131676097817E-3</v>
      </c>
      <c r="H32" s="6">
        <f t="shared" si="3"/>
        <v>0.58165634674922595</v>
      </c>
      <c r="I32" s="6">
        <f t="shared" si="4"/>
        <v>3.6259196378041878</v>
      </c>
      <c r="J32" s="24"/>
    </row>
    <row r="33" spans="1:10" x14ac:dyDescent="0.35">
      <c r="A33" s="34" t="s">
        <v>220</v>
      </c>
      <c r="B33" s="141">
        <v>36.210999999999999</v>
      </c>
      <c r="C33" s="6">
        <f t="shared" si="0"/>
        <v>2.1521666388317175E-2</v>
      </c>
      <c r="D33" s="141">
        <v>7.8230000000000004</v>
      </c>
      <c r="E33" s="6">
        <f t="shared" si="1"/>
        <v>2.7944974512668632E-3</v>
      </c>
      <c r="F33" s="141">
        <v>7.6779999999999999</v>
      </c>
      <c r="G33" s="6">
        <f t="shared" si="2"/>
        <v>3.5838931124183883E-3</v>
      </c>
      <c r="H33" s="6">
        <f t="shared" si="3"/>
        <v>-1.8535088840598291E-2</v>
      </c>
      <c r="I33" s="6">
        <f t="shared" si="4"/>
        <v>-0.78796498301621054</v>
      </c>
      <c r="J33" s="24"/>
    </row>
    <row r="34" spans="1:10" x14ac:dyDescent="0.35">
      <c r="A34" s="34" t="s">
        <v>129</v>
      </c>
      <c r="B34" s="141">
        <v>10.677</v>
      </c>
      <c r="C34" s="6">
        <f t="shared" si="0"/>
        <v>6.3457742682627516E-3</v>
      </c>
      <c r="D34" s="141">
        <v>127.995</v>
      </c>
      <c r="E34" s="6">
        <f t="shared" si="1"/>
        <v>4.5721807653700902E-2</v>
      </c>
      <c r="F34" s="141">
        <v>7.1340000000000003</v>
      </c>
      <c r="G34" s="6">
        <f t="shared" si="2"/>
        <v>3.3299678905955696E-3</v>
      </c>
      <c r="H34" s="6">
        <f t="shared" si="3"/>
        <v>-0.9442634477909293</v>
      </c>
      <c r="I34" s="6">
        <f t="shared" si="4"/>
        <v>-0.33183478505198083</v>
      </c>
      <c r="J34" s="24"/>
    </row>
    <row r="35" spans="1:10" x14ac:dyDescent="0.35">
      <c r="A35" s="34" t="s">
        <v>199</v>
      </c>
      <c r="B35" s="141">
        <v>0.17299999999999999</v>
      </c>
      <c r="C35" s="6">
        <f t="shared" si="0"/>
        <v>1.0282091864844581E-4</v>
      </c>
      <c r="D35" s="141">
        <v>50.18</v>
      </c>
      <c r="E35" s="6">
        <f t="shared" si="1"/>
        <v>1.792507760508388E-2</v>
      </c>
      <c r="F35" s="141">
        <v>6.7670000000000003</v>
      </c>
      <c r="G35" s="6">
        <f t="shared" si="2"/>
        <v>3.1586617207261312E-3</v>
      </c>
      <c r="H35" s="6">
        <f t="shared" si="3"/>
        <v>-0.86514547628537264</v>
      </c>
      <c r="I35" s="6">
        <f t="shared" si="4"/>
        <v>38.115606936416192</v>
      </c>
      <c r="J35" s="24"/>
    </row>
    <row r="36" spans="1:10" x14ac:dyDescent="0.35">
      <c r="A36" s="34" t="s">
        <v>98</v>
      </c>
      <c r="B36" s="141">
        <v>4.0659999999999998</v>
      </c>
      <c r="C36" s="6">
        <f t="shared" si="0"/>
        <v>2.416588758523588E-3</v>
      </c>
      <c r="D36" s="141">
        <v>19.097999999999999</v>
      </c>
      <c r="E36" s="6">
        <f t="shared" si="1"/>
        <v>6.822103070982302E-3</v>
      </c>
      <c r="F36" s="141">
        <v>6.11</v>
      </c>
      <c r="G36" s="6">
        <f t="shared" si="2"/>
        <v>2.851991002458499E-3</v>
      </c>
      <c r="H36" s="6">
        <f t="shared" si="3"/>
        <v>-0.68007121164519835</v>
      </c>
      <c r="I36" s="6">
        <f t="shared" si="4"/>
        <v>0.50270536153467793</v>
      </c>
      <c r="J36" s="24"/>
    </row>
    <row r="37" spans="1:10" x14ac:dyDescent="0.35">
      <c r="A37" s="34" t="s">
        <v>230</v>
      </c>
      <c r="B37" s="141">
        <v>1.35</v>
      </c>
      <c r="C37" s="6">
        <f t="shared" si="0"/>
        <v>8.0235976980001084E-4</v>
      </c>
      <c r="D37" s="141">
        <v>7.1790000000000003</v>
      </c>
      <c r="E37" s="6">
        <f t="shared" si="1"/>
        <v>2.5644506203048459E-3</v>
      </c>
      <c r="F37" s="141">
        <v>5.4619999999999997</v>
      </c>
      <c r="G37" s="6">
        <f t="shared" si="2"/>
        <v>2.5495212529342585E-3</v>
      </c>
      <c r="H37" s="6">
        <f t="shared" si="3"/>
        <v>-0.23916980080791206</v>
      </c>
      <c r="I37" s="6">
        <f t="shared" si="4"/>
        <v>3.0459259259259257</v>
      </c>
      <c r="J37" s="24"/>
    </row>
    <row r="38" spans="1:10" x14ac:dyDescent="0.35">
      <c r="A38" s="34" t="s">
        <v>154</v>
      </c>
      <c r="B38" s="141"/>
      <c r="C38" s="6">
        <f t="shared" si="0"/>
        <v>0</v>
      </c>
      <c r="D38" s="141">
        <v>1.4E-2</v>
      </c>
      <c r="E38" s="6">
        <f t="shared" si="1"/>
        <v>5.001018064391676E-6</v>
      </c>
      <c r="F38" s="141">
        <v>5.423</v>
      </c>
      <c r="G38" s="6">
        <f t="shared" si="2"/>
        <v>2.5313170550462258E-3</v>
      </c>
      <c r="H38" s="6">
        <f t="shared" si="3"/>
        <v>386.35714285714283</v>
      </c>
      <c r="I38" s="53" t="s">
        <v>321</v>
      </c>
      <c r="J38" s="24"/>
    </row>
    <row r="39" spans="1:10" x14ac:dyDescent="0.35">
      <c r="A39" s="34" t="s">
        <v>152</v>
      </c>
      <c r="B39" s="141"/>
      <c r="C39" s="6">
        <f t="shared" si="0"/>
        <v>0</v>
      </c>
      <c r="D39" s="141">
        <v>7.7779999999999996</v>
      </c>
      <c r="E39" s="6">
        <f t="shared" si="1"/>
        <v>2.7784227503456038E-3</v>
      </c>
      <c r="F39" s="141">
        <v>4.7039999999999997</v>
      </c>
      <c r="G39" s="6">
        <f t="shared" si="2"/>
        <v>2.1957063298796691E-3</v>
      </c>
      <c r="H39" s="6">
        <f t="shared" si="3"/>
        <v>-0.39521727950629981</v>
      </c>
      <c r="I39" s="53" t="s">
        <v>321</v>
      </c>
      <c r="J39" s="24"/>
    </row>
    <row r="40" spans="1:10" x14ac:dyDescent="0.35">
      <c r="A40" s="34" t="s">
        <v>202</v>
      </c>
      <c r="B40" s="141">
        <v>3.9079999999999999</v>
      </c>
      <c r="C40" s="6">
        <f t="shared" si="0"/>
        <v>2.3226829484284755E-3</v>
      </c>
      <c r="D40" s="141">
        <v>12.914999999999999</v>
      </c>
      <c r="E40" s="6">
        <f t="shared" si="1"/>
        <v>4.6134391644013211E-3</v>
      </c>
      <c r="F40" s="141">
        <v>4.6349999999999998</v>
      </c>
      <c r="G40" s="6">
        <f t="shared" si="2"/>
        <v>2.1634989028469953E-3</v>
      </c>
      <c r="H40" s="6">
        <f t="shared" si="3"/>
        <v>-0.64111498257839727</v>
      </c>
      <c r="I40" s="6">
        <f t="shared" si="4"/>
        <v>0.18602865916069589</v>
      </c>
      <c r="J40" s="24"/>
    </row>
    <row r="41" spans="1:10" x14ac:dyDescent="0.35">
      <c r="A41" s="34" t="s">
        <v>133</v>
      </c>
      <c r="B41" s="141">
        <v>1.853</v>
      </c>
      <c r="C41" s="6">
        <f t="shared" si="0"/>
        <v>1.1013130766217925E-3</v>
      </c>
      <c r="D41" s="141">
        <v>3.75</v>
      </c>
      <c r="E41" s="6">
        <f t="shared" si="1"/>
        <v>1.3395584101049132E-3</v>
      </c>
      <c r="F41" s="141">
        <v>4.5890000000000004</v>
      </c>
      <c r="G41" s="6">
        <f t="shared" si="2"/>
        <v>2.1420272848252132E-3</v>
      </c>
      <c r="H41" s="6">
        <f t="shared" si="3"/>
        <v>0.22373333333333334</v>
      </c>
      <c r="I41" s="6">
        <f t="shared" si="4"/>
        <v>1.4765245547760393</v>
      </c>
      <c r="J41" s="24"/>
    </row>
    <row r="42" spans="1:10" x14ac:dyDescent="0.35">
      <c r="A42" s="34" t="s">
        <v>195</v>
      </c>
      <c r="B42" s="141">
        <v>0.91300000000000003</v>
      </c>
      <c r="C42" s="6">
        <f t="shared" si="0"/>
        <v>5.426329406128962E-4</v>
      </c>
      <c r="D42" s="141">
        <v>1.1850000000000001</v>
      </c>
      <c r="E42" s="6">
        <f t="shared" si="1"/>
        <v>4.2330045759315259E-4</v>
      </c>
      <c r="F42" s="141">
        <v>4.1630000000000003</v>
      </c>
      <c r="G42" s="6">
        <f t="shared" si="2"/>
        <v>1.9431814309713144E-3</v>
      </c>
      <c r="H42" s="6">
        <f t="shared" si="3"/>
        <v>2.5130801687763715</v>
      </c>
      <c r="I42" s="6">
        <f t="shared" si="4"/>
        <v>3.5596933187294635</v>
      </c>
      <c r="J42" s="24"/>
    </row>
    <row r="43" spans="1:10" x14ac:dyDescent="0.35">
      <c r="A43" s="34" t="s">
        <v>221</v>
      </c>
      <c r="B43" s="141">
        <v>2.8050000000000002</v>
      </c>
      <c r="C43" s="6">
        <f t="shared" si="0"/>
        <v>1.6671252994733558E-3</v>
      </c>
      <c r="D43" s="141">
        <v>18.015000000000001</v>
      </c>
      <c r="E43" s="6">
        <f t="shared" si="1"/>
        <v>6.4352386021440033E-3</v>
      </c>
      <c r="F43" s="141">
        <v>4.1399999999999997</v>
      </c>
      <c r="G43" s="6">
        <f t="shared" si="2"/>
        <v>1.9324456219604229E-3</v>
      </c>
      <c r="H43" s="6">
        <f t="shared" si="3"/>
        <v>-0.77019150707743544</v>
      </c>
      <c r="I43" s="6">
        <f t="shared" si="4"/>
        <v>0.47593582887700525</v>
      </c>
      <c r="J43" s="24"/>
    </row>
    <row r="44" spans="1:10" x14ac:dyDescent="0.35">
      <c r="A44" s="34" t="s">
        <v>155</v>
      </c>
      <c r="B44" s="141"/>
      <c r="C44" s="6">
        <f t="shared" si="0"/>
        <v>0</v>
      </c>
      <c r="D44" s="141">
        <v>5.0000000000000001E-3</v>
      </c>
      <c r="E44" s="6">
        <f t="shared" si="1"/>
        <v>1.7860778801398843E-6</v>
      </c>
      <c r="F44" s="141">
        <v>3.8079999999999998</v>
      </c>
      <c r="G44" s="6">
        <f t="shared" si="2"/>
        <v>1.7774765527597319E-3</v>
      </c>
      <c r="H44" s="6">
        <f t="shared" si="3"/>
        <v>760.59999999999991</v>
      </c>
      <c r="I44" s="53" t="s">
        <v>321</v>
      </c>
      <c r="J44" s="24"/>
    </row>
    <row r="45" spans="1:10" x14ac:dyDescent="0.35">
      <c r="A45" s="34" t="s">
        <v>215</v>
      </c>
      <c r="B45" s="141">
        <v>0.96599999999999997</v>
      </c>
      <c r="C45" s="6">
        <f t="shared" si="0"/>
        <v>5.7413299083467438E-4</v>
      </c>
      <c r="D45" s="141">
        <v>3.0670000000000002</v>
      </c>
      <c r="E45" s="6">
        <f t="shared" si="1"/>
        <v>1.0955801716778051E-3</v>
      </c>
      <c r="F45" s="141">
        <v>3.6339999999999999</v>
      </c>
      <c r="G45" s="6">
        <f t="shared" si="2"/>
        <v>1.6962578237208158E-3</v>
      </c>
      <c r="H45" s="6">
        <f t="shared" si="3"/>
        <v>0.18487120965112469</v>
      </c>
      <c r="I45" s="6">
        <f t="shared" si="4"/>
        <v>2.7619047619047619</v>
      </c>
      <c r="J45" s="24"/>
    </row>
    <row r="46" spans="1:10" x14ac:dyDescent="0.35">
      <c r="A46" s="34" t="s">
        <v>212</v>
      </c>
      <c r="B46" s="141">
        <v>3.1040000000000001</v>
      </c>
      <c r="C46" s="6">
        <f t="shared" si="0"/>
        <v>1.8448331299698026E-3</v>
      </c>
      <c r="D46" s="141">
        <v>0.68400000000000005</v>
      </c>
      <c r="E46" s="6">
        <f t="shared" si="1"/>
        <v>2.4433545400313618E-4</v>
      </c>
      <c r="F46" s="141">
        <v>3.56</v>
      </c>
      <c r="G46" s="6">
        <f t="shared" si="2"/>
        <v>1.6617165251640352E-3</v>
      </c>
      <c r="H46" s="6">
        <f t="shared" si="3"/>
        <v>4.204678362573099</v>
      </c>
      <c r="I46" s="6">
        <f t="shared" si="4"/>
        <v>0.14690721649484528</v>
      </c>
      <c r="J46" s="24"/>
    </row>
    <row r="47" spans="1:10" x14ac:dyDescent="0.35">
      <c r="A47" s="34" t="s">
        <v>112</v>
      </c>
      <c r="B47" s="141"/>
      <c r="C47" s="6">
        <f t="shared" si="0"/>
        <v>0</v>
      </c>
      <c r="D47" s="141">
        <v>0.75600000000000001</v>
      </c>
      <c r="E47" s="6">
        <f t="shared" si="1"/>
        <v>2.7005497547715048E-4</v>
      </c>
      <c r="F47" s="141">
        <v>3.4249999999999998</v>
      </c>
      <c r="G47" s="6">
        <f t="shared" si="2"/>
        <v>1.5987019940131519E-3</v>
      </c>
      <c r="H47" s="6">
        <f t="shared" si="3"/>
        <v>3.53042328042328</v>
      </c>
      <c r="I47" s="53" t="s">
        <v>321</v>
      </c>
      <c r="J47" s="24"/>
    </row>
    <row r="48" spans="1:10" x14ac:dyDescent="0.35">
      <c r="A48" s="34" t="s">
        <v>120</v>
      </c>
      <c r="B48" s="141">
        <v>0.38500000000000001</v>
      </c>
      <c r="C48" s="6">
        <f t="shared" si="0"/>
        <v>2.2882111953555863E-4</v>
      </c>
      <c r="D48" s="141">
        <v>1.61</v>
      </c>
      <c r="E48" s="6">
        <f t="shared" si="1"/>
        <v>5.7511707740504276E-4</v>
      </c>
      <c r="F48" s="141">
        <v>3.1579999999999999</v>
      </c>
      <c r="G48" s="6">
        <f t="shared" si="2"/>
        <v>1.4740732546258493E-3</v>
      </c>
      <c r="H48" s="6">
        <f t="shared" si="3"/>
        <v>0.96149068322981357</v>
      </c>
      <c r="I48" s="6">
        <f t="shared" si="4"/>
        <v>7.2025974025974016</v>
      </c>
      <c r="J48" s="24"/>
    </row>
    <row r="49" spans="1:10" x14ac:dyDescent="0.35">
      <c r="A49" s="34" t="s">
        <v>241</v>
      </c>
      <c r="B49" s="141">
        <v>1.53</v>
      </c>
      <c r="C49" s="6">
        <f t="shared" si="0"/>
        <v>9.0934107244001225E-4</v>
      </c>
      <c r="D49" s="141">
        <v>1.9870000000000001</v>
      </c>
      <c r="E49" s="6">
        <f t="shared" si="1"/>
        <v>7.0978734956759007E-4</v>
      </c>
      <c r="F49" s="141">
        <v>2.9830000000000001</v>
      </c>
      <c r="G49" s="6">
        <f t="shared" si="2"/>
        <v>1.3923877512821115E-3</v>
      </c>
      <c r="H49" s="6">
        <f t="shared" si="3"/>
        <v>0.5012581781580272</v>
      </c>
      <c r="I49" s="6">
        <f t="shared" si="4"/>
        <v>0.94967320261437904</v>
      </c>
      <c r="J49" s="24"/>
    </row>
    <row r="50" spans="1:10" x14ac:dyDescent="0.35">
      <c r="A50" s="34" t="s">
        <v>197</v>
      </c>
      <c r="B50" s="141">
        <v>2.4249999999999998</v>
      </c>
      <c r="C50" s="6">
        <f t="shared" si="0"/>
        <v>1.4412758827889081E-3</v>
      </c>
      <c r="D50" s="141">
        <v>2.4249999999999998</v>
      </c>
      <c r="E50" s="6">
        <f t="shared" si="1"/>
        <v>8.6624777186784384E-4</v>
      </c>
      <c r="F50" s="141">
        <v>2.9129999999999998</v>
      </c>
      <c r="G50" s="6">
        <f t="shared" si="2"/>
        <v>1.3597135499446163E-3</v>
      </c>
      <c r="H50" s="6">
        <f t="shared" si="3"/>
        <v>0.20123711340206185</v>
      </c>
      <c r="I50" s="6">
        <f t="shared" si="4"/>
        <v>0.20123711340206185</v>
      </c>
      <c r="J50" s="24"/>
    </row>
    <row r="51" spans="1:10" x14ac:dyDescent="0.35">
      <c r="A51" s="34" t="s">
        <v>254</v>
      </c>
      <c r="B51" s="141">
        <v>1.9</v>
      </c>
      <c r="C51" s="6">
        <f t="shared" si="0"/>
        <v>1.1292470834222373E-3</v>
      </c>
      <c r="D51" s="141">
        <v>1.2030000000000001</v>
      </c>
      <c r="E51" s="6">
        <f t="shared" si="1"/>
        <v>4.2973033796165619E-4</v>
      </c>
      <c r="F51" s="141">
        <v>2.8050000000000002</v>
      </c>
      <c r="G51" s="6">
        <f t="shared" si="2"/>
        <v>1.3093019250239098E-3</v>
      </c>
      <c r="H51" s="6">
        <f t="shared" si="3"/>
        <v>1.3316708229426433</v>
      </c>
      <c r="I51" s="6">
        <f t="shared" si="4"/>
        <v>0.47631578947368447</v>
      </c>
      <c r="J51" s="24"/>
    </row>
    <row r="52" spans="1:10" x14ac:dyDescent="0.35">
      <c r="A52" s="34" t="s">
        <v>26</v>
      </c>
      <c r="B52" s="141">
        <v>1.921</v>
      </c>
      <c r="C52" s="6">
        <f t="shared" si="0"/>
        <v>1.1417282353969043E-3</v>
      </c>
      <c r="D52" s="141">
        <v>19.376999999999999</v>
      </c>
      <c r="E52" s="6">
        <f t="shared" si="1"/>
        <v>6.9217662166941073E-3</v>
      </c>
      <c r="F52" s="141">
        <v>2.7189999999999999</v>
      </c>
      <c r="G52" s="6">
        <f t="shared" si="2"/>
        <v>1.2691593348092729E-3</v>
      </c>
      <c r="H52" s="6">
        <f t="shared" si="3"/>
        <v>-0.85967900087732874</v>
      </c>
      <c r="I52" s="6">
        <f t="shared" si="4"/>
        <v>0.41540864133263922</v>
      </c>
      <c r="J52" s="24"/>
    </row>
    <row r="53" spans="1:10" x14ac:dyDescent="0.35">
      <c r="A53" s="34" t="s">
        <v>8</v>
      </c>
      <c r="B53" s="141"/>
      <c r="C53" s="6">
        <f t="shared" si="0"/>
        <v>0</v>
      </c>
      <c r="D53" s="141"/>
      <c r="E53" s="6">
        <f t="shared" si="1"/>
        <v>0</v>
      </c>
      <c r="F53" s="141">
        <v>2.5739999999999998</v>
      </c>
      <c r="G53" s="6">
        <f t="shared" si="2"/>
        <v>1.201477060610176E-3</v>
      </c>
      <c r="H53" s="53" t="s">
        <v>321</v>
      </c>
      <c r="I53" s="53" t="s">
        <v>321</v>
      </c>
      <c r="J53" s="24"/>
    </row>
    <row r="54" spans="1:10" x14ac:dyDescent="0.35">
      <c r="A54" s="34" t="s">
        <v>251</v>
      </c>
      <c r="B54" s="141">
        <v>2.327</v>
      </c>
      <c r="C54" s="6">
        <f t="shared" si="0"/>
        <v>1.3830305069071297E-3</v>
      </c>
      <c r="D54" s="141">
        <v>3.5310000000000001</v>
      </c>
      <c r="E54" s="6">
        <f t="shared" si="1"/>
        <v>1.2613281989547864E-3</v>
      </c>
      <c r="F54" s="141">
        <v>2.427</v>
      </c>
      <c r="G54" s="6">
        <f t="shared" si="2"/>
        <v>1.1328612378014365E-3</v>
      </c>
      <c r="H54" s="6">
        <f t="shared" si="3"/>
        <v>-0.31265930331350889</v>
      </c>
      <c r="I54" s="6">
        <f t="shared" si="4"/>
        <v>4.297378599054591E-2</v>
      </c>
      <c r="J54" s="24"/>
    </row>
    <row r="55" spans="1:10" x14ac:dyDescent="0.35">
      <c r="A55" s="34" t="s">
        <v>222</v>
      </c>
      <c r="B55" s="141">
        <v>0.11600000000000001</v>
      </c>
      <c r="C55" s="6">
        <f t="shared" si="0"/>
        <v>6.8943506145778712E-5</v>
      </c>
      <c r="D55" s="141">
        <v>6.9889999999999999</v>
      </c>
      <c r="E55" s="6">
        <f t="shared" si="1"/>
        <v>2.4965796608595304E-3</v>
      </c>
      <c r="F55" s="141">
        <v>2.3290000000000002</v>
      </c>
      <c r="G55" s="6">
        <f t="shared" si="2"/>
        <v>1.0871173559289433E-3</v>
      </c>
      <c r="H55" s="6">
        <f t="shared" si="3"/>
        <v>-0.66676205465731864</v>
      </c>
      <c r="I55" s="6">
        <f t="shared" si="4"/>
        <v>19.077586206896552</v>
      </c>
      <c r="J55" s="24"/>
    </row>
    <row r="56" spans="1:10" x14ac:dyDescent="0.35">
      <c r="A56" s="34" t="s">
        <v>149</v>
      </c>
      <c r="B56" s="141">
        <v>5.36</v>
      </c>
      <c r="C56" s="6">
        <f t="shared" si="0"/>
        <v>3.1856654563911539E-3</v>
      </c>
      <c r="D56" s="141">
        <v>4.4660000000000002</v>
      </c>
      <c r="E56" s="6">
        <f t="shared" si="1"/>
        <v>1.5953247625409446E-3</v>
      </c>
      <c r="F56" s="141">
        <v>2.3140000000000001</v>
      </c>
      <c r="G56" s="6">
        <f t="shared" si="2"/>
        <v>1.080115741356623E-3</v>
      </c>
      <c r="H56" s="6">
        <f t="shared" si="3"/>
        <v>-0.48186296462158529</v>
      </c>
      <c r="I56" s="6">
        <f t="shared" si="4"/>
        <v>-0.56828358208955221</v>
      </c>
      <c r="J56" s="24"/>
    </row>
    <row r="57" spans="1:10" x14ac:dyDescent="0.35">
      <c r="A57" s="34" t="s">
        <v>223</v>
      </c>
      <c r="B57" s="141">
        <v>1.8049999999999999</v>
      </c>
      <c r="C57" s="6">
        <f t="shared" si="0"/>
        <v>1.0727847292511254E-3</v>
      </c>
      <c r="D57" s="141">
        <v>2.8439999999999999</v>
      </c>
      <c r="E57" s="6">
        <f t="shared" si="1"/>
        <v>1.0159210982235661E-3</v>
      </c>
      <c r="F57" s="141">
        <v>2.1080000000000001</v>
      </c>
      <c r="G57" s="6">
        <f t="shared" si="2"/>
        <v>9.8396023456342324E-4</v>
      </c>
      <c r="H57" s="6">
        <f t="shared" si="3"/>
        <v>-0.25879043600562579</v>
      </c>
      <c r="I57" s="6">
        <f t="shared" si="4"/>
        <v>0.16786703601108033</v>
      </c>
      <c r="J57" s="24"/>
    </row>
    <row r="58" spans="1:10" x14ac:dyDescent="0.35">
      <c r="A58" s="34" t="s">
        <v>35</v>
      </c>
      <c r="B58" s="141">
        <v>0.40699999999999997</v>
      </c>
      <c r="C58" s="6">
        <f t="shared" si="0"/>
        <v>2.4189661208044768E-4</v>
      </c>
      <c r="D58" s="141">
        <v>1.415</v>
      </c>
      <c r="E58" s="6">
        <f t="shared" si="1"/>
        <v>5.0546004007958722E-4</v>
      </c>
      <c r="F58" s="141">
        <v>2.0550000000000002</v>
      </c>
      <c r="G58" s="6">
        <f t="shared" si="2"/>
        <v>9.5922119640789115E-4</v>
      </c>
      <c r="H58" s="6">
        <f t="shared" si="3"/>
        <v>0.45229681978798597</v>
      </c>
      <c r="I58" s="6">
        <f t="shared" si="4"/>
        <v>4.0491400491400498</v>
      </c>
      <c r="J58" s="24"/>
    </row>
    <row r="59" spans="1:10" x14ac:dyDescent="0.35">
      <c r="A59" s="34" t="s">
        <v>213</v>
      </c>
      <c r="B59" s="141">
        <v>0.24199999999999999</v>
      </c>
      <c r="C59" s="6">
        <f t="shared" si="0"/>
        <v>1.4383041799377971E-4</v>
      </c>
      <c r="D59" s="141">
        <v>0.36699999999999999</v>
      </c>
      <c r="E59" s="6">
        <f t="shared" si="1"/>
        <v>1.310981164022675E-4</v>
      </c>
      <c r="F59" s="141">
        <v>2.036</v>
      </c>
      <c r="G59" s="6">
        <f t="shared" si="2"/>
        <v>9.5035248461628537E-4</v>
      </c>
      <c r="H59" s="6">
        <f t="shared" si="3"/>
        <v>4.5476839237057218</v>
      </c>
      <c r="I59" s="6">
        <f t="shared" si="4"/>
        <v>7.4132231404958677</v>
      </c>
      <c r="J59" s="24"/>
    </row>
    <row r="60" spans="1:10" x14ac:dyDescent="0.35">
      <c r="A60" s="34" t="s">
        <v>181</v>
      </c>
      <c r="B60" s="141">
        <v>0.72199999999999998</v>
      </c>
      <c r="C60" s="6">
        <f t="shared" si="0"/>
        <v>4.291138917004502E-4</v>
      </c>
      <c r="D60" s="141">
        <v>1.7430000000000001</v>
      </c>
      <c r="E60" s="6">
        <f t="shared" si="1"/>
        <v>6.2262674901676369E-4</v>
      </c>
      <c r="F60" s="141">
        <v>1.913</v>
      </c>
      <c r="G60" s="6">
        <f t="shared" si="2"/>
        <v>8.9293924512325832E-4</v>
      </c>
      <c r="H60" s="6">
        <f t="shared" si="3"/>
        <v>9.7532989099254008E-2</v>
      </c>
      <c r="I60" s="6">
        <f t="shared" si="4"/>
        <v>1.6495844875346264</v>
      </c>
      <c r="J60" s="24"/>
    </row>
    <row r="61" spans="1:10" x14ac:dyDescent="0.35">
      <c r="A61" s="34" t="s">
        <v>164</v>
      </c>
      <c r="B61" s="141">
        <v>0.26500000000000001</v>
      </c>
      <c r="C61" s="6">
        <f t="shared" si="0"/>
        <v>1.5750025110889101E-4</v>
      </c>
      <c r="D61" s="141">
        <v>0.126</v>
      </c>
      <c r="E61" s="6">
        <f t="shared" si="1"/>
        <v>4.5009162579525081E-5</v>
      </c>
      <c r="F61" s="141">
        <v>1.8759999999999999</v>
      </c>
      <c r="G61" s="6">
        <f t="shared" si="2"/>
        <v>8.7566859584486793E-4</v>
      </c>
      <c r="H61" s="6">
        <f t="shared" si="3"/>
        <v>13.888888888888888</v>
      </c>
      <c r="I61" s="6">
        <f t="shared" si="4"/>
        <v>6.0792452830188672</v>
      </c>
      <c r="J61" s="24"/>
    </row>
    <row r="62" spans="1:10" x14ac:dyDescent="0.35">
      <c r="A62" s="34" t="s">
        <v>244</v>
      </c>
      <c r="B62" s="141">
        <v>2.9000000000000001E-2</v>
      </c>
      <c r="C62" s="6">
        <f t="shared" si="0"/>
        <v>1.7235876536444678E-5</v>
      </c>
      <c r="D62" s="141">
        <v>0.17199999999999999</v>
      </c>
      <c r="E62" s="6">
        <f t="shared" si="1"/>
        <v>6.1441079076812017E-5</v>
      </c>
      <c r="F62" s="141">
        <v>1.863</v>
      </c>
      <c r="G62" s="6">
        <f t="shared" si="2"/>
        <v>8.6960052988219031E-4</v>
      </c>
      <c r="H62" s="6">
        <f t="shared" si="3"/>
        <v>9.8313953488372103</v>
      </c>
      <c r="I62" s="6">
        <f t="shared" si="4"/>
        <v>63.241379310344826</v>
      </c>
      <c r="J62" s="24"/>
    </row>
    <row r="63" spans="1:10" x14ac:dyDescent="0.35">
      <c r="A63" s="34" t="s">
        <v>173</v>
      </c>
      <c r="B63" s="141">
        <v>0.23699999999999999</v>
      </c>
      <c r="C63" s="6">
        <f t="shared" si="0"/>
        <v>1.4085871514266855E-4</v>
      </c>
      <c r="D63" s="141">
        <v>0.41499999999999998</v>
      </c>
      <c r="E63" s="6">
        <f t="shared" si="1"/>
        <v>1.4824446405161038E-4</v>
      </c>
      <c r="F63" s="141">
        <v>1.85</v>
      </c>
      <c r="G63" s="6">
        <f t="shared" si="2"/>
        <v>8.6353246391951269E-4</v>
      </c>
      <c r="H63" s="6">
        <f t="shared" si="3"/>
        <v>3.4578313253012052</v>
      </c>
      <c r="I63" s="6">
        <f t="shared" si="4"/>
        <v>6.8059071729957816</v>
      </c>
      <c r="J63" s="24"/>
    </row>
    <row r="64" spans="1:10" x14ac:dyDescent="0.35">
      <c r="A64" s="34" t="s">
        <v>142</v>
      </c>
      <c r="B64" s="141">
        <v>0.104</v>
      </c>
      <c r="C64" s="6">
        <f t="shared" si="0"/>
        <v>6.1811419303111934E-5</v>
      </c>
      <c r="D64" s="141">
        <v>0.92700000000000005</v>
      </c>
      <c r="E64" s="6">
        <f t="shared" si="1"/>
        <v>3.3113883897793457E-4</v>
      </c>
      <c r="F64" s="141">
        <v>1.728</v>
      </c>
      <c r="G64" s="6">
        <f t="shared" si="2"/>
        <v>8.0658599873130693E-4</v>
      </c>
      <c r="H64" s="6">
        <f t="shared" si="3"/>
        <v>0.86407766990291246</v>
      </c>
      <c r="I64" s="6">
        <f t="shared" si="4"/>
        <v>15.615384615384617</v>
      </c>
      <c r="J64" s="24"/>
    </row>
    <row r="65" spans="1:10" x14ac:dyDescent="0.35">
      <c r="A65" s="34" t="s">
        <v>206</v>
      </c>
      <c r="B65" s="141">
        <v>0.35899999999999999</v>
      </c>
      <c r="C65" s="6">
        <f t="shared" si="0"/>
        <v>2.1336826470978062E-4</v>
      </c>
      <c r="D65" s="141">
        <v>0.122</v>
      </c>
      <c r="E65" s="6">
        <f t="shared" si="1"/>
        <v>4.3580300275413176E-5</v>
      </c>
      <c r="F65" s="141">
        <v>1.67</v>
      </c>
      <c r="G65" s="6">
        <f t="shared" si="2"/>
        <v>7.7951308905166818E-4</v>
      </c>
      <c r="H65" s="6">
        <f t="shared" si="3"/>
        <v>12.688524590163935</v>
      </c>
      <c r="I65" s="6">
        <f t="shared" si="4"/>
        <v>3.6518105849582172</v>
      </c>
      <c r="J65" s="24"/>
    </row>
    <row r="66" spans="1:10" x14ac:dyDescent="0.35">
      <c r="A66" s="34" t="s">
        <v>134</v>
      </c>
      <c r="B66" s="141">
        <v>4.4999999999999998E-2</v>
      </c>
      <c r="C66" s="6">
        <f t="shared" si="0"/>
        <v>2.6745325660000359E-5</v>
      </c>
      <c r="D66" s="141">
        <v>0.02</v>
      </c>
      <c r="E66" s="6">
        <f t="shared" si="1"/>
        <v>7.1443115205595371E-6</v>
      </c>
      <c r="F66" s="141">
        <v>1.609</v>
      </c>
      <c r="G66" s="6">
        <f t="shared" si="2"/>
        <v>7.5103985645756535E-4</v>
      </c>
      <c r="H66" s="6">
        <f t="shared" si="3"/>
        <v>79.45</v>
      </c>
      <c r="I66" s="6">
        <f t="shared" si="4"/>
        <v>34.75555555555556</v>
      </c>
      <c r="J66" s="24"/>
    </row>
    <row r="67" spans="1:10" x14ac:dyDescent="0.35">
      <c r="A67" s="34" t="s">
        <v>50</v>
      </c>
      <c r="B67" s="141">
        <v>3.86</v>
      </c>
      <c r="C67" s="6">
        <f t="shared" si="0"/>
        <v>2.2941546010578086E-3</v>
      </c>
      <c r="D67" s="141">
        <v>1.1830000000000001</v>
      </c>
      <c r="E67" s="6">
        <f t="shared" si="1"/>
        <v>4.2258602644109662E-4</v>
      </c>
      <c r="F67" s="141">
        <v>1.4750000000000001</v>
      </c>
      <c r="G67" s="6">
        <f t="shared" si="2"/>
        <v>6.8849209961150337E-4</v>
      </c>
      <c r="H67" s="6">
        <f t="shared" si="3"/>
        <v>0.2468300929839391</v>
      </c>
      <c r="I67" s="6">
        <f t="shared" si="4"/>
        <v>-0.61787564766839376</v>
      </c>
      <c r="J67" s="24"/>
    </row>
    <row r="68" spans="1:10" x14ac:dyDescent="0.35">
      <c r="A68" s="34" t="s">
        <v>135</v>
      </c>
      <c r="B68" s="141">
        <v>0.47299999999999998</v>
      </c>
      <c r="C68" s="6">
        <f t="shared" si="0"/>
        <v>2.8112308971511488E-4</v>
      </c>
      <c r="D68" s="141">
        <v>0.497</v>
      </c>
      <c r="E68" s="6">
        <f t="shared" si="1"/>
        <v>1.775361412859045E-4</v>
      </c>
      <c r="F68" s="141">
        <v>1.3420000000000001</v>
      </c>
      <c r="G68" s="6">
        <f t="shared" si="2"/>
        <v>6.2641111707026278E-4</v>
      </c>
      <c r="H68" s="6">
        <f t="shared" si="3"/>
        <v>1.7002012072434609</v>
      </c>
      <c r="I68" s="6">
        <f t="shared" si="4"/>
        <v>1.8372093023255816</v>
      </c>
      <c r="J68" s="24"/>
    </row>
    <row r="69" spans="1:10" x14ac:dyDescent="0.35">
      <c r="A69" s="34" t="s">
        <v>105</v>
      </c>
      <c r="B69" s="141">
        <v>0.40400000000000003</v>
      </c>
      <c r="C69" s="6">
        <f t="shared" ref="C69:C132" si="5">B69/$B$236</f>
        <v>2.4011359036978103E-4</v>
      </c>
      <c r="D69" s="141">
        <v>1.1559999999999999</v>
      </c>
      <c r="E69" s="6">
        <f t="shared" ref="E69:E132" si="6">D69/$D$236</f>
        <v>4.1294120588834121E-4</v>
      </c>
      <c r="F69" s="141">
        <v>1.323</v>
      </c>
      <c r="G69" s="6">
        <f t="shared" ref="G69:G132" si="7">F69/$F$236</f>
        <v>6.1754240527865688E-4</v>
      </c>
      <c r="H69" s="6">
        <f t="shared" ref="H69:H132" si="8">(F69/D69)-1</f>
        <v>0.14446366782006925</v>
      </c>
      <c r="I69" s="6">
        <f t="shared" ref="I69:I132" si="9">(F69/B69)-1</f>
        <v>2.2747524752475243</v>
      </c>
      <c r="J69" s="24"/>
    </row>
    <row r="70" spans="1:10" x14ac:dyDescent="0.35">
      <c r="A70" s="34" t="s">
        <v>143</v>
      </c>
      <c r="B70" s="141">
        <v>1.2350000000000001</v>
      </c>
      <c r="C70" s="6">
        <f t="shared" si="5"/>
        <v>7.3401060422445433E-4</v>
      </c>
      <c r="D70" s="141">
        <v>1.3580000000000001</v>
      </c>
      <c r="E70" s="6">
        <f t="shared" si="6"/>
        <v>4.850987522459926E-4</v>
      </c>
      <c r="F70" s="141">
        <v>1.302</v>
      </c>
      <c r="G70" s="6">
        <f t="shared" si="7"/>
        <v>6.0774014487740842E-4</v>
      </c>
      <c r="H70" s="6">
        <f t="shared" si="8"/>
        <v>-4.1237113402061931E-2</v>
      </c>
      <c r="I70" s="6">
        <f t="shared" si="9"/>
        <v>5.42510121457489E-2</v>
      </c>
      <c r="J70" s="24"/>
    </row>
    <row r="71" spans="1:10" x14ac:dyDescent="0.35">
      <c r="A71" s="34" t="s">
        <v>207</v>
      </c>
      <c r="B71" s="141">
        <v>0.184</v>
      </c>
      <c r="C71" s="6">
        <f t="shared" si="5"/>
        <v>1.0935866492089035E-4</v>
      </c>
      <c r="D71" s="141">
        <v>1.0289999999999999</v>
      </c>
      <c r="E71" s="6">
        <f t="shared" si="6"/>
        <v>3.6757482773278814E-4</v>
      </c>
      <c r="F71" s="141">
        <v>1.2789999999999999</v>
      </c>
      <c r="G71" s="6">
        <f t="shared" si="7"/>
        <v>5.9700433586651715E-4</v>
      </c>
      <c r="H71" s="6">
        <f t="shared" si="8"/>
        <v>0.24295432458697763</v>
      </c>
      <c r="I71" s="6">
        <f t="shared" si="9"/>
        <v>5.9510869565217384</v>
      </c>
      <c r="J71" s="24"/>
    </row>
    <row r="72" spans="1:10" x14ac:dyDescent="0.35">
      <c r="A72" s="34" t="s">
        <v>130</v>
      </c>
      <c r="B72" s="141">
        <v>0.41799999999999998</v>
      </c>
      <c r="C72" s="6">
        <f t="shared" si="5"/>
        <v>2.4843435835289219E-4</v>
      </c>
      <c r="D72" s="141">
        <v>0.40300000000000002</v>
      </c>
      <c r="E72" s="6">
        <f t="shared" si="6"/>
        <v>1.4395787713927468E-4</v>
      </c>
      <c r="F72" s="141">
        <v>1.2250000000000001</v>
      </c>
      <c r="G72" s="6">
        <f t="shared" si="7"/>
        <v>5.7179852340616389E-4</v>
      </c>
      <c r="H72" s="6">
        <f t="shared" si="8"/>
        <v>2.0397022332506203</v>
      </c>
      <c r="I72" s="6">
        <f t="shared" si="9"/>
        <v>1.9306220095693782</v>
      </c>
      <c r="J72" s="24"/>
    </row>
    <row r="73" spans="1:10" x14ac:dyDescent="0.35">
      <c r="A73" s="34" t="s">
        <v>196</v>
      </c>
      <c r="B73" s="141">
        <v>3.2829999999999999</v>
      </c>
      <c r="C73" s="6">
        <f t="shared" si="5"/>
        <v>1.9512200920395817E-3</v>
      </c>
      <c r="D73" s="141">
        <v>5.5419999999999998</v>
      </c>
      <c r="E73" s="6">
        <f t="shared" si="6"/>
        <v>1.9796887223470475E-3</v>
      </c>
      <c r="F73" s="141">
        <v>1.1240000000000001</v>
      </c>
      <c r="G73" s="6">
        <f t="shared" si="7"/>
        <v>5.246543186192067E-4</v>
      </c>
      <c r="H73" s="6">
        <f t="shared" si="8"/>
        <v>-0.79718513172140015</v>
      </c>
      <c r="I73" s="6">
        <f t="shared" si="9"/>
        <v>-0.65763021626561069</v>
      </c>
      <c r="J73" s="24"/>
    </row>
    <row r="74" spans="1:10" x14ac:dyDescent="0.35">
      <c r="A74" s="34" t="s">
        <v>194</v>
      </c>
      <c r="B74" s="141">
        <v>0.75</v>
      </c>
      <c r="C74" s="6">
        <f t="shared" si="5"/>
        <v>4.4575542766667263E-4</v>
      </c>
      <c r="D74" s="141">
        <v>7.5999999999999998E-2</v>
      </c>
      <c r="E74" s="6">
        <f t="shared" si="6"/>
        <v>2.714838377812624E-5</v>
      </c>
      <c r="F74" s="141">
        <v>1.103</v>
      </c>
      <c r="G74" s="6">
        <f t="shared" si="7"/>
        <v>5.1485205821795812E-4</v>
      </c>
      <c r="H74" s="6">
        <f t="shared" si="8"/>
        <v>13.513157894736842</v>
      </c>
      <c r="I74" s="6">
        <f t="shared" si="9"/>
        <v>0.47066666666666657</v>
      </c>
      <c r="J74" s="24"/>
    </row>
    <row r="75" spans="1:10" x14ac:dyDescent="0.35">
      <c r="A75" s="34" t="s">
        <v>74</v>
      </c>
      <c r="B75" s="141">
        <v>1.302</v>
      </c>
      <c r="C75" s="6">
        <f t="shared" si="5"/>
        <v>7.7383142242934378E-4</v>
      </c>
      <c r="D75" s="141">
        <v>3.8690000000000002</v>
      </c>
      <c r="E75" s="6">
        <f t="shared" si="6"/>
        <v>1.3820670636522426E-3</v>
      </c>
      <c r="F75" s="141">
        <v>1.1020000000000001</v>
      </c>
      <c r="G75" s="6">
        <f t="shared" si="7"/>
        <v>5.1438528391313683E-4</v>
      </c>
      <c r="H75" s="6">
        <f t="shared" si="8"/>
        <v>-0.71517187903851132</v>
      </c>
      <c r="I75" s="6">
        <f t="shared" si="9"/>
        <v>-0.15360983102918579</v>
      </c>
      <c r="J75" s="24"/>
    </row>
    <row r="76" spans="1:10" x14ac:dyDescent="0.35">
      <c r="A76" s="34" t="s">
        <v>175</v>
      </c>
      <c r="B76" s="141">
        <v>1.994</v>
      </c>
      <c r="C76" s="6">
        <f t="shared" si="5"/>
        <v>1.185115097023127E-3</v>
      </c>
      <c r="D76" s="141">
        <v>1.7090000000000001</v>
      </c>
      <c r="E76" s="6">
        <f t="shared" si="6"/>
        <v>6.1048141943181248E-4</v>
      </c>
      <c r="F76" s="141">
        <v>1.0580000000000001</v>
      </c>
      <c r="G76" s="6">
        <f t="shared" si="7"/>
        <v>4.9384721450099699E-4</v>
      </c>
      <c r="H76" s="6">
        <f t="shared" si="8"/>
        <v>-0.38092451726155652</v>
      </c>
      <c r="I76" s="6">
        <f t="shared" si="9"/>
        <v>-0.46940822467402199</v>
      </c>
      <c r="J76" s="24"/>
    </row>
    <row r="77" spans="1:10" x14ac:dyDescent="0.35">
      <c r="A77" s="34" t="s">
        <v>160</v>
      </c>
      <c r="B77" s="141">
        <v>3.802</v>
      </c>
      <c r="C77" s="6">
        <f t="shared" si="5"/>
        <v>2.2596828479849191E-3</v>
      </c>
      <c r="D77" s="141">
        <v>3.6640000000000001</v>
      </c>
      <c r="E77" s="6">
        <f t="shared" si="6"/>
        <v>1.3088378705665073E-3</v>
      </c>
      <c r="F77" s="141">
        <v>1.0569999999999999</v>
      </c>
      <c r="G77" s="6">
        <f t="shared" si="7"/>
        <v>4.9338044019617559E-4</v>
      </c>
      <c r="H77" s="6">
        <f t="shared" si="8"/>
        <v>-0.7115174672489083</v>
      </c>
      <c r="I77" s="6">
        <f t="shared" si="9"/>
        <v>-0.72198842714360867</v>
      </c>
      <c r="J77" s="24"/>
    </row>
    <row r="78" spans="1:10" x14ac:dyDescent="0.35">
      <c r="A78" s="34" t="s">
        <v>27</v>
      </c>
      <c r="B78" s="141">
        <v>2.3359999999999999</v>
      </c>
      <c r="C78" s="6">
        <f t="shared" si="5"/>
        <v>1.3883795720391297E-3</v>
      </c>
      <c r="D78" s="141">
        <v>0.247</v>
      </c>
      <c r="E78" s="6">
        <f t="shared" si="6"/>
        <v>8.8232247278910284E-5</v>
      </c>
      <c r="F78" s="141">
        <v>1.0449999999999999</v>
      </c>
      <c r="G78" s="6">
        <f t="shared" si="7"/>
        <v>4.8777914853831932E-4</v>
      </c>
      <c r="H78" s="6">
        <f t="shared" si="8"/>
        <v>3.2307692307692308</v>
      </c>
      <c r="I78" s="6">
        <f t="shared" si="9"/>
        <v>-0.55265410958904115</v>
      </c>
      <c r="J78" s="24"/>
    </row>
    <row r="79" spans="1:10" x14ac:dyDescent="0.35">
      <c r="A79" s="34" t="s">
        <v>49</v>
      </c>
      <c r="B79" s="141">
        <v>0.81899999999999995</v>
      </c>
      <c r="C79" s="6">
        <f t="shared" si="5"/>
        <v>4.8676492701200648E-4</v>
      </c>
      <c r="D79" s="141">
        <v>1.234</v>
      </c>
      <c r="E79" s="6">
        <f t="shared" si="6"/>
        <v>4.4080402081852344E-4</v>
      </c>
      <c r="F79" s="141">
        <v>1.022</v>
      </c>
      <c r="G79" s="6">
        <f t="shared" si="7"/>
        <v>4.7704333952742811E-4</v>
      </c>
      <c r="H79" s="6">
        <f t="shared" si="8"/>
        <v>-0.17179902755267418</v>
      </c>
      <c r="I79" s="6">
        <f t="shared" si="9"/>
        <v>0.24786324786324787</v>
      </c>
      <c r="J79" s="24"/>
    </row>
    <row r="80" spans="1:10" x14ac:dyDescent="0.35">
      <c r="A80" s="34" t="s">
        <v>107</v>
      </c>
      <c r="B80" s="141">
        <v>2.2570000000000001</v>
      </c>
      <c r="C80" s="6">
        <f t="shared" si="5"/>
        <v>1.3414266669915737E-3</v>
      </c>
      <c r="D80" s="141">
        <v>0.29799999999999999</v>
      </c>
      <c r="E80" s="6">
        <f t="shared" si="6"/>
        <v>1.064502416563371E-4</v>
      </c>
      <c r="F80" s="141">
        <v>0.95399999999999996</v>
      </c>
      <c r="G80" s="6">
        <f t="shared" si="7"/>
        <v>4.4530268679957572E-4</v>
      </c>
      <c r="H80" s="6">
        <f t="shared" si="8"/>
        <v>2.2013422818791946</v>
      </c>
      <c r="I80" s="6">
        <f t="shared" si="9"/>
        <v>-0.57731501993797085</v>
      </c>
      <c r="J80" s="24"/>
    </row>
    <row r="81" spans="1:10" x14ac:dyDescent="0.35">
      <c r="A81" s="34" t="s">
        <v>211</v>
      </c>
      <c r="B81" s="141">
        <v>1.8440000000000001</v>
      </c>
      <c r="C81" s="6">
        <f t="shared" si="5"/>
        <v>1.0959640114897925E-3</v>
      </c>
      <c r="D81" s="141">
        <v>0.21099999999999999</v>
      </c>
      <c r="E81" s="6">
        <f t="shared" si="6"/>
        <v>7.5372486541903116E-5</v>
      </c>
      <c r="F81" s="141">
        <v>0.91600000000000004</v>
      </c>
      <c r="G81" s="6">
        <f t="shared" si="7"/>
        <v>4.2756526321636415E-4</v>
      </c>
      <c r="H81" s="6">
        <f t="shared" si="8"/>
        <v>3.3412322274881516</v>
      </c>
      <c r="I81" s="6">
        <f t="shared" si="9"/>
        <v>-0.50325379609544463</v>
      </c>
      <c r="J81" s="24"/>
    </row>
    <row r="82" spans="1:10" x14ac:dyDescent="0.35">
      <c r="A82" s="34" t="s">
        <v>172</v>
      </c>
      <c r="B82" s="141">
        <v>1.67</v>
      </c>
      <c r="C82" s="6">
        <f t="shared" si="5"/>
        <v>9.925487522711243E-4</v>
      </c>
      <c r="D82" s="141">
        <v>0.56899999999999995</v>
      </c>
      <c r="E82" s="6">
        <f t="shared" si="6"/>
        <v>2.0325566275991881E-4</v>
      </c>
      <c r="F82" s="141">
        <v>0.88200000000000001</v>
      </c>
      <c r="G82" s="6">
        <f t="shared" si="7"/>
        <v>4.1169493685243796E-4</v>
      </c>
      <c r="H82" s="6">
        <f t="shared" si="8"/>
        <v>0.55008787346221455</v>
      </c>
      <c r="I82" s="6">
        <f t="shared" si="9"/>
        <v>-0.47185628742514962</v>
      </c>
      <c r="J82" s="24"/>
    </row>
    <row r="83" spans="1:10" x14ac:dyDescent="0.35">
      <c r="A83" s="34" t="s">
        <v>193</v>
      </c>
      <c r="B83" s="141">
        <v>0.95399999999999996</v>
      </c>
      <c r="C83" s="6">
        <f t="shared" si="5"/>
        <v>5.6700090399200757E-4</v>
      </c>
      <c r="D83" s="141">
        <v>2.7E-2</v>
      </c>
      <c r="E83" s="6">
        <f t="shared" si="6"/>
        <v>9.6448205527553742E-6</v>
      </c>
      <c r="F83" s="141">
        <v>0.73</v>
      </c>
      <c r="G83" s="6">
        <f t="shared" si="7"/>
        <v>3.4074524251959148E-4</v>
      </c>
      <c r="H83" s="6">
        <f t="shared" si="8"/>
        <v>26.037037037037038</v>
      </c>
      <c r="I83" s="6">
        <f t="shared" si="9"/>
        <v>-0.23480083857442346</v>
      </c>
      <c r="J83" s="24"/>
    </row>
    <row r="84" spans="1:10" x14ac:dyDescent="0.35">
      <c r="A84" s="34" t="s">
        <v>72</v>
      </c>
      <c r="B84" s="141">
        <v>1.2E-2</v>
      </c>
      <c r="C84" s="6">
        <f t="shared" si="5"/>
        <v>7.1320868426667625E-6</v>
      </c>
      <c r="D84" s="141">
        <v>0.68700000000000006</v>
      </c>
      <c r="E84" s="6">
        <f t="shared" si="6"/>
        <v>2.4540710073122014E-4</v>
      </c>
      <c r="F84" s="141">
        <v>0.69</v>
      </c>
      <c r="G84" s="6">
        <f t="shared" si="7"/>
        <v>3.2207427032673712E-4</v>
      </c>
      <c r="H84" s="6">
        <f t="shared" si="8"/>
        <v>4.366812227074135E-3</v>
      </c>
      <c r="I84" s="6">
        <f t="shared" si="9"/>
        <v>56.499999999999993</v>
      </c>
      <c r="J84" s="24"/>
    </row>
    <row r="85" spans="1:10" x14ac:dyDescent="0.35">
      <c r="A85" s="34" t="s">
        <v>16</v>
      </c>
      <c r="B85" s="141">
        <v>1.2210000000000001</v>
      </c>
      <c r="C85" s="6">
        <f t="shared" si="5"/>
        <v>7.2568983624134316E-4</v>
      </c>
      <c r="D85" s="141">
        <v>2.3E-2</v>
      </c>
      <c r="E85" s="6">
        <f t="shared" si="6"/>
        <v>8.215958248643468E-6</v>
      </c>
      <c r="F85" s="141">
        <v>0.55500000000000005</v>
      </c>
      <c r="G85" s="6">
        <f t="shared" si="7"/>
        <v>2.5905973917585384E-4</v>
      </c>
      <c r="H85" s="6">
        <f t="shared" si="8"/>
        <v>23.130434782608699</v>
      </c>
      <c r="I85" s="6">
        <f t="shared" si="9"/>
        <v>-0.54545454545454541</v>
      </c>
      <c r="J85" s="24"/>
    </row>
    <row r="86" spans="1:10" x14ac:dyDescent="0.35">
      <c r="A86" s="34" t="s">
        <v>201</v>
      </c>
      <c r="B86" s="141">
        <v>2.0830000000000002</v>
      </c>
      <c r="C86" s="6">
        <f t="shared" si="5"/>
        <v>1.2380114077729055E-3</v>
      </c>
      <c r="D86" s="141">
        <v>1.01</v>
      </c>
      <c r="E86" s="6">
        <f t="shared" si="6"/>
        <v>3.6078773178825662E-4</v>
      </c>
      <c r="F86" s="141">
        <v>0.54300000000000004</v>
      </c>
      <c r="G86" s="6">
        <f t="shared" si="7"/>
        <v>2.5345844751799751E-4</v>
      </c>
      <c r="H86" s="6">
        <f t="shared" si="8"/>
        <v>-0.46237623762376234</v>
      </c>
      <c r="I86" s="6">
        <f t="shared" si="9"/>
        <v>-0.73931829092654833</v>
      </c>
      <c r="J86" s="24"/>
    </row>
    <row r="87" spans="1:10" x14ac:dyDescent="0.35">
      <c r="A87" s="34" t="s">
        <v>95</v>
      </c>
      <c r="B87" s="141"/>
      <c r="C87" s="6">
        <f t="shared" si="5"/>
        <v>0</v>
      </c>
      <c r="D87" s="141">
        <v>0.22600000000000001</v>
      </c>
      <c r="E87" s="6">
        <f t="shared" si="6"/>
        <v>8.0730720182322775E-5</v>
      </c>
      <c r="F87" s="141">
        <v>0.53800000000000003</v>
      </c>
      <c r="G87" s="6">
        <f t="shared" si="7"/>
        <v>2.5112457599389074E-4</v>
      </c>
      <c r="H87" s="6">
        <f t="shared" si="8"/>
        <v>1.3805309734513274</v>
      </c>
      <c r="I87" s="53" t="s">
        <v>321</v>
      </c>
      <c r="J87" s="24"/>
    </row>
    <row r="88" spans="1:10" x14ac:dyDescent="0.35">
      <c r="A88" s="34" t="s">
        <v>103</v>
      </c>
      <c r="B88" s="141">
        <v>0.246</v>
      </c>
      <c r="C88" s="6">
        <f t="shared" si="5"/>
        <v>1.4620778027466861E-4</v>
      </c>
      <c r="D88" s="141">
        <v>0.45200000000000001</v>
      </c>
      <c r="E88" s="6">
        <f t="shared" si="6"/>
        <v>1.6146144036464555E-4</v>
      </c>
      <c r="F88" s="141">
        <v>0.53200000000000003</v>
      </c>
      <c r="G88" s="6">
        <f t="shared" si="7"/>
        <v>2.4832393016496258E-4</v>
      </c>
      <c r="H88" s="6">
        <f t="shared" si="8"/>
        <v>0.17699115044247793</v>
      </c>
      <c r="I88" s="6">
        <f t="shared" si="9"/>
        <v>1.1626016260162602</v>
      </c>
      <c r="J88" s="24"/>
    </row>
    <row r="89" spans="1:10" x14ac:dyDescent="0.35">
      <c r="A89" s="34" t="s">
        <v>33</v>
      </c>
      <c r="B89" s="141">
        <v>0.22500000000000001</v>
      </c>
      <c r="C89" s="6">
        <f t="shared" si="5"/>
        <v>1.3372662830000179E-4</v>
      </c>
      <c r="D89" s="141">
        <v>0.124</v>
      </c>
      <c r="E89" s="6">
        <f t="shared" si="6"/>
        <v>4.4294731427469129E-5</v>
      </c>
      <c r="F89" s="141">
        <v>0.52700000000000002</v>
      </c>
      <c r="G89" s="6">
        <f t="shared" si="7"/>
        <v>2.4599005864085581E-4</v>
      </c>
      <c r="H89" s="6">
        <f t="shared" si="8"/>
        <v>3.25</v>
      </c>
      <c r="I89" s="6">
        <f t="shared" si="9"/>
        <v>1.3422222222222224</v>
      </c>
      <c r="J89" s="24"/>
    </row>
    <row r="90" spans="1:10" x14ac:dyDescent="0.35">
      <c r="A90" s="34" t="s">
        <v>229</v>
      </c>
      <c r="B90" s="141">
        <v>0.24</v>
      </c>
      <c r="C90" s="6">
        <f t="shared" si="5"/>
        <v>1.4264173685333523E-4</v>
      </c>
      <c r="D90" s="141">
        <v>0.20699999999999999</v>
      </c>
      <c r="E90" s="6">
        <f t="shared" si="6"/>
        <v>7.3943624237791198E-5</v>
      </c>
      <c r="F90" s="141">
        <v>0.48799999999999999</v>
      </c>
      <c r="G90" s="6">
        <f t="shared" si="7"/>
        <v>2.2778586075282279E-4</v>
      </c>
      <c r="H90" s="6">
        <f t="shared" si="8"/>
        <v>1.3574879227053143</v>
      </c>
      <c r="I90" s="6">
        <f t="shared" si="9"/>
        <v>1.0333333333333332</v>
      </c>
      <c r="J90" s="24"/>
    </row>
    <row r="91" spans="1:10" x14ac:dyDescent="0.35">
      <c r="A91" s="34" t="s">
        <v>205</v>
      </c>
      <c r="B91" s="141">
        <v>1.984</v>
      </c>
      <c r="C91" s="6">
        <f t="shared" si="5"/>
        <v>1.1791716913209047E-3</v>
      </c>
      <c r="D91" s="141">
        <v>0.90900000000000003</v>
      </c>
      <c r="E91" s="6">
        <f t="shared" si="6"/>
        <v>3.2470895860943098E-4</v>
      </c>
      <c r="F91" s="141">
        <v>0.46700000000000003</v>
      </c>
      <c r="G91" s="6">
        <f t="shared" si="7"/>
        <v>2.179836003515743E-4</v>
      </c>
      <c r="H91" s="6">
        <f t="shared" si="8"/>
        <v>-0.48624862486248621</v>
      </c>
      <c r="I91" s="6">
        <f t="shared" si="9"/>
        <v>-0.764616935483871</v>
      </c>
      <c r="J91" s="24"/>
    </row>
    <row r="92" spans="1:10" x14ac:dyDescent="0.35">
      <c r="A92" s="34" t="s">
        <v>253</v>
      </c>
      <c r="B92" s="141">
        <v>3.0000000000000001E-3</v>
      </c>
      <c r="C92" s="6">
        <f t="shared" si="5"/>
        <v>1.7830217106666906E-6</v>
      </c>
      <c r="D92" s="141">
        <v>0.16700000000000001</v>
      </c>
      <c r="E92" s="6">
        <f t="shared" si="6"/>
        <v>5.965500119667214E-5</v>
      </c>
      <c r="F92" s="141">
        <v>0.42899999999999999</v>
      </c>
      <c r="G92" s="6">
        <f t="shared" si="7"/>
        <v>2.0024617676836268E-4</v>
      </c>
      <c r="H92" s="6">
        <f t="shared" si="8"/>
        <v>1.5688622754491015</v>
      </c>
      <c r="I92" s="6">
        <f t="shared" si="9"/>
        <v>142</v>
      </c>
      <c r="J92" s="24"/>
    </row>
    <row r="93" spans="1:10" x14ac:dyDescent="0.35">
      <c r="A93" s="34" t="s">
        <v>243</v>
      </c>
      <c r="B93" s="141">
        <v>9.6549999999999994</v>
      </c>
      <c r="C93" s="6">
        <f t="shared" si="5"/>
        <v>5.7383582054956325E-3</v>
      </c>
      <c r="D93" s="141">
        <v>0.79500000000000004</v>
      </c>
      <c r="E93" s="6">
        <f t="shared" si="6"/>
        <v>2.8398638294224163E-4</v>
      </c>
      <c r="F93" s="141">
        <v>0.41799999999999998</v>
      </c>
      <c r="G93" s="6">
        <f t="shared" si="7"/>
        <v>1.9511165941532772E-4</v>
      </c>
      <c r="H93" s="6">
        <f t="shared" si="8"/>
        <v>-0.47421383647798743</v>
      </c>
      <c r="I93" s="6">
        <f t="shared" si="9"/>
        <v>-0.95670636975660284</v>
      </c>
      <c r="J93" s="24"/>
    </row>
    <row r="94" spans="1:10" x14ac:dyDescent="0.35">
      <c r="A94" s="34" t="s">
        <v>23</v>
      </c>
      <c r="B94" s="141">
        <v>2.1000000000000001E-2</v>
      </c>
      <c r="C94" s="6">
        <f t="shared" si="5"/>
        <v>1.2481151974666834E-5</v>
      </c>
      <c r="D94" s="141">
        <v>0.71699999999999997</v>
      </c>
      <c r="E94" s="6">
        <f t="shared" si="6"/>
        <v>2.561235680120594E-4</v>
      </c>
      <c r="F94" s="141">
        <v>0.41699999999999998</v>
      </c>
      <c r="G94" s="6">
        <f t="shared" si="7"/>
        <v>1.9464488511050637E-4</v>
      </c>
      <c r="H94" s="6">
        <f t="shared" si="8"/>
        <v>-0.41841004184100417</v>
      </c>
      <c r="I94" s="6">
        <f t="shared" si="9"/>
        <v>18.857142857142854</v>
      </c>
      <c r="J94" s="24"/>
    </row>
    <row r="95" spans="1:10" x14ac:dyDescent="0.35">
      <c r="A95" s="34" t="s">
        <v>169</v>
      </c>
      <c r="B95" s="141">
        <v>0.61299999999999999</v>
      </c>
      <c r="C95" s="6">
        <f t="shared" si="5"/>
        <v>3.6433076954622709E-4</v>
      </c>
      <c r="D95" s="141">
        <v>1.9550000000000001</v>
      </c>
      <c r="E95" s="6">
        <f t="shared" si="6"/>
        <v>6.9835645113469473E-4</v>
      </c>
      <c r="F95" s="141">
        <v>0.40699999999999997</v>
      </c>
      <c r="G95" s="6">
        <f t="shared" si="7"/>
        <v>1.8997714206229278E-4</v>
      </c>
      <c r="H95" s="6">
        <f t="shared" si="8"/>
        <v>-0.79181585677749367</v>
      </c>
      <c r="I95" s="6">
        <f t="shared" si="9"/>
        <v>-0.33605220228384991</v>
      </c>
      <c r="J95" s="24"/>
    </row>
    <row r="96" spans="1:10" x14ac:dyDescent="0.35">
      <c r="A96" s="34" t="s">
        <v>104</v>
      </c>
      <c r="B96" s="141">
        <v>1.054</v>
      </c>
      <c r="C96" s="6">
        <f t="shared" si="5"/>
        <v>6.2643496101423069E-4</v>
      </c>
      <c r="D96" s="141">
        <v>0.3</v>
      </c>
      <c r="E96" s="6">
        <f t="shared" si="6"/>
        <v>1.0716467280839306E-4</v>
      </c>
      <c r="F96" s="141">
        <v>0.40300000000000002</v>
      </c>
      <c r="G96" s="6">
        <f t="shared" si="7"/>
        <v>1.8811004484300736E-4</v>
      </c>
      <c r="H96" s="6">
        <f t="shared" si="8"/>
        <v>0.34333333333333349</v>
      </c>
      <c r="I96" s="6">
        <f t="shared" si="9"/>
        <v>-0.61764705882352944</v>
      </c>
      <c r="J96" s="24"/>
    </row>
    <row r="97" spans="1:10" x14ac:dyDescent="0.35">
      <c r="A97" s="34" t="s">
        <v>6</v>
      </c>
      <c r="B97" s="141">
        <v>1.496</v>
      </c>
      <c r="C97" s="6">
        <f t="shared" si="5"/>
        <v>8.8913349305245635E-4</v>
      </c>
      <c r="D97" s="141">
        <v>0.13</v>
      </c>
      <c r="E97" s="6">
        <f t="shared" si="6"/>
        <v>4.6438024883636992E-5</v>
      </c>
      <c r="F97" s="141">
        <v>0.39200000000000002</v>
      </c>
      <c r="G97" s="6">
        <f t="shared" si="7"/>
        <v>1.8297552748997243E-4</v>
      </c>
      <c r="H97" s="6">
        <f t="shared" si="8"/>
        <v>2.0153846153846153</v>
      </c>
      <c r="I97" s="6">
        <f t="shared" si="9"/>
        <v>-0.73796791443850274</v>
      </c>
      <c r="J97" s="24"/>
    </row>
    <row r="98" spans="1:10" x14ac:dyDescent="0.35">
      <c r="A98" s="34" t="s">
        <v>200</v>
      </c>
      <c r="B98" s="141">
        <v>0.20399999999999999</v>
      </c>
      <c r="C98" s="6">
        <f t="shared" si="5"/>
        <v>1.2124547632533495E-4</v>
      </c>
      <c r="D98" s="141">
        <v>0.312</v>
      </c>
      <c r="E98" s="6">
        <f t="shared" si="6"/>
        <v>1.1145125972072878E-4</v>
      </c>
      <c r="F98" s="141">
        <v>0.36199999999999999</v>
      </c>
      <c r="G98" s="6">
        <f t="shared" si="7"/>
        <v>1.6897229834533166E-4</v>
      </c>
      <c r="H98" s="6">
        <f t="shared" si="8"/>
        <v>0.16025641025641013</v>
      </c>
      <c r="I98" s="6">
        <f t="shared" si="9"/>
        <v>0.77450980392156876</v>
      </c>
      <c r="J98" s="24"/>
    </row>
    <row r="99" spans="1:10" x14ac:dyDescent="0.35">
      <c r="A99" s="34" t="s">
        <v>247</v>
      </c>
      <c r="B99" s="141">
        <v>0.13600000000000001</v>
      </c>
      <c r="C99" s="6">
        <f t="shared" si="5"/>
        <v>8.083031755022331E-5</v>
      </c>
      <c r="D99" s="141">
        <v>0.96199999999999997</v>
      </c>
      <c r="E99" s="6">
        <f t="shared" si="6"/>
        <v>3.4364138413891371E-4</v>
      </c>
      <c r="F99" s="141">
        <v>0.35699999999999998</v>
      </c>
      <c r="G99" s="6">
        <f t="shared" si="7"/>
        <v>1.6663842682122486E-4</v>
      </c>
      <c r="H99" s="6">
        <f t="shared" si="8"/>
        <v>-0.62889812889812891</v>
      </c>
      <c r="I99" s="6">
        <f t="shared" si="9"/>
        <v>1.6249999999999996</v>
      </c>
      <c r="J99" s="24"/>
    </row>
    <row r="100" spans="1:10" x14ac:dyDescent="0.35">
      <c r="A100" s="34" t="s">
        <v>110</v>
      </c>
      <c r="B100" s="141"/>
      <c r="C100" s="6">
        <f t="shared" si="5"/>
        <v>0</v>
      </c>
      <c r="D100" s="141"/>
      <c r="E100" s="6">
        <f t="shared" si="6"/>
        <v>0</v>
      </c>
      <c r="F100" s="141">
        <v>0.35</v>
      </c>
      <c r="G100" s="6">
        <f t="shared" si="7"/>
        <v>1.6337100668747535E-4</v>
      </c>
      <c r="H100" s="53" t="s">
        <v>321</v>
      </c>
      <c r="I100" s="53" t="s">
        <v>321</v>
      </c>
      <c r="J100" s="24"/>
    </row>
    <row r="101" spans="1:10" x14ac:dyDescent="0.35">
      <c r="A101" s="34" t="s">
        <v>252</v>
      </c>
      <c r="B101" s="141">
        <v>0.152</v>
      </c>
      <c r="C101" s="6">
        <f t="shared" si="5"/>
        <v>9.0339766673778991E-5</v>
      </c>
      <c r="D101" s="141">
        <v>0.89700000000000002</v>
      </c>
      <c r="E101" s="6">
        <f t="shared" si="6"/>
        <v>3.2042237169709525E-4</v>
      </c>
      <c r="F101" s="141">
        <v>0.317</v>
      </c>
      <c r="G101" s="6">
        <f t="shared" si="7"/>
        <v>1.4796745462837056E-4</v>
      </c>
      <c r="H101" s="6">
        <f t="shared" si="8"/>
        <v>-0.64659977703455962</v>
      </c>
      <c r="I101" s="6">
        <f t="shared" si="9"/>
        <v>1.0855263157894739</v>
      </c>
      <c r="J101" s="24"/>
    </row>
    <row r="102" spans="1:10" x14ac:dyDescent="0.35">
      <c r="A102" s="34" t="s">
        <v>5</v>
      </c>
      <c r="B102" s="141">
        <v>4.7110000000000003</v>
      </c>
      <c r="C102" s="6">
        <f t="shared" si="5"/>
        <v>2.7999384263169267E-3</v>
      </c>
      <c r="D102" s="141">
        <v>5.4870000000000001</v>
      </c>
      <c r="E102" s="6">
        <f t="shared" si="6"/>
        <v>1.9600418656655089E-3</v>
      </c>
      <c r="F102" s="141">
        <v>0.27300000000000002</v>
      </c>
      <c r="G102" s="6">
        <f t="shared" si="7"/>
        <v>1.274293852162308E-4</v>
      </c>
      <c r="H102" s="6">
        <f t="shared" si="8"/>
        <v>-0.95024603608529246</v>
      </c>
      <c r="I102" s="6">
        <f t="shared" si="9"/>
        <v>-0.94205052005943535</v>
      </c>
      <c r="J102" s="24"/>
    </row>
    <row r="103" spans="1:10" x14ac:dyDescent="0.35">
      <c r="A103" s="34" t="s">
        <v>171</v>
      </c>
      <c r="B103" s="141">
        <v>3.3000000000000002E-2</v>
      </c>
      <c r="C103" s="6">
        <f t="shared" si="5"/>
        <v>1.9613238817333598E-5</v>
      </c>
      <c r="D103" s="141">
        <v>0.27800000000000002</v>
      </c>
      <c r="E103" s="6">
        <f t="shared" si="6"/>
        <v>9.9305930135777575E-5</v>
      </c>
      <c r="F103" s="141">
        <v>0.26200000000000001</v>
      </c>
      <c r="G103" s="6">
        <f t="shared" si="7"/>
        <v>1.2229486786319586E-4</v>
      </c>
      <c r="H103" s="6">
        <f t="shared" si="8"/>
        <v>-5.755395683453246E-2</v>
      </c>
      <c r="I103" s="6">
        <f t="shared" si="9"/>
        <v>6.9393939393939394</v>
      </c>
      <c r="J103" s="24"/>
    </row>
    <row r="104" spans="1:10" x14ac:dyDescent="0.35">
      <c r="A104" s="34" t="s">
        <v>121</v>
      </c>
      <c r="B104" s="141"/>
      <c r="C104" s="6">
        <f t="shared" si="5"/>
        <v>0</v>
      </c>
      <c r="D104" s="141">
        <v>4.0000000000000001E-3</v>
      </c>
      <c r="E104" s="6">
        <f t="shared" si="6"/>
        <v>1.4288623041119075E-6</v>
      </c>
      <c r="F104" s="141">
        <v>0.25600000000000001</v>
      </c>
      <c r="G104" s="6">
        <f t="shared" si="7"/>
        <v>1.194942220342677E-4</v>
      </c>
      <c r="H104" s="6">
        <f t="shared" si="8"/>
        <v>63</v>
      </c>
      <c r="I104" s="53" t="s">
        <v>321</v>
      </c>
      <c r="J104" s="24"/>
    </row>
    <row r="105" spans="1:10" x14ac:dyDescent="0.35">
      <c r="A105" s="34" t="s">
        <v>119</v>
      </c>
      <c r="B105" s="141">
        <v>0.188</v>
      </c>
      <c r="C105" s="6">
        <f t="shared" si="5"/>
        <v>1.1173602720177927E-4</v>
      </c>
      <c r="D105" s="141">
        <v>0.41299999999999998</v>
      </c>
      <c r="E105" s="6">
        <f t="shared" si="6"/>
        <v>1.4753003289955444E-4</v>
      </c>
      <c r="F105" s="141">
        <v>0.245</v>
      </c>
      <c r="G105" s="6">
        <f t="shared" si="7"/>
        <v>1.1435970468123277E-4</v>
      </c>
      <c r="H105" s="6">
        <f t="shared" si="8"/>
        <v>-0.40677966101694918</v>
      </c>
      <c r="I105" s="6">
        <f t="shared" si="9"/>
        <v>0.30319148936170204</v>
      </c>
      <c r="J105" s="24"/>
    </row>
    <row r="106" spans="1:10" x14ac:dyDescent="0.35">
      <c r="A106" s="34" t="s">
        <v>21</v>
      </c>
      <c r="B106" s="141"/>
      <c r="C106" s="6">
        <f t="shared" si="5"/>
        <v>0</v>
      </c>
      <c r="D106" s="141">
        <v>0.313</v>
      </c>
      <c r="E106" s="6">
        <f t="shared" si="6"/>
        <v>1.1180847529675676E-4</v>
      </c>
      <c r="F106" s="141">
        <v>0.218</v>
      </c>
      <c r="G106" s="6">
        <f t="shared" si="7"/>
        <v>1.0175679845105609E-4</v>
      </c>
      <c r="H106" s="6">
        <f t="shared" si="8"/>
        <v>-0.30351437699680517</v>
      </c>
      <c r="I106" s="53" t="s">
        <v>321</v>
      </c>
      <c r="J106" s="24"/>
    </row>
    <row r="107" spans="1:10" x14ac:dyDescent="0.35">
      <c r="A107" s="34" t="s">
        <v>30</v>
      </c>
      <c r="B107" s="141">
        <v>0.26400000000000001</v>
      </c>
      <c r="C107" s="6">
        <f t="shared" si="5"/>
        <v>1.5690591053866879E-4</v>
      </c>
      <c r="D107" s="141">
        <v>3.7999999999999999E-2</v>
      </c>
      <c r="E107" s="6">
        <f t="shared" si="6"/>
        <v>1.357419188906312E-5</v>
      </c>
      <c r="F107" s="141">
        <v>0.20300000000000001</v>
      </c>
      <c r="G107" s="6">
        <f t="shared" si="7"/>
        <v>9.4755183878735721E-5</v>
      </c>
      <c r="H107" s="6">
        <f t="shared" si="8"/>
        <v>4.3421052631578956</v>
      </c>
      <c r="I107" s="6">
        <f t="shared" si="9"/>
        <v>-0.23106060606060608</v>
      </c>
      <c r="J107" s="24"/>
    </row>
    <row r="108" spans="1:10" x14ac:dyDescent="0.35">
      <c r="A108" s="34" t="s">
        <v>226</v>
      </c>
      <c r="B108" s="141">
        <v>0.34899999999999998</v>
      </c>
      <c r="C108" s="6">
        <f t="shared" si="5"/>
        <v>2.0742485900755833E-4</v>
      </c>
      <c r="D108" s="141">
        <v>0.63600000000000001</v>
      </c>
      <c r="E108" s="6">
        <f t="shared" si="6"/>
        <v>2.2718910635379329E-4</v>
      </c>
      <c r="F108" s="141">
        <v>0.20300000000000001</v>
      </c>
      <c r="G108" s="6">
        <f t="shared" si="7"/>
        <v>9.4755183878735721E-5</v>
      </c>
      <c r="H108" s="6">
        <f t="shared" si="8"/>
        <v>-0.6808176100628931</v>
      </c>
      <c r="I108" s="6">
        <f t="shared" si="9"/>
        <v>-0.41833810888252143</v>
      </c>
      <c r="J108" s="24"/>
    </row>
    <row r="109" spans="1:10" x14ac:dyDescent="0.35">
      <c r="A109" s="34" t="s">
        <v>204</v>
      </c>
      <c r="B109" s="141">
        <v>7.1999999999999995E-2</v>
      </c>
      <c r="C109" s="6">
        <f t="shared" si="5"/>
        <v>4.2792521056000572E-5</v>
      </c>
      <c r="D109" s="141">
        <v>0.75600000000000001</v>
      </c>
      <c r="E109" s="6">
        <f t="shared" si="6"/>
        <v>2.7005497547715048E-4</v>
      </c>
      <c r="F109" s="141">
        <v>0.19700000000000001</v>
      </c>
      <c r="G109" s="6">
        <f t="shared" si="7"/>
        <v>9.1954538049807569E-5</v>
      </c>
      <c r="H109" s="6">
        <f t="shared" si="8"/>
        <v>-0.73941798941798942</v>
      </c>
      <c r="I109" s="6">
        <f t="shared" si="9"/>
        <v>1.7361111111111116</v>
      </c>
      <c r="J109" s="24"/>
    </row>
    <row r="110" spans="1:10" x14ac:dyDescent="0.35">
      <c r="A110" s="34" t="s">
        <v>203</v>
      </c>
      <c r="B110" s="141">
        <v>0.38100000000000001</v>
      </c>
      <c r="C110" s="6">
        <f t="shared" si="5"/>
        <v>2.264437572546697E-4</v>
      </c>
      <c r="D110" s="141">
        <v>4.9329999999999998</v>
      </c>
      <c r="E110" s="6">
        <f t="shared" si="6"/>
        <v>1.7621444365460098E-3</v>
      </c>
      <c r="F110" s="141">
        <v>0.19500000000000001</v>
      </c>
      <c r="G110" s="6">
        <f t="shared" si="7"/>
        <v>9.1020989440164857E-5</v>
      </c>
      <c r="H110" s="6">
        <f t="shared" si="8"/>
        <v>-0.96047030204743566</v>
      </c>
      <c r="I110" s="6">
        <f t="shared" si="9"/>
        <v>-0.48818897637795278</v>
      </c>
      <c r="J110" s="24"/>
    </row>
    <row r="111" spans="1:10" x14ac:dyDescent="0.35">
      <c r="A111" s="34" t="s">
        <v>138</v>
      </c>
      <c r="B111" s="141">
        <v>1E-3</v>
      </c>
      <c r="C111" s="6">
        <f t="shared" si="5"/>
        <v>5.9434057022223017E-7</v>
      </c>
      <c r="D111" s="141"/>
      <c r="E111" s="6">
        <f t="shared" si="6"/>
        <v>0</v>
      </c>
      <c r="F111" s="141">
        <v>0.188</v>
      </c>
      <c r="G111" s="6">
        <f t="shared" si="7"/>
        <v>8.7753569306415349E-5</v>
      </c>
      <c r="H111" s="53" t="s">
        <v>321</v>
      </c>
      <c r="I111" s="6">
        <f t="shared" si="9"/>
        <v>187</v>
      </c>
      <c r="J111" s="24"/>
    </row>
    <row r="112" spans="1:10" x14ac:dyDescent="0.35">
      <c r="A112" s="34" t="s">
        <v>257</v>
      </c>
      <c r="B112" s="141">
        <v>1.415</v>
      </c>
      <c r="C112" s="6">
        <f t="shared" si="5"/>
        <v>8.4099190686445573E-4</v>
      </c>
      <c r="D112" s="141">
        <v>0.115</v>
      </c>
      <c r="E112" s="6">
        <f t="shared" si="6"/>
        <v>4.107979124321734E-5</v>
      </c>
      <c r="F112" s="141">
        <v>0.188</v>
      </c>
      <c r="G112" s="6">
        <f t="shared" si="7"/>
        <v>8.7753569306415349E-5</v>
      </c>
      <c r="H112" s="6">
        <f t="shared" si="8"/>
        <v>0.63478260869565206</v>
      </c>
      <c r="I112" s="6">
        <f t="shared" si="9"/>
        <v>-0.86713780918727912</v>
      </c>
      <c r="J112" s="24"/>
    </row>
    <row r="113" spans="1:10" x14ac:dyDescent="0.35">
      <c r="A113" s="34" t="s">
        <v>132</v>
      </c>
      <c r="B113" s="141">
        <v>4.1000000000000002E-2</v>
      </c>
      <c r="C113" s="6">
        <f t="shared" si="5"/>
        <v>2.4367963379111439E-5</v>
      </c>
      <c r="D113" s="141">
        <v>0.107</v>
      </c>
      <c r="E113" s="6">
        <f t="shared" si="6"/>
        <v>3.8222066634993524E-5</v>
      </c>
      <c r="F113" s="141">
        <v>0.184</v>
      </c>
      <c r="G113" s="6">
        <f t="shared" si="7"/>
        <v>8.588647208712991E-5</v>
      </c>
      <c r="H113" s="6">
        <f t="shared" si="8"/>
        <v>0.71962616822429903</v>
      </c>
      <c r="I113" s="6">
        <f t="shared" si="9"/>
        <v>3.48780487804878</v>
      </c>
      <c r="J113" s="24"/>
    </row>
    <row r="114" spans="1:10" x14ac:dyDescent="0.35">
      <c r="A114" s="34" t="s">
        <v>186</v>
      </c>
      <c r="B114" s="141">
        <v>0.46100000000000002</v>
      </c>
      <c r="C114" s="6">
        <f t="shared" si="5"/>
        <v>2.7399100287244812E-4</v>
      </c>
      <c r="D114" s="141">
        <v>0.14399999999999999</v>
      </c>
      <c r="E114" s="6">
        <f t="shared" si="6"/>
        <v>5.1439042948028665E-5</v>
      </c>
      <c r="F114" s="141">
        <v>0.183</v>
      </c>
      <c r="G114" s="6">
        <f t="shared" si="7"/>
        <v>8.5419697782308554E-5</v>
      </c>
      <c r="H114" s="6">
        <f t="shared" si="8"/>
        <v>0.27083333333333348</v>
      </c>
      <c r="I114" s="6">
        <f t="shared" si="9"/>
        <v>-0.60303687635574832</v>
      </c>
      <c r="J114" s="24"/>
    </row>
    <row r="115" spans="1:10" x14ac:dyDescent="0.35">
      <c r="A115" s="34" t="s">
        <v>182</v>
      </c>
      <c r="B115" s="141">
        <v>3.6259999999999999</v>
      </c>
      <c r="C115" s="6">
        <f t="shared" si="5"/>
        <v>2.1550789076258065E-3</v>
      </c>
      <c r="D115" s="141">
        <v>1.871</v>
      </c>
      <c r="E115" s="6">
        <f t="shared" si="6"/>
        <v>6.6835034274834474E-4</v>
      </c>
      <c r="F115" s="141">
        <v>0.17100000000000001</v>
      </c>
      <c r="G115" s="6">
        <f t="shared" si="7"/>
        <v>7.9818406124452265E-5</v>
      </c>
      <c r="H115" s="6">
        <f t="shared" si="8"/>
        <v>-0.9086050240513095</v>
      </c>
      <c r="I115" s="6">
        <f t="shared" si="9"/>
        <v>-0.9528405956977386</v>
      </c>
      <c r="J115" s="24"/>
    </row>
    <row r="116" spans="1:10" x14ac:dyDescent="0.35">
      <c r="A116" s="34" t="s">
        <v>237</v>
      </c>
      <c r="B116" s="141">
        <v>2.7E-2</v>
      </c>
      <c r="C116" s="6">
        <f t="shared" si="5"/>
        <v>1.6047195396000216E-5</v>
      </c>
      <c r="D116" s="141">
        <v>0.14199999999999999</v>
      </c>
      <c r="E116" s="6">
        <f t="shared" si="6"/>
        <v>5.0724611795972706E-5</v>
      </c>
      <c r="F116" s="141">
        <v>0.16600000000000001</v>
      </c>
      <c r="G116" s="6">
        <f t="shared" si="7"/>
        <v>7.748453460034547E-5</v>
      </c>
      <c r="H116" s="6">
        <f t="shared" si="8"/>
        <v>0.16901408450704247</v>
      </c>
      <c r="I116" s="6">
        <f t="shared" si="9"/>
        <v>5.1481481481481488</v>
      </c>
      <c r="J116" s="24"/>
    </row>
    <row r="117" spans="1:10" x14ac:dyDescent="0.35">
      <c r="A117" s="34" t="s">
        <v>117</v>
      </c>
      <c r="B117" s="141">
        <v>0.28399999999999997</v>
      </c>
      <c r="C117" s="6">
        <f t="shared" si="5"/>
        <v>1.6879272194311336E-4</v>
      </c>
      <c r="D117" s="141">
        <v>6.5000000000000002E-2</v>
      </c>
      <c r="E117" s="6">
        <f t="shared" si="6"/>
        <v>2.3219012441818496E-5</v>
      </c>
      <c r="F117" s="141">
        <v>0.16200000000000001</v>
      </c>
      <c r="G117" s="6">
        <f t="shared" si="7"/>
        <v>7.5617437381060031E-5</v>
      </c>
      <c r="H117" s="6">
        <f t="shared" si="8"/>
        <v>1.4923076923076923</v>
      </c>
      <c r="I117" s="6">
        <f t="shared" si="9"/>
        <v>-0.42957746478873238</v>
      </c>
      <c r="J117" s="24"/>
    </row>
    <row r="118" spans="1:10" x14ac:dyDescent="0.35">
      <c r="A118" s="34" t="s">
        <v>116</v>
      </c>
      <c r="B118" s="141">
        <v>0.41599999999999998</v>
      </c>
      <c r="C118" s="6">
        <f t="shared" si="5"/>
        <v>2.4724567721244774E-4</v>
      </c>
      <c r="D118" s="141">
        <v>0.27</v>
      </c>
      <c r="E118" s="6">
        <f t="shared" si="6"/>
        <v>9.6448205527553752E-5</v>
      </c>
      <c r="F118" s="141">
        <v>0.16</v>
      </c>
      <c r="G118" s="6">
        <f t="shared" si="7"/>
        <v>7.4683888771417319E-5</v>
      </c>
      <c r="H118" s="6">
        <f t="shared" si="8"/>
        <v>-0.40740740740740744</v>
      </c>
      <c r="I118" s="6">
        <f t="shared" si="9"/>
        <v>-0.61538461538461542</v>
      </c>
      <c r="J118" s="24"/>
    </row>
    <row r="119" spans="1:10" x14ac:dyDescent="0.35">
      <c r="A119" s="34" t="s">
        <v>256</v>
      </c>
      <c r="B119" s="141">
        <v>8.6999999999999994E-2</v>
      </c>
      <c r="C119" s="6">
        <f t="shared" si="5"/>
        <v>5.170762960933402E-5</v>
      </c>
      <c r="D119" s="141">
        <v>1.6E-2</v>
      </c>
      <c r="E119" s="6">
        <f t="shared" si="6"/>
        <v>5.71544921644763E-6</v>
      </c>
      <c r="F119" s="141">
        <v>0.156</v>
      </c>
      <c r="G119" s="6">
        <f t="shared" si="7"/>
        <v>7.281679155213188E-5</v>
      </c>
      <c r="H119" s="6">
        <f t="shared" si="8"/>
        <v>8.75</v>
      </c>
      <c r="I119" s="6">
        <f t="shared" si="9"/>
        <v>0.7931034482758621</v>
      </c>
      <c r="J119" s="24"/>
    </row>
    <row r="120" spans="1:10" x14ac:dyDescent="0.35">
      <c r="A120" s="34" t="s">
        <v>24</v>
      </c>
      <c r="B120" s="141">
        <v>2E-3</v>
      </c>
      <c r="C120" s="6">
        <f t="shared" si="5"/>
        <v>1.1886811404444603E-6</v>
      </c>
      <c r="D120" s="141">
        <v>4.0000000000000001E-3</v>
      </c>
      <c r="E120" s="6">
        <f t="shared" si="6"/>
        <v>1.4288623041119075E-6</v>
      </c>
      <c r="F120" s="141">
        <v>0.154</v>
      </c>
      <c r="G120" s="6">
        <f t="shared" si="7"/>
        <v>7.1883242942489167E-5</v>
      </c>
      <c r="H120" s="6">
        <f t="shared" si="8"/>
        <v>37.5</v>
      </c>
      <c r="I120" s="6">
        <f t="shared" si="9"/>
        <v>76</v>
      </c>
      <c r="J120" s="24"/>
    </row>
    <row r="121" spans="1:10" x14ac:dyDescent="0.35">
      <c r="A121" s="34" t="s">
        <v>28</v>
      </c>
      <c r="B121" s="141">
        <v>0.01</v>
      </c>
      <c r="C121" s="6">
        <f t="shared" si="5"/>
        <v>5.9434057022223024E-6</v>
      </c>
      <c r="D121" s="141">
        <v>1.2E-2</v>
      </c>
      <c r="E121" s="6">
        <f t="shared" si="6"/>
        <v>4.2865869123357221E-6</v>
      </c>
      <c r="F121" s="141">
        <v>0.14499999999999999</v>
      </c>
      <c r="G121" s="6">
        <f t="shared" si="7"/>
        <v>6.7682274199096934E-5</v>
      </c>
      <c r="H121" s="6">
        <f t="shared" si="8"/>
        <v>11.083333333333332</v>
      </c>
      <c r="I121" s="6">
        <f t="shared" si="9"/>
        <v>13.499999999999998</v>
      </c>
      <c r="J121" s="24"/>
    </row>
    <row r="122" spans="1:10" x14ac:dyDescent="0.35">
      <c r="A122" s="34" t="s">
        <v>184</v>
      </c>
      <c r="B122" s="141">
        <v>0.79300000000000004</v>
      </c>
      <c r="C122" s="6">
        <f t="shared" si="5"/>
        <v>4.7131207218622856E-4</v>
      </c>
      <c r="D122" s="141">
        <v>1.091</v>
      </c>
      <c r="E122" s="6">
        <f t="shared" si="6"/>
        <v>3.8972219344652275E-4</v>
      </c>
      <c r="F122" s="141">
        <v>0.14000000000000001</v>
      </c>
      <c r="G122" s="6">
        <f t="shared" si="7"/>
        <v>6.5348402674990152E-5</v>
      </c>
      <c r="H122" s="6">
        <f t="shared" si="8"/>
        <v>-0.87167736021998166</v>
      </c>
      <c r="I122" s="6">
        <f t="shared" si="9"/>
        <v>-0.82345523329129888</v>
      </c>
      <c r="J122" s="24"/>
    </row>
    <row r="123" spans="1:10" x14ac:dyDescent="0.35">
      <c r="A123" s="34" t="s">
        <v>208</v>
      </c>
      <c r="B123" s="141">
        <v>0.01</v>
      </c>
      <c r="C123" s="6">
        <f t="shared" si="5"/>
        <v>5.9434057022223024E-6</v>
      </c>
      <c r="D123" s="141">
        <v>0.14399999999999999</v>
      </c>
      <c r="E123" s="6">
        <f t="shared" si="6"/>
        <v>5.1439042948028665E-5</v>
      </c>
      <c r="F123" s="141">
        <v>0.14000000000000001</v>
      </c>
      <c r="G123" s="6">
        <f t="shared" si="7"/>
        <v>6.5348402674990152E-5</v>
      </c>
      <c r="H123" s="6">
        <f t="shared" si="8"/>
        <v>-2.7777777777777568E-2</v>
      </c>
      <c r="I123" s="6">
        <f t="shared" si="9"/>
        <v>13.000000000000002</v>
      </c>
      <c r="J123" s="24"/>
    </row>
    <row r="124" spans="1:10" x14ac:dyDescent="0.35">
      <c r="A124" s="34" t="s">
        <v>170</v>
      </c>
      <c r="B124" s="141">
        <v>11.289</v>
      </c>
      <c r="C124" s="6">
        <f t="shared" si="5"/>
        <v>6.7095106972387564E-3</v>
      </c>
      <c r="D124" s="141">
        <v>0.64900000000000002</v>
      </c>
      <c r="E124" s="6">
        <f t="shared" si="6"/>
        <v>2.3183290884215698E-4</v>
      </c>
      <c r="F124" s="141">
        <v>0.13700000000000001</v>
      </c>
      <c r="G124" s="6">
        <f t="shared" si="7"/>
        <v>6.3948079760526083E-5</v>
      </c>
      <c r="H124" s="6">
        <f t="shared" si="8"/>
        <v>-0.78890600924499232</v>
      </c>
      <c r="I124" s="6">
        <f t="shared" si="9"/>
        <v>-0.98786429267428466</v>
      </c>
      <c r="J124" s="24"/>
    </row>
    <row r="125" spans="1:10" x14ac:dyDescent="0.35">
      <c r="A125" s="34" t="s">
        <v>245</v>
      </c>
      <c r="B125" s="141">
        <v>1E-3</v>
      </c>
      <c r="C125" s="6">
        <f t="shared" si="5"/>
        <v>5.9434057022223017E-7</v>
      </c>
      <c r="D125" s="141"/>
      <c r="E125" s="6">
        <f t="shared" si="6"/>
        <v>0</v>
      </c>
      <c r="F125" s="141">
        <v>0.13300000000000001</v>
      </c>
      <c r="G125" s="6">
        <f t="shared" si="7"/>
        <v>6.2080982541240645E-5</v>
      </c>
      <c r="H125" s="53" t="s">
        <v>321</v>
      </c>
      <c r="I125" s="6">
        <f t="shared" si="9"/>
        <v>132</v>
      </c>
      <c r="J125" s="24"/>
    </row>
    <row r="126" spans="1:10" x14ac:dyDescent="0.35">
      <c r="A126" s="34" t="s">
        <v>144</v>
      </c>
      <c r="B126" s="141">
        <v>4.0000000000000001E-3</v>
      </c>
      <c r="C126" s="6">
        <f t="shared" si="5"/>
        <v>2.3773622808889207E-6</v>
      </c>
      <c r="D126" s="141">
        <v>0.14199999999999999</v>
      </c>
      <c r="E126" s="6">
        <f t="shared" si="6"/>
        <v>5.0724611795972706E-5</v>
      </c>
      <c r="F126" s="141">
        <v>0.125</v>
      </c>
      <c r="G126" s="6">
        <f t="shared" si="7"/>
        <v>5.8346788102669774E-5</v>
      </c>
      <c r="H126" s="6">
        <f t="shared" si="8"/>
        <v>-0.11971830985915488</v>
      </c>
      <c r="I126" s="6">
        <f t="shared" si="9"/>
        <v>30.25</v>
      </c>
      <c r="J126" s="24"/>
    </row>
    <row r="127" spans="1:10" x14ac:dyDescent="0.35">
      <c r="A127" s="34" t="s">
        <v>113</v>
      </c>
      <c r="B127" s="141">
        <v>2.1999999999999999E-2</v>
      </c>
      <c r="C127" s="6">
        <f t="shared" si="5"/>
        <v>1.3075492544889063E-5</v>
      </c>
      <c r="D127" s="141">
        <v>0.14299999999999999</v>
      </c>
      <c r="E127" s="6">
        <f t="shared" si="6"/>
        <v>5.1081827372000685E-5</v>
      </c>
      <c r="F127" s="141">
        <v>0.122</v>
      </c>
      <c r="G127" s="6">
        <f t="shared" si="7"/>
        <v>5.6946465188205698E-5</v>
      </c>
      <c r="H127" s="6">
        <f t="shared" si="8"/>
        <v>-0.14685314685314677</v>
      </c>
      <c r="I127" s="6">
        <f t="shared" si="9"/>
        <v>4.5454545454545459</v>
      </c>
      <c r="J127" s="24"/>
    </row>
    <row r="128" spans="1:10" x14ac:dyDescent="0.35">
      <c r="A128" s="34" t="s">
        <v>145</v>
      </c>
      <c r="B128" s="141">
        <v>4.0000000000000001E-3</v>
      </c>
      <c r="C128" s="6">
        <f t="shared" si="5"/>
        <v>2.3773622808889207E-6</v>
      </c>
      <c r="D128" s="141">
        <v>0.02</v>
      </c>
      <c r="E128" s="6">
        <f t="shared" si="6"/>
        <v>7.1443115205595371E-6</v>
      </c>
      <c r="F128" s="141">
        <v>0.12</v>
      </c>
      <c r="G128" s="6">
        <f t="shared" si="7"/>
        <v>5.6012916578562986E-5</v>
      </c>
      <c r="H128" s="6">
        <f t="shared" si="8"/>
        <v>5</v>
      </c>
      <c r="I128" s="6">
        <f t="shared" si="9"/>
        <v>29</v>
      </c>
      <c r="J128" s="24"/>
    </row>
    <row r="129" spans="1:10" x14ac:dyDescent="0.35">
      <c r="A129" s="34" t="s">
        <v>225</v>
      </c>
      <c r="B129" s="141">
        <v>4.3999999999999997E-2</v>
      </c>
      <c r="C129" s="6">
        <f t="shared" si="5"/>
        <v>2.6150985089778126E-5</v>
      </c>
      <c r="D129" s="141">
        <v>0.59399999999999997</v>
      </c>
      <c r="E129" s="6">
        <f t="shared" si="6"/>
        <v>2.1218605216061825E-4</v>
      </c>
      <c r="F129" s="141">
        <v>0.11899999999999999</v>
      </c>
      <c r="G129" s="6">
        <f t="shared" si="7"/>
        <v>5.5546142273741623E-5</v>
      </c>
      <c r="H129" s="6">
        <f t="shared" si="8"/>
        <v>-0.79966329966329963</v>
      </c>
      <c r="I129" s="6">
        <f t="shared" si="9"/>
        <v>1.7045454545454546</v>
      </c>
      <c r="J129" s="24"/>
    </row>
    <row r="130" spans="1:10" x14ac:dyDescent="0.35">
      <c r="A130" s="34" t="s">
        <v>147</v>
      </c>
      <c r="B130" s="141">
        <v>0.373</v>
      </c>
      <c r="C130" s="6">
        <f t="shared" si="5"/>
        <v>2.2168903269289186E-4</v>
      </c>
      <c r="D130" s="141">
        <v>0.105</v>
      </c>
      <c r="E130" s="6">
        <f t="shared" si="6"/>
        <v>3.7507635482937565E-5</v>
      </c>
      <c r="F130" s="141">
        <v>0.11600000000000001</v>
      </c>
      <c r="G130" s="6">
        <f t="shared" si="7"/>
        <v>5.4145819359277554E-5</v>
      </c>
      <c r="H130" s="6">
        <f t="shared" si="8"/>
        <v>0.10476190476190483</v>
      </c>
      <c r="I130" s="6">
        <f t="shared" si="9"/>
        <v>-0.68900804289544237</v>
      </c>
      <c r="J130" s="24"/>
    </row>
    <row r="131" spans="1:10" x14ac:dyDescent="0.35">
      <c r="A131" s="34" t="s">
        <v>122</v>
      </c>
      <c r="B131" s="141">
        <v>5.0999999999999997E-2</v>
      </c>
      <c r="C131" s="6">
        <f t="shared" si="5"/>
        <v>3.0311369081333738E-5</v>
      </c>
      <c r="D131" s="141">
        <v>0.14599999999999999</v>
      </c>
      <c r="E131" s="6">
        <f t="shared" si="6"/>
        <v>5.2153474100084617E-5</v>
      </c>
      <c r="F131" s="141">
        <v>9.9000000000000005E-2</v>
      </c>
      <c r="G131" s="6">
        <f t="shared" si="7"/>
        <v>4.6210656177314463E-5</v>
      </c>
      <c r="H131" s="6">
        <f t="shared" si="8"/>
        <v>-0.32191780821917804</v>
      </c>
      <c r="I131" s="6">
        <f t="shared" si="9"/>
        <v>0.9411764705882355</v>
      </c>
      <c r="J131" s="24"/>
    </row>
    <row r="132" spans="1:10" x14ac:dyDescent="0.35">
      <c r="A132" s="34" t="s">
        <v>174</v>
      </c>
      <c r="B132" s="141">
        <v>4.8000000000000001E-2</v>
      </c>
      <c r="C132" s="6">
        <f t="shared" si="5"/>
        <v>2.852834737066705E-5</v>
      </c>
      <c r="D132" s="141">
        <v>5.0999999999999997E-2</v>
      </c>
      <c r="E132" s="6">
        <f t="shared" si="6"/>
        <v>1.821799437742682E-5</v>
      </c>
      <c r="F132" s="141">
        <v>9.8000000000000004E-2</v>
      </c>
      <c r="G132" s="6">
        <f t="shared" si="7"/>
        <v>4.5743881872493107E-5</v>
      </c>
      <c r="H132" s="6">
        <f t="shared" si="8"/>
        <v>0.92156862745098067</v>
      </c>
      <c r="I132" s="6">
        <f t="shared" si="9"/>
        <v>1.0416666666666665</v>
      </c>
      <c r="J132" s="24"/>
    </row>
    <row r="133" spans="1:10" x14ac:dyDescent="0.35">
      <c r="A133" s="34" t="s">
        <v>99</v>
      </c>
      <c r="B133" s="141">
        <v>0.29499999999999998</v>
      </c>
      <c r="C133" s="6">
        <f t="shared" ref="C133:C196" si="10">B133/$B$236</f>
        <v>1.7533046821555789E-4</v>
      </c>
      <c r="D133" s="141">
        <v>0.316</v>
      </c>
      <c r="E133" s="6">
        <f t="shared" ref="E133:E196" si="11">D133/$D$236</f>
        <v>1.1288012202484069E-4</v>
      </c>
      <c r="F133" s="141">
        <v>9.5000000000000001E-2</v>
      </c>
      <c r="G133" s="6">
        <f t="shared" ref="G133:G196" si="12">F133/$F$236</f>
        <v>4.4343558958029031E-5</v>
      </c>
      <c r="H133" s="6">
        <f t="shared" ref="H133:H196" si="13">(F133/D133)-1</f>
        <v>-0.69936708860759489</v>
      </c>
      <c r="I133" s="6">
        <f t="shared" ref="I133:I196" si="14">(F133/B133)-1</f>
        <v>-0.67796610169491522</v>
      </c>
      <c r="J133" s="24"/>
    </row>
    <row r="134" spans="1:10" x14ac:dyDescent="0.35">
      <c r="A134" s="34" t="s">
        <v>25</v>
      </c>
      <c r="B134" s="141">
        <v>5.0000000000000001E-3</v>
      </c>
      <c r="C134" s="6">
        <f t="shared" si="10"/>
        <v>2.9717028511111512E-6</v>
      </c>
      <c r="D134" s="141">
        <v>7.5999999999999998E-2</v>
      </c>
      <c r="E134" s="6">
        <f t="shared" si="11"/>
        <v>2.714838377812624E-5</v>
      </c>
      <c r="F134" s="141">
        <v>9.4E-2</v>
      </c>
      <c r="G134" s="6">
        <f t="shared" si="12"/>
        <v>4.3876784653207675E-5</v>
      </c>
      <c r="H134" s="6">
        <f t="shared" si="13"/>
        <v>0.23684210526315796</v>
      </c>
      <c r="I134" s="6">
        <f t="shared" si="14"/>
        <v>17.8</v>
      </c>
      <c r="J134" s="24"/>
    </row>
    <row r="135" spans="1:10" x14ac:dyDescent="0.35">
      <c r="A135" s="34" t="s">
        <v>75</v>
      </c>
      <c r="B135" s="141">
        <v>0.68</v>
      </c>
      <c r="C135" s="6">
        <f t="shared" si="10"/>
        <v>4.0415158775111655E-4</v>
      </c>
      <c r="D135" s="141">
        <v>1.218</v>
      </c>
      <c r="E135" s="6">
        <f t="shared" si="11"/>
        <v>4.3508857160207582E-4</v>
      </c>
      <c r="F135" s="141">
        <v>9.2999999999999999E-2</v>
      </c>
      <c r="G135" s="6">
        <f t="shared" si="12"/>
        <v>4.3410010348386312E-5</v>
      </c>
      <c r="H135" s="6">
        <f t="shared" si="13"/>
        <v>-0.92364532019704437</v>
      </c>
      <c r="I135" s="6">
        <f t="shared" si="14"/>
        <v>-0.8632352941176471</v>
      </c>
      <c r="J135" s="24"/>
    </row>
    <row r="136" spans="1:10" x14ac:dyDescent="0.35">
      <c r="A136" s="34" t="s">
        <v>148</v>
      </c>
      <c r="B136" s="141">
        <v>0.216</v>
      </c>
      <c r="C136" s="6">
        <f t="shared" si="10"/>
        <v>1.2837756316800173E-4</v>
      </c>
      <c r="D136" s="141">
        <v>0.248</v>
      </c>
      <c r="E136" s="6">
        <f t="shared" si="11"/>
        <v>8.8589462854938257E-5</v>
      </c>
      <c r="F136" s="141">
        <v>8.4000000000000005E-2</v>
      </c>
      <c r="G136" s="6">
        <f t="shared" si="12"/>
        <v>3.9209041604994091E-5</v>
      </c>
      <c r="H136" s="6">
        <f t="shared" si="13"/>
        <v>-0.66129032258064513</v>
      </c>
      <c r="I136" s="6">
        <f t="shared" si="14"/>
        <v>-0.61111111111111116</v>
      </c>
      <c r="J136" s="24"/>
    </row>
    <row r="137" spans="1:10" x14ac:dyDescent="0.35">
      <c r="A137" s="34" t="s">
        <v>236</v>
      </c>
      <c r="B137" s="141">
        <v>0.54200000000000004</v>
      </c>
      <c r="C137" s="6">
        <f t="shared" si="10"/>
        <v>3.2213258906044879E-4</v>
      </c>
      <c r="D137" s="141">
        <v>0.108</v>
      </c>
      <c r="E137" s="6">
        <f t="shared" si="11"/>
        <v>3.8579282211021497E-5</v>
      </c>
      <c r="F137" s="141">
        <v>8.2000000000000003E-2</v>
      </c>
      <c r="G137" s="6">
        <f t="shared" si="12"/>
        <v>3.8275492995351372E-5</v>
      </c>
      <c r="H137" s="6">
        <f t="shared" si="13"/>
        <v>-0.2407407407407407</v>
      </c>
      <c r="I137" s="6">
        <f t="shared" si="14"/>
        <v>-0.8487084870848709</v>
      </c>
      <c r="J137" s="24"/>
    </row>
    <row r="138" spans="1:10" x14ac:dyDescent="0.35">
      <c r="A138" s="34" t="s">
        <v>36</v>
      </c>
      <c r="B138" s="141">
        <v>1.5860000000000001</v>
      </c>
      <c r="C138" s="6">
        <f t="shared" si="10"/>
        <v>9.4262414437245711E-4</v>
      </c>
      <c r="D138" s="141">
        <v>0.36899999999999999</v>
      </c>
      <c r="E138" s="6">
        <f t="shared" si="11"/>
        <v>1.3181254755432345E-4</v>
      </c>
      <c r="F138" s="141">
        <v>7.9000000000000001E-2</v>
      </c>
      <c r="G138" s="6">
        <f t="shared" si="12"/>
        <v>3.6875170080887296E-5</v>
      </c>
      <c r="H138" s="6">
        <f t="shared" si="13"/>
        <v>-0.78590785907859084</v>
      </c>
      <c r="I138" s="6">
        <f t="shared" si="14"/>
        <v>-0.95018915510718793</v>
      </c>
      <c r="J138" s="24"/>
    </row>
    <row r="139" spans="1:10" x14ac:dyDescent="0.35">
      <c r="A139" s="34" t="s">
        <v>84</v>
      </c>
      <c r="B139" s="141"/>
      <c r="C139" s="6">
        <f t="shared" si="10"/>
        <v>0</v>
      </c>
      <c r="D139" s="141"/>
      <c r="E139" s="6">
        <f t="shared" si="11"/>
        <v>0</v>
      </c>
      <c r="F139" s="141">
        <v>7.4999999999999997E-2</v>
      </c>
      <c r="G139" s="6">
        <f t="shared" si="12"/>
        <v>3.5008072861601864E-5</v>
      </c>
      <c r="H139" s="53" t="s">
        <v>321</v>
      </c>
      <c r="I139" s="53" t="s">
        <v>321</v>
      </c>
      <c r="J139" s="24"/>
    </row>
    <row r="140" spans="1:10" x14ac:dyDescent="0.35">
      <c r="A140" s="34" t="s">
        <v>66</v>
      </c>
      <c r="B140" s="141"/>
      <c r="C140" s="6">
        <f t="shared" si="10"/>
        <v>0</v>
      </c>
      <c r="D140" s="141">
        <v>0.29799999999999999</v>
      </c>
      <c r="E140" s="6">
        <f t="shared" si="11"/>
        <v>1.064502416563371E-4</v>
      </c>
      <c r="F140" s="141">
        <v>7.1999999999999995E-2</v>
      </c>
      <c r="G140" s="6">
        <f t="shared" si="12"/>
        <v>3.3607749947137789E-5</v>
      </c>
      <c r="H140" s="6">
        <f t="shared" si="13"/>
        <v>-0.75838926174496646</v>
      </c>
      <c r="I140" s="53" t="s">
        <v>321</v>
      </c>
      <c r="J140" s="24"/>
    </row>
    <row r="141" spans="1:10" x14ac:dyDescent="0.35">
      <c r="A141" s="34" t="s">
        <v>249</v>
      </c>
      <c r="B141" s="141">
        <v>1.9E-2</v>
      </c>
      <c r="C141" s="6">
        <f t="shared" si="10"/>
        <v>1.1292470834222374E-5</v>
      </c>
      <c r="D141" s="141">
        <v>0.37</v>
      </c>
      <c r="E141" s="6">
        <f t="shared" si="11"/>
        <v>1.3216976313035143E-4</v>
      </c>
      <c r="F141" s="141">
        <v>6.9000000000000006E-2</v>
      </c>
      <c r="G141" s="6">
        <f t="shared" si="12"/>
        <v>3.220742703267372E-5</v>
      </c>
      <c r="H141" s="6">
        <f t="shared" si="13"/>
        <v>-0.81351351351351353</v>
      </c>
      <c r="I141" s="6">
        <f t="shared" si="14"/>
        <v>2.6315789473684212</v>
      </c>
      <c r="J141" s="24"/>
    </row>
    <row r="142" spans="1:10" x14ac:dyDescent="0.35">
      <c r="A142" s="34" t="s">
        <v>34</v>
      </c>
      <c r="B142" s="141"/>
      <c r="C142" s="6">
        <f t="shared" si="10"/>
        <v>0</v>
      </c>
      <c r="D142" s="141"/>
      <c r="E142" s="6">
        <f t="shared" si="11"/>
        <v>0</v>
      </c>
      <c r="F142" s="141">
        <v>6.7000000000000004E-2</v>
      </c>
      <c r="G142" s="6">
        <f t="shared" si="12"/>
        <v>3.1273878423031E-5</v>
      </c>
      <c r="H142" s="53" t="s">
        <v>321</v>
      </c>
      <c r="I142" s="53" t="s">
        <v>321</v>
      </c>
      <c r="J142" s="24"/>
    </row>
    <row r="143" spans="1:10" x14ac:dyDescent="0.35">
      <c r="A143" s="34" t="s">
        <v>92</v>
      </c>
      <c r="B143" s="141"/>
      <c r="C143" s="6">
        <f t="shared" si="10"/>
        <v>0</v>
      </c>
      <c r="D143" s="141"/>
      <c r="E143" s="6">
        <f t="shared" si="11"/>
        <v>0</v>
      </c>
      <c r="F143" s="141">
        <v>6.3E-2</v>
      </c>
      <c r="G143" s="6">
        <f t="shared" si="12"/>
        <v>2.9406781203745568E-5</v>
      </c>
      <c r="H143" s="53" t="s">
        <v>321</v>
      </c>
      <c r="I143" s="53" t="s">
        <v>321</v>
      </c>
      <c r="J143" s="24"/>
    </row>
    <row r="144" spans="1:10" x14ac:dyDescent="0.35">
      <c r="A144" s="34" t="s">
        <v>189</v>
      </c>
      <c r="B144" s="141">
        <v>0.81399999999999995</v>
      </c>
      <c r="C144" s="6">
        <f t="shared" si="10"/>
        <v>4.8379322416089535E-4</v>
      </c>
      <c r="D144" s="141">
        <v>0.08</v>
      </c>
      <c r="E144" s="6">
        <f t="shared" si="11"/>
        <v>2.8577246082238148E-5</v>
      </c>
      <c r="F144" s="141">
        <v>5.5E-2</v>
      </c>
      <c r="G144" s="6">
        <f t="shared" si="12"/>
        <v>2.5672586765174701E-5</v>
      </c>
      <c r="H144" s="6">
        <f t="shared" si="13"/>
        <v>-0.3125</v>
      </c>
      <c r="I144" s="6">
        <f t="shared" si="14"/>
        <v>-0.93243243243243246</v>
      </c>
      <c r="J144" s="24"/>
    </row>
    <row r="145" spans="1:10" x14ac:dyDescent="0.35">
      <c r="A145" s="34" t="s">
        <v>238</v>
      </c>
      <c r="B145" s="141">
        <v>0.15</v>
      </c>
      <c r="C145" s="6">
        <f t="shared" si="10"/>
        <v>8.9151085533334526E-5</v>
      </c>
      <c r="D145" s="141">
        <v>5.1999999999999998E-2</v>
      </c>
      <c r="E145" s="6">
        <f t="shared" si="11"/>
        <v>1.8575209953454796E-5</v>
      </c>
      <c r="F145" s="141">
        <v>5.3999999999999999E-2</v>
      </c>
      <c r="G145" s="6">
        <f t="shared" si="12"/>
        <v>2.5205812460353342E-5</v>
      </c>
      <c r="H145" s="6">
        <f t="shared" si="13"/>
        <v>3.8461538461538547E-2</v>
      </c>
      <c r="I145" s="6">
        <f t="shared" si="14"/>
        <v>-0.64</v>
      </c>
      <c r="J145" s="24"/>
    </row>
    <row r="146" spans="1:10" x14ac:dyDescent="0.35">
      <c r="A146" s="34" t="s">
        <v>234</v>
      </c>
      <c r="B146" s="141">
        <v>5.2999999999999999E-2</v>
      </c>
      <c r="C146" s="6">
        <f t="shared" si="10"/>
        <v>3.15000502217782E-5</v>
      </c>
      <c r="D146" s="141">
        <v>2.8000000000000001E-2</v>
      </c>
      <c r="E146" s="6">
        <f t="shared" si="11"/>
        <v>1.0002036128783352E-5</v>
      </c>
      <c r="F146" s="141">
        <v>5.2999999999999999E-2</v>
      </c>
      <c r="G146" s="6">
        <f t="shared" si="12"/>
        <v>2.4739038155531985E-5</v>
      </c>
      <c r="H146" s="6">
        <f t="shared" si="13"/>
        <v>0.89285714285714279</v>
      </c>
      <c r="I146" s="6">
        <f t="shared" si="14"/>
        <v>0</v>
      </c>
      <c r="J146" s="24"/>
    </row>
    <row r="147" spans="1:10" x14ac:dyDescent="0.35">
      <c r="A147" s="34" t="s">
        <v>150</v>
      </c>
      <c r="B147" s="141">
        <v>0.108</v>
      </c>
      <c r="C147" s="6">
        <f t="shared" si="10"/>
        <v>6.4188781584000864E-5</v>
      </c>
      <c r="D147" s="141">
        <v>0.17</v>
      </c>
      <c r="E147" s="6">
        <f t="shared" si="11"/>
        <v>6.0726647924756071E-5</v>
      </c>
      <c r="F147" s="141">
        <v>5.0999999999999997E-2</v>
      </c>
      <c r="G147" s="6">
        <f t="shared" si="12"/>
        <v>2.3805489545889266E-5</v>
      </c>
      <c r="H147" s="6">
        <f t="shared" si="13"/>
        <v>-0.70000000000000007</v>
      </c>
      <c r="I147" s="6">
        <f t="shared" si="14"/>
        <v>-0.52777777777777779</v>
      </c>
      <c r="J147" s="24"/>
    </row>
    <row r="148" spans="1:10" x14ac:dyDescent="0.35">
      <c r="A148" s="34" t="s">
        <v>136</v>
      </c>
      <c r="B148" s="141">
        <v>1.6E-2</v>
      </c>
      <c r="C148" s="6">
        <f t="shared" si="10"/>
        <v>9.5094491235556828E-6</v>
      </c>
      <c r="D148" s="141">
        <v>0.06</v>
      </c>
      <c r="E148" s="6">
        <f t="shared" si="11"/>
        <v>2.1432934561678612E-5</v>
      </c>
      <c r="F148" s="141">
        <v>4.9000000000000002E-2</v>
      </c>
      <c r="G148" s="6">
        <f t="shared" si="12"/>
        <v>2.2871940936246553E-5</v>
      </c>
      <c r="H148" s="6">
        <f t="shared" si="13"/>
        <v>-0.18333333333333324</v>
      </c>
      <c r="I148" s="6">
        <f t="shared" si="14"/>
        <v>2.0625</v>
      </c>
      <c r="J148" s="24"/>
    </row>
    <row r="149" spans="1:10" x14ac:dyDescent="0.35">
      <c r="A149" s="34" t="s">
        <v>231</v>
      </c>
      <c r="B149" s="141">
        <v>4.4999999999999998E-2</v>
      </c>
      <c r="C149" s="6">
        <f t="shared" si="10"/>
        <v>2.6745325660000359E-5</v>
      </c>
      <c r="D149" s="141">
        <v>0.113</v>
      </c>
      <c r="E149" s="6">
        <f t="shared" si="11"/>
        <v>4.0365360091161388E-5</v>
      </c>
      <c r="F149" s="141">
        <v>4.7E-2</v>
      </c>
      <c r="G149" s="6">
        <f t="shared" si="12"/>
        <v>2.1938392326603837E-5</v>
      </c>
      <c r="H149" s="6">
        <f t="shared" si="13"/>
        <v>-0.58407079646017701</v>
      </c>
      <c r="I149" s="6">
        <f t="shared" si="14"/>
        <v>4.4444444444444509E-2</v>
      </c>
      <c r="J149" s="24"/>
    </row>
    <row r="150" spans="1:10" x14ac:dyDescent="0.35">
      <c r="A150" s="34" t="s">
        <v>159</v>
      </c>
      <c r="B150" s="141">
        <v>5.8999999999999997E-2</v>
      </c>
      <c r="C150" s="6">
        <f t="shared" si="10"/>
        <v>3.5066093643111582E-5</v>
      </c>
      <c r="D150" s="141">
        <v>2.1000000000000001E-2</v>
      </c>
      <c r="E150" s="6">
        <f t="shared" si="11"/>
        <v>7.501527096587514E-6</v>
      </c>
      <c r="F150" s="141">
        <v>4.4999999999999998E-2</v>
      </c>
      <c r="G150" s="6">
        <f t="shared" si="12"/>
        <v>2.1004843716961118E-5</v>
      </c>
      <c r="H150" s="6">
        <f t="shared" si="13"/>
        <v>1.1428571428571428</v>
      </c>
      <c r="I150" s="6">
        <f t="shared" si="14"/>
        <v>-0.23728813559322037</v>
      </c>
      <c r="J150" s="24"/>
    </row>
    <row r="151" spans="1:10" x14ac:dyDescent="0.35">
      <c r="A151" s="34" t="s">
        <v>239</v>
      </c>
      <c r="B151" s="141">
        <v>0.25800000000000001</v>
      </c>
      <c r="C151" s="6">
        <f t="shared" si="10"/>
        <v>1.533398671173354E-4</v>
      </c>
      <c r="D151" s="141">
        <v>0.20699999999999999</v>
      </c>
      <c r="E151" s="6">
        <f t="shared" si="11"/>
        <v>7.3943624237791198E-5</v>
      </c>
      <c r="F151" s="141">
        <v>4.4999999999999998E-2</v>
      </c>
      <c r="G151" s="6">
        <f t="shared" si="12"/>
        <v>2.1004843716961118E-5</v>
      </c>
      <c r="H151" s="6">
        <f t="shared" si="13"/>
        <v>-0.78260869565217395</v>
      </c>
      <c r="I151" s="6">
        <f t="shared" si="14"/>
        <v>-0.82558139534883723</v>
      </c>
      <c r="J151" s="24"/>
    </row>
    <row r="152" spans="1:10" x14ac:dyDescent="0.35">
      <c r="A152" s="34" t="s">
        <v>183</v>
      </c>
      <c r="B152" s="141">
        <v>0.72199999999999998</v>
      </c>
      <c r="C152" s="6">
        <f t="shared" si="10"/>
        <v>4.291138917004502E-4</v>
      </c>
      <c r="D152" s="141">
        <v>0.152</v>
      </c>
      <c r="E152" s="6">
        <f t="shared" si="11"/>
        <v>5.4296767556252481E-5</v>
      </c>
      <c r="F152" s="141">
        <v>3.6999999999999998E-2</v>
      </c>
      <c r="G152" s="6">
        <f t="shared" si="12"/>
        <v>1.7270649278390254E-5</v>
      </c>
      <c r="H152" s="6">
        <f t="shared" si="13"/>
        <v>-0.75657894736842102</v>
      </c>
      <c r="I152" s="6">
        <f t="shared" si="14"/>
        <v>-0.94875346260387816</v>
      </c>
      <c r="J152" s="24"/>
    </row>
    <row r="153" spans="1:10" x14ac:dyDescent="0.35">
      <c r="A153" s="34" t="s">
        <v>47</v>
      </c>
      <c r="B153" s="141"/>
      <c r="C153" s="6">
        <f t="shared" si="10"/>
        <v>0</v>
      </c>
      <c r="D153" s="141">
        <v>0</v>
      </c>
      <c r="E153" s="6">
        <f t="shared" si="11"/>
        <v>0</v>
      </c>
      <c r="F153" s="141">
        <v>3.5000000000000003E-2</v>
      </c>
      <c r="G153" s="6">
        <f t="shared" si="12"/>
        <v>1.6337100668747538E-5</v>
      </c>
      <c r="H153" s="53" t="s">
        <v>321</v>
      </c>
      <c r="I153" s="53" t="s">
        <v>321</v>
      </c>
      <c r="J153" s="24"/>
    </row>
    <row r="154" spans="1:10" x14ac:dyDescent="0.35">
      <c r="A154" s="34" t="s">
        <v>109</v>
      </c>
      <c r="B154" s="141">
        <v>0.28199999999999997</v>
      </c>
      <c r="C154" s="6">
        <f t="shared" si="10"/>
        <v>1.676040408026689E-4</v>
      </c>
      <c r="D154" s="141">
        <v>0.48499999999999999</v>
      </c>
      <c r="E154" s="6">
        <f t="shared" si="11"/>
        <v>1.7324955437356877E-4</v>
      </c>
      <c r="F154" s="141">
        <v>3.4000000000000002E-2</v>
      </c>
      <c r="G154" s="6">
        <f t="shared" si="12"/>
        <v>1.5870326363926182E-5</v>
      </c>
      <c r="H154" s="6">
        <f t="shared" si="13"/>
        <v>-0.92989690721649487</v>
      </c>
      <c r="I154" s="6">
        <f t="shared" si="14"/>
        <v>-0.87943262411347511</v>
      </c>
      <c r="J154" s="24"/>
    </row>
    <row r="155" spans="1:10" x14ac:dyDescent="0.35">
      <c r="A155" s="34" t="s">
        <v>128</v>
      </c>
      <c r="B155" s="141">
        <v>5.8999999999999997E-2</v>
      </c>
      <c r="C155" s="6">
        <f t="shared" si="10"/>
        <v>3.5066093643111582E-5</v>
      </c>
      <c r="D155" s="141">
        <v>8.5999999999999993E-2</v>
      </c>
      <c r="E155" s="6">
        <f t="shared" si="11"/>
        <v>3.0720539538406008E-5</v>
      </c>
      <c r="F155" s="141">
        <v>2.7E-2</v>
      </c>
      <c r="G155" s="6">
        <f t="shared" si="12"/>
        <v>1.2602906230176671E-5</v>
      </c>
      <c r="H155" s="6">
        <f t="shared" si="13"/>
        <v>-0.68604651162790697</v>
      </c>
      <c r="I155" s="6">
        <f t="shared" si="14"/>
        <v>-0.5423728813559322</v>
      </c>
      <c r="J155" s="24"/>
    </row>
    <row r="156" spans="1:10" x14ac:dyDescent="0.35">
      <c r="A156" s="34" t="s">
        <v>242</v>
      </c>
      <c r="B156" s="141">
        <v>1.569</v>
      </c>
      <c r="C156" s="6">
        <f t="shared" si="10"/>
        <v>9.3252035467867916E-4</v>
      </c>
      <c r="D156" s="141">
        <v>3.0000000000000001E-3</v>
      </c>
      <c r="E156" s="6">
        <f t="shared" si="11"/>
        <v>1.0716467280839305E-6</v>
      </c>
      <c r="F156" s="141">
        <v>2.7E-2</v>
      </c>
      <c r="G156" s="6">
        <f t="shared" si="12"/>
        <v>1.2602906230176671E-5</v>
      </c>
      <c r="H156" s="6">
        <f t="shared" si="13"/>
        <v>8</v>
      </c>
      <c r="I156" s="6">
        <f t="shared" si="14"/>
        <v>-0.982791586998088</v>
      </c>
      <c r="J156" s="24"/>
    </row>
    <row r="157" spans="1:10" x14ac:dyDescent="0.35">
      <c r="A157" s="34" t="s">
        <v>89</v>
      </c>
      <c r="B157" s="141">
        <v>1.9319999999999999</v>
      </c>
      <c r="C157" s="6">
        <f t="shared" si="10"/>
        <v>1.1482659816693488E-3</v>
      </c>
      <c r="D157" s="141">
        <v>3.0000000000000001E-3</v>
      </c>
      <c r="E157" s="6">
        <f t="shared" si="11"/>
        <v>1.0716467280839305E-6</v>
      </c>
      <c r="F157" s="141">
        <v>2.3E-2</v>
      </c>
      <c r="G157" s="6">
        <f t="shared" si="12"/>
        <v>1.0735809010891239E-5</v>
      </c>
      <c r="H157" s="6">
        <f t="shared" si="13"/>
        <v>6.6666666666666661</v>
      </c>
      <c r="I157" s="6">
        <f t="shared" si="14"/>
        <v>-0.98809523809523814</v>
      </c>
      <c r="J157" s="24"/>
    </row>
    <row r="158" spans="1:10" x14ac:dyDescent="0.35">
      <c r="A158" s="34" t="s">
        <v>146</v>
      </c>
      <c r="B158" s="141">
        <v>0.13100000000000001</v>
      </c>
      <c r="C158" s="6">
        <f t="shared" si="10"/>
        <v>7.7858614699112153E-5</v>
      </c>
      <c r="D158" s="141">
        <v>0.60699999999999998</v>
      </c>
      <c r="E158" s="6">
        <f t="shared" si="11"/>
        <v>2.1682985464898194E-4</v>
      </c>
      <c r="F158" s="141">
        <v>2.3E-2</v>
      </c>
      <c r="G158" s="6">
        <f t="shared" si="12"/>
        <v>1.0735809010891239E-5</v>
      </c>
      <c r="H158" s="6">
        <f t="shared" si="13"/>
        <v>-0.96210873146622733</v>
      </c>
      <c r="I158" s="6">
        <f t="shared" si="14"/>
        <v>-0.82442748091603058</v>
      </c>
      <c r="J158" s="24"/>
    </row>
    <row r="159" spans="1:10" x14ac:dyDescent="0.35">
      <c r="A159" s="34" t="s">
        <v>224</v>
      </c>
      <c r="B159" s="141">
        <v>3.0000000000000001E-3</v>
      </c>
      <c r="C159" s="6">
        <f t="shared" si="10"/>
        <v>1.7830217106666906E-6</v>
      </c>
      <c r="D159" s="141">
        <v>2.7E-2</v>
      </c>
      <c r="E159" s="6">
        <f t="shared" si="11"/>
        <v>9.6448205527553742E-6</v>
      </c>
      <c r="F159" s="141">
        <v>0.02</v>
      </c>
      <c r="G159" s="6">
        <f t="shared" si="12"/>
        <v>9.3354860964271648E-6</v>
      </c>
      <c r="H159" s="6">
        <f t="shared" si="13"/>
        <v>-0.25925925925925919</v>
      </c>
      <c r="I159" s="6">
        <f t="shared" si="14"/>
        <v>5.666666666666667</v>
      </c>
      <c r="J159" s="24"/>
    </row>
    <row r="160" spans="1:10" x14ac:dyDescent="0.35">
      <c r="A160" s="34" t="s">
        <v>232</v>
      </c>
      <c r="B160" s="141">
        <v>0.09</v>
      </c>
      <c r="C160" s="6">
        <f t="shared" si="10"/>
        <v>5.3490651320000718E-5</v>
      </c>
      <c r="D160" s="141">
        <v>5.1999999999999998E-2</v>
      </c>
      <c r="E160" s="6">
        <f t="shared" si="11"/>
        <v>1.8575209953454796E-5</v>
      </c>
      <c r="F160" s="141">
        <v>0.02</v>
      </c>
      <c r="G160" s="6">
        <f t="shared" si="12"/>
        <v>9.3354860964271648E-6</v>
      </c>
      <c r="H160" s="6">
        <f t="shared" si="13"/>
        <v>-0.61538461538461542</v>
      </c>
      <c r="I160" s="6">
        <f t="shared" si="14"/>
        <v>-0.77777777777777779</v>
      </c>
      <c r="J160" s="24"/>
    </row>
    <row r="161" spans="1:10" x14ac:dyDescent="0.35">
      <c r="A161" s="34" t="s">
        <v>22</v>
      </c>
      <c r="B161" s="141">
        <v>0</v>
      </c>
      <c r="C161" s="6">
        <f t="shared" si="10"/>
        <v>0</v>
      </c>
      <c r="D161" s="141">
        <v>0.13</v>
      </c>
      <c r="E161" s="6">
        <f t="shared" si="11"/>
        <v>4.6438024883636992E-5</v>
      </c>
      <c r="F161" s="141">
        <v>1.9E-2</v>
      </c>
      <c r="G161" s="6">
        <f t="shared" si="12"/>
        <v>8.8687117916058052E-6</v>
      </c>
      <c r="H161" s="6">
        <f t="shared" si="13"/>
        <v>-0.85384615384615392</v>
      </c>
      <c r="I161" s="53" t="s">
        <v>321</v>
      </c>
      <c r="J161" s="24"/>
    </row>
    <row r="162" spans="1:10" x14ac:dyDescent="0.35">
      <c r="A162" s="34" t="s">
        <v>19</v>
      </c>
      <c r="B162" s="141">
        <v>0.89600000000000002</v>
      </c>
      <c r="C162" s="6">
        <f t="shared" si="10"/>
        <v>5.3252915091911825E-4</v>
      </c>
      <c r="D162" s="141">
        <v>1.2E-2</v>
      </c>
      <c r="E162" s="6">
        <f t="shared" si="11"/>
        <v>4.2865869123357221E-6</v>
      </c>
      <c r="F162" s="141">
        <v>1.7000000000000001E-2</v>
      </c>
      <c r="G162" s="6">
        <f t="shared" si="12"/>
        <v>7.9351631819630909E-6</v>
      </c>
      <c r="H162" s="6">
        <f t="shared" si="13"/>
        <v>0.41666666666666674</v>
      </c>
      <c r="I162" s="6">
        <f t="shared" si="14"/>
        <v>-0.9810267857142857</v>
      </c>
      <c r="J162" s="24"/>
    </row>
    <row r="163" spans="1:10" x14ac:dyDescent="0.35">
      <c r="A163" s="34" t="s">
        <v>248</v>
      </c>
      <c r="B163" s="141">
        <v>0.42799999999999999</v>
      </c>
      <c r="C163" s="6">
        <f t="shared" si="10"/>
        <v>2.543777640551145E-4</v>
      </c>
      <c r="D163" s="141">
        <v>2.5000000000000001E-2</v>
      </c>
      <c r="E163" s="6">
        <f t="shared" si="11"/>
        <v>8.930389400699422E-6</v>
      </c>
      <c r="F163" s="141">
        <v>1.6E-2</v>
      </c>
      <c r="G163" s="6">
        <f t="shared" si="12"/>
        <v>7.4683888771417312E-6</v>
      </c>
      <c r="H163" s="6">
        <f t="shared" si="13"/>
        <v>-0.36</v>
      </c>
      <c r="I163" s="6">
        <f t="shared" si="14"/>
        <v>-0.96261682242990654</v>
      </c>
      <c r="J163" s="24"/>
    </row>
    <row r="164" spans="1:10" x14ac:dyDescent="0.35">
      <c r="A164" s="34" t="s">
        <v>0</v>
      </c>
      <c r="B164" s="141">
        <v>0.36499999999999999</v>
      </c>
      <c r="C164" s="6">
        <f t="shared" si="10"/>
        <v>2.16934308131114E-4</v>
      </c>
      <c r="D164" s="141">
        <v>0.20100000000000001</v>
      </c>
      <c r="E164" s="6">
        <f t="shared" si="11"/>
        <v>7.1800330781623348E-5</v>
      </c>
      <c r="F164" s="141">
        <v>1.4999999999999999E-2</v>
      </c>
      <c r="G164" s="6">
        <f t="shared" si="12"/>
        <v>7.0016145723203732E-6</v>
      </c>
      <c r="H164" s="6">
        <f t="shared" si="13"/>
        <v>-0.92537313432835822</v>
      </c>
      <c r="I164" s="6">
        <f t="shared" si="14"/>
        <v>-0.95890410958904115</v>
      </c>
      <c r="J164" s="24"/>
    </row>
    <row r="165" spans="1:10" x14ac:dyDescent="0.35">
      <c r="A165" s="34" t="s">
        <v>39</v>
      </c>
      <c r="B165" s="141">
        <v>0.7</v>
      </c>
      <c r="C165" s="6">
        <f t="shared" si="10"/>
        <v>4.1603839915556112E-4</v>
      </c>
      <c r="D165" s="141">
        <v>0.123</v>
      </c>
      <c r="E165" s="6">
        <f t="shared" si="11"/>
        <v>4.3937515851441156E-5</v>
      </c>
      <c r="F165" s="141">
        <v>1.4E-2</v>
      </c>
      <c r="G165" s="6">
        <f t="shared" si="12"/>
        <v>6.5348402674990152E-6</v>
      </c>
      <c r="H165" s="6">
        <f t="shared" si="13"/>
        <v>-0.88617886178861793</v>
      </c>
      <c r="I165" s="6">
        <f t="shared" si="14"/>
        <v>-0.98</v>
      </c>
      <c r="J165" s="24"/>
    </row>
    <row r="166" spans="1:10" x14ac:dyDescent="0.35">
      <c r="A166" s="34" t="s">
        <v>42</v>
      </c>
      <c r="B166" s="141">
        <v>0</v>
      </c>
      <c r="C166" s="6">
        <f t="shared" si="10"/>
        <v>0</v>
      </c>
      <c r="D166" s="141">
        <v>1E-3</v>
      </c>
      <c r="E166" s="6">
        <f t="shared" si="11"/>
        <v>3.5721557602797687E-7</v>
      </c>
      <c r="F166" s="141">
        <v>1.2999999999999999E-2</v>
      </c>
      <c r="G166" s="6">
        <f t="shared" si="12"/>
        <v>6.0680659626776564E-6</v>
      </c>
      <c r="H166" s="6">
        <f t="shared" si="13"/>
        <v>12</v>
      </c>
      <c r="I166" s="53" t="s">
        <v>321</v>
      </c>
      <c r="J166" s="24"/>
    </row>
    <row r="167" spans="1:10" x14ac:dyDescent="0.35">
      <c r="A167" s="34" t="s">
        <v>187</v>
      </c>
      <c r="B167" s="141"/>
      <c r="C167" s="6">
        <f t="shared" si="10"/>
        <v>0</v>
      </c>
      <c r="D167" s="141">
        <v>1.6E-2</v>
      </c>
      <c r="E167" s="6">
        <f t="shared" si="11"/>
        <v>5.71544921644763E-6</v>
      </c>
      <c r="F167" s="141">
        <v>1.2999999999999999E-2</v>
      </c>
      <c r="G167" s="6">
        <f t="shared" si="12"/>
        <v>6.0680659626776564E-6</v>
      </c>
      <c r="H167" s="6">
        <f t="shared" si="13"/>
        <v>-0.1875</v>
      </c>
      <c r="I167" s="53" t="s">
        <v>321</v>
      </c>
      <c r="J167" s="24"/>
    </row>
    <row r="168" spans="1:10" x14ac:dyDescent="0.35">
      <c r="A168" s="34" t="s">
        <v>139</v>
      </c>
      <c r="B168" s="141">
        <v>0</v>
      </c>
      <c r="C168" s="6">
        <f t="shared" si="10"/>
        <v>0</v>
      </c>
      <c r="D168" s="141">
        <v>4.0000000000000001E-3</v>
      </c>
      <c r="E168" s="6">
        <f t="shared" si="11"/>
        <v>1.4288623041119075E-6</v>
      </c>
      <c r="F168" s="141">
        <v>1.2E-2</v>
      </c>
      <c r="G168" s="6">
        <f t="shared" si="12"/>
        <v>5.6012916578562984E-6</v>
      </c>
      <c r="H168" s="6">
        <f t="shared" si="13"/>
        <v>2</v>
      </c>
      <c r="I168" s="53" t="s">
        <v>321</v>
      </c>
      <c r="J168" s="24"/>
    </row>
    <row r="169" spans="1:10" x14ac:dyDescent="0.35">
      <c r="A169" s="34" t="s">
        <v>188</v>
      </c>
      <c r="B169" s="141">
        <v>6.0999999999999999E-2</v>
      </c>
      <c r="C169" s="6">
        <f t="shared" si="10"/>
        <v>3.625477478355604E-5</v>
      </c>
      <c r="D169" s="141">
        <v>2.7E-2</v>
      </c>
      <c r="E169" s="6">
        <f t="shared" si="11"/>
        <v>9.6448205527553742E-6</v>
      </c>
      <c r="F169" s="141">
        <v>1.2E-2</v>
      </c>
      <c r="G169" s="6">
        <f t="shared" si="12"/>
        <v>5.6012916578562984E-6</v>
      </c>
      <c r="H169" s="6">
        <f t="shared" si="13"/>
        <v>-0.55555555555555558</v>
      </c>
      <c r="I169" s="6">
        <f t="shared" si="14"/>
        <v>-0.80327868852459017</v>
      </c>
      <c r="J169" s="24"/>
    </row>
    <row r="170" spans="1:10" x14ac:dyDescent="0.35">
      <c r="A170" s="34" t="s">
        <v>209</v>
      </c>
      <c r="B170" s="141">
        <v>5.6000000000000001E-2</v>
      </c>
      <c r="C170" s="6">
        <f t="shared" si="10"/>
        <v>3.3283071932444891E-5</v>
      </c>
      <c r="D170" s="141">
        <v>1.2E-2</v>
      </c>
      <c r="E170" s="6">
        <f t="shared" si="11"/>
        <v>4.2865869123357221E-6</v>
      </c>
      <c r="F170" s="141">
        <v>1.2E-2</v>
      </c>
      <c r="G170" s="6">
        <f t="shared" si="12"/>
        <v>5.6012916578562984E-6</v>
      </c>
      <c r="H170" s="6">
        <f t="shared" si="13"/>
        <v>0</v>
      </c>
      <c r="I170" s="6">
        <f t="shared" si="14"/>
        <v>-0.7857142857142857</v>
      </c>
      <c r="J170" s="24"/>
    </row>
    <row r="171" spans="1:10" x14ac:dyDescent="0.35">
      <c r="A171" s="34" t="s">
        <v>96</v>
      </c>
      <c r="B171" s="141">
        <v>1.6E-2</v>
      </c>
      <c r="C171" s="6">
        <f t="shared" si="10"/>
        <v>9.5094491235556828E-6</v>
      </c>
      <c r="D171" s="141">
        <v>6.3E-2</v>
      </c>
      <c r="E171" s="6">
        <f t="shared" si="11"/>
        <v>2.250458128976254E-5</v>
      </c>
      <c r="F171" s="141">
        <v>1.0999999999999999E-2</v>
      </c>
      <c r="G171" s="6">
        <f t="shared" si="12"/>
        <v>5.1345173530349404E-6</v>
      </c>
      <c r="H171" s="6">
        <f t="shared" si="13"/>
        <v>-0.82539682539682535</v>
      </c>
      <c r="I171" s="6">
        <f t="shared" si="14"/>
        <v>-0.3125</v>
      </c>
      <c r="J171" s="24"/>
    </row>
    <row r="172" spans="1:10" x14ac:dyDescent="0.35">
      <c r="A172" s="34" t="s">
        <v>31</v>
      </c>
      <c r="B172" s="141">
        <v>2E-3</v>
      </c>
      <c r="C172" s="6">
        <f t="shared" si="10"/>
        <v>1.1886811404444603E-6</v>
      </c>
      <c r="D172" s="141">
        <v>3.0000000000000001E-3</v>
      </c>
      <c r="E172" s="6">
        <f t="shared" si="11"/>
        <v>1.0716467280839305E-6</v>
      </c>
      <c r="F172" s="141">
        <v>0.01</v>
      </c>
      <c r="G172" s="6">
        <f t="shared" si="12"/>
        <v>4.6677430482135824E-6</v>
      </c>
      <c r="H172" s="6">
        <f t="shared" si="13"/>
        <v>2.3333333333333335</v>
      </c>
      <c r="I172" s="6">
        <f t="shared" si="14"/>
        <v>4</v>
      </c>
      <c r="J172" s="24"/>
    </row>
    <row r="173" spans="1:10" x14ac:dyDescent="0.35">
      <c r="A173" s="34" t="s">
        <v>88</v>
      </c>
      <c r="B173" s="141">
        <v>2E-3</v>
      </c>
      <c r="C173" s="6">
        <f t="shared" si="10"/>
        <v>1.1886811404444603E-6</v>
      </c>
      <c r="D173" s="141">
        <v>1.335</v>
      </c>
      <c r="E173" s="6">
        <f t="shared" si="11"/>
        <v>4.7688279399734908E-4</v>
      </c>
      <c r="F173" s="141">
        <v>8.9999999999999993E-3</v>
      </c>
      <c r="G173" s="6">
        <f t="shared" si="12"/>
        <v>4.2009687433922236E-6</v>
      </c>
      <c r="H173" s="6">
        <f t="shared" si="13"/>
        <v>-0.99325842696629218</v>
      </c>
      <c r="I173" s="6">
        <f t="shared" si="14"/>
        <v>3.5</v>
      </c>
      <c r="J173" s="24"/>
    </row>
    <row r="174" spans="1:10" x14ac:dyDescent="0.35">
      <c r="A174" s="34" t="s">
        <v>228</v>
      </c>
      <c r="B174" s="141">
        <v>3.4000000000000002E-2</v>
      </c>
      <c r="C174" s="6">
        <f t="shared" si="10"/>
        <v>2.0207579387555827E-5</v>
      </c>
      <c r="D174" s="141">
        <v>7.2999999999999995E-2</v>
      </c>
      <c r="E174" s="6">
        <f t="shared" si="11"/>
        <v>2.6076737050042309E-5</v>
      </c>
      <c r="F174" s="141">
        <v>8.9999999999999993E-3</v>
      </c>
      <c r="G174" s="6">
        <f t="shared" si="12"/>
        <v>4.2009687433922236E-6</v>
      </c>
      <c r="H174" s="6">
        <f t="shared" si="13"/>
        <v>-0.87671232876712324</v>
      </c>
      <c r="I174" s="6">
        <f t="shared" si="14"/>
        <v>-0.73529411764705888</v>
      </c>
      <c r="J174" s="24"/>
    </row>
    <row r="175" spans="1:10" x14ac:dyDescent="0.35">
      <c r="A175" s="34" t="s">
        <v>191</v>
      </c>
      <c r="B175" s="141">
        <v>8.9999999999999993E-3</v>
      </c>
      <c r="C175" s="6">
        <f t="shared" si="10"/>
        <v>5.3490651320000715E-6</v>
      </c>
      <c r="D175" s="141">
        <v>4.0000000000000001E-3</v>
      </c>
      <c r="E175" s="6">
        <f t="shared" si="11"/>
        <v>1.4288623041119075E-6</v>
      </c>
      <c r="F175" s="141">
        <v>8.0000000000000002E-3</v>
      </c>
      <c r="G175" s="6">
        <f t="shared" si="12"/>
        <v>3.7341944385708656E-6</v>
      </c>
      <c r="H175" s="6">
        <f t="shared" si="13"/>
        <v>1</v>
      </c>
      <c r="I175" s="6">
        <f t="shared" si="14"/>
        <v>-0.11111111111111105</v>
      </c>
      <c r="J175" s="24"/>
    </row>
    <row r="176" spans="1:10" x14ac:dyDescent="0.35">
      <c r="A176" s="34" t="s">
        <v>45</v>
      </c>
      <c r="B176" s="141">
        <v>1.7999999999999999E-2</v>
      </c>
      <c r="C176" s="6">
        <f t="shared" si="10"/>
        <v>1.0698130264000143E-5</v>
      </c>
      <c r="D176" s="141">
        <v>1E-3</v>
      </c>
      <c r="E176" s="6">
        <f t="shared" si="11"/>
        <v>3.5721557602797687E-7</v>
      </c>
      <c r="F176" s="141">
        <v>6.0000000000000001E-3</v>
      </c>
      <c r="G176" s="6">
        <f t="shared" si="12"/>
        <v>2.8006458289281492E-6</v>
      </c>
      <c r="H176" s="6">
        <f t="shared" si="13"/>
        <v>5</v>
      </c>
      <c r="I176" s="6">
        <f t="shared" si="14"/>
        <v>-0.66666666666666663</v>
      </c>
      <c r="J176" s="24"/>
    </row>
    <row r="177" spans="1:10" x14ac:dyDescent="0.35">
      <c r="A177" s="34" t="s">
        <v>141</v>
      </c>
      <c r="B177" s="141">
        <v>1.4999999999999999E-2</v>
      </c>
      <c r="C177" s="6">
        <f t="shared" si="10"/>
        <v>8.9151085533334519E-6</v>
      </c>
      <c r="D177" s="141"/>
      <c r="E177" s="6">
        <f t="shared" si="11"/>
        <v>0</v>
      </c>
      <c r="F177" s="141">
        <v>6.0000000000000001E-3</v>
      </c>
      <c r="G177" s="6">
        <f t="shared" si="12"/>
        <v>2.8006458289281492E-6</v>
      </c>
      <c r="H177" s="53" t="s">
        <v>321</v>
      </c>
      <c r="I177" s="6">
        <f t="shared" si="14"/>
        <v>-0.6</v>
      </c>
      <c r="J177" s="24"/>
    </row>
    <row r="178" spans="1:10" x14ac:dyDescent="0.35">
      <c r="A178" s="34" t="s">
        <v>240</v>
      </c>
      <c r="B178" s="141">
        <v>8.0000000000000002E-3</v>
      </c>
      <c r="C178" s="6">
        <f t="shared" si="10"/>
        <v>4.7547245617778414E-6</v>
      </c>
      <c r="D178" s="141"/>
      <c r="E178" s="6">
        <f t="shared" si="11"/>
        <v>0</v>
      </c>
      <c r="F178" s="141">
        <v>6.0000000000000001E-3</v>
      </c>
      <c r="G178" s="6">
        <f t="shared" si="12"/>
        <v>2.8006458289281492E-6</v>
      </c>
      <c r="H178" s="53" t="s">
        <v>321</v>
      </c>
      <c r="I178" s="6">
        <f t="shared" si="14"/>
        <v>-0.25</v>
      </c>
      <c r="J178" s="24"/>
    </row>
    <row r="179" spans="1:10" x14ac:dyDescent="0.35">
      <c r="A179" s="34" t="s">
        <v>82</v>
      </c>
      <c r="B179" s="141">
        <v>1.6E-2</v>
      </c>
      <c r="C179" s="6">
        <f t="shared" si="10"/>
        <v>9.5094491235556828E-6</v>
      </c>
      <c r="D179" s="141">
        <v>8.0000000000000002E-3</v>
      </c>
      <c r="E179" s="6">
        <f t="shared" si="11"/>
        <v>2.857724608223815E-6</v>
      </c>
      <c r="F179" s="141">
        <v>5.0000000000000001E-3</v>
      </c>
      <c r="G179" s="6">
        <f t="shared" si="12"/>
        <v>2.3338715241067912E-6</v>
      </c>
      <c r="H179" s="6">
        <f t="shared" si="13"/>
        <v>-0.375</v>
      </c>
      <c r="I179" s="6">
        <f t="shared" si="14"/>
        <v>-0.6875</v>
      </c>
      <c r="J179" s="24"/>
    </row>
    <row r="180" spans="1:10" x14ac:dyDescent="0.35">
      <c r="A180" s="34" t="s">
        <v>255</v>
      </c>
      <c r="B180" s="141">
        <v>8.3000000000000004E-2</v>
      </c>
      <c r="C180" s="6">
        <f t="shared" si="10"/>
        <v>4.933026732844511E-5</v>
      </c>
      <c r="D180" s="141">
        <v>8.0000000000000002E-3</v>
      </c>
      <c r="E180" s="6">
        <f t="shared" si="11"/>
        <v>2.857724608223815E-6</v>
      </c>
      <c r="F180" s="141">
        <v>5.0000000000000001E-3</v>
      </c>
      <c r="G180" s="6">
        <f t="shared" si="12"/>
        <v>2.3338715241067912E-6</v>
      </c>
      <c r="H180" s="6">
        <f t="shared" si="13"/>
        <v>-0.375</v>
      </c>
      <c r="I180" s="6">
        <f t="shared" si="14"/>
        <v>-0.93975903614457834</v>
      </c>
      <c r="J180" s="24"/>
    </row>
    <row r="181" spans="1:10" x14ac:dyDescent="0.35">
      <c r="A181" s="34" t="s">
        <v>32</v>
      </c>
      <c r="B181" s="141">
        <v>7.0000000000000001E-3</v>
      </c>
      <c r="C181" s="6">
        <f t="shared" si="10"/>
        <v>4.1603839915556113E-6</v>
      </c>
      <c r="D181" s="141">
        <v>7.3999999999999996E-2</v>
      </c>
      <c r="E181" s="6">
        <f t="shared" si="11"/>
        <v>2.6433952626070285E-5</v>
      </c>
      <c r="F181" s="141">
        <v>3.0000000000000001E-3</v>
      </c>
      <c r="G181" s="6">
        <f t="shared" si="12"/>
        <v>1.4003229144640746E-6</v>
      </c>
      <c r="H181" s="6">
        <f t="shared" si="13"/>
        <v>-0.95945945945945943</v>
      </c>
      <c r="I181" s="6">
        <f t="shared" si="14"/>
        <v>-0.5714285714285714</v>
      </c>
      <c r="J181" s="24"/>
    </row>
    <row r="182" spans="1:10" x14ac:dyDescent="0.35">
      <c r="A182" s="34" t="s">
        <v>43</v>
      </c>
      <c r="B182" s="141"/>
      <c r="C182" s="6">
        <f t="shared" si="10"/>
        <v>0</v>
      </c>
      <c r="D182" s="141">
        <v>0</v>
      </c>
      <c r="E182" s="6">
        <f t="shared" si="11"/>
        <v>0</v>
      </c>
      <c r="F182" s="141">
        <v>3.0000000000000001E-3</v>
      </c>
      <c r="G182" s="6">
        <f t="shared" si="12"/>
        <v>1.4003229144640746E-6</v>
      </c>
      <c r="H182" s="53" t="s">
        <v>321</v>
      </c>
      <c r="I182" s="53" t="s">
        <v>321</v>
      </c>
      <c r="J182" s="24"/>
    </row>
    <row r="183" spans="1:10" x14ac:dyDescent="0.35">
      <c r="A183" s="34" t="s">
        <v>56</v>
      </c>
      <c r="B183" s="141"/>
      <c r="C183" s="6">
        <f t="shared" si="10"/>
        <v>0</v>
      </c>
      <c r="D183" s="141"/>
      <c r="E183" s="6">
        <f t="shared" si="11"/>
        <v>0</v>
      </c>
      <c r="F183" s="141">
        <v>3.0000000000000001E-3</v>
      </c>
      <c r="G183" s="6">
        <f t="shared" si="12"/>
        <v>1.4003229144640746E-6</v>
      </c>
      <c r="H183" s="53" t="s">
        <v>321</v>
      </c>
      <c r="I183" s="53" t="s">
        <v>321</v>
      </c>
      <c r="J183" s="24"/>
    </row>
    <row r="184" spans="1:10" x14ac:dyDescent="0.35">
      <c r="A184" s="34" t="s">
        <v>140</v>
      </c>
      <c r="B184" s="141">
        <v>0</v>
      </c>
      <c r="C184" s="6">
        <f t="shared" si="10"/>
        <v>0</v>
      </c>
      <c r="D184" s="141">
        <v>3.0000000000000001E-3</v>
      </c>
      <c r="E184" s="6">
        <f t="shared" si="11"/>
        <v>1.0716467280839305E-6</v>
      </c>
      <c r="F184" s="141">
        <v>3.0000000000000001E-3</v>
      </c>
      <c r="G184" s="6">
        <f t="shared" si="12"/>
        <v>1.4003229144640746E-6</v>
      </c>
      <c r="H184" s="6">
        <f t="shared" si="13"/>
        <v>0</v>
      </c>
      <c r="I184" s="53" t="s">
        <v>321</v>
      </c>
      <c r="J184" s="24"/>
    </row>
    <row r="185" spans="1:10" x14ac:dyDescent="0.35">
      <c r="A185" s="34" t="s">
        <v>233</v>
      </c>
      <c r="B185" s="141">
        <v>1.7999999999999999E-2</v>
      </c>
      <c r="C185" s="6">
        <f t="shared" si="10"/>
        <v>1.0698130264000143E-5</v>
      </c>
      <c r="D185" s="141">
        <v>8.4000000000000005E-2</v>
      </c>
      <c r="E185" s="6">
        <f t="shared" si="11"/>
        <v>3.0006108386350056E-5</v>
      </c>
      <c r="F185" s="141">
        <v>3.0000000000000001E-3</v>
      </c>
      <c r="G185" s="6">
        <f t="shared" si="12"/>
        <v>1.4003229144640746E-6</v>
      </c>
      <c r="H185" s="6">
        <f t="shared" si="13"/>
        <v>-0.9642857142857143</v>
      </c>
      <c r="I185" s="6">
        <f t="shared" si="14"/>
        <v>-0.83333333333333326</v>
      </c>
      <c r="J185" s="24"/>
    </row>
    <row r="186" spans="1:10" x14ac:dyDescent="0.35">
      <c r="A186" s="34" t="s">
        <v>17</v>
      </c>
      <c r="B186" s="141">
        <v>2E-3</v>
      </c>
      <c r="C186" s="6">
        <f t="shared" si="10"/>
        <v>1.1886811404444603E-6</v>
      </c>
      <c r="D186" s="141">
        <v>1E-3</v>
      </c>
      <c r="E186" s="6">
        <f t="shared" si="11"/>
        <v>3.5721557602797687E-7</v>
      </c>
      <c r="F186" s="141">
        <v>2E-3</v>
      </c>
      <c r="G186" s="6">
        <f t="shared" si="12"/>
        <v>9.335486096427164E-7</v>
      </c>
      <c r="H186" s="6">
        <f t="shared" si="13"/>
        <v>1</v>
      </c>
      <c r="I186" s="6">
        <f t="shared" si="14"/>
        <v>0</v>
      </c>
      <c r="J186" s="24"/>
    </row>
    <row r="187" spans="1:10" x14ac:dyDescent="0.35">
      <c r="A187" s="34" t="s">
        <v>106</v>
      </c>
      <c r="B187" s="141">
        <v>0.105</v>
      </c>
      <c r="C187" s="6">
        <f t="shared" si="10"/>
        <v>6.2405759873334173E-5</v>
      </c>
      <c r="D187" s="141">
        <v>0.16400000000000001</v>
      </c>
      <c r="E187" s="6">
        <f t="shared" si="11"/>
        <v>5.8583354468588208E-5</v>
      </c>
      <c r="F187" s="141">
        <v>2E-3</v>
      </c>
      <c r="G187" s="6">
        <f t="shared" si="12"/>
        <v>9.335486096427164E-7</v>
      </c>
      <c r="H187" s="6">
        <f t="shared" si="13"/>
        <v>-0.98780487804878048</v>
      </c>
      <c r="I187" s="6">
        <f t="shared" si="14"/>
        <v>-0.98095238095238091</v>
      </c>
      <c r="J187" s="24"/>
    </row>
    <row r="188" spans="1:10" x14ac:dyDescent="0.35">
      <c r="A188" s="34" t="s">
        <v>214</v>
      </c>
      <c r="B188" s="141"/>
      <c r="C188" s="6">
        <f t="shared" si="10"/>
        <v>0</v>
      </c>
      <c r="D188" s="141">
        <v>5.8999999999999997E-2</v>
      </c>
      <c r="E188" s="6">
        <f t="shared" si="11"/>
        <v>2.1075718985650632E-5</v>
      </c>
      <c r="F188" s="141">
        <v>2E-3</v>
      </c>
      <c r="G188" s="6">
        <f t="shared" si="12"/>
        <v>9.335486096427164E-7</v>
      </c>
      <c r="H188" s="6">
        <f t="shared" si="13"/>
        <v>-0.96610169491525422</v>
      </c>
      <c r="I188" s="53" t="s">
        <v>321</v>
      </c>
      <c r="J188" s="24"/>
    </row>
    <row r="189" spans="1:10" x14ac:dyDescent="0.35">
      <c r="A189" s="34" t="s">
        <v>4</v>
      </c>
      <c r="B189" s="141">
        <v>0.81599999999999995</v>
      </c>
      <c r="C189" s="6">
        <f t="shared" si="10"/>
        <v>4.849819053013398E-4</v>
      </c>
      <c r="D189" s="141">
        <v>1.788</v>
      </c>
      <c r="E189" s="6">
        <f t="shared" si="11"/>
        <v>6.3870144993802259E-4</v>
      </c>
      <c r="F189" s="141">
        <v>1E-3</v>
      </c>
      <c r="G189" s="6">
        <f t="shared" si="12"/>
        <v>4.667743048213582E-7</v>
      </c>
      <c r="H189" s="6">
        <f t="shared" si="13"/>
        <v>-0.9994407158836689</v>
      </c>
      <c r="I189" s="6">
        <f t="shared" si="14"/>
        <v>-0.99877450980392157</v>
      </c>
      <c r="J189" s="24"/>
    </row>
    <row r="190" spans="1:10" x14ac:dyDescent="0.35">
      <c r="A190" s="34" t="s">
        <v>91</v>
      </c>
      <c r="B190" s="141"/>
      <c r="C190" s="6">
        <f t="shared" si="10"/>
        <v>0</v>
      </c>
      <c r="D190" s="141"/>
      <c r="E190" s="6">
        <f t="shared" si="11"/>
        <v>0</v>
      </c>
      <c r="F190" s="141">
        <v>1E-3</v>
      </c>
      <c r="G190" s="6">
        <f t="shared" si="12"/>
        <v>4.667743048213582E-7</v>
      </c>
      <c r="H190" s="53" t="s">
        <v>321</v>
      </c>
      <c r="I190" s="53" t="s">
        <v>321</v>
      </c>
      <c r="J190" s="24"/>
    </row>
    <row r="191" spans="1:10" x14ac:dyDescent="0.35">
      <c r="A191" s="34" t="s">
        <v>93</v>
      </c>
      <c r="B191" s="141">
        <v>0.13500000000000001</v>
      </c>
      <c r="C191" s="6">
        <f t="shared" si="10"/>
        <v>8.0235976980001084E-5</v>
      </c>
      <c r="D191" s="141">
        <v>0.21</v>
      </c>
      <c r="E191" s="6">
        <f t="shared" si="11"/>
        <v>7.501527096587513E-5</v>
      </c>
      <c r="F191" s="141">
        <v>1E-3</v>
      </c>
      <c r="G191" s="6">
        <f t="shared" si="12"/>
        <v>4.667743048213582E-7</v>
      </c>
      <c r="H191" s="6">
        <f t="shared" si="13"/>
        <v>-0.99523809523809526</v>
      </c>
      <c r="I191" s="6">
        <f t="shared" si="14"/>
        <v>-0.99259259259259258</v>
      </c>
      <c r="J191" s="24"/>
    </row>
    <row r="192" spans="1:10" x14ac:dyDescent="0.35">
      <c r="A192" s="34" t="s">
        <v>137</v>
      </c>
      <c r="B192" s="141">
        <v>3.0000000000000001E-3</v>
      </c>
      <c r="C192" s="6">
        <f t="shared" si="10"/>
        <v>1.7830217106666906E-6</v>
      </c>
      <c r="D192" s="141">
        <v>8.9999999999999993E-3</v>
      </c>
      <c r="E192" s="6">
        <f t="shared" si="11"/>
        <v>3.2149401842517915E-6</v>
      </c>
      <c r="F192" s="141">
        <v>1E-3</v>
      </c>
      <c r="G192" s="6">
        <f t="shared" si="12"/>
        <v>4.667743048213582E-7</v>
      </c>
      <c r="H192" s="6">
        <f t="shared" si="13"/>
        <v>-0.88888888888888884</v>
      </c>
      <c r="I192" s="6">
        <f t="shared" si="14"/>
        <v>-0.66666666666666674</v>
      </c>
      <c r="J192" s="24"/>
    </row>
    <row r="193" spans="1:10" x14ac:dyDescent="0.35">
      <c r="A193" s="34" t="s">
        <v>158</v>
      </c>
      <c r="B193" s="141">
        <v>4.5999999999999999E-2</v>
      </c>
      <c r="C193" s="6">
        <f t="shared" si="10"/>
        <v>2.7339666230222588E-5</v>
      </c>
      <c r="D193" s="141">
        <v>4.3999999999999997E-2</v>
      </c>
      <c r="E193" s="6">
        <f t="shared" si="11"/>
        <v>1.571748534523098E-5</v>
      </c>
      <c r="F193" s="141">
        <v>1E-3</v>
      </c>
      <c r="G193" s="6">
        <f t="shared" si="12"/>
        <v>4.667743048213582E-7</v>
      </c>
      <c r="H193" s="6">
        <f t="shared" si="13"/>
        <v>-0.97727272727272729</v>
      </c>
      <c r="I193" s="6">
        <f t="shared" si="14"/>
        <v>-0.97826086956521741</v>
      </c>
      <c r="J193" s="24"/>
    </row>
    <row r="194" spans="1:10" x14ac:dyDescent="0.35">
      <c r="A194" s="34" t="s">
        <v>162</v>
      </c>
      <c r="B194" s="141">
        <v>91.347999999999999</v>
      </c>
      <c r="C194" s="6">
        <f t="shared" si="10"/>
        <v>5.4291822408660283E-2</v>
      </c>
      <c r="D194" s="141">
        <v>3.4000000000000002E-2</v>
      </c>
      <c r="E194" s="6">
        <f t="shared" si="11"/>
        <v>1.2145329584951214E-5</v>
      </c>
      <c r="F194" s="141">
        <v>1E-3</v>
      </c>
      <c r="G194" s="6">
        <f t="shared" si="12"/>
        <v>4.667743048213582E-7</v>
      </c>
      <c r="H194" s="6">
        <f t="shared" si="13"/>
        <v>-0.97058823529411764</v>
      </c>
      <c r="I194" s="6">
        <f t="shared" si="14"/>
        <v>-0.99998905285282658</v>
      </c>
      <c r="J194" s="24"/>
    </row>
    <row r="195" spans="1:10" x14ac:dyDescent="0.35">
      <c r="A195" s="34" t="s">
        <v>235</v>
      </c>
      <c r="B195" s="141">
        <v>1.2E-2</v>
      </c>
      <c r="C195" s="6">
        <f t="shared" si="10"/>
        <v>7.1320868426667625E-6</v>
      </c>
      <c r="D195" s="141">
        <v>1.9E-2</v>
      </c>
      <c r="E195" s="6">
        <f t="shared" si="11"/>
        <v>6.7870959445315601E-6</v>
      </c>
      <c r="F195" s="141">
        <v>1E-3</v>
      </c>
      <c r="G195" s="6">
        <f t="shared" si="12"/>
        <v>4.667743048213582E-7</v>
      </c>
      <c r="H195" s="6">
        <f t="shared" si="13"/>
        <v>-0.94736842105263153</v>
      </c>
      <c r="I195" s="6">
        <f t="shared" si="14"/>
        <v>-0.91666666666666663</v>
      </c>
      <c r="J195" s="24"/>
    </row>
    <row r="196" spans="1:10" x14ac:dyDescent="0.35">
      <c r="A196" s="34" t="s">
        <v>7</v>
      </c>
      <c r="B196" s="141">
        <v>2.2719999999999998</v>
      </c>
      <c r="C196" s="6">
        <f t="shared" si="10"/>
        <v>1.3503417755449069E-3</v>
      </c>
      <c r="D196" s="141">
        <v>8.5999999999999993E-2</v>
      </c>
      <c r="E196" s="6">
        <f t="shared" si="11"/>
        <v>3.0720539538406008E-5</v>
      </c>
      <c r="F196" s="141">
        <v>0</v>
      </c>
      <c r="G196" s="6">
        <f t="shared" si="12"/>
        <v>0</v>
      </c>
      <c r="H196" s="6">
        <f t="shared" si="13"/>
        <v>-1</v>
      </c>
      <c r="I196" s="6">
        <f t="shared" si="14"/>
        <v>-1</v>
      </c>
      <c r="J196" s="24"/>
    </row>
    <row r="197" spans="1:10" x14ac:dyDescent="0.35">
      <c r="A197" s="34" t="s">
        <v>59</v>
      </c>
      <c r="B197" s="141">
        <v>2E-3</v>
      </c>
      <c r="C197" s="6">
        <f t="shared" ref="C197:C235" si="15">B197/$B$236</f>
        <v>1.1886811404444603E-6</v>
      </c>
      <c r="D197" s="141">
        <v>0.71299999999999997</v>
      </c>
      <c r="E197" s="6">
        <f t="shared" ref="E197:E235" si="16">D197/$D$236</f>
        <v>2.5469470570794751E-4</v>
      </c>
      <c r="F197" s="141">
        <v>0</v>
      </c>
      <c r="G197" s="6">
        <f t="shared" ref="G197:G235" si="17">F197/$F$236</f>
        <v>0</v>
      </c>
      <c r="H197" s="6">
        <f t="shared" ref="H197:H235" si="18">(F197/D197)-1</f>
        <v>-1</v>
      </c>
      <c r="I197" s="6">
        <f t="shared" ref="I197:I235" si="19">(F197/B197)-1</f>
        <v>-1</v>
      </c>
      <c r="J197" s="24"/>
    </row>
    <row r="198" spans="1:10" x14ac:dyDescent="0.35">
      <c r="A198" s="34" t="s">
        <v>79</v>
      </c>
      <c r="B198" s="141"/>
      <c r="C198" s="6">
        <f t="shared" si="15"/>
        <v>0</v>
      </c>
      <c r="D198" s="141"/>
      <c r="E198" s="6">
        <f t="shared" si="16"/>
        <v>0</v>
      </c>
      <c r="F198" s="141">
        <v>0</v>
      </c>
      <c r="G198" s="6">
        <f t="shared" si="17"/>
        <v>0</v>
      </c>
      <c r="H198" s="53" t="s">
        <v>321</v>
      </c>
      <c r="I198" s="53" t="s">
        <v>321</v>
      </c>
      <c r="J198" s="24"/>
    </row>
    <row r="199" spans="1:10" x14ac:dyDescent="0.35">
      <c r="A199" s="34" t="s">
        <v>131</v>
      </c>
      <c r="B199" s="141">
        <v>5.0000000000000001E-3</v>
      </c>
      <c r="C199" s="6">
        <f t="shared" si="15"/>
        <v>2.9717028511111512E-6</v>
      </c>
      <c r="D199" s="141">
        <v>1.6E-2</v>
      </c>
      <c r="E199" s="6">
        <f t="shared" si="16"/>
        <v>5.71544921644763E-6</v>
      </c>
      <c r="F199" s="141">
        <v>0</v>
      </c>
      <c r="G199" s="6">
        <f t="shared" si="17"/>
        <v>0</v>
      </c>
      <c r="H199" s="6">
        <f t="shared" si="18"/>
        <v>-1</v>
      </c>
      <c r="I199" s="6">
        <f t="shared" si="19"/>
        <v>-1</v>
      </c>
      <c r="J199" s="24"/>
    </row>
    <row r="200" spans="1:10" x14ac:dyDescent="0.35">
      <c r="A200" s="34" t="s">
        <v>1</v>
      </c>
      <c r="B200" s="141"/>
      <c r="C200" s="6">
        <f t="shared" si="15"/>
        <v>0</v>
      </c>
      <c r="D200" s="141"/>
      <c r="E200" s="6">
        <f t="shared" si="16"/>
        <v>0</v>
      </c>
      <c r="F200" s="141"/>
      <c r="G200" s="6">
        <f t="shared" si="17"/>
        <v>0</v>
      </c>
      <c r="H200" s="53" t="s">
        <v>321</v>
      </c>
      <c r="I200" s="53" t="s">
        <v>321</v>
      </c>
      <c r="J200" s="24"/>
    </row>
    <row r="201" spans="1:10" x14ac:dyDescent="0.35">
      <c r="A201" s="34" t="s">
        <v>13</v>
      </c>
      <c r="B201" s="141">
        <v>0</v>
      </c>
      <c r="C201" s="6">
        <f t="shared" si="15"/>
        <v>0</v>
      </c>
      <c r="D201" s="141">
        <v>9.2999999999999999E-2</v>
      </c>
      <c r="E201" s="6">
        <f t="shared" si="16"/>
        <v>3.3221048570601845E-5</v>
      </c>
      <c r="F201" s="141"/>
      <c r="G201" s="6">
        <f t="shared" si="17"/>
        <v>0</v>
      </c>
      <c r="H201" s="6">
        <f t="shared" si="18"/>
        <v>-1</v>
      </c>
      <c r="I201" s="53" t="s">
        <v>321</v>
      </c>
      <c r="J201" s="24"/>
    </row>
    <row r="202" spans="1:10" x14ac:dyDescent="0.35">
      <c r="A202" s="34" t="s">
        <v>14</v>
      </c>
      <c r="B202" s="141">
        <v>0</v>
      </c>
      <c r="C202" s="6">
        <f t="shared" si="15"/>
        <v>0</v>
      </c>
      <c r="D202" s="141"/>
      <c r="E202" s="6">
        <f t="shared" si="16"/>
        <v>0</v>
      </c>
      <c r="F202" s="141"/>
      <c r="G202" s="6">
        <f t="shared" si="17"/>
        <v>0</v>
      </c>
      <c r="H202" s="53" t="s">
        <v>321</v>
      </c>
      <c r="I202" s="53" t="s">
        <v>321</v>
      </c>
      <c r="J202" s="24"/>
    </row>
    <row r="203" spans="1:10" x14ac:dyDescent="0.35">
      <c r="A203" s="34" t="s">
        <v>15</v>
      </c>
      <c r="B203" s="141"/>
      <c r="C203" s="6">
        <f t="shared" si="15"/>
        <v>0</v>
      </c>
      <c r="D203" s="141">
        <v>8.9999999999999993E-3</v>
      </c>
      <c r="E203" s="6">
        <f t="shared" si="16"/>
        <v>3.2149401842517915E-6</v>
      </c>
      <c r="F203" s="141"/>
      <c r="G203" s="6">
        <f t="shared" si="17"/>
        <v>0</v>
      </c>
      <c r="H203" s="6">
        <f t="shared" si="18"/>
        <v>-1</v>
      </c>
      <c r="I203" s="53" t="s">
        <v>321</v>
      </c>
      <c r="J203" s="24"/>
    </row>
    <row r="204" spans="1:10" x14ac:dyDescent="0.35">
      <c r="A204" s="34" t="s">
        <v>18</v>
      </c>
      <c r="B204" s="141">
        <v>0</v>
      </c>
      <c r="C204" s="6">
        <f t="shared" si="15"/>
        <v>0</v>
      </c>
      <c r="D204" s="141"/>
      <c r="E204" s="6">
        <f t="shared" si="16"/>
        <v>0</v>
      </c>
      <c r="F204" s="141"/>
      <c r="G204" s="6">
        <f t="shared" si="17"/>
        <v>0</v>
      </c>
      <c r="H204" s="53" t="s">
        <v>321</v>
      </c>
      <c r="I204" s="53" t="s">
        <v>321</v>
      </c>
      <c r="J204" s="24"/>
    </row>
    <row r="205" spans="1:10" x14ac:dyDescent="0.35">
      <c r="A205" s="34" t="s">
        <v>29</v>
      </c>
      <c r="B205" s="141">
        <v>2E-3</v>
      </c>
      <c r="C205" s="6">
        <f t="shared" si="15"/>
        <v>1.1886811404444603E-6</v>
      </c>
      <c r="D205" s="141">
        <v>8.7999999999999995E-2</v>
      </c>
      <c r="E205" s="6">
        <f t="shared" si="16"/>
        <v>3.1434970690461961E-5</v>
      </c>
      <c r="F205" s="141"/>
      <c r="G205" s="6">
        <f t="shared" si="17"/>
        <v>0</v>
      </c>
      <c r="H205" s="6">
        <f t="shared" si="18"/>
        <v>-1</v>
      </c>
      <c r="I205" s="6">
        <f t="shared" si="19"/>
        <v>-1</v>
      </c>
      <c r="J205" s="24"/>
    </row>
    <row r="206" spans="1:10" x14ac:dyDescent="0.35">
      <c r="A206" s="34" t="s">
        <v>44</v>
      </c>
      <c r="B206" s="141">
        <v>1.0999999999999999E-2</v>
      </c>
      <c r="C206" s="6">
        <f t="shared" si="15"/>
        <v>6.5377462724445316E-6</v>
      </c>
      <c r="D206" s="141"/>
      <c r="E206" s="6">
        <f t="shared" si="16"/>
        <v>0</v>
      </c>
      <c r="F206" s="141"/>
      <c r="G206" s="6">
        <f t="shared" si="17"/>
        <v>0</v>
      </c>
      <c r="H206" s="53" t="s">
        <v>321</v>
      </c>
      <c r="I206" s="6">
        <f t="shared" si="19"/>
        <v>-1</v>
      </c>
      <c r="J206" s="24"/>
    </row>
    <row r="207" spans="1:10" x14ac:dyDescent="0.35">
      <c r="A207" s="34" t="s">
        <v>48</v>
      </c>
      <c r="B207" s="141"/>
      <c r="C207" s="6">
        <f t="shared" si="15"/>
        <v>0</v>
      </c>
      <c r="D207" s="141"/>
      <c r="E207" s="6">
        <f t="shared" si="16"/>
        <v>0</v>
      </c>
      <c r="F207" s="141"/>
      <c r="G207" s="6">
        <f t="shared" si="17"/>
        <v>0</v>
      </c>
      <c r="H207" s="53" t="s">
        <v>321</v>
      </c>
      <c r="I207" s="53" t="s">
        <v>321</v>
      </c>
      <c r="J207" s="24"/>
    </row>
    <row r="208" spans="1:10" x14ac:dyDescent="0.35">
      <c r="A208" s="34" t="s">
        <v>51</v>
      </c>
      <c r="B208" s="141"/>
      <c r="C208" s="6">
        <f t="shared" si="15"/>
        <v>0</v>
      </c>
      <c r="D208" s="141"/>
      <c r="E208" s="6">
        <f t="shared" si="16"/>
        <v>0</v>
      </c>
      <c r="F208" s="141"/>
      <c r="G208" s="6">
        <f t="shared" si="17"/>
        <v>0</v>
      </c>
      <c r="H208" s="53" t="s">
        <v>321</v>
      </c>
      <c r="I208" s="53" t="s">
        <v>321</v>
      </c>
      <c r="J208" s="24"/>
    </row>
    <row r="209" spans="1:10" x14ac:dyDescent="0.35">
      <c r="A209" s="34" t="s">
        <v>58</v>
      </c>
      <c r="B209" s="141"/>
      <c r="C209" s="6">
        <f t="shared" si="15"/>
        <v>0</v>
      </c>
      <c r="D209" s="141"/>
      <c r="E209" s="6">
        <f t="shared" si="16"/>
        <v>0</v>
      </c>
      <c r="F209" s="141"/>
      <c r="G209" s="6">
        <f t="shared" si="17"/>
        <v>0</v>
      </c>
      <c r="H209" s="53" t="s">
        <v>321</v>
      </c>
      <c r="I209" s="53" t="s">
        <v>321</v>
      </c>
      <c r="J209" s="24"/>
    </row>
    <row r="210" spans="1:10" x14ac:dyDescent="0.35">
      <c r="A210" s="34" t="s">
        <v>60</v>
      </c>
      <c r="B210" s="141">
        <v>1.4999999999999999E-2</v>
      </c>
      <c r="C210" s="6">
        <f t="shared" si="15"/>
        <v>8.9151085533334519E-6</v>
      </c>
      <c r="D210" s="141"/>
      <c r="E210" s="6">
        <f t="shared" si="16"/>
        <v>0</v>
      </c>
      <c r="F210" s="141"/>
      <c r="G210" s="6">
        <f t="shared" si="17"/>
        <v>0</v>
      </c>
      <c r="H210" s="53" t="s">
        <v>321</v>
      </c>
      <c r="I210" s="6">
        <f t="shared" si="19"/>
        <v>-1</v>
      </c>
      <c r="J210" s="24"/>
    </row>
    <row r="211" spans="1:10" x14ac:dyDescent="0.35">
      <c r="A211" s="34" t="s">
        <v>61</v>
      </c>
      <c r="B211" s="141">
        <v>1.7999999999999999E-2</v>
      </c>
      <c r="C211" s="6">
        <f t="shared" si="15"/>
        <v>1.0698130264000143E-5</v>
      </c>
      <c r="D211" s="141">
        <v>5.8999999999999997E-2</v>
      </c>
      <c r="E211" s="6">
        <f t="shared" si="16"/>
        <v>2.1075718985650632E-5</v>
      </c>
      <c r="F211" s="141"/>
      <c r="G211" s="6">
        <f t="shared" si="17"/>
        <v>0</v>
      </c>
      <c r="H211" s="6">
        <f t="shared" si="18"/>
        <v>-1</v>
      </c>
      <c r="I211" s="6">
        <f t="shared" si="19"/>
        <v>-1</v>
      </c>
      <c r="J211" s="24"/>
    </row>
    <row r="212" spans="1:10" x14ac:dyDescent="0.35">
      <c r="A212" s="34" t="s">
        <v>63</v>
      </c>
      <c r="B212" s="141"/>
      <c r="C212" s="6">
        <f t="shared" si="15"/>
        <v>0</v>
      </c>
      <c r="D212" s="141">
        <v>0</v>
      </c>
      <c r="E212" s="6">
        <f t="shared" si="16"/>
        <v>0</v>
      </c>
      <c r="F212" s="141"/>
      <c r="G212" s="6">
        <f t="shared" si="17"/>
        <v>0</v>
      </c>
      <c r="H212" s="53" t="s">
        <v>321</v>
      </c>
      <c r="I212" s="53" t="s">
        <v>321</v>
      </c>
      <c r="J212" s="24"/>
    </row>
    <row r="213" spans="1:10" x14ac:dyDescent="0.35">
      <c r="A213" s="34" t="s">
        <v>71</v>
      </c>
      <c r="B213" s="141">
        <v>1.6040000000000001</v>
      </c>
      <c r="C213" s="6">
        <f t="shared" si="15"/>
        <v>9.5332227463645728E-4</v>
      </c>
      <c r="D213" s="141"/>
      <c r="E213" s="6">
        <f t="shared" si="16"/>
        <v>0</v>
      </c>
      <c r="F213" s="141"/>
      <c r="G213" s="6">
        <f t="shared" si="17"/>
        <v>0</v>
      </c>
      <c r="H213" s="53" t="s">
        <v>321</v>
      </c>
      <c r="I213" s="6">
        <f t="shared" si="19"/>
        <v>-1</v>
      </c>
      <c r="J213" s="24"/>
    </row>
    <row r="214" spans="1:10" x14ac:dyDescent="0.35">
      <c r="A214" s="34" t="s">
        <v>73</v>
      </c>
      <c r="B214" s="141"/>
      <c r="C214" s="6">
        <f t="shared" si="15"/>
        <v>0</v>
      </c>
      <c r="D214" s="141">
        <v>1.7000000000000001E-2</v>
      </c>
      <c r="E214" s="6">
        <f t="shared" si="16"/>
        <v>6.072664792475607E-6</v>
      </c>
      <c r="F214" s="141"/>
      <c r="G214" s="6">
        <f t="shared" si="17"/>
        <v>0</v>
      </c>
      <c r="H214" s="6">
        <f t="shared" si="18"/>
        <v>-1</v>
      </c>
      <c r="I214" s="53" t="s">
        <v>321</v>
      </c>
      <c r="J214" s="24"/>
    </row>
    <row r="215" spans="1:10" x14ac:dyDescent="0.35">
      <c r="A215" s="34" t="s">
        <v>87</v>
      </c>
      <c r="B215" s="141">
        <v>5.0999999999999997E-2</v>
      </c>
      <c r="C215" s="6">
        <f t="shared" si="15"/>
        <v>3.0311369081333738E-5</v>
      </c>
      <c r="D215" s="141">
        <v>2E-3</v>
      </c>
      <c r="E215" s="6">
        <f t="shared" si="16"/>
        <v>7.1443115205595375E-7</v>
      </c>
      <c r="F215" s="141"/>
      <c r="G215" s="6">
        <f t="shared" si="17"/>
        <v>0</v>
      </c>
      <c r="H215" s="6">
        <f t="shared" si="18"/>
        <v>-1</v>
      </c>
      <c r="I215" s="6">
        <f t="shared" si="19"/>
        <v>-1</v>
      </c>
      <c r="J215" s="24"/>
    </row>
    <row r="216" spans="1:10" x14ac:dyDescent="0.35">
      <c r="A216" s="34" t="s">
        <v>90</v>
      </c>
      <c r="B216" s="141"/>
      <c r="C216" s="6">
        <f t="shared" si="15"/>
        <v>0</v>
      </c>
      <c r="D216" s="141">
        <v>1E-3</v>
      </c>
      <c r="E216" s="6">
        <f t="shared" si="16"/>
        <v>3.5721557602797687E-7</v>
      </c>
      <c r="F216" s="141"/>
      <c r="G216" s="6">
        <f t="shared" si="17"/>
        <v>0</v>
      </c>
      <c r="H216" s="6">
        <f t="shared" si="18"/>
        <v>-1</v>
      </c>
      <c r="I216" s="53" t="s">
        <v>321</v>
      </c>
      <c r="J216" s="24"/>
    </row>
    <row r="217" spans="1:10" x14ac:dyDescent="0.35">
      <c r="A217" s="34" t="s">
        <v>94</v>
      </c>
      <c r="B217" s="141">
        <v>0</v>
      </c>
      <c r="C217" s="6">
        <f t="shared" si="15"/>
        <v>0</v>
      </c>
      <c r="D217" s="141"/>
      <c r="E217" s="6">
        <f t="shared" si="16"/>
        <v>0</v>
      </c>
      <c r="F217" s="141"/>
      <c r="G217" s="6">
        <f t="shared" si="17"/>
        <v>0</v>
      </c>
      <c r="H217" s="53" t="s">
        <v>321</v>
      </c>
      <c r="I217" s="53" t="s">
        <v>321</v>
      </c>
      <c r="J217" s="24"/>
    </row>
    <row r="218" spans="1:10" x14ac:dyDescent="0.35">
      <c r="A218" s="34" t="s">
        <v>100</v>
      </c>
      <c r="B218" s="141"/>
      <c r="C218" s="6">
        <f t="shared" si="15"/>
        <v>0</v>
      </c>
      <c r="D218" s="141">
        <v>1E-3</v>
      </c>
      <c r="E218" s="6">
        <f t="shared" si="16"/>
        <v>3.5721557602797687E-7</v>
      </c>
      <c r="F218" s="141"/>
      <c r="G218" s="6">
        <f t="shared" si="17"/>
        <v>0</v>
      </c>
      <c r="H218" s="6">
        <f t="shared" si="18"/>
        <v>-1</v>
      </c>
      <c r="I218" s="53" t="s">
        <v>321</v>
      </c>
      <c r="J218" s="24"/>
    </row>
    <row r="219" spans="1:10" x14ac:dyDescent="0.35">
      <c r="A219" s="34" t="s">
        <v>101</v>
      </c>
      <c r="B219" s="141"/>
      <c r="C219" s="6">
        <f t="shared" si="15"/>
        <v>0</v>
      </c>
      <c r="D219" s="141">
        <v>4.0000000000000001E-3</v>
      </c>
      <c r="E219" s="6">
        <f t="shared" si="16"/>
        <v>1.4288623041119075E-6</v>
      </c>
      <c r="F219" s="141"/>
      <c r="G219" s="6">
        <f t="shared" si="17"/>
        <v>0</v>
      </c>
      <c r="H219" s="6">
        <f t="shared" si="18"/>
        <v>-1</v>
      </c>
      <c r="I219" s="53" t="s">
        <v>321</v>
      </c>
      <c r="J219" s="24"/>
    </row>
    <row r="220" spans="1:10" x14ac:dyDescent="0.35">
      <c r="A220" s="34" t="s">
        <v>102</v>
      </c>
      <c r="B220" s="141">
        <v>2E-3</v>
      </c>
      <c r="C220" s="6">
        <f t="shared" si="15"/>
        <v>1.1886811404444603E-6</v>
      </c>
      <c r="D220" s="141">
        <v>0.32</v>
      </c>
      <c r="E220" s="6">
        <f t="shared" si="16"/>
        <v>1.1430898432895259E-4</v>
      </c>
      <c r="F220" s="141"/>
      <c r="G220" s="6">
        <f t="shared" si="17"/>
        <v>0</v>
      </c>
      <c r="H220" s="6">
        <f t="shared" si="18"/>
        <v>-1</v>
      </c>
      <c r="I220" s="6">
        <f t="shared" si="19"/>
        <v>-1</v>
      </c>
    </row>
    <row r="221" spans="1:10" x14ac:dyDescent="0.35">
      <c r="A221" s="34" t="s">
        <v>115</v>
      </c>
      <c r="B221" s="141">
        <v>0</v>
      </c>
      <c r="C221" s="6">
        <f t="shared" si="15"/>
        <v>0</v>
      </c>
      <c r="D221" s="141"/>
      <c r="E221" s="6">
        <f t="shared" si="16"/>
        <v>0</v>
      </c>
      <c r="F221" s="141"/>
      <c r="G221" s="6">
        <f t="shared" si="17"/>
        <v>0</v>
      </c>
      <c r="H221" s="53" t="s">
        <v>321</v>
      </c>
      <c r="I221" s="53" t="s">
        <v>321</v>
      </c>
    </row>
    <row r="222" spans="1:10" x14ac:dyDescent="0.35">
      <c r="A222" s="34" t="s">
        <v>118</v>
      </c>
      <c r="B222" s="141">
        <v>2.5000000000000001E-2</v>
      </c>
      <c r="C222" s="6">
        <f t="shared" si="15"/>
        <v>1.4858514255555756E-5</v>
      </c>
      <c r="D222" s="141"/>
      <c r="E222" s="6">
        <f t="shared" si="16"/>
        <v>0</v>
      </c>
      <c r="F222" s="141"/>
      <c r="G222" s="6">
        <f t="shared" si="17"/>
        <v>0</v>
      </c>
      <c r="H222" s="53" t="s">
        <v>321</v>
      </c>
      <c r="I222" s="6">
        <f t="shared" si="19"/>
        <v>-1</v>
      </c>
    </row>
    <row r="223" spans="1:10" x14ac:dyDescent="0.35">
      <c r="A223" s="34" t="s">
        <v>124</v>
      </c>
      <c r="B223" s="141">
        <v>0.109</v>
      </c>
      <c r="C223" s="6">
        <f t="shared" si="15"/>
        <v>6.478312215422309E-5</v>
      </c>
      <c r="D223" s="141"/>
      <c r="E223" s="6">
        <f t="shared" si="16"/>
        <v>0</v>
      </c>
      <c r="F223" s="141"/>
      <c r="G223" s="6">
        <f t="shared" si="17"/>
        <v>0</v>
      </c>
      <c r="H223" s="53" t="s">
        <v>321</v>
      </c>
      <c r="I223" s="6">
        <f t="shared" si="19"/>
        <v>-1</v>
      </c>
    </row>
    <row r="224" spans="1:10" x14ac:dyDescent="0.35">
      <c r="A224" s="34" t="s">
        <v>125</v>
      </c>
      <c r="B224" s="141"/>
      <c r="C224" s="6">
        <f t="shared" si="15"/>
        <v>0</v>
      </c>
      <c r="D224" s="141"/>
      <c r="E224" s="6">
        <f t="shared" si="16"/>
        <v>0</v>
      </c>
      <c r="F224" s="141"/>
      <c r="G224" s="6">
        <f t="shared" si="17"/>
        <v>0</v>
      </c>
      <c r="H224" s="53" t="s">
        <v>321</v>
      </c>
      <c r="I224" s="53" t="s">
        <v>321</v>
      </c>
    </row>
    <row r="225" spans="1:9" x14ac:dyDescent="0.35">
      <c r="A225" s="34" t="s">
        <v>126</v>
      </c>
      <c r="B225" s="141"/>
      <c r="C225" s="6">
        <f t="shared" si="15"/>
        <v>0</v>
      </c>
      <c r="D225" s="141"/>
      <c r="E225" s="6">
        <f t="shared" si="16"/>
        <v>0</v>
      </c>
      <c r="F225" s="141"/>
      <c r="G225" s="6">
        <f t="shared" si="17"/>
        <v>0</v>
      </c>
      <c r="H225" s="53" t="s">
        <v>321</v>
      </c>
      <c r="I225" s="53" t="s">
        <v>321</v>
      </c>
    </row>
    <row r="226" spans="1:9" x14ac:dyDescent="0.35">
      <c r="A226" s="34" t="s">
        <v>153</v>
      </c>
      <c r="B226" s="141"/>
      <c r="C226" s="6">
        <f t="shared" si="15"/>
        <v>0</v>
      </c>
      <c r="D226" s="141">
        <v>3.9E-2</v>
      </c>
      <c r="E226" s="6">
        <f t="shared" si="16"/>
        <v>1.3931407465091098E-5</v>
      </c>
      <c r="F226" s="141"/>
      <c r="G226" s="6">
        <f t="shared" si="17"/>
        <v>0</v>
      </c>
      <c r="H226" s="6">
        <f t="shared" si="18"/>
        <v>-1</v>
      </c>
      <c r="I226" s="53" t="s">
        <v>321</v>
      </c>
    </row>
    <row r="227" spans="1:9" x14ac:dyDescent="0.35">
      <c r="A227" s="34" t="s">
        <v>156</v>
      </c>
      <c r="B227" s="141">
        <v>3.32</v>
      </c>
      <c r="C227" s="6">
        <f t="shared" si="15"/>
        <v>1.9732106931378041E-3</v>
      </c>
      <c r="D227" s="141">
        <v>17.803999999999998</v>
      </c>
      <c r="E227" s="6">
        <f t="shared" si="16"/>
        <v>6.3598661156020996E-3</v>
      </c>
      <c r="F227" s="141"/>
      <c r="G227" s="6">
        <f t="shared" si="17"/>
        <v>0</v>
      </c>
      <c r="H227" s="6">
        <f t="shared" si="18"/>
        <v>-1</v>
      </c>
      <c r="I227" s="6">
        <f t="shared" si="19"/>
        <v>-1</v>
      </c>
    </row>
    <row r="228" spans="1:9" x14ac:dyDescent="0.35">
      <c r="A228" s="34" t="s">
        <v>161</v>
      </c>
      <c r="B228" s="141"/>
      <c r="C228" s="6">
        <f t="shared" si="15"/>
        <v>0</v>
      </c>
      <c r="D228" s="141">
        <v>4.0000000000000001E-3</v>
      </c>
      <c r="E228" s="6">
        <f t="shared" si="16"/>
        <v>1.4288623041119075E-6</v>
      </c>
      <c r="F228" s="141"/>
      <c r="G228" s="6">
        <f t="shared" si="17"/>
        <v>0</v>
      </c>
      <c r="H228" s="6">
        <f t="shared" si="18"/>
        <v>-1</v>
      </c>
      <c r="I228" s="53" t="s">
        <v>321</v>
      </c>
    </row>
    <row r="229" spans="1:9" x14ac:dyDescent="0.35">
      <c r="A229" s="34" t="s">
        <v>163</v>
      </c>
      <c r="B229" s="141"/>
      <c r="C229" s="6">
        <f t="shared" si="15"/>
        <v>0</v>
      </c>
      <c r="D229" s="141">
        <v>0.01</v>
      </c>
      <c r="E229" s="6">
        <f t="shared" si="16"/>
        <v>3.5721557602797685E-6</v>
      </c>
      <c r="F229" s="141"/>
      <c r="G229" s="6">
        <f t="shared" si="17"/>
        <v>0</v>
      </c>
      <c r="H229" s="6">
        <f t="shared" si="18"/>
        <v>-1</v>
      </c>
      <c r="I229" s="53" t="s">
        <v>321</v>
      </c>
    </row>
    <row r="230" spans="1:9" s="9" customFormat="1" x14ac:dyDescent="0.35">
      <c r="A230" s="34" t="s">
        <v>166</v>
      </c>
      <c r="B230" s="141">
        <v>1E-3</v>
      </c>
      <c r="C230" s="6">
        <f t="shared" si="15"/>
        <v>5.9434057022223017E-7</v>
      </c>
      <c r="D230" s="141">
        <v>3.9E-2</v>
      </c>
      <c r="E230" s="6">
        <f t="shared" si="16"/>
        <v>1.3931407465091098E-5</v>
      </c>
      <c r="F230" s="141"/>
      <c r="G230" s="6">
        <f t="shared" si="17"/>
        <v>0</v>
      </c>
      <c r="H230" s="6">
        <f t="shared" si="18"/>
        <v>-1</v>
      </c>
      <c r="I230" s="6">
        <f t="shared" si="19"/>
        <v>-1</v>
      </c>
    </row>
    <row r="231" spans="1:9" x14ac:dyDescent="0.35">
      <c r="A231" s="34" t="s">
        <v>177</v>
      </c>
      <c r="B231" s="141">
        <v>2E-3</v>
      </c>
      <c r="C231" s="6">
        <f t="shared" si="15"/>
        <v>1.1886811404444603E-6</v>
      </c>
      <c r="D231" s="141"/>
      <c r="E231" s="6">
        <f t="shared" si="16"/>
        <v>0</v>
      </c>
      <c r="F231" s="141"/>
      <c r="G231" s="6">
        <f t="shared" si="17"/>
        <v>0</v>
      </c>
      <c r="H231" s="53" t="s">
        <v>321</v>
      </c>
      <c r="I231" s="6">
        <f t="shared" si="19"/>
        <v>-1</v>
      </c>
    </row>
    <row r="232" spans="1:9" x14ac:dyDescent="0.35">
      <c r="A232" s="34" t="s">
        <v>180</v>
      </c>
      <c r="B232" s="141">
        <v>3.9E-2</v>
      </c>
      <c r="C232" s="6">
        <f t="shared" si="15"/>
        <v>2.3179282238666977E-5</v>
      </c>
      <c r="D232" s="141">
        <v>1E-3</v>
      </c>
      <c r="E232" s="6">
        <f t="shared" si="16"/>
        <v>3.5721557602797687E-7</v>
      </c>
      <c r="F232" s="141"/>
      <c r="G232" s="6">
        <f t="shared" si="17"/>
        <v>0</v>
      </c>
      <c r="H232" s="6">
        <f t="shared" si="18"/>
        <v>-1</v>
      </c>
      <c r="I232" s="6">
        <f t="shared" si="19"/>
        <v>-1</v>
      </c>
    </row>
    <row r="233" spans="1:9" x14ac:dyDescent="0.35">
      <c r="A233" s="34" t="s">
        <v>192</v>
      </c>
      <c r="B233" s="141">
        <v>1.4E-2</v>
      </c>
      <c r="C233" s="6">
        <f t="shared" si="15"/>
        <v>8.3207679831112227E-6</v>
      </c>
      <c r="D233" s="141">
        <v>3.4000000000000002E-2</v>
      </c>
      <c r="E233" s="6">
        <f t="shared" si="16"/>
        <v>1.2145329584951214E-5</v>
      </c>
      <c r="F233" s="141"/>
      <c r="G233" s="6">
        <f t="shared" si="17"/>
        <v>0</v>
      </c>
      <c r="H233" s="6">
        <f t="shared" si="18"/>
        <v>-1</v>
      </c>
      <c r="I233" s="6">
        <f t="shared" si="19"/>
        <v>-1</v>
      </c>
    </row>
    <row r="234" spans="1:9" x14ac:dyDescent="0.35">
      <c r="A234" s="34" t="s">
        <v>246</v>
      </c>
      <c r="B234" s="141"/>
      <c r="C234" s="6">
        <f t="shared" si="15"/>
        <v>0</v>
      </c>
      <c r="D234" s="141">
        <v>0</v>
      </c>
      <c r="E234" s="6">
        <f t="shared" si="16"/>
        <v>0</v>
      </c>
      <c r="F234" s="141"/>
      <c r="G234" s="6">
        <f t="shared" si="17"/>
        <v>0</v>
      </c>
      <c r="H234" s="53" t="s">
        <v>321</v>
      </c>
      <c r="I234" s="53" t="s">
        <v>321</v>
      </c>
    </row>
    <row r="235" spans="1:9" x14ac:dyDescent="0.35">
      <c r="A235" s="34" t="s">
        <v>261</v>
      </c>
      <c r="B235" s="141">
        <v>1.2E-2</v>
      </c>
      <c r="C235" s="6">
        <f t="shared" si="15"/>
        <v>7.1320868426667625E-6</v>
      </c>
      <c r="D235" s="141">
        <v>7.0000000000000001E-3</v>
      </c>
      <c r="E235" s="6">
        <f t="shared" si="16"/>
        <v>2.500509032195838E-6</v>
      </c>
      <c r="F235" s="141"/>
      <c r="G235" s="6">
        <f t="shared" si="17"/>
        <v>0</v>
      </c>
      <c r="H235" s="6">
        <f t="shared" si="18"/>
        <v>-1</v>
      </c>
      <c r="I235" s="6">
        <f t="shared" si="19"/>
        <v>-1</v>
      </c>
    </row>
    <row r="236" spans="1:9" s="9" customFormat="1" x14ac:dyDescent="0.35">
      <c r="A236" s="217" t="s">
        <v>293</v>
      </c>
      <c r="B236" s="252">
        <f>SUM(B4:B235)</f>
        <v>1682.5369999999991</v>
      </c>
      <c r="C236" s="257">
        <f t="shared" ref="C236:G236" si="20">SUM(C4:C235)</f>
        <v>1.0000000000000011</v>
      </c>
      <c r="D236" s="252">
        <f t="shared" si="20"/>
        <v>2799.4300000000021</v>
      </c>
      <c r="E236" s="257">
        <f t="shared" si="20"/>
        <v>0.99999999999999956</v>
      </c>
      <c r="F236" s="252">
        <f t="shared" si="20"/>
        <v>2142.3630000000012</v>
      </c>
      <c r="G236" s="257">
        <f t="shared" si="20"/>
        <v>0.99999999999999978</v>
      </c>
      <c r="H236" s="222">
        <f>(F236/D236)-1</f>
        <v>-0.23471456689397496</v>
      </c>
      <c r="I236" s="222">
        <f>(F236/B236)-1</f>
        <v>0.2732932470430085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67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47.36328125" style="1" customWidth="1"/>
    <col min="2" max="2" width="14.81640625" style="1" customWidth="1"/>
    <col min="3" max="3" width="8.54296875" style="1" bestFit="1" customWidth="1"/>
    <col min="4" max="4" width="13.6328125" style="1" bestFit="1" customWidth="1"/>
    <col min="5" max="5" width="8.453125" style="1" customWidth="1"/>
    <col min="6" max="6" width="13.6328125" style="1" bestFit="1" customWidth="1"/>
    <col min="7" max="7" width="9.26953125" style="1" bestFit="1" customWidth="1"/>
    <col min="8" max="8" width="12.7265625" style="1" bestFit="1" customWidth="1"/>
    <col min="9" max="9" width="11.08984375" style="1" bestFit="1" customWidth="1"/>
    <col min="10" max="16384" width="9.1796875" style="1"/>
  </cols>
  <sheetData>
    <row r="1" spans="1:12" x14ac:dyDescent="0.35">
      <c r="A1" s="9" t="s">
        <v>517</v>
      </c>
      <c r="K1" s="322" t="s">
        <v>319</v>
      </c>
      <c r="L1" s="322"/>
    </row>
    <row r="2" spans="1:12" ht="14.5" customHeight="1" x14ac:dyDescent="0.35">
      <c r="A2" s="335" t="s">
        <v>562</v>
      </c>
      <c r="B2" s="336">
        <v>44531</v>
      </c>
      <c r="C2" s="336"/>
      <c r="D2" s="336">
        <v>44866</v>
      </c>
      <c r="E2" s="336"/>
      <c r="F2" s="336">
        <v>44916</v>
      </c>
      <c r="G2" s="336"/>
      <c r="H2" s="334" t="s">
        <v>297</v>
      </c>
      <c r="I2" s="334" t="s">
        <v>567</v>
      </c>
    </row>
    <row r="3" spans="1:12" x14ac:dyDescent="0.35">
      <c r="A3" s="338"/>
      <c r="B3" s="2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35"/>
      <c r="I3" s="335"/>
    </row>
    <row r="4" spans="1:12" ht="14" customHeight="1" x14ac:dyDescent="0.35">
      <c r="A4" s="22" t="s">
        <v>627</v>
      </c>
      <c r="B4" s="135">
        <v>737.18200000000002</v>
      </c>
      <c r="C4" s="51">
        <f>B4/$B$267</f>
        <v>8.5836483096076041E-2</v>
      </c>
      <c r="D4" s="135">
        <v>1654.0329999999999</v>
      </c>
      <c r="E4" s="51">
        <f>D4/$D$267</f>
        <v>0.13272963152373399</v>
      </c>
      <c r="F4" s="135">
        <v>2317.8240000000001</v>
      </c>
      <c r="G4" s="51">
        <f>F4/$F$267</f>
        <v>0.23659002765700432</v>
      </c>
      <c r="H4" s="76">
        <f>(F4/D4)-1</f>
        <v>0.40131666055030357</v>
      </c>
      <c r="I4" s="51">
        <f>(F4/B4)-1</f>
        <v>2.1441679259667219</v>
      </c>
    </row>
    <row r="5" spans="1:12" x14ac:dyDescent="0.35">
      <c r="A5" s="23" t="s">
        <v>585</v>
      </c>
      <c r="B5" s="136">
        <v>273.04399999999998</v>
      </c>
      <c r="C5" s="53">
        <f t="shared" ref="C5:C68" si="0">B5/$B$267</f>
        <v>3.1792877051372639E-2</v>
      </c>
      <c r="D5" s="136">
        <v>161.73500000000001</v>
      </c>
      <c r="E5" s="53">
        <f t="shared" ref="E5:E68" si="1">D5/$D$267</f>
        <v>1.297859653011223E-2</v>
      </c>
      <c r="F5" s="136">
        <v>397.767</v>
      </c>
      <c r="G5" s="53">
        <f t="shared" ref="G5:G68" si="2">F5/$F$267</f>
        <v>4.0601747816505322E-2</v>
      </c>
      <c r="H5" s="74">
        <f t="shared" ref="H5:H68" si="3">(F5/D5)-1</f>
        <v>1.4593749033913497</v>
      </c>
      <c r="I5" s="53">
        <f t="shared" ref="I5:I68" si="4">(F5/B5)-1</f>
        <v>0.45678718448308708</v>
      </c>
    </row>
    <row r="6" spans="1:12" x14ac:dyDescent="0.35">
      <c r="A6" s="23" t="s">
        <v>631</v>
      </c>
      <c r="B6" s="136">
        <v>218.107</v>
      </c>
      <c r="C6" s="53">
        <f t="shared" si="0"/>
        <v>2.5396086473402576E-2</v>
      </c>
      <c r="D6" s="136">
        <v>543.024</v>
      </c>
      <c r="E6" s="53">
        <f t="shared" si="1"/>
        <v>4.3575536539200932E-2</v>
      </c>
      <c r="F6" s="136">
        <v>281.61599999999999</v>
      </c>
      <c r="G6" s="53">
        <f t="shared" si="2"/>
        <v>2.8745727556818347E-2</v>
      </c>
      <c r="H6" s="74">
        <f t="shared" si="3"/>
        <v>-0.48139308759833821</v>
      </c>
      <c r="I6" s="53">
        <f t="shared" si="4"/>
        <v>0.29118276809089116</v>
      </c>
    </row>
    <row r="7" spans="1:12" x14ac:dyDescent="0.35">
      <c r="A7" s="23" t="s">
        <v>632</v>
      </c>
      <c r="B7" s="136">
        <v>73.680999999999997</v>
      </c>
      <c r="C7" s="53">
        <f t="shared" si="0"/>
        <v>8.5793167915141424E-3</v>
      </c>
      <c r="D7" s="136">
        <v>121.301</v>
      </c>
      <c r="E7" s="53">
        <f t="shared" si="1"/>
        <v>9.7339273360691463E-3</v>
      </c>
      <c r="F7" s="136">
        <v>267.94799999999998</v>
      </c>
      <c r="G7" s="53">
        <f t="shared" si="2"/>
        <v>2.7350577408223831E-2</v>
      </c>
      <c r="H7" s="74">
        <f t="shared" si="3"/>
        <v>1.2089512864691963</v>
      </c>
      <c r="I7" s="53">
        <f t="shared" si="4"/>
        <v>2.6365955945223325</v>
      </c>
    </row>
    <row r="8" spans="1:12" x14ac:dyDescent="0.35">
      <c r="A8" s="23" t="s">
        <v>633</v>
      </c>
      <c r="B8" s="136">
        <v>109.458</v>
      </c>
      <c r="C8" s="53">
        <f t="shared" si="0"/>
        <v>1.2745142674034758E-2</v>
      </c>
      <c r="D8" s="136">
        <v>231.74299999999999</v>
      </c>
      <c r="E8" s="53">
        <f t="shared" si="1"/>
        <v>1.8596462705523221E-2</v>
      </c>
      <c r="F8" s="136">
        <v>227.36799999999999</v>
      </c>
      <c r="G8" s="53">
        <f t="shared" si="2"/>
        <v>2.3208406422712751E-2</v>
      </c>
      <c r="H8" s="74">
        <f t="shared" si="3"/>
        <v>-1.8878671631937127E-2</v>
      </c>
      <c r="I8" s="53">
        <f t="shared" si="4"/>
        <v>1.0772168320268962</v>
      </c>
    </row>
    <row r="9" spans="1:12" x14ac:dyDescent="0.35">
      <c r="A9" s="23" t="s">
        <v>123</v>
      </c>
      <c r="B9" s="136">
        <v>110.55</v>
      </c>
      <c r="C9" s="53">
        <f t="shared" si="0"/>
        <v>1.2872293689036366E-2</v>
      </c>
      <c r="D9" s="136">
        <v>340.97899999999998</v>
      </c>
      <c r="E9" s="53">
        <f t="shared" si="1"/>
        <v>2.7362221326497897E-2</v>
      </c>
      <c r="F9" s="136">
        <v>210.96199999999999</v>
      </c>
      <c r="G9" s="53">
        <f t="shared" si="2"/>
        <v>2.1533777117924806E-2</v>
      </c>
      <c r="H9" s="74">
        <f t="shared" si="3"/>
        <v>-0.38130500705322035</v>
      </c>
      <c r="I9" s="53">
        <f t="shared" si="4"/>
        <v>0.90829488919041146</v>
      </c>
    </row>
    <row r="10" spans="1:12" x14ac:dyDescent="0.35">
      <c r="A10" s="23" t="s">
        <v>37</v>
      </c>
      <c r="B10" s="136">
        <v>158.20099999999999</v>
      </c>
      <c r="C10" s="53">
        <f t="shared" si="0"/>
        <v>1.8420712201711823E-2</v>
      </c>
      <c r="D10" s="136">
        <v>240.00700000000001</v>
      </c>
      <c r="E10" s="53">
        <f t="shared" si="1"/>
        <v>1.925961614618138E-2</v>
      </c>
      <c r="F10" s="136">
        <v>210.02099999999999</v>
      </c>
      <c r="G10" s="53">
        <f t="shared" si="2"/>
        <v>2.1437725296895582E-2</v>
      </c>
      <c r="H10" s="74">
        <f t="shared" si="3"/>
        <v>-0.1249380226410064</v>
      </c>
      <c r="I10" s="53">
        <f t="shared" si="4"/>
        <v>0.32755798003805281</v>
      </c>
    </row>
    <row r="11" spans="1:12" x14ac:dyDescent="0.35">
      <c r="A11" s="23" t="s">
        <v>218</v>
      </c>
      <c r="B11" s="136">
        <v>121.208</v>
      </c>
      <c r="C11" s="53">
        <f t="shared" si="0"/>
        <v>1.4113296910544729E-2</v>
      </c>
      <c r="D11" s="136">
        <v>230.64699999999999</v>
      </c>
      <c r="E11" s="53">
        <f t="shared" si="1"/>
        <v>1.8508513023654714E-2</v>
      </c>
      <c r="F11" s="136">
        <v>172.964</v>
      </c>
      <c r="G11" s="53">
        <f t="shared" si="2"/>
        <v>1.7655161713601247E-2</v>
      </c>
      <c r="H11" s="74">
        <f t="shared" si="3"/>
        <v>-0.25009213213265291</v>
      </c>
      <c r="I11" s="53">
        <f t="shared" si="4"/>
        <v>0.42700151805161379</v>
      </c>
    </row>
    <row r="12" spans="1:12" x14ac:dyDescent="0.35">
      <c r="A12" s="23" t="s">
        <v>105</v>
      </c>
      <c r="B12" s="136">
        <v>140.74199999999999</v>
      </c>
      <c r="C12" s="53">
        <f t="shared" si="0"/>
        <v>1.6387809664245644E-2</v>
      </c>
      <c r="D12" s="136">
        <v>168.15100000000001</v>
      </c>
      <c r="E12" s="53">
        <f t="shared" si="1"/>
        <v>1.3493455251707432E-2</v>
      </c>
      <c r="F12" s="136">
        <v>165.44300000000001</v>
      </c>
      <c r="G12" s="53">
        <f t="shared" si="2"/>
        <v>1.6887461664758744E-2</v>
      </c>
      <c r="H12" s="74">
        <f t="shared" si="3"/>
        <v>-1.6104572675749718E-2</v>
      </c>
      <c r="I12" s="53">
        <f t="shared" si="4"/>
        <v>0.17550553495047683</v>
      </c>
    </row>
    <row r="13" spans="1:12" x14ac:dyDescent="0.35">
      <c r="A13" s="23" t="s">
        <v>251</v>
      </c>
      <c r="B13" s="136">
        <v>115.889</v>
      </c>
      <c r="C13" s="53">
        <f t="shared" si="0"/>
        <v>1.3493959686374811E-2</v>
      </c>
      <c r="D13" s="136">
        <v>178.53200000000001</v>
      </c>
      <c r="E13" s="53">
        <f t="shared" si="1"/>
        <v>1.4326489601595181E-2</v>
      </c>
      <c r="F13" s="136">
        <v>133.43700000000001</v>
      </c>
      <c r="G13" s="53">
        <f t="shared" si="2"/>
        <v>1.3620474859380043E-2</v>
      </c>
      <c r="H13" s="74">
        <f t="shared" si="3"/>
        <v>-0.25258777137992061</v>
      </c>
      <c r="I13" s="53">
        <f t="shared" si="4"/>
        <v>0.15142075606830696</v>
      </c>
    </row>
    <row r="14" spans="1:12" x14ac:dyDescent="0.35">
      <c r="A14" s="23" t="s">
        <v>185</v>
      </c>
      <c r="B14" s="136">
        <v>61.423999999999999</v>
      </c>
      <c r="C14" s="53">
        <f t="shared" si="0"/>
        <v>7.1521281551819964E-3</v>
      </c>
      <c r="D14" s="136">
        <v>305.66199999999998</v>
      </c>
      <c r="E14" s="53">
        <f t="shared" si="1"/>
        <v>2.4528171221981414E-2</v>
      </c>
      <c r="F14" s="136">
        <v>132.63499999999999</v>
      </c>
      <c r="G14" s="53">
        <f t="shared" si="2"/>
        <v>1.3538611351977875E-2</v>
      </c>
      <c r="H14" s="74">
        <f t="shared" si="3"/>
        <v>-0.56607298257552463</v>
      </c>
      <c r="I14" s="53">
        <f t="shared" si="4"/>
        <v>1.1593351133107577</v>
      </c>
    </row>
    <row r="15" spans="1:12" x14ac:dyDescent="0.35">
      <c r="A15" s="23" t="s">
        <v>108</v>
      </c>
      <c r="B15" s="136">
        <v>102.492</v>
      </c>
      <c r="C15" s="53">
        <f t="shared" si="0"/>
        <v>1.1934030979436593E-2</v>
      </c>
      <c r="D15" s="136">
        <v>158.249</v>
      </c>
      <c r="E15" s="53">
        <f t="shared" si="1"/>
        <v>1.2698858764607104E-2</v>
      </c>
      <c r="F15" s="136">
        <v>124.67400000000001</v>
      </c>
      <c r="G15" s="53">
        <f t="shared" si="2"/>
        <v>1.2725998655682812E-2</v>
      </c>
      <c r="H15" s="74">
        <f t="shared" si="3"/>
        <v>-0.21216563769755248</v>
      </c>
      <c r="I15" s="53">
        <f t="shared" si="4"/>
        <v>0.21642664793349731</v>
      </c>
    </row>
    <row r="16" spans="1:12" x14ac:dyDescent="0.35">
      <c r="A16" s="23" t="s">
        <v>129</v>
      </c>
      <c r="B16" s="136">
        <v>174.47300000000001</v>
      </c>
      <c r="C16" s="53">
        <f t="shared" si="0"/>
        <v>2.0315402051625887E-2</v>
      </c>
      <c r="D16" s="136">
        <v>234.38399999999999</v>
      </c>
      <c r="E16" s="53">
        <f t="shared" si="1"/>
        <v>1.8808392550244687E-2</v>
      </c>
      <c r="F16" s="136">
        <v>124.669</v>
      </c>
      <c r="G16" s="53">
        <f t="shared" si="2"/>
        <v>1.2725488284689033E-2</v>
      </c>
      <c r="H16" s="74">
        <f t="shared" si="3"/>
        <v>-0.46809935831797389</v>
      </c>
      <c r="I16" s="53">
        <f t="shared" si="4"/>
        <v>-0.2854539097740052</v>
      </c>
    </row>
    <row r="17" spans="1:12" x14ac:dyDescent="0.35">
      <c r="A17" s="23" t="s">
        <v>104</v>
      </c>
      <c r="B17" s="136">
        <v>56.673999999999999</v>
      </c>
      <c r="C17" s="53">
        <f t="shared" si="0"/>
        <v>6.5990445276566893E-3</v>
      </c>
      <c r="D17" s="136">
        <v>63.21</v>
      </c>
      <c r="E17" s="53">
        <f t="shared" si="1"/>
        <v>5.0723534588579715E-3</v>
      </c>
      <c r="F17" s="136">
        <v>124.246</v>
      </c>
      <c r="G17" s="53">
        <f t="shared" si="2"/>
        <v>1.2682310898615322E-2</v>
      </c>
      <c r="H17" s="74">
        <f t="shared" si="3"/>
        <v>0.96560670779939883</v>
      </c>
      <c r="I17" s="53">
        <f t="shared" si="4"/>
        <v>1.1922927621131381</v>
      </c>
    </row>
    <row r="18" spans="1:12" x14ac:dyDescent="0.35">
      <c r="A18" s="23" t="s">
        <v>62</v>
      </c>
      <c r="B18" s="136">
        <v>53.929000000000002</v>
      </c>
      <c r="C18" s="53">
        <f t="shared" si="0"/>
        <v>6.2794204102762747E-3</v>
      </c>
      <c r="D18" s="136">
        <v>146.333</v>
      </c>
      <c r="E18" s="53">
        <f t="shared" si="1"/>
        <v>1.1742646712467386E-2</v>
      </c>
      <c r="F18" s="136">
        <v>119.81</v>
      </c>
      <c r="G18" s="53">
        <f t="shared" si="2"/>
        <v>1.2229509752934515E-2</v>
      </c>
      <c r="H18" s="74">
        <f t="shared" si="3"/>
        <v>-0.18125098234847914</v>
      </c>
      <c r="I18" s="53">
        <f t="shared" si="4"/>
        <v>1.2216247288101023</v>
      </c>
    </row>
    <row r="19" spans="1:12" x14ac:dyDescent="0.35">
      <c r="A19" s="23" t="s">
        <v>220</v>
      </c>
      <c r="B19" s="136">
        <v>106.896</v>
      </c>
      <c r="C19" s="53">
        <f t="shared" si="0"/>
        <v>1.2446826831146372E-2</v>
      </c>
      <c r="D19" s="136">
        <v>79.183999999999997</v>
      </c>
      <c r="E19" s="53">
        <f t="shared" si="1"/>
        <v>6.3542040228794427E-3</v>
      </c>
      <c r="F19" s="136">
        <v>113.55</v>
      </c>
      <c r="G19" s="53">
        <f t="shared" si="2"/>
        <v>1.1590525268723095E-2</v>
      </c>
      <c r="H19" s="74">
        <f t="shared" si="3"/>
        <v>0.43400181854920183</v>
      </c>
      <c r="I19" s="53">
        <f t="shared" si="4"/>
        <v>6.2247418051189829E-2</v>
      </c>
      <c r="L19" s="1" t="s">
        <v>508</v>
      </c>
    </row>
    <row r="20" spans="1:12" x14ac:dyDescent="0.35">
      <c r="A20" s="23" t="s">
        <v>176</v>
      </c>
      <c r="B20" s="136">
        <v>137.078</v>
      </c>
      <c r="C20" s="53">
        <f t="shared" si="0"/>
        <v>1.5961178419771387E-2</v>
      </c>
      <c r="D20" s="136">
        <v>181.04300000000001</v>
      </c>
      <c r="E20" s="53">
        <f t="shared" si="1"/>
        <v>1.4527987458503776E-2</v>
      </c>
      <c r="F20" s="136">
        <v>113.46</v>
      </c>
      <c r="G20" s="53">
        <f t="shared" si="2"/>
        <v>1.1581338590835072E-2</v>
      </c>
      <c r="H20" s="74">
        <f t="shared" si="3"/>
        <v>-0.37329805626287682</v>
      </c>
      <c r="I20" s="53">
        <f t="shared" si="4"/>
        <v>-0.17229606501407968</v>
      </c>
    </row>
    <row r="21" spans="1:12" x14ac:dyDescent="0.35">
      <c r="A21" s="23" t="s">
        <v>221</v>
      </c>
      <c r="B21" s="136">
        <v>79.911000000000001</v>
      </c>
      <c r="C21" s="53">
        <f t="shared" si="0"/>
        <v>9.3047296335104935E-3</v>
      </c>
      <c r="D21" s="136">
        <v>130.34399999999999</v>
      </c>
      <c r="E21" s="53">
        <f t="shared" si="1"/>
        <v>1.045959245754443E-2</v>
      </c>
      <c r="F21" s="136">
        <v>113.15</v>
      </c>
      <c r="G21" s="53">
        <f t="shared" si="2"/>
        <v>1.154969558922077E-2</v>
      </c>
      <c r="H21" s="74">
        <f t="shared" si="3"/>
        <v>-0.13191247775118142</v>
      </c>
      <c r="I21" s="53">
        <f t="shared" si="4"/>
        <v>0.41595024464717012</v>
      </c>
    </row>
    <row r="22" spans="1:12" x14ac:dyDescent="0.35">
      <c r="A22" s="23" t="s">
        <v>16</v>
      </c>
      <c r="B22" s="136">
        <v>66.718999999999994</v>
      </c>
      <c r="C22" s="53">
        <f t="shared" si="0"/>
        <v>7.7686708515496807E-3</v>
      </c>
      <c r="D22" s="136">
        <v>42.277000000000001</v>
      </c>
      <c r="E22" s="53">
        <f t="shared" si="1"/>
        <v>3.3925626828055443E-3</v>
      </c>
      <c r="F22" s="136">
        <v>109.164</v>
      </c>
      <c r="G22" s="53">
        <f t="shared" si="2"/>
        <v>1.114282783298008E-2</v>
      </c>
      <c r="H22" s="74">
        <f t="shared" si="3"/>
        <v>1.5821132057619982</v>
      </c>
      <c r="I22" s="53">
        <f t="shared" si="4"/>
        <v>0.63617560215231062</v>
      </c>
    </row>
    <row r="23" spans="1:12" x14ac:dyDescent="0.35">
      <c r="A23" s="23" t="s">
        <v>107</v>
      </c>
      <c r="B23" s="136">
        <v>93.27</v>
      </c>
      <c r="C23" s="53">
        <f t="shared" si="0"/>
        <v>1.086023367142851E-2</v>
      </c>
      <c r="D23" s="136">
        <v>137.541</v>
      </c>
      <c r="E23" s="53">
        <f t="shared" si="1"/>
        <v>1.1037123352076954E-2</v>
      </c>
      <c r="F23" s="136">
        <v>108.89100000000001</v>
      </c>
      <c r="G23" s="53">
        <f t="shared" si="2"/>
        <v>1.1114961576719743E-2</v>
      </c>
      <c r="H23" s="74">
        <f t="shared" si="3"/>
        <v>-0.20830152463629026</v>
      </c>
      <c r="I23" s="53">
        <f t="shared" si="4"/>
        <v>0.16748150530717276</v>
      </c>
    </row>
    <row r="24" spans="1:12" x14ac:dyDescent="0.35">
      <c r="A24" s="23" t="s">
        <v>20</v>
      </c>
      <c r="B24" s="136">
        <v>77.522999999999996</v>
      </c>
      <c r="C24" s="53">
        <f t="shared" si="0"/>
        <v>9.0266741171882957E-3</v>
      </c>
      <c r="D24" s="136">
        <v>134.57</v>
      </c>
      <c r="E24" s="53">
        <f t="shared" si="1"/>
        <v>1.0798712307522815E-2</v>
      </c>
      <c r="F24" s="136">
        <v>106.717</v>
      </c>
      <c r="G24" s="53">
        <f t="shared" si="2"/>
        <v>1.0893052268624593E-2</v>
      </c>
      <c r="H24" s="74">
        <f t="shared" si="3"/>
        <v>-0.20697778108047848</v>
      </c>
      <c r="I24" s="53">
        <f t="shared" si="4"/>
        <v>0.3765850134798705</v>
      </c>
    </row>
    <row r="25" spans="1:12" x14ac:dyDescent="0.35">
      <c r="A25" s="23" t="s">
        <v>135</v>
      </c>
      <c r="B25" s="136">
        <v>78.885999999999996</v>
      </c>
      <c r="C25" s="53">
        <f t="shared" si="0"/>
        <v>9.1853800086234526E-3</v>
      </c>
      <c r="D25" s="136">
        <v>112.73699999999999</v>
      </c>
      <c r="E25" s="53">
        <f t="shared" si="1"/>
        <v>9.0467000773812849E-3</v>
      </c>
      <c r="F25" s="136">
        <v>105.113</v>
      </c>
      <c r="G25" s="53">
        <f t="shared" si="2"/>
        <v>1.0729325253820263E-2</v>
      </c>
      <c r="H25" s="74">
        <f t="shared" si="3"/>
        <v>-6.7626422558698551E-2</v>
      </c>
      <c r="I25" s="53">
        <f t="shared" si="4"/>
        <v>0.33246710442917626</v>
      </c>
    </row>
    <row r="26" spans="1:12" x14ac:dyDescent="0.35">
      <c r="A26" s="23" t="s">
        <v>26</v>
      </c>
      <c r="B26" s="136">
        <v>57.898000000000003</v>
      </c>
      <c r="C26" s="53">
        <f t="shared" si="0"/>
        <v>6.7415654455705793E-3</v>
      </c>
      <c r="D26" s="136">
        <v>67.343000000000004</v>
      </c>
      <c r="E26" s="53">
        <f t="shared" si="1"/>
        <v>5.4040104252471499E-3</v>
      </c>
      <c r="F26" s="136">
        <v>102.721</v>
      </c>
      <c r="G26" s="53">
        <f t="shared" si="2"/>
        <v>1.0485163770396346E-2</v>
      </c>
      <c r="H26" s="74">
        <f t="shared" si="3"/>
        <v>0.52534042142464688</v>
      </c>
      <c r="I26" s="53">
        <f t="shared" si="4"/>
        <v>0.77417181940654256</v>
      </c>
    </row>
    <row r="27" spans="1:12" x14ac:dyDescent="0.35">
      <c r="A27" s="23" t="s">
        <v>216</v>
      </c>
      <c r="B27" s="136">
        <v>57.323999999999998</v>
      </c>
      <c r="C27" s="53">
        <f t="shared" si="0"/>
        <v>6.6747296556338362E-3</v>
      </c>
      <c r="D27" s="136">
        <v>50.875999999999998</v>
      </c>
      <c r="E27" s="53">
        <f t="shared" si="1"/>
        <v>4.0825985535968695E-3</v>
      </c>
      <c r="F27" s="136">
        <v>99.94</v>
      </c>
      <c r="G27" s="53">
        <f t="shared" si="2"/>
        <v>1.0201295423656418E-2</v>
      </c>
      <c r="H27" s="74">
        <f t="shared" si="3"/>
        <v>0.96438399245223683</v>
      </c>
      <c r="I27" s="53">
        <f t="shared" si="4"/>
        <v>0.7434233479868817</v>
      </c>
    </row>
    <row r="28" spans="1:12" x14ac:dyDescent="0.35">
      <c r="A28" s="23" t="s">
        <v>205</v>
      </c>
      <c r="B28" s="136">
        <v>45.994999999999997</v>
      </c>
      <c r="C28" s="53">
        <f t="shared" si="0"/>
        <v>5.3555960943213717E-3</v>
      </c>
      <c r="D28" s="136">
        <v>63.149000000000001</v>
      </c>
      <c r="E28" s="53">
        <f t="shared" si="1"/>
        <v>5.0674584491919323E-3</v>
      </c>
      <c r="F28" s="136">
        <v>92.894000000000005</v>
      </c>
      <c r="G28" s="53">
        <f t="shared" si="2"/>
        <v>9.4820806192229268E-3</v>
      </c>
      <c r="H28" s="74">
        <f t="shared" si="3"/>
        <v>0.47102883656114902</v>
      </c>
      <c r="I28" s="53">
        <f t="shared" si="4"/>
        <v>1.0196543102511146</v>
      </c>
    </row>
    <row r="29" spans="1:12" x14ac:dyDescent="0.35">
      <c r="A29" s="23" t="s">
        <v>33</v>
      </c>
      <c r="B29" s="136">
        <v>71.728999999999999</v>
      </c>
      <c r="C29" s="53">
        <f t="shared" si="0"/>
        <v>8.3520285302658478E-3</v>
      </c>
      <c r="D29" s="136">
        <v>108.274</v>
      </c>
      <c r="E29" s="53">
        <f t="shared" si="1"/>
        <v>8.688561911159437E-3</v>
      </c>
      <c r="F29" s="136">
        <v>89.009</v>
      </c>
      <c r="G29" s="53">
        <f t="shared" si="2"/>
        <v>9.0855223570565739E-3</v>
      </c>
      <c r="H29" s="74">
        <f t="shared" si="3"/>
        <v>-0.17792821914771784</v>
      </c>
      <c r="I29" s="53">
        <f t="shared" si="4"/>
        <v>0.240906746225376</v>
      </c>
    </row>
    <row r="30" spans="1:12" x14ac:dyDescent="0.35">
      <c r="A30" s="23" t="s">
        <v>35</v>
      </c>
      <c r="B30" s="136">
        <v>97.691999999999993</v>
      </c>
      <c r="C30" s="53">
        <f t="shared" si="0"/>
        <v>1.1375125418989964E-2</v>
      </c>
      <c r="D30" s="136">
        <v>124.568</v>
      </c>
      <c r="E30" s="53">
        <f t="shared" si="1"/>
        <v>9.9960912144125887E-3</v>
      </c>
      <c r="F30" s="136">
        <v>82.144999999999996</v>
      </c>
      <c r="G30" s="53">
        <f t="shared" si="2"/>
        <v>8.384885056796642E-3</v>
      </c>
      <c r="H30" s="74">
        <f t="shared" si="3"/>
        <v>-0.34056097874253421</v>
      </c>
      <c r="I30" s="53">
        <f t="shared" si="4"/>
        <v>-0.15914302092290056</v>
      </c>
    </row>
    <row r="31" spans="1:12" x14ac:dyDescent="0.35">
      <c r="A31" s="23" t="s">
        <v>2</v>
      </c>
      <c r="B31" s="136">
        <v>108.85299999999999</v>
      </c>
      <c r="C31" s="53">
        <f t="shared" si="0"/>
        <v>1.2674697285686798E-2</v>
      </c>
      <c r="D31" s="136">
        <v>80.727000000000004</v>
      </c>
      <c r="E31" s="53">
        <f t="shared" si="1"/>
        <v>6.4780236936122044E-3</v>
      </c>
      <c r="F31" s="136">
        <v>80.001000000000005</v>
      </c>
      <c r="G31" s="53">
        <f t="shared" si="2"/>
        <v>8.1660379746641698E-3</v>
      </c>
      <c r="H31" s="74">
        <f t="shared" si="3"/>
        <v>-8.9932736259243917E-3</v>
      </c>
      <c r="I31" s="53">
        <f t="shared" si="4"/>
        <v>-0.26505470680642695</v>
      </c>
    </row>
    <row r="32" spans="1:12" x14ac:dyDescent="0.35">
      <c r="A32" s="23" t="s">
        <v>39</v>
      </c>
      <c r="B32" s="136">
        <v>88.376999999999995</v>
      </c>
      <c r="C32" s="53">
        <f t="shared" si="0"/>
        <v>1.0290499315748229E-2</v>
      </c>
      <c r="D32" s="136">
        <v>44.363</v>
      </c>
      <c r="E32" s="53">
        <f t="shared" si="1"/>
        <v>3.5599559641720643E-3</v>
      </c>
      <c r="F32" s="136">
        <v>79.795000000000002</v>
      </c>
      <c r="G32" s="53">
        <f t="shared" si="2"/>
        <v>8.1450106897204711E-3</v>
      </c>
      <c r="H32" s="74">
        <f t="shared" si="3"/>
        <v>0.79868358767441339</v>
      </c>
      <c r="I32" s="53">
        <f t="shared" si="4"/>
        <v>-9.7106713285130652E-2</v>
      </c>
    </row>
    <row r="33" spans="1:9" x14ac:dyDescent="0.35">
      <c r="A33" s="23" t="s">
        <v>239</v>
      </c>
      <c r="B33" s="136">
        <v>70.887</v>
      </c>
      <c r="C33" s="53">
        <f t="shared" si="0"/>
        <v>8.2539871798708361E-3</v>
      </c>
      <c r="D33" s="136">
        <v>118.108</v>
      </c>
      <c r="E33" s="53">
        <f t="shared" si="1"/>
        <v>9.4777016661730315E-3</v>
      </c>
      <c r="F33" s="136">
        <v>77.909000000000006</v>
      </c>
      <c r="G33" s="53">
        <f t="shared" si="2"/>
        <v>7.9524987508669993E-3</v>
      </c>
      <c r="H33" s="74">
        <f t="shared" si="3"/>
        <v>-0.34035797744437291</v>
      </c>
      <c r="I33" s="53">
        <f t="shared" si="4"/>
        <v>9.9059065837177496E-2</v>
      </c>
    </row>
    <row r="34" spans="1:9" x14ac:dyDescent="0.35">
      <c r="A34" s="23" t="s">
        <v>36</v>
      </c>
      <c r="B34" s="136">
        <v>38.911999999999999</v>
      </c>
      <c r="C34" s="53">
        <f t="shared" si="0"/>
        <v>4.5308610766873186E-3</v>
      </c>
      <c r="D34" s="136">
        <v>62.392000000000003</v>
      </c>
      <c r="E34" s="53">
        <f t="shared" si="1"/>
        <v>5.0067121816969873E-3</v>
      </c>
      <c r="F34" s="136">
        <v>75.88</v>
      </c>
      <c r="G34" s="53">
        <f t="shared" si="2"/>
        <v>7.7453902015914445E-3</v>
      </c>
      <c r="H34" s="74">
        <f t="shared" si="3"/>
        <v>0.21618156173868441</v>
      </c>
      <c r="I34" s="53">
        <f t="shared" si="4"/>
        <v>0.95004111842105265</v>
      </c>
    </row>
    <row r="35" spans="1:9" x14ac:dyDescent="0.35">
      <c r="A35" s="23" t="s">
        <v>190</v>
      </c>
      <c r="B35" s="136">
        <v>161.78399999999999</v>
      </c>
      <c r="C35" s="53">
        <f t="shared" si="0"/>
        <v>1.8837911914853542E-2</v>
      </c>
      <c r="D35" s="136">
        <v>69.977999999999994</v>
      </c>
      <c r="E35" s="53">
        <f t="shared" si="1"/>
        <v>5.6154587936080224E-3</v>
      </c>
      <c r="F35" s="136">
        <v>74.028999999999996</v>
      </c>
      <c r="G35" s="53">
        <f t="shared" si="2"/>
        <v>7.556450859694426E-3</v>
      </c>
      <c r="H35" s="74">
        <f t="shared" si="3"/>
        <v>5.7889622452770961E-2</v>
      </c>
      <c r="I35" s="53">
        <f t="shared" si="4"/>
        <v>-0.5424207585422538</v>
      </c>
    </row>
    <row r="36" spans="1:9" x14ac:dyDescent="0.35">
      <c r="A36" s="23" t="s">
        <v>134</v>
      </c>
      <c r="B36" s="136">
        <v>74.697999999999993</v>
      </c>
      <c r="C36" s="53">
        <f t="shared" si="0"/>
        <v>8.6977349071337712E-3</v>
      </c>
      <c r="D36" s="136">
        <v>144.93100000000001</v>
      </c>
      <c r="E36" s="53">
        <f t="shared" si="1"/>
        <v>1.1630141736208586E-2</v>
      </c>
      <c r="F36" s="136">
        <v>69.399000000000001</v>
      </c>
      <c r="G36" s="53">
        <f t="shared" si="2"/>
        <v>7.0838473194549901E-3</v>
      </c>
      <c r="H36" s="74">
        <f t="shared" si="3"/>
        <v>-0.52115834431557095</v>
      </c>
      <c r="I36" s="53">
        <f t="shared" si="4"/>
        <v>-7.093898096334561E-2</v>
      </c>
    </row>
    <row r="37" spans="1:9" x14ac:dyDescent="0.35">
      <c r="A37" s="23" t="s">
        <v>97</v>
      </c>
      <c r="B37" s="136">
        <v>216.76</v>
      </c>
      <c r="C37" s="53">
        <f t="shared" si="0"/>
        <v>2.523924360050224E-2</v>
      </c>
      <c r="D37" s="136">
        <v>27.158000000000001</v>
      </c>
      <c r="E37" s="53">
        <f t="shared" si="1"/>
        <v>2.1793225001687198E-3</v>
      </c>
      <c r="F37" s="136">
        <v>64.95</v>
      </c>
      <c r="G37" s="53">
        <f t="shared" si="2"/>
        <v>6.6297192091903578E-3</v>
      </c>
      <c r="H37" s="74">
        <f t="shared" si="3"/>
        <v>1.3915604978275278</v>
      </c>
      <c r="I37" s="53">
        <f t="shared" si="4"/>
        <v>-0.70035984498985049</v>
      </c>
    </row>
    <row r="38" spans="1:9" x14ac:dyDescent="0.35">
      <c r="A38" s="23" t="s">
        <v>169</v>
      </c>
      <c r="B38" s="136">
        <v>71.480999999999995</v>
      </c>
      <c r="C38" s="53">
        <f t="shared" si="0"/>
        <v>8.3231517429761051E-3</v>
      </c>
      <c r="D38" s="136">
        <v>71.495000000000005</v>
      </c>
      <c r="E38" s="53">
        <f t="shared" si="1"/>
        <v>5.73719206677821E-3</v>
      </c>
      <c r="F38" s="136">
        <v>62.95</v>
      </c>
      <c r="G38" s="53">
        <f t="shared" si="2"/>
        <v>6.4255708116787227E-3</v>
      </c>
      <c r="H38" s="74">
        <f t="shared" si="3"/>
        <v>-0.11951884747185115</v>
      </c>
      <c r="I38" s="53">
        <f t="shared" si="4"/>
        <v>-0.11934639974258887</v>
      </c>
    </row>
    <row r="39" spans="1:9" x14ac:dyDescent="0.35">
      <c r="A39" s="23" t="s">
        <v>9</v>
      </c>
      <c r="B39" s="136">
        <v>21.018000000000001</v>
      </c>
      <c r="C39" s="53">
        <f t="shared" si="0"/>
        <v>2.4473077228056657E-3</v>
      </c>
      <c r="D39" s="136">
        <v>60.179000000000002</v>
      </c>
      <c r="E39" s="53">
        <f t="shared" si="1"/>
        <v>4.8291276506978939E-3</v>
      </c>
      <c r="F39" s="136">
        <v>62.762</v>
      </c>
      <c r="G39" s="53">
        <f t="shared" si="2"/>
        <v>6.4063808623126281E-3</v>
      </c>
      <c r="H39" s="74">
        <f t="shared" si="3"/>
        <v>4.2921949517273461E-2</v>
      </c>
      <c r="I39" s="53">
        <f t="shared" si="4"/>
        <v>1.9861071462555904</v>
      </c>
    </row>
    <row r="40" spans="1:9" x14ac:dyDescent="0.35">
      <c r="A40" s="23" t="s">
        <v>197</v>
      </c>
      <c r="B40" s="136">
        <v>51.798999999999999</v>
      </c>
      <c r="C40" s="53">
        <f t="shared" si="0"/>
        <v>6.0314060678280839E-3</v>
      </c>
      <c r="D40" s="136">
        <v>59.329000000000001</v>
      </c>
      <c r="E40" s="53">
        <f t="shared" si="1"/>
        <v>4.7609184996137413E-3</v>
      </c>
      <c r="F40" s="136">
        <v>62.536000000000001</v>
      </c>
      <c r="G40" s="53">
        <f t="shared" si="2"/>
        <v>6.3833120933938139E-3</v>
      </c>
      <c r="H40" s="74">
        <f t="shared" si="3"/>
        <v>5.4054509599015699E-2</v>
      </c>
      <c r="I40" s="53">
        <f t="shared" si="4"/>
        <v>0.20728199386088542</v>
      </c>
    </row>
    <row r="41" spans="1:9" x14ac:dyDescent="0.35">
      <c r="A41" s="23" t="s">
        <v>114</v>
      </c>
      <c r="B41" s="136">
        <v>96.741</v>
      </c>
      <c r="C41" s="53">
        <f t="shared" si="0"/>
        <v>1.1264392254826477E-2</v>
      </c>
      <c r="D41" s="136">
        <v>101.904</v>
      </c>
      <c r="E41" s="53">
        <f t="shared" si="1"/>
        <v>8.1773945083287881E-3</v>
      </c>
      <c r="F41" s="136">
        <v>62.235999999999997</v>
      </c>
      <c r="G41" s="53">
        <f t="shared" si="2"/>
        <v>6.3526898337670683E-3</v>
      </c>
      <c r="H41" s="74">
        <f t="shared" si="3"/>
        <v>-0.38926833097817559</v>
      </c>
      <c r="I41" s="53">
        <f t="shared" si="4"/>
        <v>-0.35667400585067344</v>
      </c>
    </row>
    <row r="42" spans="1:9" x14ac:dyDescent="0.35">
      <c r="A42" s="23" t="s">
        <v>217</v>
      </c>
      <c r="B42" s="136">
        <v>58.573</v>
      </c>
      <c r="C42" s="53">
        <f t="shared" si="0"/>
        <v>6.820161540008386E-3</v>
      </c>
      <c r="D42" s="136">
        <v>80.55</v>
      </c>
      <c r="E42" s="53">
        <f t="shared" si="1"/>
        <v>6.463820140974681E-3</v>
      </c>
      <c r="F42" s="136">
        <v>62.225999999999999</v>
      </c>
      <c r="G42" s="53">
        <f t="shared" si="2"/>
        <v>6.3516690917795101E-3</v>
      </c>
      <c r="H42" s="74">
        <f t="shared" si="3"/>
        <v>-0.2274860335195531</v>
      </c>
      <c r="I42" s="53">
        <f t="shared" si="4"/>
        <v>6.2366619432161485E-2</v>
      </c>
    </row>
    <row r="43" spans="1:9" x14ac:dyDescent="0.35">
      <c r="A43" s="23" t="s">
        <v>230</v>
      </c>
      <c r="B43" s="136">
        <v>57.223999999999997</v>
      </c>
      <c r="C43" s="53">
        <f t="shared" si="0"/>
        <v>6.6630857897911977E-3</v>
      </c>
      <c r="D43" s="136">
        <v>98.054000000000002</v>
      </c>
      <c r="E43" s="53">
        <f t="shared" si="1"/>
        <v>7.8684471769476273E-3</v>
      </c>
      <c r="F43" s="136">
        <v>61.103999999999999</v>
      </c>
      <c r="G43" s="53">
        <f t="shared" si="2"/>
        <v>6.237141840775483E-3</v>
      </c>
      <c r="H43" s="74">
        <f t="shared" si="3"/>
        <v>-0.37683317355742751</v>
      </c>
      <c r="I43" s="53">
        <f t="shared" si="4"/>
        <v>6.7803718719418482E-2</v>
      </c>
    </row>
    <row r="44" spans="1:9" x14ac:dyDescent="0.35">
      <c r="A44" s="23" t="s">
        <v>146</v>
      </c>
      <c r="B44" s="136">
        <v>22.53</v>
      </c>
      <c r="C44" s="53">
        <f t="shared" si="0"/>
        <v>2.6233629743463529E-3</v>
      </c>
      <c r="D44" s="136">
        <v>41.654000000000003</v>
      </c>
      <c r="E44" s="53">
        <f t="shared" si="1"/>
        <v>3.3425693873638655E-3</v>
      </c>
      <c r="F44" s="136">
        <v>58.648000000000003</v>
      </c>
      <c r="G44" s="53">
        <f t="shared" si="2"/>
        <v>5.9864476086311947E-3</v>
      </c>
      <c r="H44" s="74">
        <f t="shared" si="3"/>
        <v>0.40798002592788207</v>
      </c>
      <c r="I44" s="53">
        <f t="shared" si="4"/>
        <v>1.6031069684864625</v>
      </c>
    </row>
    <row r="45" spans="1:9" x14ac:dyDescent="0.35">
      <c r="A45" s="23" t="s">
        <v>196</v>
      </c>
      <c r="B45" s="136">
        <v>48.368000000000002</v>
      </c>
      <c r="C45" s="53">
        <f t="shared" si="0"/>
        <v>5.6319050307671731E-3</v>
      </c>
      <c r="D45" s="136">
        <v>55.923000000000002</v>
      </c>
      <c r="E45" s="53">
        <f t="shared" si="1"/>
        <v>4.4876004189165373E-3</v>
      </c>
      <c r="F45" s="136">
        <v>56.502000000000002</v>
      </c>
      <c r="G45" s="53">
        <f t="shared" si="2"/>
        <v>5.7673963781012102E-3</v>
      </c>
      <c r="H45" s="74">
        <f t="shared" si="3"/>
        <v>1.0353521806770072E-2</v>
      </c>
      <c r="I45" s="53">
        <f t="shared" si="4"/>
        <v>0.16816903738008593</v>
      </c>
    </row>
    <row r="46" spans="1:9" x14ac:dyDescent="0.35">
      <c r="A46" s="23" t="s">
        <v>198</v>
      </c>
      <c r="B46" s="136">
        <v>23.297000000000001</v>
      </c>
      <c r="C46" s="53">
        <f t="shared" si="0"/>
        <v>2.7126714253593869E-3</v>
      </c>
      <c r="D46" s="136">
        <v>52.802999999999997</v>
      </c>
      <c r="E46" s="53">
        <f t="shared" si="1"/>
        <v>4.2372327114076477E-3</v>
      </c>
      <c r="F46" s="136">
        <v>55.505000000000003</v>
      </c>
      <c r="G46" s="53">
        <f t="shared" si="2"/>
        <v>5.6656284019416595E-3</v>
      </c>
      <c r="H46" s="74">
        <f t="shared" si="3"/>
        <v>5.1171334962028858E-2</v>
      </c>
      <c r="I46" s="53">
        <f t="shared" si="4"/>
        <v>1.3824956002918833</v>
      </c>
    </row>
    <row r="47" spans="1:9" x14ac:dyDescent="0.35">
      <c r="A47" s="23" t="s">
        <v>88</v>
      </c>
      <c r="B47" s="136">
        <v>59.323</v>
      </c>
      <c r="C47" s="53">
        <f t="shared" si="0"/>
        <v>6.9074905338281714E-3</v>
      </c>
      <c r="D47" s="136">
        <v>109.819</v>
      </c>
      <c r="E47" s="53">
        <f t="shared" si="1"/>
        <v>8.8125420740123965E-3</v>
      </c>
      <c r="F47" s="136">
        <v>53.076999999999998</v>
      </c>
      <c r="G47" s="53">
        <f t="shared" si="2"/>
        <v>5.4177922473625344E-3</v>
      </c>
      <c r="H47" s="74">
        <f t="shared" si="3"/>
        <v>-0.51668654786512347</v>
      </c>
      <c r="I47" s="53">
        <f t="shared" si="4"/>
        <v>-0.10528799959543522</v>
      </c>
    </row>
    <row r="48" spans="1:9" x14ac:dyDescent="0.35">
      <c r="A48" s="23" t="s">
        <v>232</v>
      </c>
      <c r="B48" s="136">
        <v>35.435000000000002</v>
      </c>
      <c r="C48" s="53">
        <f t="shared" si="0"/>
        <v>4.1260038613387942E-3</v>
      </c>
      <c r="D48" s="136">
        <v>55.283000000000001</v>
      </c>
      <c r="E48" s="53">
        <f t="shared" si="1"/>
        <v>4.4362429404531754E-3</v>
      </c>
      <c r="F48" s="136">
        <v>52.045000000000002</v>
      </c>
      <c r="G48" s="53">
        <f t="shared" si="2"/>
        <v>5.3124516742465303E-3</v>
      </c>
      <c r="H48" s="74">
        <f t="shared" si="3"/>
        <v>-5.8571351048242626E-2</v>
      </c>
      <c r="I48" s="53">
        <f t="shared" si="4"/>
        <v>0.46874559051784948</v>
      </c>
    </row>
    <row r="49" spans="1:9" x14ac:dyDescent="0.35">
      <c r="A49" s="23" t="s">
        <v>148</v>
      </c>
      <c r="B49" s="136">
        <v>9.5079999999999991</v>
      </c>
      <c r="C49" s="53">
        <f t="shared" si="0"/>
        <v>1.1070987643180259E-3</v>
      </c>
      <c r="D49" s="136">
        <v>25.721</v>
      </c>
      <c r="E49" s="53">
        <f t="shared" si="1"/>
        <v>2.0640089118064528E-3</v>
      </c>
      <c r="F49" s="136">
        <v>51.796999999999997</v>
      </c>
      <c r="G49" s="53">
        <f t="shared" si="2"/>
        <v>5.2871372729550873E-3</v>
      </c>
      <c r="H49" s="74">
        <f t="shared" si="3"/>
        <v>1.0138019517126082</v>
      </c>
      <c r="I49" s="53">
        <f t="shared" si="4"/>
        <v>4.4477282288599076</v>
      </c>
    </row>
    <row r="50" spans="1:9" x14ac:dyDescent="0.35">
      <c r="A50" s="23" t="s">
        <v>215</v>
      </c>
      <c r="B50" s="136">
        <v>54.828000000000003</v>
      </c>
      <c r="C50" s="53">
        <f t="shared" si="0"/>
        <v>6.3840987642015913E-3</v>
      </c>
      <c r="D50" s="136">
        <v>78.875</v>
      </c>
      <c r="E50" s="53">
        <f t="shared" si="1"/>
        <v>6.329407990308851E-3</v>
      </c>
      <c r="F50" s="136">
        <v>50.701000000000001</v>
      </c>
      <c r="G50" s="53">
        <f t="shared" si="2"/>
        <v>5.1752639511187118E-3</v>
      </c>
      <c r="H50" s="74">
        <f t="shared" si="3"/>
        <v>-0.35719809825673532</v>
      </c>
      <c r="I50" s="53">
        <f t="shared" si="4"/>
        <v>-7.5271758955278378E-2</v>
      </c>
    </row>
    <row r="51" spans="1:9" x14ac:dyDescent="0.35">
      <c r="A51" s="23" t="s">
        <v>12</v>
      </c>
      <c r="B51" s="136">
        <v>17.053999999999998</v>
      </c>
      <c r="C51" s="53">
        <f t="shared" si="0"/>
        <v>1.9857448808034933E-3</v>
      </c>
      <c r="D51" s="136">
        <v>37.094999999999999</v>
      </c>
      <c r="E51" s="53">
        <f t="shared" si="1"/>
        <v>2.976727599372511E-3</v>
      </c>
      <c r="F51" s="136">
        <v>49.584000000000003</v>
      </c>
      <c r="G51" s="53">
        <f t="shared" si="2"/>
        <v>5.0612470711084634E-3</v>
      </c>
      <c r="H51" s="74">
        <f t="shared" si="3"/>
        <v>0.33667610190052577</v>
      </c>
      <c r="I51" s="53">
        <f t="shared" si="4"/>
        <v>1.9074703881787269</v>
      </c>
    </row>
    <row r="52" spans="1:9" x14ac:dyDescent="0.35">
      <c r="A52" s="23" t="s">
        <v>149</v>
      </c>
      <c r="B52" s="136">
        <v>47.335000000000001</v>
      </c>
      <c r="C52" s="53">
        <f t="shared" si="0"/>
        <v>5.5116238966127218E-3</v>
      </c>
      <c r="D52" s="136">
        <v>62.573999999999998</v>
      </c>
      <c r="E52" s="53">
        <f t="shared" si="1"/>
        <v>5.0213169646350052E-3</v>
      </c>
      <c r="F52" s="136">
        <v>49.338999999999999</v>
      </c>
      <c r="G52" s="53">
        <f t="shared" si="2"/>
        <v>5.0362388924132875E-3</v>
      </c>
      <c r="H52" s="74">
        <f t="shared" si="3"/>
        <v>-0.21150957266596349</v>
      </c>
      <c r="I52" s="53">
        <f t="shared" si="4"/>
        <v>4.233653744586463E-2</v>
      </c>
    </row>
    <row r="53" spans="1:9" x14ac:dyDescent="0.35">
      <c r="A53" s="23" t="s">
        <v>179</v>
      </c>
      <c r="B53" s="136">
        <v>31.582000000000001</v>
      </c>
      <c r="C53" s="53">
        <f t="shared" si="0"/>
        <v>3.6773657104219493E-3</v>
      </c>
      <c r="D53" s="136">
        <v>61.823999999999998</v>
      </c>
      <c r="E53" s="53">
        <f t="shared" si="1"/>
        <v>4.9611324195607534E-3</v>
      </c>
      <c r="F53" s="136">
        <v>48.886000000000003</v>
      </c>
      <c r="G53" s="53">
        <f t="shared" si="2"/>
        <v>4.9899992803769024E-3</v>
      </c>
      <c r="H53" s="74">
        <f t="shared" si="3"/>
        <v>-0.20927148033126286</v>
      </c>
      <c r="I53" s="53">
        <f t="shared" si="4"/>
        <v>0.5479070356532203</v>
      </c>
    </row>
    <row r="54" spans="1:9" x14ac:dyDescent="0.35">
      <c r="A54" s="23" t="s">
        <v>223</v>
      </c>
      <c r="B54" s="136">
        <v>31.312999999999999</v>
      </c>
      <c r="C54" s="53">
        <f t="shared" si="0"/>
        <v>3.6460437113052528E-3</v>
      </c>
      <c r="D54" s="136">
        <v>38.57</v>
      </c>
      <c r="E54" s="53">
        <f t="shared" si="1"/>
        <v>3.0950905380185407E-3</v>
      </c>
      <c r="F54" s="136">
        <v>47.472000000000001</v>
      </c>
      <c r="G54" s="53">
        <f t="shared" si="2"/>
        <v>4.8456663633361765E-3</v>
      </c>
      <c r="H54" s="74">
        <f t="shared" si="3"/>
        <v>0.23080114078299196</v>
      </c>
      <c r="I54" s="53">
        <f t="shared" si="4"/>
        <v>0.51604764794174951</v>
      </c>
    </row>
    <row r="55" spans="1:9" x14ac:dyDescent="0.35">
      <c r="A55" s="23" t="s">
        <v>5</v>
      </c>
      <c r="B55" s="136">
        <v>40.85</v>
      </c>
      <c r="C55" s="53">
        <f t="shared" si="0"/>
        <v>4.7565191967176438E-3</v>
      </c>
      <c r="D55" s="136">
        <v>57.127000000000002</v>
      </c>
      <c r="E55" s="53">
        <f t="shared" si="1"/>
        <v>4.5842166752757367E-3</v>
      </c>
      <c r="F55" s="136">
        <v>46.542999999999999</v>
      </c>
      <c r="G55" s="53">
        <f t="shared" si="2"/>
        <v>4.7508394326920217E-3</v>
      </c>
      <c r="H55" s="74">
        <f t="shared" si="3"/>
        <v>-0.18527141281705684</v>
      </c>
      <c r="I55" s="53">
        <f t="shared" si="4"/>
        <v>0.13936352509179928</v>
      </c>
    </row>
    <row r="56" spans="1:9" x14ac:dyDescent="0.35">
      <c r="A56" s="23" t="s">
        <v>236</v>
      </c>
      <c r="B56" s="136">
        <v>46.063000000000002</v>
      </c>
      <c r="C56" s="53">
        <f t="shared" si="0"/>
        <v>5.363513923094366E-3</v>
      </c>
      <c r="D56" s="136">
        <v>78.730999999999995</v>
      </c>
      <c r="E56" s="53">
        <f t="shared" si="1"/>
        <v>6.317852557654594E-3</v>
      </c>
      <c r="F56" s="136">
        <v>44.912999999999997</v>
      </c>
      <c r="G56" s="53">
        <f t="shared" si="2"/>
        <v>4.5844584887200389E-3</v>
      </c>
      <c r="H56" s="74">
        <f t="shared" si="3"/>
        <v>-0.42953855533398533</v>
      </c>
      <c r="I56" s="53">
        <f t="shared" si="4"/>
        <v>-2.4965807698152598E-2</v>
      </c>
    </row>
    <row r="57" spans="1:9" x14ac:dyDescent="0.35">
      <c r="A57" s="23" t="s">
        <v>213</v>
      </c>
      <c r="B57" s="136">
        <v>34.469000000000001</v>
      </c>
      <c r="C57" s="53">
        <f t="shared" si="0"/>
        <v>4.0135241172989103E-3</v>
      </c>
      <c r="D57" s="136">
        <v>56.518000000000001</v>
      </c>
      <c r="E57" s="53">
        <f t="shared" si="1"/>
        <v>4.5353468246754442E-3</v>
      </c>
      <c r="F57" s="136">
        <v>42.494999999999997</v>
      </c>
      <c r="G57" s="53">
        <f t="shared" si="2"/>
        <v>4.3376430761284711E-3</v>
      </c>
      <c r="H57" s="74">
        <f t="shared" si="3"/>
        <v>-0.24811564457341029</v>
      </c>
      <c r="I57" s="53">
        <f t="shared" si="4"/>
        <v>0.23284690591546009</v>
      </c>
    </row>
    <row r="58" spans="1:9" x14ac:dyDescent="0.35">
      <c r="A58" s="23" t="s">
        <v>233</v>
      </c>
      <c r="B58" s="136">
        <v>36.561999999999998</v>
      </c>
      <c r="C58" s="53">
        <f t="shared" si="0"/>
        <v>4.257230229385324E-3</v>
      </c>
      <c r="D58" s="136">
        <v>57.497999999999998</v>
      </c>
      <c r="E58" s="53">
        <f t="shared" si="1"/>
        <v>4.6139879635724666E-3</v>
      </c>
      <c r="F58" s="136">
        <v>42.313000000000002</v>
      </c>
      <c r="G58" s="53">
        <f t="shared" si="2"/>
        <v>4.3190655719549135E-3</v>
      </c>
      <c r="H58" s="74">
        <f t="shared" si="3"/>
        <v>-0.26409614247452073</v>
      </c>
      <c r="I58" s="53">
        <f t="shared" si="4"/>
        <v>0.15729445872764081</v>
      </c>
    </row>
    <row r="59" spans="1:9" x14ac:dyDescent="0.35">
      <c r="A59" s="23" t="s">
        <v>25</v>
      </c>
      <c r="B59" s="136">
        <v>40.420999999999999</v>
      </c>
      <c r="C59" s="53">
        <f t="shared" si="0"/>
        <v>4.7065670122527267E-3</v>
      </c>
      <c r="D59" s="136">
        <v>55.418999999999997</v>
      </c>
      <c r="E59" s="53">
        <f t="shared" si="1"/>
        <v>4.4471564046266393E-3</v>
      </c>
      <c r="F59" s="136">
        <v>41.828000000000003</v>
      </c>
      <c r="G59" s="53">
        <f t="shared" si="2"/>
        <v>4.2695595855583414E-3</v>
      </c>
      <c r="H59" s="74">
        <f t="shared" si="3"/>
        <v>-0.24524080189104813</v>
      </c>
      <c r="I59" s="53">
        <f t="shared" si="4"/>
        <v>3.4808639073748981E-2</v>
      </c>
    </row>
    <row r="60" spans="1:9" x14ac:dyDescent="0.35">
      <c r="A60" s="23" t="s">
        <v>195</v>
      </c>
      <c r="B60" s="136">
        <v>26.152999999999999</v>
      </c>
      <c r="C60" s="53">
        <f t="shared" si="0"/>
        <v>3.0452202338251294E-3</v>
      </c>
      <c r="D60" s="136">
        <v>55.509</v>
      </c>
      <c r="E60" s="53">
        <f t="shared" si="1"/>
        <v>4.4543785500355502E-3</v>
      </c>
      <c r="F60" s="136">
        <v>41.048999999999999</v>
      </c>
      <c r="G60" s="53">
        <f t="shared" si="2"/>
        <v>4.190043784727559E-3</v>
      </c>
      <c r="H60" s="74">
        <f t="shared" si="3"/>
        <v>-0.26049829757336651</v>
      </c>
      <c r="I60" s="53">
        <f t="shared" si="4"/>
        <v>0.56957136848545109</v>
      </c>
    </row>
    <row r="61" spans="1:9" x14ac:dyDescent="0.35">
      <c r="A61" s="23" t="s">
        <v>241</v>
      </c>
      <c r="B61" s="136">
        <v>50.234999999999999</v>
      </c>
      <c r="C61" s="53">
        <f t="shared" si="0"/>
        <v>5.8492960060492248E-3</v>
      </c>
      <c r="D61" s="136">
        <v>51.536999999999999</v>
      </c>
      <c r="E61" s="53">
        <f t="shared" si="1"/>
        <v>4.1356411993223111E-3</v>
      </c>
      <c r="F61" s="136">
        <v>40.801000000000002</v>
      </c>
      <c r="G61" s="53">
        <f t="shared" si="2"/>
        <v>4.1647293834361169E-3</v>
      </c>
      <c r="H61" s="74">
        <f t="shared" si="3"/>
        <v>-0.20831635523992464</v>
      </c>
      <c r="I61" s="53">
        <f t="shared" si="4"/>
        <v>-0.18779735244351548</v>
      </c>
    </row>
    <row r="62" spans="1:9" x14ac:dyDescent="0.35">
      <c r="A62" s="23" t="s">
        <v>76</v>
      </c>
      <c r="B62" s="136">
        <v>2.7919999999999998</v>
      </c>
      <c r="C62" s="53">
        <f t="shared" si="0"/>
        <v>3.2509673432645439E-4</v>
      </c>
      <c r="D62" s="136">
        <v>46.430999999999997</v>
      </c>
      <c r="E62" s="53">
        <f t="shared" si="1"/>
        <v>3.7259048164568018E-3</v>
      </c>
      <c r="F62" s="136">
        <v>40.698</v>
      </c>
      <c r="G62" s="53">
        <f t="shared" si="2"/>
        <v>4.1542157409642675E-3</v>
      </c>
      <c r="H62" s="74">
        <f t="shared" si="3"/>
        <v>-0.12347354138398914</v>
      </c>
      <c r="I62" s="53">
        <f t="shared" si="4"/>
        <v>13.576647564469916</v>
      </c>
    </row>
    <row r="63" spans="1:9" x14ac:dyDescent="0.35">
      <c r="A63" s="23" t="s">
        <v>212</v>
      </c>
      <c r="B63" s="136">
        <v>40.768000000000001</v>
      </c>
      <c r="C63" s="53">
        <f t="shared" si="0"/>
        <v>4.7469712267266808E-3</v>
      </c>
      <c r="D63" s="136">
        <v>58.7</v>
      </c>
      <c r="E63" s="53">
        <f t="shared" si="1"/>
        <v>4.7104437278114681E-3</v>
      </c>
      <c r="F63" s="136">
        <v>40.429000000000002</v>
      </c>
      <c r="G63" s="53">
        <f t="shared" si="2"/>
        <v>4.1267577814989524E-3</v>
      </c>
      <c r="H63" s="74">
        <f t="shared" si="3"/>
        <v>-0.3112606473594548</v>
      </c>
      <c r="I63" s="53">
        <f t="shared" si="4"/>
        <v>-8.31534536891676E-3</v>
      </c>
    </row>
    <row r="64" spans="1:9" x14ac:dyDescent="0.35">
      <c r="A64" s="23" t="s">
        <v>160</v>
      </c>
      <c r="B64" s="136">
        <v>70.355999999999995</v>
      </c>
      <c r="C64" s="53">
        <f t="shared" si="0"/>
        <v>8.1921582522464266E-3</v>
      </c>
      <c r="D64" s="136">
        <v>50.293999999999997</v>
      </c>
      <c r="E64" s="53">
        <f t="shared" si="1"/>
        <v>4.0358953466192501E-3</v>
      </c>
      <c r="F64" s="136">
        <v>38.326999999999998</v>
      </c>
      <c r="G64" s="53">
        <f t="shared" si="2"/>
        <v>3.9121978157142237E-3</v>
      </c>
      <c r="H64" s="74">
        <f t="shared" si="3"/>
        <v>-0.23794090746411101</v>
      </c>
      <c r="I64" s="53">
        <f t="shared" si="4"/>
        <v>-0.45524191255898572</v>
      </c>
    </row>
    <row r="65" spans="1:9" x14ac:dyDescent="0.35">
      <c r="A65" s="23" t="s">
        <v>143</v>
      </c>
      <c r="B65" s="136">
        <v>102.327</v>
      </c>
      <c r="C65" s="53">
        <f t="shared" si="0"/>
        <v>1.1914818600796238E-2</v>
      </c>
      <c r="D65" s="136">
        <v>61.98</v>
      </c>
      <c r="E65" s="53">
        <f t="shared" si="1"/>
        <v>4.9736508049361972E-3</v>
      </c>
      <c r="F65" s="136">
        <v>38.283000000000001</v>
      </c>
      <c r="G65" s="53">
        <f t="shared" si="2"/>
        <v>3.9077065509689679E-3</v>
      </c>
      <c r="H65" s="74">
        <f t="shared" si="3"/>
        <v>-0.38233301064859626</v>
      </c>
      <c r="I65" s="53">
        <f t="shared" si="4"/>
        <v>-0.62587586853909527</v>
      </c>
    </row>
    <row r="66" spans="1:9" x14ac:dyDescent="0.35">
      <c r="A66" s="23" t="s">
        <v>98</v>
      </c>
      <c r="B66" s="136">
        <v>70.63</v>
      </c>
      <c r="C66" s="53">
        <f t="shared" si="0"/>
        <v>8.2240624446552543E-3</v>
      </c>
      <c r="D66" s="136">
        <v>47.250999999999998</v>
      </c>
      <c r="E66" s="53">
        <f t="shared" si="1"/>
        <v>3.7917065857379843E-3</v>
      </c>
      <c r="F66" s="136">
        <v>36.725999999999999</v>
      </c>
      <c r="G66" s="53">
        <f t="shared" si="2"/>
        <v>3.7487770235061597E-3</v>
      </c>
      <c r="H66" s="74">
        <f t="shared" si="3"/>
        <v>-0.22274660853738548</v>
      </c>
      <c r="I66" s="53">
        <f t="shared" si="4"/>
        <v>-0.4800226532634857</v>
      </c>
    </row>
    <row r="67" spans="1:9" x14ac:dyDescent="0.35">
      <c r="A67" s="23" t="s">
        <v>21</v>
      </c>
      <c r="B67" s="136">
        <v>31.957999999999998</v>
      </c>
      <c r="C67" s="53">
        <f t="shared" si="0"/>
        <v>3.7211466459902681E-3</v>
      </c>
      <c r="D67" s="136">
        <v>38.631999999999998</v>
      </c>
      <c r="E67" s="53">
        <f t="shared" si="1"/>
        <v>3.1000657937446784E-3</v>
      </c>
      <c r="F67" s="136">
        <v>36.57</v>
      </c>
      <c r="G67" s="53">
        <f t="shared" si="2"/>
        <v>3.7328534485002521E-3</v>
      </c>
      <c r="H67" s="74">
        <f t="shared" si="3"/>
        <v>-5.337544004969963E-2</v>
      </c>
      <c r="I67" s="53">
        <f t="shared" si="4"/>
        <v>0.14431441266662492</v>
      </c>
    </row>
    <row r="68" spans="1:9" x14ac:dyDescent="0.35">
      <c r="A68" s="23" t="s">
        <v>11</v>
      </c>
      <c r="B68" s="136">
        <v>8.3800000000000008</v>
      </c>
      <c r="C68" s="53">
        <f t="shared" si="0"/>
        <v>9.7575595761306884E-4</v>
      </c>
      <c r="D68" s="136">
        <v>116.681</v>
      </c>
      <c r="E68" s="53">
        <f t="shared" si="1"/>
        <v>9.3631905384117531E-3</v>
      </c>
      <c r="F68" s="136">
        <v>34.981000000000002</v>
      </c>
      <c r="G68" s="53">
        <f t="shared" si="2"/>
        <v>3.5706575466772578E-3</v>
      </c>
      <c r="H68" s="74">
        <f t="shared" si="3"/>
        <v>-0.70019968975240188</v>
      </c>
      <c r="I68" s="53">
        <f t="shared" si="4"/>
        <v>3.1743436754176608</v>
      </c>
    </row>
    <row r="69" spans="1:9" x14ac:dyDescent="0.35">
      <c r="A69" s="23" t="s">
        <v>250</v>
      </c>
      <c r="B69" s="136">
        <v>36.581000000000003</v>
      </c>
      <c r="C69" s="53">
        <f t="shared" ref="C69:C132" si="5">B69/$B$267</f>
        <v>4.2594425638954256E-3</v>
      </c>
      <c r="D69" s="136">
        <v>40.835999999999999</v>
      </c>
      <c r="E69" s="53">
        <f t="shared" ref="E69:E132" si="6">D69/$D$267</f>
        <v>3.2769281102028808E-3</v>
      </c>
      <c r="F69" s="136">
        <v>33.692999999999998</v>
      </c>
      <c r="G69" s="53">
        <f t="shared" ref="G69:G132" si="7">F69/$F$267</f>
        <v>3.4391859786797644E-3</v>
      </c>
      <c r="H69" s="74">
        <f t="shared" ref="H69:H132" si="8">(F69/D69)-1</f>
        <v>-0.17491918895092573</v>
      </c>
      <c r="I69" s="53">
        <f t="shared" ref="I69:I132" si="9">(F69/B69)-1</f>
        <v>-7.894808780514484E-2</v>
      </c>
    </row>
    <row r="70" spans="1:9" x14ac:dyDescent="0.35">
      <c r="A70" s="23" t="s">
        <v>257</v>
      </c>
      <c r="B70" s="136">
        <v>28.135000000000002</v>
      </c>
      <c r="C70" s="53">
        <f t="shared" si="5"/>
        <v>3.276001654826216E-3</v>
      </c>
      <c r="D70" s="136">
        <v>40.820999999999998</v>
      </c>
      <c r="E70" s="53">
        <f t="shared" si="6"/>
        <v>3.2757244193013959E-3</v>
      </c>
      <c r="F70" s="136">
        <v>32.774999999999999</v>
      </c>
      <c r="G70" s="53">
        <f t="shared" si="7"/>
        <v>3.345481864221924E-3</v>
      </c>
      <c r="H70" s="74">
        <f t="shared" si="8"/>
        <v>-0.19710443154258839</v>
      </c>
      <c r="I70" s="53">
        <f t="shared" si="9"/>
        <v>0.16491913986138251</v>
      </c>
    </row>
    <row r="71" spans="1:9" x14ac:dyDescent="0.35">
      <c r="A71" s="23" t="s">
        <v>14</v>
      </c>
      <c r="B71" s="136">
        <v>25.082000000000001</v>
      </c>
      <c r="C71" s="53">
        <f t="shared" si="5"/>
        <v>2.9205144306504761E-3</v>
      </c>
      <c r="D71" s="136">
        <v>38.47</v>
      </c>
      <c r="E71" s="53">
        <f t="shared" si="6"/>
        <v>3.0870659320086404E-3</v>
      </c>
      <c r="F71" s="136">
        <v>32.226999999999997</v>
      </c>
      <c r="G71" s="53">
        <f t="shared" si="7"/>
        <v>3.2895452033037354E-3</v>
      </c>
      <c r="H71" s="74">
        <f t="shared" si="8"/>
        <v>-0.16228229789446325</v>
      </c>
      <c r="I71" s="53">
        <f t="shared" si="9"/>
        <v>0.28486564069850862</v>
      </c>
    </row>
    <row r="72" spans="1:9" x14ac:dyDescent="0.35">
      <c r="A72" s="23" t="s">
        <v>173</v>
      </c>
      <c r="B72" s="136">
        <v>31.797000000000001</v>
      </c>
      <c r="C72" s="53">
        <f t="shared" si="5"/>
        <v>3.7024000219836213E-3</v>
      </c>
      <c r="D72" s="136">
        <v>41.283999999999999</v>
      </c>
      <c r="E72" s="53">
        <f t="shared" si="6"/>
        <v>3.3128783451272341E-3</v>
      </c>
      <c r="F72" s="136">
        <v>31.062999999999999</v>
      </c>
      <c r="G72" s="53">
        <f t="shared" si="7"/>
        <v>3.170730835951964E-3</v>
      </c>
      <c r="H72" s="74">
        <f t="shared" si="8"/>
        <v>-0.24757775409359561</v>
      </c>
      <c r="I72" s="53">
        <f t="shared" si="9"/>
        <v>-2.3083938736358833E-2</v>
      </c>
    </row>
    <row r="73" spans="1:9" x14ac:dyDescent="0.35">
      <c r="A73" s="23" t="s">
        <v>27</v>
      </c>
      <c r="B73" s="136">
        <v>24.148</v>
      </c>
      <c r="C73" s="53">
        <f t="shared" si="5"/>
        <v>2.8117607236802368E-3</v>
      </c>
      <c r="D73" s="136">
        <v>38.600999999999999</v>
      </c>
      <c r="E73" s="53">
        <f t="shared" si="6"/>
        <v>3.0975781658816094E-3</v>
      </c>
      <c r="F73" s="136">
        <v>28.81</v>
      </c>
      <c r="G73" s="53">
        <f t="shared" si="7"/>
        <v>2.9407576661551068E-3</v>
      </c>
      <c r="H73" s="74">
        <f t="shared" si="8"/>
        <v>-0.25364627859381883</v>
      </c>
      <c r="I73" s="53">
        <f t="shared" si="9"/>
        <v>0.19305946662249451</v>
      </c>
    </row>
    <row r="74" spans="1:9" x14ac:dyDescent="0.35">
      <c r="A74" s="23" t="s">
        <v>204</v>
      </c>
      <c r="B74" s="136">
        <v>50.332000000000001</v>
      </c>
      <c r="C74" s="53">
        <f t="shared" si="5"/>
        <v>5.8605905559165842E-3</v>
      </c>
      <c r="D74" s="136">
        <v>41.435000000000002</v>
      </c>
      <c r="E74" s="53">
        <f t="shared" si="6"/>
        <v>3.3249955002021838E-3</v>
      </c>
      <c r="F74" s="136">
        <v>28.504999999999999</v>
      </c>
      <c r="G74" s="53">
        <f t="shared" si="7"/>
        <v>2.9096250355345825E-3</v>
      </c>
      <c r="H74" s="74">
        <f t="shared" si="8"/>
        <v>-0.31205502594425005</v>
      </c>
      <c r="I74" s="53">
        <f t="shared" si="9"/>
        <v>-0.43366049431773035</v>
      </c>
    </row>
    <row r="75" spans="1:9" x14ac:dyDescent="0.35">
      <c r="A75" s="23" t="s">
        <v>23</v>
      </c>
      <c r="B75" s="136">
        <v>32.399000000000001</v>
      </c>
      <c r="C75" s="53">
        <f t="shared" si="5"/>
        <v>3.7724960943563025E-3</v>
      </c>
      <c r="D75" s="136">
        <v>35.692999999999998</v>
      </c>
      <c r="E75" s="53">
        <f t="shared" si="6"/>
        <v>2.8642226231137091E-3</v>
      </c>
      <c r="F75" s="136">
        <v>28.456</v>
      </c>
      <c r="G75" s="53">
        <f t="shared" si="7"/>
        <v>2.9046233997955476E-3</v>
      </c>
      <c r="H75" s="74">
        <f t="shared" si="8"/>
        <v>-0.20275684307847475</v>
      </c>
      <c r="I75" s="53">
        <f t="shared" si="9"/>
        <v>-0.12170128707676164</v>
      </c>
    </row>
    <row r="76" spans="1:9" x14ac:dyDescent="0.35">
      <c r="A76" s="23" t="s">
        <v>172</v>
      </c>
      <c r="B76" s="136">
        <v>18.574000000000002</v>
      </c>
      <c r="C76" s="53">
        <f t="shared" si="5"/>
        <v>2.1627316416115917E-3</v>
      </c>
      <c r="D76" s="136">
        <v>36.631</v>
      </c>
      <c r="E76" s="53">
        <f t="shared" si="6"/>
        <v>2.939493427486574E-3</v>
      </c>
      <c r="F76" s="136">
        <v>28.379000000000001</v>
      </c>
      <c r="G76" s="53">
        <f t="shared" si="7"/>
        <v>2.8967636864913496E-3</v>
      </c>
      <c r="H76" s="74">
        <f t="shared" si="8"/>
        <v>-0.22527367530233955</v>
      </c>
      <c r="I76" s="53">
        <f t="shared" si="9"/>
        <v>0.52788844621513942</v>
      </c>
    </row>
    <row r="77" spans="1:9" x14ac:dyDescent="0.35">
      <c r="A77" s="23" t="s">
        <v>7</v>
      </c>
      <c r="B77" s="136">
        <v>20.561</v>
      </c>
      <c r="C77" s="53">
        <f t="shared" si="5"/>
        <v>2.3940952559048097E-3</v>
      </c>
      <c r="D77" s="136">
        <v>29.827000000000002</v>
      </c>
      <c r="E77" s="53">
        <f t="shared" si="6"/>
        <v>2.3934992345729586E-3</v>
      </c>
      <c r="F77" s="136">
        <v>28.213000000000001</v>
      </c>
      <c r="G77" s="53">
        <f t="shared" si="7"/>
        <v>2.8798193694978837E-3</v>
      </c>
      <c r="H77" s="74">
        <f t="shared" si="8"/>
        <v>-5.4112046132698599E-2</v>
      </c>
      <c r="I77" s="53">
        <f t="shared" si="9"/>
        <v>0.37216088711638551</v>
      </c>
    </row>
    <row r="78" spans="1:9" x14ac:dyDescent="0.35">
      <c r="A78" s="23" t="s">
        <v>155</v>
      </c>
      <c r="B78" s="136">
        <v>38.930999999999997</v>
      </c>
      <c r="C78" s="53">
        <f t="shared" si="5"/>
        <v>4.5330734111974193E-3</v>
      </c>
      <c r="D78" s="136">
        <v>36.901000000000003</v>
      </c>
      <c r="E78" s="53">
        <f t="shared" si="6"/>
        <v>2.961159863713305E-3</v>
      </c>
      <c r="F78" s="136">
        <v>27.844000000000001</v>
      </c>
      <c r="G78" s="53">
        <f t="shared" si="7"/>
        <v>2.8421539901569873E-3</v>
      </c>
      <c r="H78" s="74">
        <f t="shared" si="8"/>
        <v>-0.24544050296739928</v>
      </c>
      <c r="I78" s="53">
        <f t="shared" si="9"/>
        <v>-0.2847859032647504</v>
      </c>
    </row>
    <row r="79" spans="1:9" x14ac:dyDescent="0.35">
      <c r="A79" s="23" t="s">
        <v>22</v>
      </c>
      <c r="B79" s="136">
        <v>26.902999999999999</v>
      </c>
      <c r="C79" s="53">
        <f t="shared" si="5"/>
        <v>3.1325492276449147E-3</v>
      </c>
      <c r="D79" s="136">
        <v>25.081</v>
      </c>
      <c r="E79" s="53">
        <f t="shared" si="6"/>
        <v>2.0126514333430909E-3</v>
      </c>
      <c r="F79" s="136">
        <v>27.721</v>
      </c>
      <c r="G79" s="53">
        <f t="shared" si="7"/>
        <v>2.8295988637100215E-3</v>
      </c>
      <c r="H79" s="74">
        <f t="shared" si="8"/>
        <v>0.1052589609664687</v>
      </c>
      <c r="I79" s="53">
        <f t="shared" si="9"/>
        <v>3.0405530981674866E-2</v>
      </c>
    </row>
    <row r="80" spans="1:9" x14ac:dyDescent="0.35">
      <c r="A80" s="23" t="s">
        <v>189</v>
      </c>
      <c r="B80" s="136">
        <v>5.125</v>
      </c>
      <c r="C80" s="53">
        <f t="shared" si="5"/>
        <v>5.9674812443520013E-4</v>
      </c>
      <c r="D80" s="136">
        <v>8.6940000000000008</v>
      </c>
      <c r="E80" s="53">
        <f t="shared" si="6"/>
        <v>6.9765924650073096E-4</v>
      </c>
      <c r="F80" s="136">
        <v>27.646999999999998</v>
      </c>
      <c r="G80" s="53">
        <f t="shared" si="7"/>
        <v>2.822045373002091E-3</v>
      </c>
      <c r="H80" s="74">
        <f t="shared" si="8"/>
        <v>2.1800092017483319</v>
      </c>
      <c r="I80" s="53">
        <f t="shared" si="9"/>
        <v>4.3945365853658531</v>
      </c>
    </row>
    <row r="81" spans="1:9" x14ac:dyDescent="0.35">
      <c r="A81" s="23" t="s">
        <v>231</v>
      </c>
      <c r="B81" s="136">
        <v>19.061</v>
      </c>
      <c r="C81" s="53">
        <f t="shared" si="5"/>
        <v>2.2194372682652389E-3</v>
      </c>
      <c r="D81" s="136">
        <v>27.623000000000001</v>
      </c>
      <c r="E81" s="53">
        <f t="shared" si="6"/>
        <v>2.2166369181147562E-3</v>
      </c>
      <c r="F81" s="136">
        <v>26.672999999999998</v>
      </c>
      <c r="G81" s="53">
        <f t="shared" si="7"/>
        <v>2.7226251034139243E-3</v>
      </c>
      <c r="H81" s="74">
        <f t="shared" si="8"/>
        <v>-3.4391630163269848E-2</v>
      </c>
      <c r="I81" s="53">
        <f t="shared" si="9"/>
        <v>0.39934945700645286</v>
      </c>
    </row>
    <row r="82" spans="1:9" x14ac:dyDescent="0.35">
      <c r="A82" s="23" t="s">
        <v>99</v>
      </c>
      <c r="B82" s="136">
        <v>19.614999999999998</v>
      </c>
      <c r="C82" s="53">
        <f t="shared" si="5"/>
        <v>2.2839442850334534E-3</v>
      </c>
      <c r="D82" s="136">
        <v>39.317</v>
      </c>
      <c r="E82" s="53">
        <f t="shared" si="6"/>
        <v>3.1550343449124958E-3</v>
      </c>
      <c r="F82" s="136">
        <v>25.449000000000002</v>
      </c>
      <c r="G82" s="53">
        <f t="shared" si="7"/>
        <v>2.597686284136804E-3</v>
      </c>
      <c r="H82" s="74">
        <f t="shared" si="8"/>
        <v>-0.35272274079914534</v>
      </c>
      <c r="I82" s="53">
        <f t="shared" si="9"/>
        <v>0.29742543971450441</v>
      </c>
    </row>
    <row r="83" spans="1:9" x14ac:dyDescent="0.35">
      <c r="A83" s="23" t="s">
        <v>50</v>
      </c>
      <c r="B83" s="136">
        <v>23.099</v>
      </c>
      <c r="C83" s="53">
        <f t="shared" si="5"/>
        <v>2.6896165709909634E-3</v>
      </c>
      <c r="D83" s="136">
        <v>27.763000000000002</v>
      </c>
      <c r="E83" s="53">
        <f t="shared" si="6"/>
        <v>2.2278713665286167E-3</v>
      </c>
      <c r="F83" s="136">
        <v>25.42</v>
      </c>
      <c r="G83" s="53">
        <f t="shared" si="7"/>
        <v>2.5947261323728851E-3</v>
      </c>
      <c r="H83" s="74">
        <f t="shared" si="8"/>
        <v>-8.439289702121533E-2</v>
      </c>
      <c r="I83" s="53">
        <f t="shared" si="9"/>
        <v>0.10048054028312925</v>
      </c>
    </row>
    <row r="84" spans="1:9" x14ac:dyDescent="0.35">
      <c r="A84" s="23" t="s">
        <v>175</v>
      </c>
      <c r="B84" s="136">
        <v>24.81</v>
      </c>
      <c r="C84" s="53">
        <f t="shared" si="5"/>
        <v>2.8888431155585006E-3</v>
      </c>
      <c r="D84" s="136">
        <v>31.544</v>
      </c>
      <c r="E84" s="53">
        <f t="shared" si="6"/>
        <v>2.5312817197629465E-3</v>
      </c>
      <c r="F84" s="136">
        <v>24.466000000000001</v>
      </c>
      <c r="G84" s="53">
        <f t="shared" si="7"/>
        <v>2.4973473467598353E-3</v>
      </c>
      <c r="H84" s="74">
        <f t="shared" si="8"/>
        <v>-0.22438498605123003</v>
      </c>
      <c r="I84" s="53">
        <f t="shared" si="9"/>
        <v>-1.3865376864167556E-2</v>
      </c>
    </row>
    <row r="85" spans="1:9" x14ac:dyDescent="0.35">
      <c r="A85" s="23" t="s">
        <v>181</v>
      </c>
      <c r="B85" s="136">
        <v>29.483000000000001</v>
      </c>
      <c r="C85" s="53">
        <f t="shared" si="5"/>
        <v>3.4329609663849769E-3</v>
      </c>
      <c r="D85" s="136">
        <v>30.548999999999999</v>
      </c>
      <c r="E85" s="53">
        <f t="shared" si="6"/>
        <v>2.4514368899644385E-3</v>
      </c>
      <c r="F85" s="136">
        <v>24.335999999999999</v>
      </c>
      <c r="G85" s="53">
        <f t="shared" si="7"/>
        <v>2.4840777009215785E-3</v>
      </c>
      <c r="H85" s="74">
        <f t="shared" si="8"/>
        <v>-0.20337817931847202</v>
      </c>
      <c r="I85" s="53">
        <f t="shared" si="9"/>
        <v>-0.17457517891666385</v>
      </c>
    </row>
    <row r="86" spans="1:9" x14ac:dyDescent="0.35">
      <c r="A86" s="23" t="s">
        <v>243</v>
      </c>
      <c r="B86" s="136">
        <v>26.196999999999999</v>
      </c>
      <c r="C86" s="53">
        <f t="shared" si="5"/>
        <v>3.0503435347958904E-3</v>
      </c>
      <c r="D86" s="136">
        <v>34.822000000000003</v>
      </c>
      <c r="E86" s="53">
        <f t="shared" si="6"/>
        <v>2.7943283047674782E-3</v>
      </c>
      <c r="F86" s="136">
        <v>24.181999999999999</v>
      </c>
      <c r="G86" s="53">
        <f t="shared" si="7"/>
        <v>2.4683582743131828E-3</v>
      </c>
      <c r="H86" s="74">
        <f t="shared" si="8"/>
        <v>-0.30555396014014136</v>
      </c>
      <c r="I86" s="53">
        <f t="shared" si="9"/>
        <v>-7.6917204260029792E-2</v>
      </c>
    </row>
    <row r="87" spans="1:9" x14ac:dyDescent="0.35">
      <c r="A87" s="23" t="s">
        <v>252</v>
      </c>
      <c r="B87" s="136">
        <v>21.568999999999999</v>
      </c>
      <c r="C87" s="53">
        <f t="shared" si="5"/>
        <v>2.5114654235986011E-3</v>
      </c>
      <c r="D87" s="136">
        <v>35.941000000000003</v>
      </c>
      <c r="E87" s="53">
        <f t="shared" si="6"/>
        <v>2.884123646018262E-3</v>
      </c>
      <c r="F87" s="136">
        <v>23.96</v>
      </c>
      <c r="G87" s="53">
        <f t="shared" si="7"/>
        <v>2.4456978021893915E-3</v>
      </c>
      <c r="H87" s="74">
        <f t="shared" si="8"/>
        <v>-0.33335188225146772</v>
      </c>
      <c r="I87" s="53">
        <f t="shared" si="9"/>
        <v>0.11085353980249435</v>
      </c>
    </row>
    <row r="88" spans="1:9" x14ac:dyDescent="0.35">
      <c r="A88" s="23" t="s">
        <v>157</v>
      </c>
      <c r="B88" s="136">
        <v>189.60300000000001</v>
      </c>
      <c r="C88" s="53">
        <f t="shared" si="5"/>
        <v>2.2077118953617025E-2</v>
      </c>
      <c r="D88" s="136">
        <v>207.81</v>
      </c>
      <c r="E88" s="53">
        <f t="shared" si="6"/>
        <v>1.6675933749173786E-2</v>
      </c>
      <c r="F88" s="136">
        <v>23.097999999999999</v>
      </c>
      <c r="G88" s="53">
        <f t="shared" si="7"/>
        <v>2.3577098428618761E-3</v>
      </c>
      <c r="H88" s="74">
        <f t="shared" si="8"/>
        <v>-0.88885039218516915</v>
      </c>
      <c r="I88" s="53">
        <f t="shared" si="9"/>
        <v>-0.87817703306382289</v>
      </c>
    </row>
    <row r="89" spans="1:9" x14ac:dyDescent="0.35">
      <c r="A89" s="23" t="s">
        <v>130</v>
      </c>
      <c r="B89" s="136">
        <v>17.062999999999999</v>
      </c>
      <c r="C89" s="53">
        <f t="shared" si="5"/>
        <v>1.9867928287293306E-3</v>
      </c>
      <c r="D89" s="136">
        <v>26.946000000000002</v>
      </c>
      <c r="E89" s="53">
        <f t="shared" si="6"/>
        <v>2.1623103354277314E-3</v>
      </c>
      <c r="F89" s="136">
        <v>22.498000000000001</v>
      </c>
      <c r="G89" s="53">
        <f t="shared" si="7"/>
        <v>2.2964653236083859E-3</v>
      </c>
      <c r="H89" s="74">
        <f t="shared" si="8"/>
        <v>-0.1650708825057523</v>
      </c>
      <c r="I89" s="53">
        <f t="shared" si="9"/>
        <v>0.3185254644552542</v>
      </c>
    </row>
    <row r="90" spans="1:9" x14ac:dyDescent="0.35">
      <c r="A90" s="23" t="s">
        <v>201</v>
      </c>
      <c r="B90" s="136">
        <v>20.744</v>
      </c>
      <c r="C90" s="53">
        <f t="shared" si="5"/>
        <v>2.4154035303968371E-3</v>
      </c>
      <c r="D90" s="136">
        <v>36.426000000000002</v>
      </c>
      <c r="E90" s="53">
        <f t="shared" si="6"/>
        <v>2.9230429851662787E-3</v>
      </c>
      <c r="F90" s="136">
        <v>22.465</v>
      </c>
      <c r="G90" s="53">
        <f t="shared" si="7"/>
        <v>2.293096875049444E-3</v>
      </c>
      <c r="H90" s="74">
        <f t="shared" si="8"/>
        <v>-0.38327019162136944</v>
      </c>
      <c r="I90" s="53">
        <f t="shared" si="9"/>
        <v>8.2963748553798622E-2</v>
      </c>
    </row>
    <row r="91" spans="1:9" x14ac:dyDescent="0.35">
      <c r="A91" s="23" t="s">
        <v>234</v>
      </c>
      <c r="B91" s="136">
        <v>22.239000000000001</v>
      </c>
      <c r="C91" s="53">
        <f t="shared" si="5"/>
        <v>2.5894793247442762E-3</v>
      </c>
      <c r="D91" s="136">
        <v>29.79</v>
      </c>
      <c r="E91" s="53">
        <f t="shared" si="6"/>
        <v>2.3905301303492952E-3</v>
      </c>
      <c r="F91" s="136">
        <v>22.038</v>
      </c>
      <c r="G91" s="53">
        <f t="shared" si="7"/>
        <v>2.2495111921807098E-3</v>
      </c>
      <c r="H91" s="74">
        <f t="shared" si="8"/>
        <v>-0.26022155085599197</v>
      </c>
      <c r="I91" s="53">
        <f t="shared" si="9"/>
        <v>-9.0381761769864344E-3</v>
      </c>
    </row>
    <row r="92" spans="1:9" x14ac:dyDescent="0.35">
      <c r="A92" s="23" t="s">
        <v>211</v>
      </c>
      <c r="B92" s="136">
        <v>20.193999999999999</v>
      </c>
      <c r="C92" s="53">
        <f t="shared" si="5"/>
        <v>2.3513622682623278E-3</v>
      </c>
      <c r="D92" s="136">
        <v>62.124000000000002</v>
      </c>
      <c r="E92" s="53">
        <f t="shared" si="6"/>
        <v>4.9852062375904541E-3</v>
      </c>
      <c r="F92" s="136">
        <v>21.942</v>
      </c>
      <c r="G92" s="53">
        <f t="shared" si="7"/>
        <v>2.2397120691001514E-3</v>
      </c>
      <c r="H92" s="74">
        <f t="shared" si="8"/>
        <v>-0.64680316785783276</v>
      </c>
      <c r="I92" s="53">
        <f t="shared" si="9"/>
        <v>8.6560364464692618E-2</v>
      </c>
    </row>
    <row r="93" spans="1:9" x14ac:dyDescent="0.35">
      <c r="A93" s="23" t="s">
        <v>171</v>
      </c>
      <c r="B93" s="136">
        <v>19.593</v>
      </c>
      <c r="C93" s="53">
        <f t="shared" si="5"/>
        <v>2.2813826345480736E-3</v>
      </c>
      <c r="D93" s="136">
        <v>29.552</v>
      </c>
      <c r="E93" s="53">
        <f t="shared" si="6"/>
        <v>2.3714315680457326E-3</v>
      </c>
      <c r="F93" s="136">
        <v>21.678999999999998</v>
      </c>
      <c r="G93" s="53">
        <f t="shared" si="7"/>
        <v>2.2128665548273711E-3</v>
      </c>
      <c r="H93" s="74">
        <f t="shared" si="8"/>
        <v>-0.2664117487818084</v>
      </c>
      <c r="I93" s="53">
        <f t="shared" si="9"/>
        <v>0.10646659521257584</v>
      </c>
    </row>
    <row r="94" spans="1:9" x14ac:dyDescent="0.35">
      <c r="A94" s="23" t="s">
        <v>116</v>
      </c>
      <c r="B94" s="136">
        <v>18.248000000000001</v>
      </c>
      <c r="C94" s="53">
        <f t="shared" si="5"/>
        <v>2.1247726389645918E-3</v>
      </c>
      <c r="D94" s="136">
        <v>26.58</v>
      </c>
      <c r="E94" s="53">
        <f t="shared" si="6"/>
        <v>2.132940277431496E-3</v>
      </c>
      <c r="F94" s="136">
        <v>20.905000000000001</v>
      </c>
      <c r="G94" s="53">
        <f t="shared" si="7"/>
        <v>2.1338611249903682E-3</v>
      </c>
      <c r="H94" s="74">
        <f t="shared" si="8"/>
        <v>-0.21350639578630537</v>
      </c>
      <c r="I94" s="53">
        <f t="shared" si="9"/>
        <v>0.14560499780797898</v>
      </c>
    </row>
    <row r="95" spans="1:9" x14ac:dyDescent="0.35">
      <c r="A95" s="23" t="s">
        <v>202</v>
      </c>
      <c r="B95" s="136">
        <v>18.963000000000001</v>
      </c>
      <c r="C95" s="53">
        <f t="shared" si="5"/>
        <v>2.2080262797394539E-3</v>
      </c>
      <c r="D95" s="136">
        <v>33.616</v>
      </c>
      <c r="E95" s="53">
        <f t="shared" si="6"/>
        <v>2.6975515562880801E-3</v>
      </c>
      <c r="F95" s="136">
        <v>20.611000000000001</v>
      </c>
      <c r="G95" s="53">
        <f t="shared" si="7"/>
        <v>2.1038513105561579E-3</v>
      </c>
      <c r="H95" s="74">
        <f t="shared" si="8"/>
        <v>-0.38686934792955729</v>
      </c>
      <c r="I95" s="53">
        <f t="shared" si="9"/>
        <v>8.6906080261561991E-2</v>
      </c>
    </row>
    <row r="96" spans="1:9" x14ac:dyDescent="0.35">
      <c r="A96" s="23" t="s">
        <v>103</v>
      </c>
      <c r="B96" s="136">
        <v>21.308</v>
      </c>
      <c r="C96" s="53">
        <f t="shared" si="5"/>
        <v>2.4810749337493159E-3</v>
      </c>
      <c r="D96" s="136">
        <v>27.215</v>
      </c>
      <c r="E96" s="53">
        <f t="shared" si="6"/>
        <v>2.183896525594363E-3</v>
      </c>
      <c r="F96" s="136">
        <v>20.37</v>
      </c>
      <c r="G96" s="53">
        <f t="shared" si="7"/>
        <v>2.0792514286560059E-3</v>
      </c>
      <c r="H96" s="74">
        <f t="shared" si="8"/>
        <v>-0.25151570824912728</v>
      </c>
      <c r="I96" s="53">
        <f t="shared" si="9"/>
        <v>-4.4021024967148437E-2</v>
      </c>
    </row>
    <row r="97" spans="1:9" x14ac:dyDescent="0.35">
      <c r="A97" s="23" t="s">
        <v>214</v>
      </c>
      <c r="B97" s="136">
        <v>2.2290000000000001</v>
      </c>
      <c r="C97" s="53">
        <f t="shared" si="5"/>
        <v>2.5954176963240215E-4</v>
      </c>
      <c r="D97" s="136">
        <v>14.348000000000001</v>
      </c>
      <c r="E97" s="53">
        <f t="shared" si="6"/>
        <v>1.1513704703004931E-3</v>
      </c>
      <c r="F97" s="136">
        <v>18.507000000000001</v>
      </c>
      <c r="G97" s="53">
        <f t="shared" si="7"/>
        <v>1.8890871963739178E-3</v>
      </c>
      <c r="H97" s="74">
        <f t="shared" si="8"/>
        <v>0.28986618344020076</v>
      </c>
      <c r="I97" s="53">
        <f t="shared" si="9"/>
        <v>7.3028263795423953</v>
      </c>
    </row>
    <row r="98" spans="1:9" x14ac:dyDescent="0.35">
      <c r="A98" s="23" t="s">
        <v>199</v>
      </c>
      <c r="B98" s="136">
        <v>17.655999999999999</v>
      </c>
      <c r="C98" s="53">
        <f t="shared" si="5"/>
        <v>2.055840953176174E-3</v>
      </c>
      <c r="D98" s="136">
        <v>27.085999999999999</v>
      </c>
      <c r="E98" s="53">
        <f t="shared" si="6"/>
        <v>2.1735447838415914E-3</v>
      </c>
      <c r="F98" s="136">
        <v>18.475000000000001</v>
      </c>
      <c r="G98" s="53">
        <f t="shared" si="7"/>
        <v>1.8858208220137315E-3</v>
      </c>
      <c r="H98" s="74">
        <f t="shared" si="8"/>
        <v>-0.31791331315070503</v>
      </c>
      <c r="I98" s="53">
        <f t="shared" si="9"/>
        <v>4.6386497507929558E-2</v>
      </c>
    </row>
    <row r="99" spans="1:9" x14ac:dyDescent="0.35">
      <c r="A99" s="23" t="s">
        <v>32</v>
      </c>
      <c r="B99" s="136">
        <v>15.061999999999999</v>
      </c>
      <c r="C99" s="53">
        <f t="shared" si="5"/>
        <v>1.7537990732181433E-3</v>
      </c>
      <c r="D99" s="136">
        <v>21.446999999999999</v>
      </c>
      <c r="E99" s="53">
        <f t="shared" si="6"/>
        <v>1.7210372509433144E-3</v>
      </c>
      <c r="F99" s="136">
        <v>18.465</v>
      </c>
      <c r="G99" s="53">
        <f t="shared" si="7"/>
        <v>1.8848000800261732E-3</v>
      </c>
      <c r="H99" s="74">
        <f t="shared" si="8"/>
        <v>-0.13904042523429849</v>
      </c>
      <c r="I99" s="53">
        <f t="shared" si="9"/>
        <v>0.22593281104766971</v>
      </c>
    </row>
    <row r="100" spans="1:9" x14ac:dyDescent="0.35">
      <c r="A100" s="23" t="s">
        <v>133</v>
      </c>
      <c r="B100" s="136">
        <v>16.853000000000002</v>
      </c>
      <c r="C100" s="53">
        <f t="shared" si="5"/>
        <v>1.9623407104597912E-3</v>
      </c>
      <c r="D100" s="136">
        <v>20.696000000000002</v>
      </c>
      <c r="E100" s="53">
        <f t="shared" si="6"/>
        <v>1.6607724598089635E-3</v>
      </c>
      <c r="F100" s="136">
        <v>18.329000000000001</v>
      </c>
      <c r="G100" s="53">
        <f t="shared" si="7"/>
        <v>1.8709179889953821E-3</v>
      </c>
      <c r="H100" s="74">
        <f t="shared" si="8"/>
        <v>-0.11436992655585621</v>
      </c>
      <c r="I100" s="53">
        <f t="shared" si="9"/>
        <v>8.7580846140153046E-2</v>
      </c>
    </row>
    <row r="101" spans="1:9" x14ac:dyDescent="0.35">
      <c r="A101" s="23" t="s">
        <v>235</v>
      </c>
      <c r="B101" s="136">
        <v>16.594999999999999</v>
      </c>
      <c r="C101" s="53">
        <f t="shared" si="5"/>
        <v>1.9322995365857844E-3</v>
      </c>
      <c r="D101" s="136">
        <v>25.204000000000001</v>
      </c>
      <c r="E101" s="53">
        <f t="shared" si="6"/>
        <v>2.0225216987352682E-3</v>
      </c>
      <c r="F101" s="136">
        <v>17.45</v>
      </c>
      <c r="G101" s="53">
        <f t="shared" si="7"/>
        <v>1.7811947682890182E-3</v>
      </c>
      <c r="H101" s="74">
        <f t="shared" si="8"/>
        <v>-0.30764957943183624</v>
      </c>
      <c r="I101" s="53">
        <f t="shared" si="9"/>
        <v>5.1521542633323314E-2</v>
      </c>
    </row>
    <row r="102" spans="1:9" x14ac:dyDescent="0.35">
      <c r="A102" s="23" t="s">
        <v>132</v>
      </c>
      <c r="B102" s="136">
        <v>14.582000000000001</v>
      </c>
      <c r="C102" s="53">
        <f t="shared" si="5"/>
        <v>1.6979085171734808E-3</v>
      </c>
      <c r="D102" s="136">
        <v>25.001000000000001</v>
      </c>
      <c r="E102" s="53">
        <f t="shared" si="6"/>
        <v>2.0062317485351707E-3</v>
      </c>
      <c r="F102" s="136">
        <v>17.443000000000001</v>
      </c>
      <c r="G102" s="53">
        <f t="shared" si="7"/>
        <v>1.7804802488977276E-3</v>
      </c>
      <c r="H102" s="74">
        <f t="shared" si="8"/>
        <v>-0.30230790768369264</v>
      </c>
      <c r="I102" s="53">
        <f t="shared" si="9"/>
        <v>0.19620079550130298</v>
      </c>
    </row>
    <row r="103" spans="1:9" x14ac:dyDescent="0.35">
      <c r="A103" s="23" t="s">
        <v>170</v>
      </c>
      <c r="B103" s="136">
        <v>36.171999999999997</v>
      </c>
      <c r="C103" s="53">
        <f t="shared" si="5"/>
        <v>4.2118191525990353E-3</v>
      </c>
      <c r="D103" s="136">
        <v>14.260999999999999</v>
      </c>
      <c r="E103" s="53">
        <f t="shared" si="6"/>
        <v>1.1443890630718797E-3</v>
      </c>
      <c r="F103" s="136">
        <v>17.433</v>
      </c>
      <c r="G103" s="53">
        <f t="shared" si="7"/>
        <v>1.7794595069101694E-3</v>
      </c>
      <c r="H103" s="74">
        <f t="shared" si="8"/>
        <v>0.22242479489516875</v>
      </c>
      <c r="I103" s="53">
        <f t="shared" si="9"/>
        <v>-0.51805263739909324</v>
      </c>
    </row>
    <row r="104" spans="1:9" x14ac:dyDescent="0.35">
      <c r="A104" s="23" t="s">
        <v>117</v>
      </c>
      <c r="B104" s="136">
        <v>18.356999999999999</v>
      </c>
      <c r="C104" s="53">
        <f t="shared" si="5"/>
        <v>2.1374644527330671E-3</v>
      </c>
      <c r="D104" s="136">
        <v>34.463999999999999</v>
      </c>
      <c r="E104" s="53">
        <f t="shared" si="6"/>
        <v>2.7656002152520345E-3</v>
      </c>
      <c r="F104" s="136">
        <v>17.297999999999998</v>
      </c>
      <c r="G104" s="53">
        <f t="shared" si="7"/>
        <v>1.7656794900781339E-3</v>
      </c>
      <c r="H104" s="74">
        <f t="shared" si="8"/>
        <v>-0.49808495821727028</v>
      </c>
      <c r="I104" s="53">
        <f t="shared" si="9"/>
        <v>-5.7689164896224887E-2</v>
      </c>
    </row>
    <row r="105" spans="1:9" x14ac:dyDescent="0.35">
      <c r="A105" s="23" t="s">
        <v>49</v>
      </c>
      <c r="B105" s="136">
        <v>12.065</v>
      </c>
      <c r="C105" s="53">
        <f t="shared" si="5"/>
        <v>1.4048324139142808E-3</v>
      </c>
      <c r="D105" s="136">
        <v>12.532</v>
      </c>
      <c r="E105" s="53">
        <f t="shared" si="6"/>
        <v>1.0056436251607039E-3</v>
      </c>
      <c r="F105" s="136">
        <v>16.491</v>
      </c>
      <c r="G105" s="53">
        <f t="shared" si="7"/>
        <v>1.683305611682189E-3</v>
      </c>
      <c r="H105" s="74">
        <f t="shared" si="8"/>
        <v>0.31591126715608042</v>
      </c>
      <c r="I105" s="53">
        <f t="shared" si="9"/>
        <v>0.36684624948197264</v>
      </c>
    </row>
    <row r="106" spans="1:9" x14ac:dyDescent="0.35">
      <c r="A106" s="23" t="s">
        <v>121</v>
      </c>
      <c r="B106" s="136">
        <v>6.44</v>
      </c>
      <c r="C106" s="53">
        <f t="shared" si="5"/>
        <v>7.498649602658905E-4</v>
      </c>
      <c r="D106" s="136">
        <v>12.728999999999999</v>
      </c>
      <c r="E106" s="53">
        <f t="shared" si="6"/>
        <v>1.0214520990002075E-3</v>
      </c>
      <c r="F106" s="136">
        <v>16.379000000000001</v>
      </c>
      <c r="G106" s="53">
        <f t="shared" si="7"/>
        <v>1.6718733014215376E-3</v>
      </c>
      <c r="H106" s="74">
        <f t="shared" si="8"/>
        <v>0.28674679864875507</v>
      </c>
      <c r="I106" s="53">
        <f t="shared" si="9"/>
        <v>1.5433229813664595</v>
      </c>
    </row>
    <row r="107" spans="1:9" x14ac:dyDescent="0.35">
      <c r="A107" s="23" t="s">
        <v>184</v>
      </c>
      <c r="B107" s="136">
        <v>9.8130000000000006</v>
      </c>
      <c r="C107" s="53">
        <f t="shared" si="5"/>
        <v>1.1426125551380721E-3</v>
      </c>
      <c r="D107" s="136">
        <v>40.189</v>
      </c>
      <c r="E107" s="53">
        <f t="shared" si="6"/>
        <v>3.2250089093188261E-3</v>
      </c>
      <c r="F107" s="136">
        <v>16.318999999999999</v>
      </c>
      <c r="G107" s="53">
        <f t="shared" si="7"/>
        <v>1.6657488494961883E-3</v>
      </c>
      <c r="H107" s="74">
        <f t="shared" si="8"/>
        <v>-0.59394361641245119</v>
      </c>
      <c r="I107" s="53">
        <f t="shared" si="9"/>
        <v>0.66299806379292758</v>
      </c>
    </row>
    <row r="108" spans="1:9" x14ac:dyDescent="0.35">
      <c r="A108" s="23" t="s">
        <v>75</v>
      </c>
      <c r="B108" s="136">
        <v>16.030999999999999</v>
      </c>
      <c r="C108" s="53">
        <f t="shared" si="5"/>
        <v>1.8666281332333058E-3</v>
      </c>
      <c r="D108" s="136">
        <v>16.486999999999998</v>
      </c>
      <c r="E108" s="53">
        <f t="shared" si="6"/>
        <v>1.3230167928522602E-3</v>
      </c>
      <c r="F108" s="136">
        <v>15.913</v>
      </c>
      <c r="G108" s="53">
        <f t="shared" si="7"/>
        <v>1.6243067248013267E-3</v>
      </c>
      <c r="H108" s="74">
        <f t="shared" si="8"/>
        <v>-3.4815309031357877E-2</v>
      </c>
      <c r="I108" s="53">
        <f t="shared" si="9"/>
        <v>-7.3607385690224181E-3</v>
      </c>
    </row>
    <row r="109" spans="1:9" x14ac:dyDescent="0.35">
      <c r="A109" s="23" t="s">
        <v>224</v>
      </c>
      <c r="B109" s="136">
        <v>5.1470000000000002</v>
      </c>
      <c r="C109" s="53">
        <f t="shared" si="5"/>
        <v>5.9930977492058052E-4</v>
      </c>
      <c r="D109" s="136">
        <v>5.0810000000000004</v>
      </c>
      <c r="E109" s="53">
        <f t="shared" si="6"/>
        <v>4.0773023136303358E-4</v>
      </c>
      <c r="F109" s="136">
        <v>15.532999999999999</v>
      </c>
      <c r="G109" s="53">
        <f t="shared" si="7"/>
        <v>1.5855185292741158E-3</v>
      </c>
      <c r="H109" s="74">
        <f t="shared" si="8"/>
        <v>2.0570753788624283</v>
      </c>
      <c r="I109" s="53">
        <f t="shared" si="9"/>
        <v>2.017874489994171</v>
      </c>
    </row>
    <row r="110" spans="1:9" x14ac:dyDescent="0.35">
      <c r="A110" s="23" t="s">
        <v>238</v>
      </c>
      <c r="B110" s="136">
        <v>16.431999999999999</v>
      </c>
      <c r="C110" s="53">
        <f t="shared" si="5"/>
        <v>1.9133200352622844E-3</v>
      </c>
      <c r="D110" s="136">
        <v>18.658000000000001</v>
      </c>
      <c r="E110" s="53">
        <f t="shared" si="6"/>
        <v>1.4972309893271955E-3</v>
      </c>
      <c r="F110" s="136">
        <v>15.048999999999999</v>
      </c>
      <c r="G110" s="53">
        <f t="shared" si="7"/>
        <v>1.5361146170763001E-3</v>
      </c>
      <c r="H110" s="74">
        <f t="shared" si="8"/>
        <v>-0.19342909207846504</v>
      </c>
      <c r="I110" s="53">
        <f t="shared" si="9"/>
        <v>-8.4165043816942453E-2</v>
      </c>
    </row>
    <row r="111" spans="1:9" x14ac:dyDescent="0.35">
      <c r="A111" s="23" t="s">
        <v>106</v>
      </c>
      <c r="B111" s="136">
        <v>19.995999999999999</v>
      </c>
      <c r="C111" s="53">
        <f t="shared" si="5"/>
        <v>2.3283074138939048E-3</v>
      </c>
      <c r="D111" s="136">
        <v>27.805</v>
      </c>
      <c r="E111" s="53">
        <f t="shared" si="6"/>
        <v>2.2312417010527746E-3</v>
      </c>
      <c r="F111" s="136">
        <v>14.827</v>
      </c>
      <c r="G111" s="53">
        <f t="shared" si="7"/>
        <v>1.5134541449525086E-3</v>
      </c>
      <c r="H111" s="74">
        <f t="shared" si="8"/>
        <v>-0.46675058442726125</v>
      </c>
      <c r="I111" s="53">
        <f t="shared" si="9"/>
        <v>-0.25850170034006792</v>
      </c>
    </row>
    <row r="112" spans="1:9" x14ac:dyDescent="0.35">
      <c r="A112" s="23" t="s">
        <v>207</v>
      </c>
      <c r="B112" s="136">
        <v>17.449000000000002</v>
      </c>
      <c r="C112" s="53">
        <f t="shared" si="5"/>
        <v>2.0317381508819137E-3</v>
      </c>
      <c r="D112" s="136">
        <v>33.326000000000001</v>
      </c>
      <c r="E112" s="53">
        <f t="shared" si="6"/>
        <v>2.6742801988593697E-3</v>
      </c>
      <c r="F112" s="136">
        <v>14.818</v>
      </c>
      <c r="G112" s="53">
        <f t="shared" si="7"/>
        <v>1.5125354771637061E-3</v>
      </c>
      <c r="H112" s="74">
        <f t="shared" si="8"/>
        <v>-0.5553621796795295</v>
      </c>
      <c r="I112" s="53">
        <f t="shared" si="9"/>
        <v>-0.15078227978680736</v>
      </c>
    </row>
    <row r="113" spans="1:9" x14ac:dyDescent="0.35">
      <c r="A113" s="23" t="s">
        <v>119</v>
      </c>
      <c r="B113" s="136">
        <v>15.175000000000001</v>
      </c>
      <c r="C113" s="53">
        <f t="shared" si="5"/>
        <v>1.7669566416203244E-3</v>
      </c>
      <c r="D113" s="136">
        <v>27.931999999999999</v>
      </c>
      <c r="E113" s="53">
        <f t="shared" si="6"/>
        <v>2.241432950685348E-3</v>
      </c>
      <c r="F113" s="136">
        <v>14.744999999999999</v>
      </c>
      <c r="G113" s="53">
        <f t="shared" si="7"/>
        <v>1.5050840606545314E-3</v>
      </c>
      <c r="H113" s="74">
        <f t="shared" si="8"/>
        <v>-0.47211084061291708</v>
      </c>
      <c r="I113" s="53">
        <f t="shared" si="9"/>
        <v>-2.8336079077430076E-2</v>
      </c>
    </row>
    <row r="114" spans="1:9" x14ac:dyDescent="0.35">
      <c r="A114" s="23" t="s">
        <v>200</v>
      </c>
      <c r="B114" s="136">
        <v>6.3380000000000001</v>
      </c>
      <c r="C114" s="53">
        <f t="shared" si="5"/>
        <v>7.3798821710639967E-4</v>
      </c>
      <c r="D114" s="136">
        <v>14.064</v>
      </c>
      <c r="E114" s="53">
        <f t="shared" si="6"/>
        <v>1.1285805892323763E-3</v>
      </c>
      <c r="F114" s="136">
        <v>14.574</v>
      </c>
      <c r="G114" s="53">
        <f t="shared" si="7"/>
        <v>1.4876293726672866E-3</v>
      </c>
      <c r="H114" s="74">
        <f t="shared" si="8"/>
        <v>3.6262798634812299E-2</v>
      </c>
      <c r="I114" s="53">
        <f t="shared" si="9"/>
        <v>1.2994635531713472</v>
      </c>
    </row>
    <row r="115" spans="1:9" x14ac:dyDescent="0.35">
      <c r="A115" s="23" t="s">
        <v>94</v>
      </c>
      <c r="B115" s="136">
        <v>84.832999999999998</v>
      </c>
      <c r="C115" s="53">
        <f t="shared" si="5"/>
        <v>9.8778407102851386E-3</v>
      </c>
      <c r="D115" s="136">
        <v>16.109000000000002</v>
      </c>
      <c r="E115" s="53">
        <f t="shared" si="6"/>
        <v>1.2926837821348373E-3</v>
      </c>
      <c r="F115" s="136">
        <v>14.461</v>
      </c>
      <c r="G115" s="53">
        <f t="shared" si="7"/>
        <v>1.4760949882078793E-3</v>
      </c>
      <c r="H115" s="74">
        <f t="shared" si="8"/>
        <v>-0.10230306040101811</v>
      </c>
      <c r="I115" s="53">
        <f t="shared" si="9"/>
        <v>-0.82953567597515121</v>
      </c>
    </row>
    <row r="116" spans="1:9" x14ac:dyDescent="0.35">
      <c r="A116" s="23" t="s">
        <v>145</v>
      </c>
      <c r="B116" s="136">
        <v>13.305999999999999</v>
      </c>
      <c r="C116" s="53">
        <f t="shared" si="5"/>
        <v>1.549332789021419E-3</v>
      </c>
      <c r="D116" s="136">
        <v>17.45</v>
      </c>
      <c r="E116" s="53">
        <f t="shared" si="6"/>
        <v>1.4002937487276E-3</v>
      </c>
      <c r="F116" s="136">
        <v>14.379</v>
      </c>
      <c r="G116" s="53">
        <f t="shared" si="7"/>
        <v>1.4677249039099021E-3</v>
      </c>
      <c r="H116" s="74">
        <f t="shared" si="8"/>
        <v>-0.17598853868194841</v>
      </c>
      <c r="I116" s="53">
        <f t="shared" si="9"/>
        <v>8.0640312640913869E-2</v>
      </c>
    </row>
    <row r="117" spans="1:9" x14ac:dyDescent="0.35">
      <c r="A117" s="23" t="s">
        <v>142</v>
      </c>
      <c r="B117" s="136">
        <v>13.565</v>
      </c>
      <c r="C117" s="53">
        <f t="shared" si="5"/>
        <v>1.5794904015538516E-3</v>
      </c>
      <c r="D117" s="136">
        <v>23.524000000000001</v>
      </c>
      <c r="E117" s="53">
        <f t="shared" si="6"/>
        <v>1.8877083177689434E-3</v>
      </c>
      <c r="F117" s="136">
        <v>14.144</v>
      </c>
      <c r="G117" s="53">
        <f t="shared" si="7"/>
        <v>1.4437374672022852E-3</v>
      </c>
      <c r="H117" s="74">
        <f t="shared" si="8"/>
        <v>-0.39874171059343655</v>
      </c>
      <c r="I117" s="53">
        <f t="shared" si="9"/>
        <v>4.2683376336159373E-2</v>
      </c>
    </row>
    <row r="118" spans="1:9" x14ac:dyDescent="0.35">
      <c r="A118" s="23" t="s">
        <v>82</v>
      </c>
      <c r="B118" s="136">
        <v>15.519</v>
      </c>
      <c r="C118" s="53">
        <f t="shared" si="5"/>
        <v>1.8070115401189993E-3</v>
      </c>
      <c r="D118" s="136">
        <v>17.844999999999999</v>
      </c>
      <c r="E118" s="53">
        <f t="shared" si="6"/>
        <v>1.431990942466706E-3</v>
      </c>
      <c r="F118" s="136">
        <v>14.074</v>
      </c>
      <c r="G118" s="53">
        <f t="shared" si="7"/>
        <v>1.4365922732893779E-3</v>
      </c>
      <c r="H118" s="74">
        <f t="shared" si="8"/>
        <v>-0.21131969739422807</v>
      </c>
      <c r="I118" s="53">
        <f t="shared" si="9"/>
        <v>-9.3111669566338096E-2</v>
      </c>
    </row>
    <row r="119" spans="1:9" x14ac:dyDescent="0.35">
      <c r="A119" s="23" t="s">
        <v>30</v>
      </c>
      <c r="B119" s="136">
        <v>18.395</v>
      </c>
      <c r="C119" s="53">
        <f t="shared" si="5"/>
        <v>2.1418891217532695E-3</v>
      </c>
      <c r="D119" s="136">
        <v>25.024999999999999</v>
      </c>
      <c r="E119" s="53">
        <f t="shared" si="6"/>
        <v>2.0081576539775466E-3</v>
      </c>
      <c r="F119" s="136">
        <v>13.965</v>
      </c>
      <c r="G119" s="53">
        <f t="shared" si="7"/>
        <v>1.4254661856249937E-3</v>
      </c>
      <c r="H119" s="74">
        <f t="shared" si="8"/>
        <v>-0.44195804195804189</v>
      </c>
      <c r="I119" s="53">
        <f t="shared" si="9"/>
        <v>-0.24082631149768963</v>
      </c>
    </row>
    <row r="120" spans="1:9" x14ac:dyDescent="0.35">
      <c r="A120" s="23" t="s">
        <v>182</v>
      </c>
      <c r="B120" s="136">
        <v>8.0510000000000002</v>
      </c>
      <c r="C120" s="53">
        <f t="shared" si="5"/>
        <v>9.3744763899078953E-4</v>
      </c>
      <c r="D120" s="136">
        <v>8.2729999999999997</v>
      </c>
      <c r="E120" s="53">
        <f t="shared" si="6"/>
        <v>6.6387565519905069E-4</v>
      </c>
      <c r="F120" s="136">
        <v>13.787000000000001</v>
      </c>
      <c r="G120" s="53">
        <f t="shared" si="7"/>
        <v>1.4072969782464582E-3</v>
      </c>
      <c r="H120" s="74">
        <f t="shared" si="8"/>
        <v>0.66650549981868745</v>
      </c>
      <c r="I120" s="53">
        <f t="shared" si="9"/>
        <v>0.7124580797416471</v>
      </c>
    </row>
    <row r="121" spans="1:9" x14ac:dyDescent="0.35">
      <c r="A121" s="23" t="s">
        <v>147</v>
      </c>
      <c r="B121" s="136">
        <v>19.79</v>
      </c>
      <c r="C121" s="53">
        <f t="shared" si="5"/>
        <v>2.3043210502580701E-3</v>
      </c>
      <c r="D121" s="136">
        <v>16.536999999999999</v>
      </c>
      <c r="E121" s="53">
        <f t="shared" si="6"/>
        <v>1.3270290958572104E-3</v>
      </c>
      <c r="F121" s="136">
        <v>13.476000000000001</v>
      </c>
      <c r="G121" s="53">
        <f t="shared" si="7"/>
        <v>1.3755519024333989E-3</v>
      </c>
      <c r="H121" s="74">
        <f t="shared" si="8"/>
        <v>-0.18510007861159816</v>
      </c>
      <c r="I121" s="53">
        <f t="shared" si="9"/>
        <v>-0.31905002526528548</v>
      </c>
    </row>
    <row r="122" spans="1:9" x14ac:dyDescent="0.35">
      <c r="A122" s="23" t="s">
        <v>4</v>
      </c>
      <c r="B122" s="136">
        <v>19.329999999999998</v>
      </c>
      <c r="C122" s="53">
        <f t="shared" si="5"/>
        <v>2.2507592673819349E-3</v>
      </c>
      <c r="D122" s="136">
        <v>20.785</v>
      </c>
      <c r="E122" s="53">
        <f t="shared" si="6"/>
        <v>1.6679143591577746E-3</v>
      </c>
      <c r="F122" s="136">
        <v>13.271000000000001</v>
      </c>
      <c r="G122" s="53">
        <f t="shared" si="7"/>
        <v>1.3546266916884563E-3</v>
      </c>
      <c r="H122" s="74">
        <f t="shared" si="8"/>
        <v>-0.36151070483521763</v>
      </c>
      <c r="I122" s="53">
        <f t="shared" si="9"/>
        <v>-0.31345059493016025</v>
      </c>
    </row>
    <row r="123" spans="1:9" x14ac:dyDescent="0.35">
      <c r="A123" s="23" t="s">
        <v>28</v>
      </c>
      <c r="B123" s="136">
        <v>12.762</v>
      </c>
      <c r="C123" s="53">
        <f t="shared" si="5"/>
        <v>1.4859901588374681E-3</v>
      </c>
      <c r="D123" s="136">
        <v>18.917999999999999</v>
      </c>
      <c r="E123" s="53">
        <f t="shared" si="6"/>
        <v>1.5180949649529361E-3</v>
      </c>
      <c r="F123" s="136">
        <v>13.27</v>
      </c>
      <c r="G123" s="53">
        <f t="shared" si="7"/>
        <v>1.3545246174897004E-3</v>
      </c>
      <c r="H123" s="74">
        <f t="shared" si="8"/>
        <v>-0.29855164393699118</v>
      </c>
      <c r="I123" s="53">
        <f t="shared" si="9"/>
        <v>3.9805673091991789E-2</v>
      </c>
    </row>
    <row r="124" spans="1:9" x14ac:dyDescent="0.35">
      <c r="A124" s="23" t="s">
        <v>237</v>
      </c>
      <c r="B124" s="136">
        <v>11.23</v>
      </c>
      <c r="C124" s="53">
        <f t="shared" si="5"/>
        <v>1.3076061341282532E-3</v>
      </c>
      <c r="D124" s="136">
        <v>14.358000000000001</v>
      </c>
      <c r="E124" s="53">
        <f t="shared" si="6"/>
        <v>1.1521729309014832E-3</v>
      </c>
      <c r="F124" s="136">
        <v>13.125</v>
      </c>
      <c r="G124" s="53">
        <f t="shared" si="7"/>
        <v>1.3397238586701069E-3</v>
      </c>
      <c r="H124" s="74">
        <f t="shared" si="8"/>
        <v>-8.5875470121186792E-2</v>
      </c>
      <c r="I124" s="53">
        <f t="shared" si="9"/>
        <v>0.16874443455031152</v>
      </c>
    </row>
    <row r="125" spans="1:9" x14ac:dyDescent="0.35">
      <c r="A125" s="23" t="s">
        <v>24</v>
      </c>
      <c r="B125" s="136">
        <v>12.589</v>
      </c>
      <c r="C125" s="53">
        <f t="shared" si="5"/>
        <v>1.4658462709297043E-3</v>
      </c>
      <c r="D125" s="136">
        <v>16.238</v>
      </c>
      <c r="E125" s="53">
        <f t="shared" si="6"/>
        <v>1.3030355238876086E-3</v>
      </c>
      <c r="F125" s="136">
        <v>12.929</v>
      </c>
      <c r="G125" s="53">
        <f t="shared" si="7"/>
        <v>1.3197173157139667E-3</v>
      </c>
      <c r="H125" s="74">
        <f t="shared" si="8"/>
        <v>-0.20378125384899615</v>
      </c>
      <c r="I125" s="53">
        <f t="shared" si="9"/>
        <v>2.7007705139407312E-2</v>
      </c>
    </row>
    <row r="126" spans="1:9" x14ac:dyDescent="0.35">
      <c r="A126" s="23" t="s">
        <v>34</v>
      </c>
      <c r="B126" s="136">
        <v>9.1210000000000004</v>
      </c>
      <c r="C126" s="53">
        <f t="shared" si="5"/>
        <v>1.0620370035070168E-3</v>
      </c>
      <c r="D126" s="136">
        <v>14.507</v>
      </c>
      <c r="E126" s="53">
        <f t="shared" si="6"/>
        <v>1.1641295938562344E-3</v>
      </c>
      <c r="F126" s="136">
        <v>12.88</v>
      </c>
      <c r="G126" s="53">
        <f t="shared" si="7"/>
        <v>1.3147156799749316E-3</v>
      </c>
      <c r="H126" s="74">
        <f t="shared" si="8"/>
        <v>-0.1121527538429723</v>
      </c>
      <c r="I126" s="53">
        <f t="shared" si="9"/>
        <v>0.41212586339217183</v>
      </c>
    </row>
    <row r="127" spans="1:9" x14ac:dyDescent="0.35">
      <c r="A127" s="23" t="s">
        <v>225</v>
      </c>
      <c r="B127" s="136">
        <v>7.96</v>
      </c>
      <c r="C127" s="53">
        <f t="shared" si="5"/>
        <v>9.2685172107398884E-4</v>
      </c>
      <c r="D127" s="136">
        <v>110.879</v>
      </c>
      <c r="E127" s="53">
        <f t="shared" si="6"/>
        <v>8.8976028977173389E-3</v>
      </c>
      <c r="F127" s="136">
        <v>11.516999999999999</v>
      </c>
      <c r="G127" s="53">
        <f t="shared" si="7"/>
        <v>1.175588547070752E-3</v>
      </c>
      <c r="H127" s="74">
        <f t="shared" si="8"/>
        <v>-0.89613001560259387</v>
      </c>
      <c r="I127" s="53">
        <f t="shared" si="9"/>
        <v>0.44685929648241207</v>
      </c>
    </row>
    <row r="128" spans="1:9" x14ac:dyDescent="0.35">
      <c r="A128" s="23" t="s">
        <v>253</v>
      </c>
      <c r="B128" s="136">
        <v>11.13</v>
      </c>
      <c r="C128" s="53">
        <f t="shared" si="5"/>
        <v>1.2959622682856152E-3</v>
      </c>
      <c r="D128" s="136">
        <v>15.217000000000001</v>
      </c>
      <c r="E128" s="53">
        <f t="shared" si="6"/>
        <v>1.2211042965265266E-3</v>
      </c>
      <c r="F128" s="136">
        <v>11.355</v>
      </c>
      <c r="G128" s="53">
        <f t="shared" si="7"/>
        <v>1.1590525268723097E-3</v>
      </c>
      <c r="H128" s="74">
        <f t="shared" si="8"/>
        <v>-0.25379509758822372</v>
      </c>
      <c r="I128" s="53">
        <f t="shared" si="9"/>
        <v>2.0215633423180668E-2</v>
      </c>
    </row>
    <row r="129" spans="1:9" x14ac:dyDescent="0.35">
      <c r="A129" s="23" t="s">
        <v>183</v>
      </c>
      <c r="B129" s="136">
        <v>32.435000000000002</v>
      </c>
      <c r="C129" s="53">
        <f t="shared" si="5"/>
        <v>3.7766878860596522E-3</v>
      </c>
      <c r="D129" s="136">
        <v>20.844000000000001</v>
      </c>
      <c r="E129" s="53">
        <f t="shared" si="6"/>
        <v>1.6726488767036158E-3</v>
      </c>
      <c r="F129" s="136">
        <v>11.074999999999999</v>
      </c>
      <c r="G129" s="53">
        <f t="shared" si="7"/>
        <v>1.1304717512206806E-3</v>
      </c>
      <c r="H129" s="74">
        <f t="shared" si="8"/>
        <v>-0.46867203991556328</v>
      </c>
      <c r="I129" s="53">
        <f t="shared" si="9"/>
        <v>-0.65854786496069062</v>
      </c>
    </row>
    <row r="130" spans="1:9" x14ac:dyDescent="0.35">
      <c r="A130" s="23" t="s">
        <v>229</v>
      </c>
      <c r="B130" s="136">
        <v>17.329000000000001</v>
      </c>
      <c r="C130" s="53">
        <f t="shared" si="5"/>
        <v>2.017765511870748E-3</v>
      </c>
      <c r="D130" s="136">
        <v>17.878</v>
      </c>
      <c r="E130" s="53">
        <f t="shared" si="6"/>
        <v>1.4346390624499733E-3</v>
      </c>
      <c r="F130" s="136">
        <v>10.942</v>
      </c>
      <c r="G130" s="53">
        <f t="shared" si="7"/>
        <v>1.116895882786157E-3</v>
      </c>
      <c r="H130" s="74">
        <f t="shared" si="8"/>
        <v>-0.38796285938024389</v>
      </c>
      <c r="I130" s="53">
        <f t="shared" si="9"/>
        <v>-0.36857291245888402</v>
      </c>
    </row>
    <row r="131" spans="1:9" x14ac:dyDescent="0.35">
      <c r="A131" s="23" t="s">
        <v>13</v>
      </c>
      <c r="B131" s="136">
        <v>5.8250000000000002</v>
      </c>
      <c r="C131" s="53">
        <f t="shared" si="5"/>
        <v>6.7825518533366649E-4</v>
      </c>
      <c r="D131" s="136">
        <v>102.458</v>
      </c>
      <c r="E131" s="53">
        <f t="shared" si="6"/>
        <v>8.2218508256236347E-3</v>
      </c>
      <c r="F131" s="136">
        <v>10.417</v>
      </c>
      <c r="G131" s="53">
        <f t="shared" si="7"/>
        <v>1.0633069284393527E-3</v>
      </c>
      <c r="H131" s="74">
        <f t="shared" si="8"/>
        <v>-0.89832907142438856</v>
      </c>
      <c r="I131" s="53">
        <f t="shared" si="9"/>
        <v>0.78832618025751056</v>
      </c>
    </row>
    <row r="132" spans="1:9" x14ac:dyDescent="0.35">
      <c r="A132" s="23" t="s">
        <v>247</v>
      </c>
      <c r="B132" s="136">
        <v>10.146000000000001</v>
      </c>
      <c r="C132" s="53">
        <f t="shared" si="5"/>
        <v>1.1813866283940568E-3</v>
      </c>
      <c r="D132" s="136">
        <v>17.75</v>
      </c>
      <c r="E132" s="53">
        <f t="shared" si="6"/>
        <v>1.424367566757301E-3</v>
      </c>
      <c r="F132" s="136">
        <v>9.8170000000000002</v>
      </c>
      <c r="G132" s="53">
        <f t="shared" si="7"/>
        <v>1.002062409185862E-3</v>
      </c>
      <c r="H132" s="74">
        <f t="shared" si="8"/>
        <v>-0.44692957746478867</v>
      </c>
      <c r="I132" s="53">
        <f t="shared" si="9"/>
        <v>-3.2426572048097846E-2</v>
      </c>
    </row>
    <row r="133" spans="1:9" x14ac:dyDescent="0.35">
      <c r="A133" s="23" t="s">
        <v>128</v>
      </c>
      <c r="B133" s="136">
        <v>12.458</v>
      </c>
      <c r="C133" s="53">
        <f t="shared" ref="C133:C196" si="10">B133/$B$267</f>
        <v>1.4505928066758484E-3</v>
      </c>
      <c r="D133" s="136">
        <v>10.654999999999999</v>
      </c>
      <c r="E133" s="53">
        <f t="shared" ref="E133:E196" si="11">D133/$D$267</f>
        <v>8.5502177035487546E-4</v>
      </c>
      <c r="F133" s="136">
        <v>9.7859999999999996</v>
      </c>
      <c r="G133" s="53">
        <f t="shared" ref="G133:G196" si="12">F133/$F$267</f>
        <v>9.9889810902443164E-4</v>
      </c>
      <c r="H133" s="74">
        <f t="shared" ref="H133:H196" si="13">(F133/D133)-1</f>
        <v>-8.1557954012200784E-2</v>
      </c>
      <c r="I133" s="53">
        <f t="shared" ref="I133:I196" si="14">(F133/B133)-1</f>
        <v>-0.21448065500080271</v>
      </c>
    </row>
    <row r="134" spans="1:9" x14ac:dyDescent="0.35">
      <c r="A134" s="23" t="s">
        <v>152</v>
      </c>
      <c r="B134" s="136">
        <v>22.239000000000001</v>
      </c>
      <c r="C134" s="53">
        <f t="shared" si="10"/>
        <v>2.5894793247442762E-3</v>
      </c>
      <c r="D134" s="136">
        <v>11.036</v>
      </c>
      <c r="E134" s="53">
        <f t="shared" si="11"/>
        <v>8.8559551925259555E-4</v>
      </c>
      <c r="F134" s="136">
        <v>9.718</v>
      </c>
      <c r="G134" s="53">
        <f t="shared" si="12"/>
        <v>9.9195706350903605E-4</v>
      </c>
      <c r="H134" s="74">
        <f t="shared" si="13"/>
        <v>-0.11942732874229789</v>
      </c>
      <c r="I134" s="53">
        <f t="shared" si="14"/>
        <v>-0.56301991996042988</v>
      </c>
    </row>
    <row r="135" spans="1:9" x14ac:dyDescent="0.35">
      <c r="A135" s="23" t="s">
        <v>120</v>
      </c>
      <c r="B135" s="136">
        <v>9.6280000000000001</v>
      </c>
      <c r="C135" s="53">
        <f t="shared" si="10"/>
        <v>1.1210714033291916E-3</v>
      </c>
      <c r="D135" s="136">
        <v>12.153</v>
      </c>
      <c r="E135" s="53">
        <f t="shared" si="11"/>
        <v>9.7523036838318192E-4</v>
      </c>
      <c r="F135" s="136">
        <v>9.3889999999999993</v>
      </c>
      <c r="G135" s="53">
        <f t="shared" si="12"/>
        <v>9.5837465211837201E-4</v>
      </c>
      <c r="H135" s="74">
        <f t="shared" si="13"/>
        <v>-0.22743355550069955</v>
      </c>
      <c r="I135" s="53">
        <f t="shared" si="14"/>
        <v>-2.4823431657665207E-2</v>
      </c>
    </row>
    <row r="136" spans="1:9" x14ac:dyDescent="0.35">
      <c r="A136" s="23" t="s">
        <v>110</v>
      </c>
      <c r="B136" s="136">
        <v>11.047000000000001</v>
      </c>
      <c r="C136" s="53">
        <f t="shared" si="10"/>
        <v>1.2862978596362255E-3</v>
      </c>
      <c r="D136" s="136">
        <v>22.992999999999999</v>
      </c>
      <c r="E136" s="53">
        <f t="shared" si="11"/>
        <v>1.8450976598563729E-3</v>
      </c>
      <c r="F136" s="136">
        <v>8.8979999999999997</v>
      </c>
      <c r="G136" s="53">
        <f t="shared" si="12"/>
        <v>9.0825622052926561E-4</v>
      </c>
      <c r="H136" s="74">
        <f t="shared" si="13"/>
        <v>-0.61301265602574695</v>
      </c>
      <c r="I136" s="53">
        <f t="shared" si="14"/>
        <v>-0.19453245224947957</v>
      </c>
    </row>
    <row r="137" spans="1:9" x14ac:dyDescent="0.35">
      <c r="A137" s="23" t="s">
        <v>122</v>
      </c>
      <c r="B137" s="136">
        <v>7.2690000000000001</v>
      </c>
      <c r="C137" s="53">
        <f t="shared" si="10"/>
        <v>8.4639260810135991E-4</v>
      </c>
      <c r="D137" s="136">
        <v>9.1809999999999992</v>
      </c>
      <c r="E137" s="53">
        <f t="shared" si="11"/>
        <v>7.3673907776894529E-4</v>
      </c>
      <c r="F137" s="136">
        <v>7.8449999999999998</v>
      </c>
      <c r="G137" s="53">
        <f t="shared" si="12"/>
        <v>8.0077208923938958E-4</v>
      </c>
      <c r="H137" s="74">
        <f t="shared" si="13"/>
        <v>-0.14551791743818754</v>
      </c>
      <c r="I137" s="53">
        <f t="shared" si="14"/>
        <v>7.9240610813041679E-2</v>
      </c>
    </row>
    <row r="138" spans="1:9" x14ac:dyDescent="0.35">
      <c r="A138" s="23" t="s">
        <v>159</v>
      </c>
      <c r="B138" s="136">
        <v>11.429</v>
      </c>
      <c r="C138" s="53">
        <f t="shared" si="10"/>
        <v>1.330777427155103E-3</v>
      </c>
      <c r="D138" s="136">
        <v>14.821</v>
      </c>
      <c r="E138" s="53">
        <f t="shared" si="11"/>
        <v>1.1893268567273216E-3</v>
      </c>
      <c r="F138" s="136">
        <v>7.4720000000000004</v>
      </c>
      <c r="G138" s="53">
        <f t="shared" si="12"/>
        <v>7.6269841310346964E-4</v>
      </c>
      <c r="H138" s="74">
        <f t="shared" si="13"/>
        <v>-0.49585048242358809</v>
      </c>
      <c r="I138" s="53">
        <f t="shared" si="14"/>
        <v>-0.34622451658062825</v>
      </c>
    </row>
    <row r="139" spans="1:9" x14ac:dyDescent="0.35">
      <c r="A139" s="23" t="s">
        <v>6</v>
      </c>
      <c r="B139" s="136">
        <v>5.04</v>
      </c>
      <c r="C139" s="53">
        <f t="shared" si="10"/>
        <v>5.8685083846895776E-4</v>
      </c>
      <c r="D139" s="136">
        <v>8.9160000000000004</v>
      </c>
      <c r="E139" s="53">
        <f t="shared" si="11"/>
        <v>7.1547387184270957E-4</v>
      </c>
      <c r="F139" s="136">
        <v>7.4189999999999996</v>
      </c>
      <c r="G139" s="53">
        <f t="shared" si="12"/>
        <v>7.5728848056941126E-4</v>
      </c>
      <c r="H139" s="74">
        <f t="shared" si="13"/>
        <v>-0.16790040376850612</v>
      </c>
      <c r="I139" s="53">
        <f t="shared" si="14"/>
        <v>0.4720238095238094</v>
      </c>
    </row>
    <row r="140" spans="1:9" x14ac:dyDescent="0.35">
      <c r="A140" s="23" t="s">
        <v>256</v>
      </c>
      <c r="B140" s="136">
        <v>7.4279999999999999</v>
      </c>
      <c r="C140" s="53">
        <f t="shared" si="10"/>
        <v>8.6490635479115449E-4</v>
      </c>
      <c r="D140" s="136">
        <v>7.6050000000000004</v>
      </c>
      <c r="E140" s="53">
        <f t="shared" si="11"/>
        <v>6.1027128705291682E-4</v>
      </c>
      <c r="F140" s="136">
        <v>6.9870000000000001</v>
      </c>
      <c r="G140" s="53">
        <f t="shared" si="12"/>
        <v>7.1319242670689809E-4</v>
      </c>
      <c r="H140" s="74">
        <f t="shared" si="13"/>
        <v>-8.1262327416173563E-2</v>
      </c>
      <c r="I140" s="53">
        <f t="shared" si="14"/>
        <v>-5.9369951534733456E-2</v>
      </c>
    </row>
    <row r="141" spans="1:9" x14ac:dyDescent="0.35">
      <c r="A141" s="23" t="s">
        <v>162</v>
      </c>
      <c r="B141" s="136">
        <v>4.4859999999999998</v>
      </c>
      <c r="C141" s="53">
        <f t="shared" si="10"/>
        <v>5.2234382170074291E-4</v>
      </c>
      <c r="D141" s="136">
        <v>17.428999999999998</v>
      </c>
      <c r="E141" s="53">
        <f t="shared" si="11"/>
        <v>1.3986085814655209E-3</v>
      </c>
      <c r="F141" s="136">
        <v>6.835</v>
      </c>
      <c r="G141" s="53">
        <f t="shared" si="12"/>
        <v>6.9767714849601373E-4</v>
      </c>
      <c r="H141" s="74">
        <f t="shared" si="13"/>
        <v>-0.60783751219232318</v>
      </c>
      <c r="I141" s="53">
        <f t="shared" si="14"/>
        <v>0.52362906821221578</v>
      </c>
    </row>
    <row r="142" spans="1:9" x14ac:dyDescent="0.35">
      <c r="A142" s="23" t="s">
        <v>8</v>
      </c>
      <c r="B142" s="136">
        <v>4.0000000000000001E-3</v>
      </c>
      <c r="C142" s="53">
        <f t="shared" si="10"/>
        <v>4.6575463370552209E-7</v>
      </c>
      <c r="D142" s="136">
        <v>4.3999999999999997E-2</v>
      </c>
      <c r="E142" s="53">
        <f t="shared" si="11"/>
        <v>3.5308266443561259E-6</v>
      </c>
      <c r="F142" s="136">
        <v>6.8</v>
      </c>
      <c r="G142" s="53">
        <f t="shared" si="12"/>
        <v>6.9410455153956008E-4</v>
      </c>
      <c r="H142" s="74">
        <f t="shared" si="13"/>
        <v>153.54545454545456</v>
      </c>
      <c r="I142" s="53">
        <f t="shared" si="14"/>
        <v>1699</v>
      </c>
    </row>
    <row r="143" spans="1:9" x14ac:dyDescent="0.35">
      <c r="A143" s="23" t="s">
        <v>222</v>
      </c>
      <c r="B143" s="136">
        <v>8.2789999999999999</v>
      </c>
      <c r="C143" s="53">
        <f t="shared" si="10"/>
        <v>9.639956531120043E-4</v>
      </c>
      <c r="D143" s="136">
        <v>20.756</v>
      </c>
      <c r="E143" s="53">
        <f t="shared" si="11"/>
        <v>1.6655872234149036E-3</v>
      </c>
      <c r="F143" s="136">
        <v>6.7560000000000002</v>
      </c>
      <c r="G143" s="53">
        <f t="shared" si="12"/>
        <v>6.8961328679430418E-4</v>
      </c>
      <c r="H143" s="74">
        <f t="shared" si="13"/>
        <v>-0.67450375794950856</v>
      </c>
      <c r="I143" s="53">
        <f t="shared" si="14"/>
        <v>-0.18395941538833194</v>
      </c>
    </row>
    <row r="144" spans="1:9" x14ac:dyDescent="0.35">
      <c r="A144" s="23" t="s">
        <v>31</v>
      </c>
      <c r="B144" s="136">
        <v>4.5129999999999999</v>
      </c>
      <c r="C144" s="53">
        <f t="shared" si="10"/>
        <v>5.2548766547825523E-4</v>
      </c>
      <c r="D144" s="136">
        <v>6.7519999999999998</v>
      </c>
      <c r="E144" s="53">
        <f t="shared" si="11"/>
        <v>5.4182139778846737E-4</v>
      </c>
      <c r="F144" s="136">
        <v>6.4749999999999996</v>
      </c>
      <c r="G144" s="53">
        <f t="shared" si="12"/>
        <v>6.6093043694391931E-4</v>
      </c>
      <c r="H144" s="74">
        <f t="shared" si="13"/>
        <v>-4.1024881516587675E-2</v>
      </c>
      <c r="I144" s="53">
        <f t="shared" si="14"/>
        <v>0.43474407267892756</v>
      </c>
    </row>
    <row r="145" spans="1:9" x14ac:dyDescent="0.35">
      <c r="A145" s="23" t="s">
        <v>203</v>
      </c>
      <c r="B145" s="136">
        <v>5.7240000000000002</v>
      </c>
      <c r="C145" s="53">
        <f t="shared" si="10"/>
        <v>6.6649488083260207E-4</v>
      </c>
      <c r="D145" s="136">
        <v>15.867000000000001</v>
      </c>
      <c r="E145" s="53">
        <f t="shared" si="11"/>
        <v>1.2732642355908785E-3</v>
      </c>
      <c r="F145" s="136">
        <v>6.3310000000000004</v>
      </c>
      <c r="G145" s="53">
        <f t="shared" si="12"/>
        <v>6.4623175232308169E-4</v>
      </c>
      <c r="H145" s="74">
        <f t="shared" si="13"/>
        <v>-0.60099577739963439</v>
      </c>
      <c r="I145" s="53">
        <f t="shared" si="14"/>
        <v>0.10604472396925235</v>
      </c>
    </row>
    <row r="146" spans="1:9" x14ac:dyDescent="0.35">
      <c r="A146" s="23" t="s">
        <v>174</v>
      </c>
      <c r="B146" s="136">
        <v>5.5289999999999999</v>
      </c>
      <c r="C146" s="53">
        <f t="shared" si="10"/>
        <v>6.4378934243945784E-4</v>
      </c>
      <c r="D146" s="136">
        <v>6.9050000000000002</v>
      </c>
      <c r="E146" s="53">
        <f t="shared" si="11"/>
        <v>5.5409904498361477E-4</v>
      </c>
      <c r="F146" s="136">
        <v>6.2009999999999996</v>
      </c>
      <c r="G146" s="53">
        <f t="shared" si="12"/>
        <v>6.3296210648482534E-4</v>
      </c>
      <c r="H146" s="74">
        <f t="shared" si="13"/>
        <v>-0.1019551049963795</v>
      </c>
      <c r="I146" s="53">
        <f t="shared" si="14"/>
        <v>0.12154096581660334</v>
      </c>
    </row>
    <row r="147" spans="1:9" x14ac:dyDescent="0.35">
      <c r="A147" s="23" t="s">
        <v>154</v>
      </c>
      <c r="B147" s="136">
        <v>4.915</v>
      </c>
      <c r="C147" s="53">
        <f t="shared" si="10"/>
        <v>5.7229600616566024E-4</v>
      </c>
      <c r="D147" s="136">
        <v>15.228</v>
      </c>
      <c r="E147" s="53">
        <f t="shared" si="11"/>
        <v>1.2219870031876157E-3</v>
      </c>
      <c r="F147" s="136">
        <v>6.1139999999999999</v>
      </c>
      <c r="G147" s="53">
        <f t="shared" si="12"/>
        <v>6.2408165119306916E-4</v>
      </c>
      <c r="H147" s="74">
        <f t="shared" si="13"/>
        <v>-0.59850275807722619</v>
      </c>
      <c r="I147" s="53">
        <f t="shared" si="14"/>
        <v>0.24394710071210568</v>
      </c>
    </row>
    <row r="148" spans="1:9" x14ac:dyDescent="0.35">
      <c r="A148" s="23" t="s">
        <v>81</v>
      </c>
      <c r="B148" s="136">
        <v>6.242</v>
      </c>
      <c r="C148" s="53">
        <f t="shared" si="10"/>
        <v>7.2681010589746716E-4</v>
      </c>
      <c r="D148" s="136">
        <v>181.90600000000001</v>
      </c>
      <c r="E148" s="53">
        <f t="shared" si="11"/>
        <v>1.4597239808369215E-2</v>
      </c>
      <c r="F148" s="136">
        <v>5.7549999999999999</v>
      </c>
      <c r="G148" s="53">
        <f t="shared" si="12"/>
        <v>5.8743701383973069E-4</v>
      </c>
      <c r="H148" s="74">
        <f t="shared" si="13"/>
        <v>-0.96836278077688476</v>
      </c>
      <c r="I148" s="53">
        <f t="shared" si="14"/>
        <v>-7.8019865427747526E-2</v>
      </c>
    </row>
    <row r="149" spans="1:9" x14ac:dyDescent="0.35">
      <c r="A149" s="23" t="s">
        <v>83</v>
      </c>
      <c r="B149" s="136">
        <v>9.61</v>
      </c>
      <c r="C149" s="53">
        <f t="shared" si="10"/>
        <v>1.1189755074775167E-3</v>
      </c>
      <c r="D149" s="136">
        <v>6.07</v>
      </c>
      <c r="E149" s="53">
        <f t="shared" si="11"/>
        <v>4.8709358480094743E-4</v>
      </c>
      <c r="F149" s="136">
        <v>5.4859999999999998</v>
      </c>
      <c r="G149" s="53">
        <f t="shared" si="12"/>
        <v>5.5997905437441572E-4</v>
      </c>
      <c r="H149" s="74">
        <f t="shared" si="13"/>
        <v>-9.62108731466228E-2</v>
      </c>
      <c r="I149" s="53">
        <f t="shared" si="14"/>
        <v>-0.42913631633714877</v>
      </c>
    </row>
    <row r="150" spans="1:9" x14ac:dyDescent="0.35">
      <c r="A150" s="23" t="s">
        <v>254</v>
      </c>
      <c r="B150" s="136">
        <v>5.1989999999999998</v>
      </c>
      <c r="C150" s="53">
        <f t="shared" si="10"/>
        <v>6.0536458515875224E-4</v>
      </c>
      <c r="D150" s="136">
        <v>9.9</v>
      </c>
      <c r="E150" s="53">
        <f t="shared" si="11"/>
        <v>7.9443599498012836E-4</v>
      </c>
      <c r="F150" s="136">
        <v>4.9889999999999999</v>
      </c>
      <c r="G150" s="53">
        <f t="shared" si="12"/>
        <v>5.0924817759277438E-4</v>
      </c>
      <c r="H150" s="74">
        <f t="shared" si="13"/>
        <v>-0.49606060606060609</v>
      </c>
      <c r="I150" s="53">
        <f t="shared" si="14"/>
        <v>-4.0392383150605893E-2</v>
      </c>
    </row>
    <row r="151" spans="1:9" x14ac:dyDescent="0.35">
      <c r="A151" s="23" t="s">
        <v>158</v>
      </c>
      <c r="B151" s="136">
        <v>4.2889999999999997</v>
      </c>
      <c r="C151" s="53">
        <f t="shared" si="10"/>
        <v>4.9940540599074598E-4</v>
      </c>
      <c r="D151" s="136">
        <v>2.8180000000000001</v>
      </c>
      <c r="E151" s="53">
        <f t="shared" si="11"/>
        <v>2.2613339735899008E-4</v>
      </c>
      <c r="F151" s="136">
        <v>4.9859999999999998</v>
      </c>
      <c r="G151" s="53">
        <f t="shared" si="12"/>
        <v>5.0894195499650685E-4</v>
      </c>
      <c r="H151" s="74">
        <f t="shared" si="13"/>
        <v>0.76933995741660732</v>
      </c>
      <c r="I151" s="53">
        <f t="shared" si="14"/>
        <v>0.16250874329680576</v>
      </c>
    </row>
    <row r="152" spans="1:9" x14ac:dyDescent="0.35">
      <c r="A152" s="23" t="s">
        <v>164</v>
      </c>
      <c r="B152" s="136">
        <v>2.835</v>
      </c>
      <c r="C152" s="53">
        <f t="shared" si="10"/>
        <v>3.3010359663878877E-4</v>
      </c>
      <c r="D152" s="136">
        <v>11.773999999999999</v>
      </c>
      <c r="E152" s="53">
        <f t="shared" si="11"/>
        <v>9.4481711160565964E-4</v>
      </c>
      <c r="F152" s="136">
        <v>4.9720000000000004</v>
      </c>
      <c r="G152" s="53">
        <f t="shared" si="12"/>
        <v>5.0751291621392548E-4</v>
      </c>
      <c r="H152" s="74">
        <f t="shared" si="13"/>
        <v>-0.57771360625106161</v>
      </c>
      <c r="I152" s="53">
        <f t="shared" si="14"/>
        <v>0.75379188712522072</v>
      </c>
    </row>
    <row r="153" spans="1:9" x14ac:dyDescent="0.35">
      <c r="A153" s="23" t="s">
        <v>141</v>
      </c>
      <c r="B153" s="136">
        <v>1.097</v>
      </c>
      <c r="C153" s="53">
        <f t="shared" si="10"/>
        <v>1.2773320829373943E-4</v>
      </c>
      <c r="D153" s="136">
        <v>0.98599999999999999</v>
      </c>
      <c r="E153" s="53">
        <f t="shared" si="11"/>
        <v>7.9122615257616819E-5</v>
      </c>
      <c r="F153" s="136">
        <v>4.6890000000000001</v>
      </c>
      <c r="G153" s="53">
        <f t="shared" si="12"/>
        <v>4.7862591796602903E-4</v>
      </c>
      <c r="H153" s="74">
        <f t="shared" si="13"/>
        <v>3.7555780933062879</v>
      </c>
      <c r="I153" s="53">
        <f t="shared" si="14"/>
        <v>3.2743846855059253</v>
      </c>
    </row>
    <row r="154" spans="1:9" x14ac:dyDescent="0.35">
      <c r="A154" s="23" t="s">
        <v>255</v>
      </c>
      <c r="B154" s="136">
        <v>4.5039999999999996</v>
      </c>
      <c r="C154" s="53">
        <f t="shared" si="10"/>
        <v>5.2443971755241779E-4</v>
      </c>
      <c r="D154" s="136">
        <v>10.819000000000001</v>
      </c>
      <c r="E154" s="53">
        <f t="shared" si="11"/>
        <v>8.681821242111121E-4</v>
      </c>
      <c r="F154" s="136">
        <v>4.6079999999999997</v>
      </c>
      <c r="G154" s="53">
        <f t="shared" si="12"/>
        <v>4.703579078668078E-4</v>
      </c>
      <c r="H154" s="74">
        <f t="shared" si="13"/>
        <v>-0.57408263240595248</v>
      </c>
      <c r="I154" s="53">
        <f t="shared" si="14"/>
        <v>2.3090586145648295E-2</v>
      </c>
    </row>
    <row r="155" spans="1:9" x14ac:dyDescent="0.35">
      <c r="A155" s="23" t="s">
        <v>112</v>
      </c>
      <c r="B155" s="136">
        <v>0.187</v>
      </c>
      <c r="C155" s="53">
        <f t="shared" si="10"/>
        <v>2.1774029125733155E-5</v>
      </c>
      <c r="D155" s="136">
        <v>3.4319999999999999</v>
      </c>
      <c r="E155" s="53">
        <f t="shared" si="11"/>
        <v>2.7540447825977784E-4</v>
      </c>
      <c r="F155" s="136">
        <v>4.4489999999999998</v>
      </c>
      <c r="G155" s="53">
        <f t="shared" si="12"/>
        <v>4.5412811026463281E-4</v>
      </c>
      <c r="H155" s="74">
        <f t="shared" si="13"/>
        <v>0.29632867132867124</v>
      </c>
      <c r="I155" s="53">
        <f t="shared" si="14"/>
        <v>22.791443850267378</v>
      </c>
    </row>
    <row r="156" spans="1:9" x14ac:dyDescent="0.35">
      <c r="A156" s="23" t="s">
        <v>244</v>
      </c>
      <c r="B156" s="136">
        <v>1.492</v>
      </c>
      <c r="C156" s="53">
        <f t="shared" si="10"/>
        <v>1.7372647837215973E-4</v>
      </c>
      <c r="D156" s="136">
        <v>5.0979999999999999</v>
      </c>
      <c r="E156" s="53">
        <f t="shared" si="11"/>
        <v>4.0909441438471657E-4</v>
      </c>
      <c r="F156" s="136">
        <v>4.444</v>
      </c>
      <c r="G156" s="53">
        <f t="shared" si="12"/>
        <v>4.536177392708537E-4</v>
      </c>
      <c r="H156" s="74">
        <f t="shared" si="13"/>
        <v>-0.12828560219693996</v>
      </c>
      <c r="I156" s="53">
        <f t="shared" si="14"/>
        <v>1.9785522788203753</v>
      </c>
    </row>
    <row r="157" spans="1:9" x14ac:dyDescent="0.35">
      <c r="A157" s="23" t="s">
        <v>228</v>
      </c>
      <c r="B157" s="136">
        <v>2.2170000000000001</v>
      </c>
      <c r="C157" s="53">
        <f t="shared" si="10"/>
        <v>2.581445057312856E-4</v>
      </c>
      <c r="D157" s="136">
        <v>6.032</v>
      </c>
      <c r="E157" s="53">
        <f t="shared" si="11"/>
        <v>4.8404423451718528E-4</v>
      </c>
      <c r="F157" s="136">
        <v>4.3470000000000004</v>
      </c>
      <c r="G157" s="53">
        <f t="shared" si="12"/>
        <v>4.4371654199153946E-4</v>
      </c>
      <c r="H157" s="74">
        <f t="shared" si="13"/>
        <v>-0.27934350132625985</v>
      </c>
      <c r="I157" s="53">
        <f t="shared" si="14"/>
        <v>0.96075778078484442</v>
      </c>
    </row>
    <row r="158" spans="1:9" x14ac:dyDescent="0.35">
      <c r="A158" s="23" t="s">
        <v>206</v>
      </c>
      <c r="B158" s="136">
        <v>5.4939999999999998</v>
      </c>
      <c r="C158" s="53">
        <f t="shared" si="10"/>
        <v>6.3971398939453449E-4</v>
      </c>
      <c r="D158" s="136">
        <v>3.7909999999999999</v>
      </c>
      <c r="E158" s="53">
        <f t="shared" si="11"/>
        <v>3.0421281383531988E-4</v>
      </c>
      <c r="F158" s="136">
        <v>4.194</v>
      </c>
      <c r="G158" s="53">
        <f t="shared" si="12"/>
        <v>4.2809918958189931E-4</v>
      </c>
      <c r="H158" s="74">
        <f t="shared" si="13"/>
        <v>0.10630440517013984</v>
      </c>
      <c r="I158" s="53">
        <f t="shared" si="14"/>
        <v>-0.23662176920276667</v>
      </c>
    </row>
    <row r="159" spans="1:9" x14ac:dyDescent="0.35">
      <c r="A159" s="23" t="s">
        <v>150</v>
      </c>
      <c r="B159" s="136">
        <v>8.0749999999999993</v>
      </c>
      <c r="C159" s="53">
        <f t="shared" si="10"/>
        <v>9.4024216679302252E-4</v>
      </c>
      <c r="D159" s="136">
        <v>4.9779999999999998</v>
      </c>
      <c r="E159" s="53">
        <f t="shared" si="11"/>
        <v>3.9946488717283626E-4</v>
      </c>
      <c r="F159" s="136">
        <v>4.1050000000000004</v>
      </c>
      <c r="G159" s="53">
        <f t="shared" si="12"/>
        <v>4.1901458589263155E-4</v>
      </c>
      <c r="H159" s="74">
        <f t="shared" si="13"/>
        <v>-0.17537163519485721</v>
      </c>
      <c r="I159" s="53">
        <f t="shared" si="14"/>
        <v>-0.49164086687306496</v>
      </c>
    </row>
    <row r="160" spans="1:9" x14ac:dyDescent="0.35">
      <c r="A160" s="23" t="s">
        <v>192</v>
      </c>
      <c r="B160" s="136">
        <v>1.4410000000000001</v>
      </c>
      <c r="C160" s="53">
        <f t="shared" si="10"/>
        <v>1.6778810679241434E-4</v>
      </c>
      <c r="D160" s="136">
        <v>0.17100000000000001</v>
      </c>
      <c r="E160" s="53">
        <f t="shared" si="11"/>
        <v>1.3722076276929492E-5</v>
      </c>
      <c r="F160" s="136">
        <v>4.0460000000000003</v>
      </c>
      <c r="G160" s="53">
        <f t="shared" si="12"/>
        <v>4.1299220816603833E-4</v>
      </c>
      <c r="H160" s="74">
        <f t="shared" si="13"/>
        <v>22.660818713450293</v>
      </c>
      <c r="I160" s="53">
        <f t="shared" si="14"/>
        <v>1.8077723802914645</v>
      </c>
    </row>
    <row r="161" spans="1:9" x14ac:dyDescent="0.35">
      <c r="A161" s="23" t="s">
        <v>144</v>
      </c>
      <c r="B161" s="136">
        <v>5.2889999999999997</v>
      </c>
      <c r="C161" s="53">
        <f t="shared" si="10"/>
        <v>6.1584406441712652E-4</v>
      </c>
      <c r="D161" s="136">
        <v>4.4800000000000004</v>
      </c>
      <c r="E161" s="53">
        <f t="shared" si="11"/>
        <v>3.595023492435329E-4</v>
      </c>
      <c r="F161" s="136">
        <v>4.0410000000000004</v>
      </c>
      <c r="G161" s="53">
        <f t="shared" si="12"/>
        <v>4.1248183717225922E-4</v>
      </c>
      <c r="H161" s="74">
        <f t="shared" si="13"/>
        <v>-9.7991071428571441E-2</v>
      </c>
      <c r="I161" s="53">
        <f t="shared" si="14"/>
        <v>-0.23596142938173559</v>
      </c>
    </row>
    <row r="162" spans="1:9" x14ac:dyDescent="0.35">
      <c r="A162" s="23" t="s">
        <v>186</v>
      </c>
      <c r="B162" s="136">
        <v>3.6150000000000002</v>
      </c>
      <c r="C162" s="53">
        <f t="shared" si="10"/>
        <v>4.2092575021136558E-4</v>
      </c>
      <c r="D162" s="136">
        <v>4.6630000000000003</v>
      </c>
      <c r="E162" s="53">
        <f t="shared" si="11"/>
        <v>3.741873782416504E-4</v>
      </c>
      <c r="F162" s="136">
        <v>3.8260000000000001</v>
      </c>
      <c r="G162" s="53">
        <f t="shared" si="12"/>
        <v>3.9053588443975842E-4</v>
      </c>
      <c r="H162" s="74">
        <f t="shared" si="13"/>
        <v>-0.17949817713918081</v>
      </c>
      <c r="I162" s="53">
        <f t="shared" si="14"/>
        <v>5.836791147994469E-2</v>
      </c>
    </row>
    <row r="163" spans="1:9" x14ac:dyDescent="0.35">
      <c r="A163" s="23" t="s">
        <v>240</v>
      </c>
      <c r="B163" s="136">
        <v>1.208</v>
      </c>
      <c r="C163" s="53">
        <f t="shared" si="10"/>
        <v>1.4065789937906764E-4</v>
      </c>
      <c r="D163" s="136">
        <v>3.7320000000000002</v>
      </c>
      <c r="E163" s="53">
        <f t="shared" si="11"/>
        <v>2.9947829628947873E-4</v>
      </c>
      <c r="F163" s="136">
        <v>3.8010000000000002</v>
      </c>
      <c r="G163" s="53">
        <f t="shared" si="12"/>
        <v>3.8798402947086294E-4</v>
      </c>
      <c r="H163" s="74">
        <f t="shared" si="13"/>
        <v>1.8488745980707488E-2</v>
      </c>
      <c r="I163" s="53">
        <f t="shared" si="14"/>
        <v>2.1465231788079473</v>
      </c>
    </row>
    <row r="164" spans="1:9" x14ac:dyDescent="0.35">
      <c r="A164" s="23" t="s">
        <v>64</v>
      </c>
      <c r="B164" s="136">
        <v>32.786999999999999</v>
      </c>
      <c r="C164" s="53">
        <f t="shared" si="10"/>
        <v>3.8176742938257377E-3</v>
      </c>
      <c r="D164" s="136">
        <v>30.481000000000002</v>
      </c>
      <c r="E164" s="53">
        <f t="shared" si="11"/>
        <v>2.4459801578777065E-3</v>
      </c>
      <c r="F164" s="136">
        <v>3.7280000000000002</v>
      </c>
      <c r="G164" s="53">
        <f t="shared" si="12"/>
        <v>3.8053261296168829E-4</v>
      </c>
      <c r="H164" s="74">
        <f t="shared" si="13"/>
        <v>-0.87769430136806537</v>
      </c>
      <c r="I164" s="53">
        <f t="shared" si="14"/>
        <v>-0.88629639796260706</v>
      </c>
    </row>
    <row r="165" spans="1:9" x14ac:dyDescent="0.35">
      <c r="A165" s="23" t="s">
        <v>248</v>
      </c>
      <c r="B165" s="136">
        <v>3.7330000000000001</v>
      </c>
      <c r="C165" s="53">
        <f t="shared" si="10"/>
        <v>4.3466551190567848E-4</v>
      </c>
      <c r="D165" s="136">
        <v>5.3719999999999999</v>
      </c>
      <c r="E165" s="53">
        <f t="shared" si="11"/>
        <v>4.3108183485184341E-4</v>
      </c>
      <c r="F165" s="136">
        <v>3.7029999999999998</v>
      </c>
      <c r="G165" s="53">
        <f t="shared" si="12"/>
        <v>3.7798075799279281E-4</v>
      </c>
      <c r="H165" s="74">
        <f t="shared" si="13"/>
        <v>-0.31068503350707377</v>
      </c>
      <c r="I165" s="53">
        <f t="shared" si="14"/>
        <v>-8.0364318242700516E-3</v>
      </c>
    </row>
    <row r="166" spans="1:9" x14ac:dyDescent="0.35">
      <c r="A166" s="23" t="s">
        <v>74</v>
      </c>
      <c r="B166" s="136">
        <v>7.8369999999999997</v>
      </c>
      <c r="C166" s="53">
        <f t="shared" si="10"/>
        <v>9.1252976608754402E-4</v>
      </c>
      <c r="D166" s="136">
        <v>2.702</v>
      </c>
      <c r="E166" s="53">
        <f t="shared" si="11"/>
        <v>2.1682485438750574E-4</v>
      </c>
      <c r="F166" s="136">
        <v>3.6890000000000001</v>
      </c>
      <c r="G166" s="53">
        <f t="shared" si="12"/>
        <v>3.7655171921021139E-4</v>
      </c>
      <c r="H166" s="74">
        <f t="shared" si="13"/>
        <v>0.36528497409326421</v>
      </c>
      <c r="I166" s="53">
        <f t="shared" si="14"/>
        <v>-0.52928416485900209</v>
      </c>
    </row>
    <row r="167" spans="1:9" x14ac:dyDescent="0.35">
      <c r="A167" s="23" t="s">
        <v>191</v>
      </c>
      <c r="B167" s="136">
        <v>8.3550000000000004</v>
      </c>
      <c r="C167" s="53">
        <f t="shared" si="10"/>
        <v>9.7284499115240922E-4</v>
      </c>
      <c r="D167" s="136">
        <v>3.484</v>
      </c>
      <c r="E167" s="53">
        <f t="shared" si="11"/>
        <v>2.7957727338492601E-4</v>
      </c>
      <c r="F167" s="136">
        <v>3.5030000000000001</v>
      </c>
      <c r="G167" s="53">
        <f t="shared" si="12"/>
        <v>3.5756591824162928E-4</v>
      </c>
      <c r="H167" s="74">
        <f t="shared" si="13"/>
        <v>5.4535017221584159E-3</v>
      </c>
      <c r="I167" s="53">
        <f t="shared" si="14"/>
        <v>-0.58073010173548778</v>
      </c>
    </row>
    <row r="168" spans="1:9" x14ac:dyDescent="0.35">
      <c r="A168" s="23" t="s">
        <v>89</v>
      </c>
      <c r="B168" s="136">
        <v>3.3780000000000001</v>
      </c>
      <c r="C168" s="53">
        <f t="shared" si="10"/>
        <v>3.9332978816431337E-4</v>
      </c>
      <c r="D168" s="136">
        <v>3.7320000000000002</v>
      </c>
      <c r="E168" s="53">
        <f t="shared" si="11"/>
        <v>2.9947829628947873E-4</v>
      </c>
      <c r="F168" s="136">
        <v>3.484</v>
      </c>
      <c r="G168" s="53">
        <f t="shared" si="12"/>
        <v>3.5562650846526875E-4</v>
      </c>
      <c r="H168" s="74">
        <f t="shared" si="13"/>
        <v>-6.645230439442662E-2</v>
      </c>
      <c r="I168" s="53">
        <f t="shared" si="14"/>
        <v>3.1379514505624595E-2</v>
      </c>
    </row>
    <row r="169" spans="1:9" x14ac:dyDescent="0.35">
      <c r="A169" s="23" t="s">
        <v>156</v>
      </c>
      <c r="B169" s="136">
        <v>12.77</v>
      </c>
      <c r="C169" s="53">
        <f t="shared" si="10"/>
        <v>1.4869216681048791E-3</v>
      </c>
      <c r="D169" s="136">
        <v>26.109000000000002</v>
      </c>
      <c r="E169" s="53">
        <f t="shared" si="11"/>
        <v>2.0951443831248658E-3</v>
      </c>
      <c r="F169" s="136">
        <v>3.4550000000000001</v>
      </c>
      <c r="G169" s="53">
        <f t="shared" si="12"/>
        <v>3.5266635670135006E-4</v>
      </c>
      <c r="H169" s="74">
        <f t="shared" si="13"/>
        <v>-0.86767015205484699</v>
      </c>
      <c r="I169" s="53">
        <f t="shared" si="14"/>
        <v>-0.72944400939702425</v>
      </c>
    </row>
    <row r="170" spans="1:9" x14ac:dyDescent="0.35">
      <c r="A170" s="23" t="s">
        <v>193</v>
      </c>
      <c r="B170" s="136">
        <v>2.8130000000000002</v>
      </c>
      <c r="C170" s="53">
        <f t="shared" si="10"/>
        <v>3.2754194615340843E-4</v>
      </c>
      <c r="D170" s="136">
        <v>1.4690000000000001</v>
      </c>
      <c r="E170" s="53">
        <f t="shared" si="11"/>
        <v>1.1788146228543521E-4</v>
      </c>
      <c r="F170" s="136">
        <v>3.286</v>
      </c>
      <c r="G170" s="53">
        <f t="shared" si="12"/>
        <v>3.3541581711161685E-4</v>
      </c>
      <c r="H170" s="74">
        <f t="shared" si="13"/>
        <v>1.2368958475153162</v>
      </c>
      <c r="I170" s="53">
        <f t="shared" si="14"/>
        <v>0.16814788482047627</v>
      </c>
    </row>
    <row r="171" spans="1:9" x14ac:dyDescent="0.35">
      <c r="A171" s="23" t="s">
        <v>194</v>
      </c>
      <c r="B171" s="136">
        <v>5.3559999999999999</v>
      </c>
      <c r="C171" s="53">
        <f t="shared" si="10"/>
        <v>6.23645454531694E-4</v>
      </c>
      <c r="D171" s="136">
        <v>9.6660000000000004</v>
      </c>
      <c r="E171" s="53">
        <f t="shared" si="11"/>
        <v>7.7565841691696171E-4</v>
      </c>
      <c r="F171" s="136">
        <v>3.2090000000000001</v>
      </c>
      <c r="G171" s="53">
        <f t="shared" si="12"/>
        <v>3.2755610380741888E-4</v>
      </c>
      <c r="H171" s="74">
        <f t="shared" si="13"/>
        <v>-0.66801158700600038</v>
      </c>
      <c r="I171" s="53">
        <f t="shared" si="14"/>
        <v>-0.40085884988797604</v>
      </c>
    </row>
    <row r="172" spans="1:9" x14ac:dyDescent="0.35">
      <c r="A172" s="23" t="s">
        <v>249</v>
      </c>
      <c r="B172" s="136">
        <v>10.916</v>
      </c>
      <c r="C172" s="53">
        <f t="shared" si="10"/>
        <v>1.2710443953823697E-3</v>
      </c>
      <c r="D172" s="136">
        <v>4.5919999999999996</v>
      </c>
      <c r="E172" s="53">
        <f t="shared" si="11"/>
        <v>3.6848990797462111E-4</v>
      </c>
      <c r="F172" s="136">
        <v>3.044</v>
      </c>
      <c r="G172" s="53">
        <f t="shared" si="12"/>
        <v>3.10713861012709E-4</v>
      </c>
      <c r="H172" s="74">
        <f t="shared" si="13"/>
        <v>-0.33710801393728218</v>
      </c>
      <c r="I172" s="53">
        <f t="shared" si="14"/>
        <v>-0.72114327592524741</v>
      </c>
    </row>
    <row r="173" spans="1:9" x14ac:dyDescent="0.35">
      <c r="A173" s="23" t="s">
        <v>138</v>
      </c>
      <c r="B173" s="136">
        <v>14.497</v>
      </c>
      <c r="C173" s="53">
        <f t="shared" si="10"/>
        <v>1.6880112312072384E-3</v>
      </c>
      <c r="D173" s="136">
        <v>4.9619999999999997</v>
      </c>
      <c r="E173" s="53">
        <f t="shared" si="11"/>
        <v>3.9818095021125222E-4</v>
      </c>
      <c r="F173" s="136">
        <v>2.9129999999999998</v>
      </c>
      <c r="G173" s="53">
        <f t="shared" si="12"/>
        <v>2.9734214097569686E-4</v>
      </c>
      <c r="H173" s="74">
        <f t="shared" si="13"/>
        <v>-0.41293833131801694</v>
      </c>
      <c r="I173" s="53">
        <f t="shared" si="14"/>
        <v>-0.79906187487066294</v>
      </c>
    </row>
    <row r="174" spans="1:9" x14ac:dyDescent="0.35">
      <c r="A174" s="23" t="s">
        <v>242</v>
      </c>
      <c r="B174" s="136">
        <v>6.2830000000000004</v>
      </c>
      <c r="C174" s="53">
        <f t="shared" si="10"/>
        <v>7.3158409089294884E-4</v>
      </c>
      <c r="D174" s="136">
        <v>8.7050000000000001</v>
      </c>
      <c r="E174" s="53">
        <f t="shared" si="11"/>
        <v>6.9854195316181999E-4</v>
      </c>
      <c r="F174" s="136">
        <v>2.6179999999999999</v>
      </c>
      <c r="G174" s="53">
        <f t="shared" si="12"/>
        <v>2.6723025234273062E-4</v>
      </c>
      <c r="H174" s="74">
        <f t="shared" si="13"/>
        <v>-0.69925330269959796</v>
      </c>
      <c r="I174" s="53">
        <f t="shared" si="14"/>
        <v>-0.58332007003024033</v>
      </c>
    </row>
    <row r="175" spans="1:9" x14ac:dyDescent="0.35">
      <c r="A175" s="23" t="s">
        <v>95</v>
      </c>
      <c r="B175" s="136">
        <v>2.544</v>
      </c>
      <c r="C175" s="53">
        <f t="shared" si="10"/>
        <v>2.9621994703671204E-4</v>
      </c>
      <c r="D175" s="136">
        <v>3.7639999999999998</v>
      </c>
      <c r="E175" s="53">
        <f t="shared" si="11"/>
        <v>3.0204617021264675E-4</v>
      </c>
      <c r="F175" s="136">
        <v>2.6059999999999999</v>
      </c>
      <c r="G175" s="53">
        <f t="shared" si="12"/>
        <v>2.6600536195766082E-4</v>
      </c>
      <c r="H175" s="74">
        <f t="shared" si="13"/>
        <v>-0.30765143464399569</v>
      </c>
      <c r="I175" s="53">
        <f t="shared" si="14"/>
        <v>2.4371069182389959E-2</v>
      </c>
    </row>
    <row r="176" spans="1:9" x14ac:dyDescent="0.35">
      <c r="A176" s="23" t="s">
        <v>42</v>
      </c>
      <c r="B176" s="136">
        <v>1.26</v>
      </c>
      <c r="C176" s="53">
        <f t="shared" si="10"/>
        <v>1.4671270961723944E-4</v>
      </c>
      <c r="D176" s="136">
        <v>2.4180000000000001</v>
      </c>
      <c r="E176" s="53">
        <f t="shared" si="11"/>
        <v>1.9403497331938895E-4</v>
      </c>
      <c r="F176" s="136">
        <v>1.889</v>
      </c>
      <c r="G176" s="53">
        <f t="shared" si="12"/>
        <v>1.9281816144973957E-4</v>
      </c>
      <c r="H176" s="74">
        <f t="shared" si="13"/>
        <v>-0.21877584780810588</v>
      </c>
      <c r="I176" s="53">
        <f t="shared" si="14"/>
        <v>0.49920634920634921</v>
      </c>
    </row>
    <row r="177" spans="1:10" x14ac:dyDescent="0.35">
      <c r="A177" s="23" t="s">
        <v>113</v>
      </c>
      <c r="B177" s="136">
        <v>4.3550000000000004</v>
      </c>
      <c r="C177" s="53">
        <f t="shared" si="10"/>
        <v>5.0709035744688716E-4</v>
      </c>
      <c r="D177" s="136">
        <v>3.8319999999999999</v>
      </c>
      <c r="E177" s="53">
        <f t="shared" si="11"/>
        <v>3.0750290229937896E-4</v>
      </c>
      <c r="F177" s="136">
        <v>1.847</v>
      </c>
      <c r="G177" s="53">
        <f t="shared" si="12"/>
        <v>1.8853104510199522E-4</v>
      </c>
      <c r="H177" s="74">
        <f t="shared" si="13"/>
        <v>-0.51800626304801667</v>
      </c>
      <c r="I177" s="53">
        <f t="shared" si="14"/>
        <v>-0.57588978185993112</v>
      </c>
    </row>
    <row r="178" spans="1:10" x14ac:dyDescent="0.35">
      <c r="A178" s="23" t="s">
        <v>188</v>
      </c>
      <c r="B178" s="136">
        <v>1.7809999999999999</v>
      </c>
      <c r="C178" s="53">
        <f t="shared" si="10"/>
        <v>2.0737725065738367E-4</v>
      </c>
      <c r="D178" s="136">
        <v>2.6709999999999998</v>
      </c>
      <c r="E178" s="53">
        <f t="shared" si="11"/>
        <v>2.1433722652443665E-4</v>
      </c>
      <c r="F178" s="136">
        <v>1.774</v>
      </c>
      <c r="G178" s="53">
        <f t="shared" si="12"/>
        <v>1.8107962859282054E-4</v>
      </c>
      <c r="H178" s="74">
        <f t="shared" si="13"/>
        <v>-0.33582927742418567</v>
      </c>
      <c r="I178" s="53">
        <f t="shared" si="14"/>
        <v>-3.9303761931498427E-3</v>
      </c>
    </row>
    <row r="179" spans="1:10" x14ac:dyDescent="0.35">
      <c r="A179" s="23" t="s">
        <v>61</v>
      </c>
      <c r="B179" s="136">
        <v>0.59099999999999997</v>
      </c>
      <c r="C179" s="53">
        <f t="shared" si="10"/>
        <v>6.881524712999088E-5</v>
      </c>
      <c r="D179" s="136">
        <v>6.2</v>
      </c>
      <c r="E179" s="53">
        <f t="shared" si="11"/>
        <v>4.9752557261381776E-4</v>
      </c>
      <c r="F179" s="136">
        <v>1.611</v>
      </c>
      <c r="G179" s="53">
        <f t="shared" si="12"/>
        <v>1.6444153419562226E-4</v>
      </c>
      <c r="H179" s="74">
        <f t="shared" si="13"/>
        <v>-0.74016129032258071</v>
      </c>
      <c r="I179" s="53">
        <f t="shared" si="14"/>
        <v>1.7258883248730967</v>
      </c>
    </row>
    <row r="180" spans="1:10" x14ac:dyDescent="0.35">
      <c r="A180" s="23" t="s">
        <v>136</v>
      </c>
      <c r="B180" s="136">
        <v>0.61199999999999999</v>
      </c>
      <c r="C180" s="53">
        <f t="shared" si="10"/>
        <v>7.1260458956944869E-5</v>
      </c>
      <c r="D180" s="136">
        <v>1.3819999999999999</v>
      </c>
      <c r="E180" s="53">
        <f t="shared" si="11"/>
        <v>1.1090005505682195E-4</v>
      </c>
      <c r="F180" s="136">
        <v>1.59</v>
      </c>
      <c r="G180" s="53">
        <f t="shared" si="12"/>
        <v>1.622979760217501E-4</v>
      </c>
      <c r="H180" s="74">
        <f t="shared" si="13"/>
        <v>0.1505065123010132</v>
      </c>
      <c r="I180" s="53">
        <f t="shared" si="14"/>
        <v>1.5980392156862746</v>
      </c>
    </row>
    <row r="181" spans="1:10" x14ac:dyDescent="0.35">
      <c r="A181" s="23" t="s">
        <v>208</v>
      </c>
      <c r="B181" s="136">
        <v>3.9889999999999999</v>
      </c>
      <c r="C181" s="53">
        <f t="shared" si="10"/>
        <v>4.6447380846283186E-4</v>
      </c>
      <c r="D181" s="136">
        <v>3.8929999999999998</v>
      </c>
      <c r="E181" s="53">
        <f t="shared" si="11"/>
        <v>3.1239791196541812E-4</v>
      </c>
      <c r="F181" s="136">
        <v>1.5680000000000001</v>
      </c>
      <c r="G181" s="53">
        <f t="shared" si="12"/>
        <v>1.6005234364912212E-4</v>
      </c>
      <c r="H181" s="74">
        <f t="shared" si="13"/>
        <v>-0.59722578987927044</v>
      </c>
      <c r="I181" s="53">
        <f t="shared" si="14"/>
        <v>-0.60691902732514413</v>
      </c>
    </row>
    <row r="182" spans="1:10" x14ac:dyDescent="0.35">
      <c r="A182" s="23" t="s">
        <v>226</v>
      </c>
      <c r="B182" s="136">
        <v>1.1439999999999999</v>
      </c>
      <c r="C182" s="53">
        <f t="shared" si="10"/>
        <v>1.332058252397793E-4</v>
      </c>
      <c r="D182" s="136">
        <v>7.9290000000000003</v>
      </c>
      <c r="E182" s="53">
        <f t="shared" si="11"/>
        <v>6.3627101052499374E-4</v>
      </c>
      <c r="F182" s="136">
        <v>1.375</v>
      </c>
      <c r="G182" s="53">
        <f t="shared" si="12"/>
        <v>1.403520232892493E-4</v>
      </c>
      <c r="H182" s="74">
        <f t="shared" si="13"/>
        <v>-0.82658595030899229</v>
      </c>
      <c r="I182" s="53">
        <f t="shared" si="14"/>
        <v>0.20192307692307709</v>
      </c>
    </row>
    <row r="183" spans="1:10" x14ac:dyDescent="0.35">
      <c r="A183" s="23" t="s">
        <v>209</v>
      </c>
      <c r="B183" s="136">
        <v>1.431</v>
      </c>
      <c r="C183" s="53">
        <f t="shared" si="10"/>
        <v>1.6662372020815052E-4</v>
      </c>
      <c r="D183" s="136">
        <v>2.1989999999999998</v>
      </c>
      <c r="E183" s="53">
        <f t="shared" si="11"/>
        <v>1.7646108615770729E-4</v>
      </c>
      <c r="F183" s="136">
        <v>1.3560000000000001</v>
      </c>
      <c r="G183" s="53">
        <f t="shared" si="12"/>
        <v>1.3841261351288877E-4</v>
      </c>
      <c r="H183" s="74">
        <f t="shared" si="13"/>
        <v>-0.38335607094133684</v>
      </c>
      <c r="I183" s="53">
        <f t="shared" si="14"/>
        <v>-5.2410901467505155E-2</v>
      </c>
    </row>
    <row r="184" spans="1:10" x14ac:dyDescent="0.35">
      <c r="A184" s="23" t="s">
        <v>139</v>
      </c>
      <c r="B184" s="136">
        <v>1.343</v>
      </c>
      <c r="C184" s="53">
        <f t="shared" si="10"/>
        <v>1.5637711826662902E-4</v>
      </c>
      <c r="D184" s="136">
        <v>2.7120000000000002</v>
      </c>
      <c r="E184" s="53">
        <f t="shared" si="11"/>
        <v>2.1762731498849579E-4</v>
      </c>
      <c r="F184" s="136">
        <v>1.2569999999999999</v>
      </c>
      <c r="G184" s="53">
        <f t="shared" si="12"/>
        <v>1.2830726783606279E-4</v>
      </c>
      <c r="H184" s="74">
        <f t="shared" si="13"/>
        <v>-0.53650442477876115</v>
      </c>
      <c r="I184" s="53">
        <f t="shared" si="14"/>
        <v>-6.4035740878629954E-2</v>
      </c>
    </row>
    <row r="185" spans="1:10" x14ac:dyDescent="0.35">
      <c r="A185" s="23" t="s">
        <v>17</v>
      </c>
      <c r="B185" s="136">
        <v>1.595</v>
      </c>
      <c r="C185" s="53">
        <f t="shared" si="10"/>
        <v>1.8571966019007691E-4</v>
      </c>
      <c r="D185" s="136">
        <v>2.5499999999999998</v>
      </c>
      <c r="E185" s="53">
        <f t="shared" si="11"/>
        <v>2.046274532524573E-4</v>
      </c>
      <c r="F185" s="136">
        <v>1.224</v>
      </c>
      <c r="G185" s="53">
        <f t="shared" si="12"/>
        <v>1.2493881927712081E-4</v>
      </c>
      <c r="H185" s="74">
        <f t="shared" si="13"/>
        <v>-0.52</v>
      </c>
      <c r="I185" s="53">
        <f t="shared" si="14"/>
        <v>-0.23260188087774292</v>
      </c>
    </row>
    <row r="186" spans="1:10" x14ac:dyDescent="0.35">
      <c r="A186" s="23" t="s">
        <v>137</v>
      </c>
      <c r="B186" s="136">
        <v>0.64500000000000002</v>
      </c>
      <c r="C186" s="53">
        <f t="shared" si="10"/>
        <v>7.5102934685015435E-5</v>
      </c>
      <c r="D186" s="136">
        <v>1.7130000000000001</v>
      </c>
      <c r="E186" s="53">
        <f t="shared" si="11"/>
        <v>1.3746150094959191E-4</v>
      </c>
      <c r="F186" s="136">
        <v>1.204</v>
      </c>
      <c r="G186" s="53">
        <f t="shared" si="12"/>
        <v>1.2289733530200446E-4</v>
      </c>
      <c r="H186" s="74">
        <f t="shared" si="13"/>
        <v>-0.29713952130764743</v>
      </c>
      <c r="I186" s="53">
        <f t="shared" si="14"/>
        <v>0.86666666666666647</v>
      </c>
    </row>
    <row r="187" spans="1:10" x14ac:dyDescent="0.35">
      <c r="A187" s="23" t="s">
        <v>92</v>
      </c>
      <c r="B187" s="136">
        <v>1.2130000000000001</v>
      </c>
      <c r="C187" s="53">
        <f t="shared" si="10"/>
        <v>1.4124009267119957E-4</v>
      </c>
      <c r="D187" s="136">
        <v>0.94599999999999995</v>
      </c>
      <c r="E187" s="53">
        <f t="shared" si="11"/>
        <v>7.591277285365671E-5</v>
      </c>
      <c r="F187" s="136">
        <v>1.121</v>
      </c>
      <c r="G187" s="53">
        <f t="shared" si="12"/>
        <v>1.144251768052716E-4</v>
      </c>
      <c r="H187" s="74">
        <f t="shared" si="13"/>
        <v>0.18498942917547567</v>
      </c>
      <c r="I187" s="53">
        <f t="shared" si="14"/>
        <v>-7.5845012366034692E-2</v>
      </c>
    </row>
    <row r="188" spans="1:10" x14ac:dyDescent="0.35">
      <c r="A188" s="23" t="s">
        <v>90</v>
      </c>
      <c r="B188" s="136">
        <v>0.87</v>
      </c>
      <c r="C188" s="53">
        <f t="shared" si="10"/>
        <v>1.0130163283095105E-4</v>
      </c>
      <c r="D188" s="136">
        <v>0.73399999999999999</v>
      </c>
      <c r="E188" s="53">
        <f t="shared" si="11"/>
        <v>5.8900608112668099E-5</v>
      </c>
      <c r="F188" s="136">
        <v>1.1040000000000001</v>
      </c>
      <c r="G188" s="53">
        <f t="shared" si="12"/>
        <v>1.1268991542642271E-4</v>
      </c>
      <c r="H188" s="74">
        <f t="shared" si="13"/>
        <v>0.50408719346049069</v>
      </c>
      <c r="I188" s="53">
        <f t="shared" si="14"/>
        <v>0.2689655172413794</v>
      </c>
    </row>
    <row r="189" spans="1:10" x14ac:dyDescent="0.35">
      <c r="A189" s="23" t="s">
        <v>101</v>
      </c>
      <c r="B189" s="136">
        <v>1.4990000000000001</v>
      </c>
      <c r="C189" s="53">
        <f t="shared" si="10"/>
        <v>1.7454154898114441E-4</v>
      </c>
      <c r="D189" s="136">
        <v>1.988</v>
      </c>
      <c r="E189" s="53">
        <f t="shared" si="11"/>
        <v>1.595291674768177E-4</v>
      </c>
      <c r="F189" s="136">
        <v>1.026</v>
      </c>
      <c r="G189" s="53">
        <f t="shared" si="12"/>
        <v>1.0472812792346893E-4</v>
      </c>
      <c r="H189" s="74">
        <f t="shared" si="13"/>
        <v>-0.48390342052313884</v>
      </c>
      <c r="I189" s="53">
        <f t="shared" si="14"/>
        <v>-0.31554369579719821</v>
      </c>
    </row>
    <row r="190" spans="1:10" x14ac:dyDescent="0.35">
      <c r="A190" s="23" t="s">
        <v>102</v>
      </c>
      <c r="B190" s="136">
        <v>0.628</v>
      </c>
      <c r="C190" s="53">
        <f t="shared" si="10"/>
        <v>7.3123477491766962E-5</v>
      </c>
      <c r="D190" s="136">
        <v>0.30099999999999999</v>
      </c>
      <c r="E190" s="53">
        <f t="shared" si="11"/>
        <v>2.4154064089799863E-5</v>
      </c>
      <c r="F190" s="136">
        <v>0.99399999999999999</v>
      </c>
      <c r="G190" s="53">
        <f t="shared" si="12"/>
        <v>1.0146175356328276E-4</v>
      </c>
      <c r="H190" s="74">
        <f t="shared" si="13"/>
        <v>2.3023255813953489</v>
      </c>
      <c r="I190" s="53">
        <f t="shared" si="14"/>
        <v>0.58280254777070062</v>
      </c>
    </row>
    <row r="191" spans="1:10" x14ac:dyDescent="0.35">
      <c r="A191" s="23" t="s">
        <v>140</v>
      </c>
      <c r="B191" s="136">
        <v>0.42299999999999999</v>
      </c>
      <c r="C191" s="53">
        <f t="shared" si="10"/>
        <v>4.9253552514358956E-5</v>
      </c>
      <c r="D191" s="136">
        <v>3.7029999999999998</v>
      </c>
      <c r="E191" s="53">
        <f t="shared" si="11"/>
        <v>2.9715116054660759E-4</v>
      </c>
      <c r="F191" s="136">
        <v>0.98899999999999999</v>
      </c>
      <c r="G191" s="53">
        <f t="shared" si="12"/>
        <v>1.0095138256950367E-4</v>
      </c>
      <c r="H191" s="74">
        <f t="shared" si="13"/>
        <v>-0.73291925465838514</v>
      </c>
      <c r="I191" s="53">
        <f t="shared" si="14"/>
        <v>1.3380614657210401</v>
      </c>
      <c r="J191" s="61"/>
    </row>
    <row r="192" spans="1:10" x14ac:dyDescent="0.35">
      <c r="A192" s="23" t="s">
        <v>10</v>
      </c>
      <c r="B192" s="136">
        <v>0.54500000000000004</v>
      </c>
      <c r="C192" s="53">
        <f t="shared" si="10"/>
        <v>6.3459068842377386E-5</v>
      </c>
      <c r="D192" s="136">
        <v>1.9870000000000001</v>
      </c>
      <c r="E192" s="53">
        <f t="shared" si="11"/>
        <v>1.5944892141671869E-4</v>
      </c>
      <c r="F192" s="136">
        <v>0.97899999999999998</v>
      </c>
      <c r="G192" s="53">
        <f t="shared" si="12"/>
        <v>9.9930640581945493E-5</v>
      </c>
      <c r="H192" s="74">
        <f t="shared" si="13"/>
        <v>-0.50729743331655763</v>
      </c>
      <c r="I192" s="53">
        <f t="shared" si="14"/>
        <v>0.79633027522935773</v>
      </c>
    </row>
    <row r="193" spans="1:9" x14ac:dyDescent="0.35">
      <c r="A193" s="23" t="s">
        <v>59</v>
      </c>
      <c r="B193" s="136">
        <v>0.84299999999999997</v>
      </c>
      <c r="C193" s="53">
        <f t="shared" si="10"/>
        <v>9.8157789053438774E-5</v>
      </c>
      <c r="D193" s="136">
        <v>1.9379999999999999</v>
      </c>
      <c r="E193" s="53">
        <f t="shared" si="11"/>
        <v>1.5551686447186754E-4</v>
      </c>
      <c r="F193" s="136">
        <v>0.95899999999999996</v>
      </c>
      <c r="G193" s="53">
        <f t="shared" si="12"/>
        <v>9.7889156606829132E-5</v>
      </c>
      <c r="H193" s="74">
        <f t="shared" si="13"/>
        <v>-0.50515995872033026</v>
      </c>
      <c r="I193" s="53">
        <f t="shared" si="14"/>
        <v>0.13760379596678529</v>
      </c>
    </row>
    <row r="194" spans="1:9" x14ac:dyDescent="0.35">
      <c r="A194" s="23" t="s">
        <v>0</v>
      </c>
      <c r="B194" s="136">
        <v>7.2089999999999996</v>
      </c>
      <c r="C194" s="53">
        <f t="shared" si="10"/>
        <v>8.3940628859577706E-4</v>
      </c>
      <c r="D194" s="136">
        <v>3.363</v>
      </c>
      <c r="E194" s="53">
        <f t="shared" si="11"/>
        <v>2.6986750011294663E-4</v>
      </c>
      <c r="F194" s="136">
        <v>0.95699999999999996</v>
      </c>
      <c r="G194" s="53">
        <f t="shared" si="12"/>
        <v>9.76850082093175E-5</v>
      </c>
      <c r="H194" s="74">
        <f t="shared" si="13"/>
        <v>-0.7154326494201606</v>
      </c>
      <c r="I194" s="53">
        <f t="shared" si="14"/>
        <v>-0.86724927174365374</v>
      </c>
    </row>
    <row r="195" spans="1:9" x14ac:dyDescent="0.35">
      <c r="A195" s="23" t="s">
        <v>87</v>
      </c>
      <c r="B195" s="136">
        <v>0.19</v>
      </c>
      <c r="C195" s="53">
        <f t="shared" si="10"/>
        <v>2.2123345101012299E-5</v>
      </c>
      <c r="D195" s="136">
        <v>2.0550000000000002</v>
      </c>
      <c r="E195" s="53">
        <f t="shared" si="11"/>
        <v>1.6490565350345089E-4</v>
      </c>
      <c r="F195" s="136">
        <v>0.93899999999999995</v>
      </c>
      <c r="G195" s="53">
        <f t="shared" si="12"/>
        <v>9.5847672631712785E-5</v>
      </c>
      <c r="H195" s="74">
        <f t="shared" si="13"/>
        <v>-0.54306569343065703</v>
      </c>
      <c r="I195" s="53">
        <f t="shared" si="14"/>
        <v>3.9421052631578943</v>
      </c>
    </row>
    <row r="196" spans="1:9" x14ac:dyDescent="0.35">
      <c r="A196" s="23" t="s">
        <v>45</v>
      </c>
      <c r="B196" s="136">
        <v>7.1999999999999995E-2</v>
      </c>
      <c r="C196" s="53">
        <f t="shared" si="10"/>
        <v>8.3835834066993958E-6</v>
      </c>
      <c r="D196" s="136">
        <v>1.2030000000000001</v>
      </c>
      <c r="E196" s="53">
        <f t="shared" si="11"/>
        <v>9.6536010299100452E-5</v>
      </c>
      <c r="F196" s="136">
        <v>0.91900000000000004</v>
      </c>
      <c r="G196" s="53">
        <f t="shared" si="12"/>
        <v>9.3806188656596438E-5</v>
      </c>
      <c r="H196" s="74">
        <f t="shared" si="13"/>
        <v>-0.23607647547797173</v>
      </c>
      <c r="I196" s="53">
        <f t="shared" si="14"/>
        <v>11.763888888888891</v>
      </c>
    </row>
    <row r="197" spans="1:9" x14ac:dyDescent="0.35">
      <c r="A197" s="23" t="s">
        <v>19</v>
      </c>
      <c r="B197" s="136">
        <v>5.1100000000000003</v>
      </c>
      <c r="C197" s="53">
        <f t="shared" ref="C197:C260" si="15">B197/$B$267</f>
        <v>5.9500154455880447E-4</v>
      </c>
      <c r="D197" s="136">
        <v>1.63</v>
      </c>
      <c r="E197" s="53">
        <f t="shared" ref="E197:E260" si="16">D197/$D$267</f>
        <v>1.3080107796137466E-4</v>
      </c>
      <c r="F197" s="136">
        <v>0.91100000000000003</v>
      </c>
      <c r="G197" s="53">
        <f t="shared" ref="G197:G260" si="17">F197/$F$267</f>
        <v>9.2989595066549896E-5</v>
      </c>
      <c r="H197" s="74">
        <f t="shared" ref="H197:H257" si="18">(F197/D197)-1</f>
        <v>-0.4411042944785275</v>
      </c>
      <c r="I197" s="53">
        <f t="shared" ref="I197:I258" si="19">(F197/B197)-1</f>
        <v>-0.82172211350293545</v>
      </c>
    </row>
    <row r="198" spans="1:9" x14ac:dyDescent="0.35">
      <c r="A198" s="23" t="s">
        <v>126</v>
      </c>
      <c r="B198" s="136">
        <v>0.68200000000000005</v>
      </c>
      <c r="C198" s="53">
        <f t="shared" si="15"/>
        <v>7.9411165046791517E-5</v>
      </c>
      <c r="D198" s="136">
        <v>1.077</v>
      </c>
      <c r="E198" s="53">
        <f t="shared" si="16"/>
        <v>8.6425006726626079E-5</v>
      </c>
      <c r="F198" s="136">
        <v>0.755</v>
      </c>
      <c r="G198" s="53">
        <f t="shared" si="17"/>
        <v>7.706602006064234E-5</v>
      </c>
      <c r="H198" s="74">
        <f t="shared" si="18"/>
        <v>-0.29897864438254407</v>
      </c>
      <c r="I198" s="53">
        <f t="shared" si="19"/>
        <v>0.10703812316715533</v>
      </c>
    </row>
    <row r="199" spans="1:9" x14ac:dyDescent="0.35">
      <c r="A199" s="23" t="s">
        <v>96</v>
      </c>
      <c r="B199" s="136">
        <v>0.50700000000000001</v>
      </c>
      <c r="C199" s="53">
        <f t="shared" si="15"/>
        <v>5.9034399822174918E-5</v>
      </c>
      <c r="D199" s="136">
        <v>0.91100000000000003</v>
      </c>
      <c r="E199" s="53">
        <f t="shared" si="16"/>
        <v>7.310416075019161E-5</v>
      </c>
      <c r="F199" s="136">
        <v>0.69799999999999995</v>
      </c>
      <c r="G199" s="53">
        <f t="shared" si="17"/>
        <v>7.1247790731560732E-5</v>
      </c>
      <c r="H199" s="74">
        <f t="shared" si="18"/>
        <v>-0.23380900109769487</v>
      </c>
      <c r="I199" s="53">
        <f t="shared" si="19"/>
        <v>0.37672583826429973</v>
      </c>
    </row>
    <row r="200" spans="1:9" x14ac:dyDescent="0.35">
      <c r="A200" s="23" t="s">
        <v>111</v>
      </c>
      <c r="B200" s="136">
        <v>0.10100000000000001</v>
      </c>
      <c r="C200" s="53">
        <f t="shared" si="15"/>
        <v>1.1760304501064433E-5</v>
      </c>
      <c r="D200" s="136">
        <v>1.9359999999999999</v>
      </c>
      <c r="E200" s="53">
        <f t="shared" si="16"/>
        <v>1.5535637235166954E-4</v>
      </c>
      <c r="F200" s="136">
        <v>0.64100000000000001</v>
      </c>
      <c r="G200" s="53">
        <f t="shared" si="17"/>
        <v>6.5429561402479124E-5</v>
      </c>
      <c r="H200" s="74">
        <f t="shared" si="18"/>
        <v>-0.66890495867768596</v>
      </c>
      <c r="I200" s="53">
        <f t="shared" si="19"/>
        <v>5.346534653465346</v>
      </c>
    </row>
    <row r="201" spans="1:9" x14ac:dyDescent="0.35">
      <c r="A201" s="23" t="s">
        <v>40</v>
      </c>
      <c r="B201" s="136">
        <v>0.23699999999999999</v>
      </c>
      <c r="C201" s="53">
        <f t="shared" si="15"/>
        <v>2.759596204705218E-5</v>
      </c>
      <c r="D201" s="136">
        <v>0.39900000000000002</v>
      </c>
      <c r="E201" s="53">
        <f t="shared" si="16"/>
        <v>3.2018177979502146E-5</v>
      </c>
      <c r="F201" s="136">
        <v>0.58599999999999997</v>
      </c>
      <c r="G201" s="53">
        <f t="shared" si="17"/>
        <v>5.9815480470909148E-5</v>
      </c>
      <c r="H201" s="74">
        <f t="shared" si="18"/>
        <v>0.46867167919799479</v>
      </c>
      <c r="I201" s="53">
        <f t="shared" si="19"/>
        <v>1.4725738396624473</v>
      </c>
    </row>
    <row r="202" spans="1:9" x14ac:dyDescent="0.35">
      <c r="A202" s="23" t="s">
        <v>91</v>
      </c>
      <c r="B202" s="136">
        <v>0.3</v>
      </c>
      <c r="C202" s="53">
        <f t="shared" si="15"/>
        <v>3.4931597527914153E-5</v>
      </c>
      <c r="D202" s="136">
        <v>1.2569999999999999</v>
      </c>
      <c r="E202" s="53">
        <f t="shared" si="16"/>
        <v>1.008692975444466E-4</v>
      </c>
      <c r="F202" s="136">
        <v>0.497</v>
      </c>
      <c r="G202" s="53">
        <f t="shared" si="17"/>
        <v>5.073087678164138E-5</v>
      </c>
      <c r="H202" s="74">
        <f t="shared" si="18"/>
        <v>-0.60461416070007945</v>
      </c>
      <c r="I202" s="53">
        <f t="shared" si="19"/>
        <v>0.65666666666666673</v>
      </c>
    </row>
    <row r="203" spans="1:9" x14ac:dyDescent="0.35">
      <c r="A203" s="23" t="s">
        <v>93</v>
      </c>
      <c r="B203" s="136">
        <v>1.097</v>
      </c>
      <c r="C203" s="53">
        <f t="shared" si="15"/>
        <v>1.2773320829373943E-4</v>
      </c>
      <c r="D203" s="136">
        <v>3.7040000000000002</v>
      </c>
      <c r="E203" s="53">
        <f t="shared" si="16"/>
        <v>2.9723140660670665E-4</v>
      </c>
      <c r="F203" s="136">
        <v>0.47399999999999998</v>
      </c>
      <c r="G203" s="53">
        <f t="shared" si="17"/>
        <v>4.8383170210257571E-5</v>
      </c>
      <c r="H203" s="74">
        <f t="shared" si="18"/>
        <v>-0.87203023758099352</v>
      </c>
      <c r="I203" s="53">
        <f t="shared" si="19"/>
        <v>-0.56791248860528709</v>
      </c>
    </row>
    <row r="204" spans="1:9" x14ac:dyDescent="0.35">
      <c r="A204" s="23" t="s">
        <v>153</v>
      </c>
      <c r="B204" s="136">
        <v>0.68600000000000005</v>
      </c>
      <c r="C204" s="53">
        <f t="shared" si="15"/>
        <v>7.9876919680497033E-5</v>
      </c>
      <c r="D204" s="136">
        <v>0.19</v>
      </c>
      <c r="E204" s="53">
        <f t="shared" si="16"/>
        <v>1.5246751418810545E-5</v>
      </c>
      <c r="F204" s="136">
        <v>0.47199999999999998</v>
      </c>
      <c r="G204" s="53">
        <f t="shared" si="17"/>
        <v>4.8179021812745939E-5</v>
      </c>
      <c r="H204" s="74">
        <f t="shared" si="18"/>
        <v>1.4842105263157892</v>
      </c>
      <c r="I204" s="53">
        <f t="shared" si="19"/>
        <v>-0.31195335276967939</v>
      </c>
    </row>
    <row r="205" spans="1:9" x14ac:dyDescent="0.35">
      <c r="A205" s="23" t="s">
        <v>77</v>
      </c>
      <c r="B205" s="136">
        <v>0.30399999999999999</v>
      </c>
      <c r="C205" s="53">
        <f t="shared" si="15"/>
        <v>3.5397352161619676E-5</v>
      </c>
      <c r="D205" s="136">
        <v>0.36399999999999999</v>
      </c>
      <c r="E205" s="53">
        <f t="shared" si="16"/>
        <v>2.9209565876037043E-5</v>
      </c>
      <c r="F205" s="136">
        <v>0.47099999999999997</v>
      </c>
      <c r="G205" s="53">
        <f t="shared" si="17"/>
        <v>4.8076947613990117E-5</v>
      </c>
      <c r="H205" s="74">
        <f t="shared" si="18"/>
        <v>0.29395604395604402</v>
      </c>
      <c r="I205" s="53">
        <f t="shared" si="19"/>
        <v>0.54934210526315774</v>
      </c>
    </row>
    <row r="206" spans="1:9" x14ac:dyDescent="0.35">
      <c r="A206" s="23" t="s">
        <v>245</v>
      </c>
      <c r="B206" s="136">
        <v>0.76400000000000001</v>
      </c>
      <c r="C206" s="53">
        <f t="shared" si="15"/>
        <v>8.8959135037754714E-5</v>
      </c>
      <c r="D206" s="136">
        <v>1.2689999999999999</v>
      </c>
      <c r="E206" s="53">
        <f t="shared" si="16"/>
        <v>1.0183225026563463E-4</v>
      </c>
      <c r="F206" s="136">
        <v>0.45</v>
      </c>
      <c r="G206" s="53">
        <f t="shared" si="17"/>
        <v>4.5933389440117953E-5</v>
      </c>
      <c r="H206" s="74">
        <f t="shared" si="18"/>
        <v>-0.64539007092198575</v>
      </c>
      <c r="I206" s="53">
        <f t="shared" si="19"/>
        <v>-0.41099476439790572</v>
      </c>
    </row>
    <row r="207" spans="1:9" x14ac:dyDescent="0.35">
      <c r="A207" s="23" t="s">
        <v>118</v>
      </c>
      <c r="B207" s="136">
        <v>1.252</v>
      </c>
      <c r="C207" s="53">
        <f t="shared" si="15"/>
        <v>1.4578120034982841E-4</v>
      </c>
      <c r="D207" s="136">
        <v>0.42699999999999999</v>
      </c>
      <c r="E207" s="53">
        <f t="shared" si="16"/>
        <v>3.4265067662274226E-5</v>
      </c>
      <c r="F207" s="136">
        <v>0.42499999999999999</v>
      </c>
      <c r="G207" s="53">
        <f t="shared" si="17"/>
        <v>4.3381534471222505E-5</v>
      </c>
      <c r="H207" s="74">
        <f t="shared" si="18"/>
        <v>-4.6838407494145251E-3</v>
      </c>
      <c r="I207" s="53">
        <f t="shared" si="19"/>
        <v>-0.66054313099041528</v>
      </c>
    </row>
    <row r="208" spans="1:9" x14ac:dyDescent="0.35">
      <c r="A208" s="23" t="s">
        <v>29</v>
      </c>
      <c r="B208" s="136">
        <v>0.29199999999999998</v>
      </c>
      <c r="C208" s="53">
        <f t="shared" si="15"/>
        <v>3.4000088260503106E-5</v>
      </c>
      <c r="D208" s="136">
        <v>0.24299999999999999</v>
      </c>
      <c r="E208" s="53">
        <f t="shared" si="16"/>
        <v>1.9499792604057695E-5</v>
      </c>
      <c r="F208" s="136">
        <v>0.32500000000000001</v>
      </c>
      <c r="G208" s="53">
        <f t="shared" si="17"/>
        <v>3.3174114595640741E-5</v>
      </c>
      <c r="H208" s="74">
        <f t="shared" si="18"/>
        <v>0.33744855967078191</v>
      </c>
      <c r="I208" s="53">
        <f t="shared" si="19"/>
        <v>0.1130136986301371</v>
      </c>
    </row>
    <row r="209" spans="1:9" x14ac:dyDescent="0.35">
      <c r="A209" s="23" t="s">
        <v>47</v>
      </c>
      <c r="B209" s="136">
        <v>0.11899999999999999</v>
      </c>
      <c r="C209" s="53">
        <f t="shared" si="15"/>
        <v>1.3856200352739281E-5</v>
      </c>
      <c r="D209" s="136">
        <v>0.29099999999999998</v>
      </c>
      <c r="E209" s="53">
        <f t="shared" si="16"/>
        <v>2.3351603488809832E-5</v>
      </c>
      <c r="F209" s="136">
        <v>0.27600000000000002</v>
      </c>
      <c r="G209" s="53">
        <f t="shared" si="17"/>
        <v>2.8172478856605678E-5</v>
      </c>
      <c r="H209" s="74">
        <f t="shared" si="18"/>
        <v>-5.1546391752577136E-2</v>
      </c>
      <c r="I209" s="53">
        <f t="shared" si="19"/>
        <v>1.3193277310924372</v>
      </c>
    </row>
    <row r="210" spans="1:9" x14ac:dyDescent="0.35">
      <c r="A210" s="23" t="s">
        <v>177</v>
      </c>
      <c r="B210" s="136">
        <v>0.32800000000000001</v>
      </c>
      <c r="C210" s="53">
        <f t="shared" si="15"/>
        <v>3.8191879963852809E-5</v>
      </c>
      <c r="D210" s="136">
        <v>0.67800000000000005</v>
      </c>
      <c r="E210" s="53">
        <f t="shared" si="16"/>
        <v>5.4406828747123946E-5</v>
      </c>
      <c r="F210" s="136">
        <v>0.24099999999999999</v>
      </c>
      <c r="G210" s="53">
        <f t="shared" si="17"/>
        <v>2.4599881900152057E-5</v>
      </c>
      <c r="H210" s="74">
        <f t="shared" si="18"/>
        <v>-0.64454277286135697</v>
      </c>
      <c r="I210" s="53">
        <f t="shared" si="19"/>
        <v>-0.2652439024390244</v>
      </c>
    </row>
    <row r="211" spans="1:9" x14ac:dyDescent="0.35">
      <c r="A211" s="23" t="s">
        <v>48</v>
      </c>
      <c r="B211" s="136">
        <v>0.13700000000000001</v>
      </c>
      <c r="C211" s="53">
        <f t="shared" si="15"/>
        <v>1.5952096204414131E-5</v>
      </c>
      <c r="D211" s="136">
        <v>0.436</v>
      </c>
      <c r="E211" s="53">
        <f t="shared" si="16"/>
        <v>3.4987282203165251E-5</v>
      </c>
      <c r="F211" s="136">
        <v>0.215</v>
      </c>
      <c r="G211" s="53">
        <f t="shared" si="17"/>
        <v>2.1945952732500799E-5</v>
      </c>
      <c r="H211" s="74">
        <f t="shared" si="18"/>
        <v>-0.50688073394495414</v>
      </c>
      <c r="I211" s="53">
        <f t="shared" si="19"/>
        <v>0.56934306569343041</v>
      </c>
    </row>
    <row r="212" spans="1:9" x14ac:dyDescent="0.35">
      <c r="A212" s="23" t="s">
        <v>187</v>
      </c>
      <c r="B212" s="136">
        <v>0.215</v>
      </c>
      <c r="C212" s="53">
        <f t="shared" si="15"/>
        <v>2.5034311561671812E-5</v>
      </c>
      <c r="D212" s="136">
        <v>7.1210000000000004</v>
      </c>
      <c r="E212" s="53">
        <f t="shared" si="16"/>
        <v>5.7143219396499942E-4</v>
      </c>
      <c r="F212" s="136">
        <v>0.21199999999999999</v>
      </c>
      <c r="G212" s="53">
        <f t="shared" si="17"/>
        <v>2.1639730136233345E-5</v>
      </c>
      <c r="H212" s="74">
        <f t="shared" si="18"/>
        <v>-0.97022890043533216</v>
      </c>
      <c r="I212" s="53">
        <f t="shared" si="19"/>
        <v>-1.3953488372092981E-2</v>
      </c>
    </row>
    <row r="213" spans="1:9" x14ac:dyDescent="0.35">
      <c r="A213" s="23" t="s">
        <v>53</v>
      </c>
      <c r="B213" s="136">
        <v>0.14299999999999999</v>
      </c>
      <c r="C213" s="53">
        <f t="shared" si="15"/>
        <v>1.6650728154972412E-5</v>
      </c>
      <c r="D213" s="136">
        <v>0.13900000000000001</v>
      </c>
      <c r="E213" s="53">
        <f t="shared" si="16"/>
        <v>1.1154202353761399E-5</v>
      </c>
      <c r="F213" s="136">
        <v>0.19</v>
      </c>
      <c r="G213" s="53">
        <f t="shared" si="17"/>
        <v>1.9394097763605358E-5</v>
      </c>
      <c r="H213" s="74">
        <f t="shared" si="18"/>
        <v>0.36690647482014382</v>
      </c>
      <c r="I213" s="53">
        <f t="shared" si="19"/>
        <v>0.32867132867132876</v>
      </c>
    </row>
    <row r="214" spans="1:9" x14ac:dyDescent="0.35">
      <c r="A214" s="23" t="s">
        <v>178</v>
      </c>
      <c r="B214" s="136"/>
      <c r="C214" s="53">
        <f t="shared" si="15"/>
        <v>0</v>
      </c>
      <c r="D214" s="136">
        <v>1.256</v>
      </c>
      <c r="E214" s="53">
        <f t="shared" si="16"/>
        <v>1.007890514843476E-4</v>
      </c>
      <c r="F214" s="136">
        <v>0.188</v>
      </c>
      <c r="G214" s="53">
        <f t="shared" si="17"/>
        <v>1.9189949366093723E-5</v>
      </c>
      <c r="H214" s="74">
        <f t="shared" si="18"/>
        <v>-0.85031847133757965</v>
      </c>
      <c r="I214" s="53" t="s">
        <v>321</v>
      </c>
    </row>
    <row r="215" spans="1:9" x14ac:dyDescent="0.35">
      <c r="A215" s="23" t="s">
        <v>60</v>
      </c>
      <c r="B215" s="136">
        <v>5.3999999999999999E-2</v>
      </c>
      <c r="C215" s="53">
        <f t="shared" si="15"/>
        <v>6.2876875550245477E-6</v>
      </c>
      <c r="D215" s="136">
        <v>0.17</v>
      </c>
      <c r="E215" s="53">
        <f t="shared" si="16"/>
        <v>1.3641830216830488E-5</v>
      </c>
      <c r="F215" s="136">
        <v>0.13900000000000001</v>
      </c>
      <c r="G215" s="53">
        <f t="shared" si="17"/>
        <v>1.4188313627058657E-5</v>
      </c>
      <c r="H215" s="74">
        <f t="shared" si="18"/>
        <v>-0.18235294117647061</v>
      </c>
      <c r="I215" s="53">
        <f t="shared" si="19"/>
        <v>1.5740740740740744</v>
      </c>
    </row>
    <row r="216" spans="1:9" x14ac:dyDescent="0.35">
      <c r="A216" s="23" t="s">
        <v>227</v>
      </c>
      <c r="B216" s="136">
        <v>8.5000000000000006E-2</v>
      </c>
      <c r="C216" s="53">
        <f t="shared" si="15"/>
        <v>9.8972859662423448E-6</v>
      </c>
      <c r="D216" s="136">
        <v>5.4429999999999996</v>
      </c>
      <c r="E216" s="53">
        <f t="shared" si="16"/>
        <v>4.3677930511887259E-4</v>
      </c>
      <c r="F216" s="136">
        <v>0.13900000000000001</v>
      </c>
      <c r="G216" s="53">
        <f t="shared" si="17"/>
        <v>1.4188313627058657E-5</v>
      </c>
      <c r="H216" s="74">
        <f t="shared" si="18"/>
        <v>-0.97446261252985489</v>
      </c>
      <c r="I216" s="53">
        <f t="shared" si="19"/>
        <v>0.63529411764705879</v>
      </c>
    </row>
    <row r="217" spans="1:9" x14ac:dyDescent="0.35">
      <c r="A217" s="23" t="s">
        <v>63</v>
      </c>
      <c r="B217" s="136">
        <v>2.1000000000000001E-2</v>
      </c>
      <c r="C217" s="53">
        <f t="shared" si="15"/>
        <v>2.445211826953991E-6</v>
      </c>
      <c r="D217" s="136">
        <v>2.7E-2</v>
      </c>
      <c r="E217" s="53">
        <f t="shared" si="16"/>
        <v>2.1666436226730776E-6</v>
      </c>
      <c r="F217" s="136">
        <v>0.114</v>
      </c>
      <c r="G217" s="53">
        <f t="shared" si="17"/>
        <v>1.1636458658163214E-5</v>
      </c>
      <c r="H217" s="74">
        <f t="shared" si="18"/>
        <v>3.2222222222222223</v>
      </c>
      <c r="I217" s="53">
        <f t="shared" si="19"/>
        <v>4.4285714285714288</v>
      </c>
    </row>
    <row r="218" spans="1:9" x14ac:dyDescent="0.35">
      <c r="A218" s="23" t="s">
        <v>55</v>
      </c>
      <c r="B218" s="136">
        <v>3.5000000000000003E-2</v>
      </c>
      <c r="C218" s="53">
        <f t="shared" si="15"/>
        <v>4.0753530449233188E-6</v>
      </c>
      <c r="D218" s="136">
        <v>9.7000000000000003E-2</v>
      </c>
      <c r="E218" s="53">
        <f t="shared" si="16"/>
        <v>7.7838678296032774E-6</v>
      </c>
      <c r="F218" s="136">
        <v>0.10100000000000001</v>
      </c>
      <c r="G218" s="53">
        <f t="shared" si="17"/>
        <v>1.0309494074337585E-5</v>
      </c>
      <c r="H218" s="74">
        <f t="shared" si="18"/>
        <v>4.1237113402061931E-2</v>
      </c>
      <c r="I218" s="53">
        <f t="shared" si="19"/>
        <v>1.8857142857142857</v>
      </c>
    </row>
    <row r="219" spans="1:9" x14ac:dyDescent="0.35">
      <c r="A219" s="23" t="s">
        <v>18</v>
      </c>
      <c r="B219" s="136">
        <v>0.13300000000000001</v>
      </c>
      <c r="C219" s="53">
        <f t="shared" si="15"/>
        <v>1.5486341570708608E-5</v>
      </c>
      <c r="D219" s="136">
        <v>0.19500000000000001</v>
      </c>
      <c r="E219" s="53">
        <f t="shared" si="16"/>
        <v>1.5647981719305561E-5</v>
      </c>
      <c r="F219" s="136">
        <v>9.1999999999999998E-2</v>
      </c>
      <c r="G219" s="53">
        <f t="shared" si="17"/>
        <v>9.3908262855352243E-6</v>
      </c>
      <c r="H219" s="74">
        <f t="shared" si="18"/>
        <v>-0.52820512820512822</v>
      </c>
      <c r="I219" s="53">
        <f t="shared" si="19"/>
        <v>-0.30827067669172936</v>
      </c>
    </row>
    <row r="220" spans="1:9" x14ac:dyDescent="0.35">
      <c r="A220" s="23" t="s">
        <v>124</v>
      </c>
      <c r="B220" s="136">
        <v>1.6E-2</v>
      </c>
      <c r="C220" s="53">
        <f t="shared" si="15"/>
        <v>1.8630185348220883E-6</v>
      </c>
      <c r="D220" s="136">
        <v>8.7999999999999995E-2</v>
      </c>
      <c r="E220" s="53">
        <f t="shared" si="16"/>
        <v>7.0616532887122518E-6</v>
      </c>
      <c r="F220" s="136">
        <v>8.8999999999999996E-2</v>
      </c>
      <c r="G220" s="53">
        <f t="shared" si="17"/>
        <v>9.0846036892677712E-6</v>
      </c>
      <c r="H220" s="74">
        <f t="shared" si="18"/>
        <v>1.1363636363636465E-2</v>
      </c>
      <c r="I220" s="53">
        <f t="shared" si="19"/>
        <v>4.5625</v>
      </c>
    </row>
    <row r="221" spans="1:9" x14ac:dyDescent="0.35">
      <c r="A221" s="23" t="s">
        <v>71</v>
      </c>
      <c r="B221" s="136">
        <v>111.41500000000001</v>
      </c>
      <c r="C221" s="53">
        <f t="shared" si="15"/>
        <v>1.2973013128575185E-2</v>
      </c>
      <c r="D221" s="136">
        <v>1.5509999999999999</v>
      </c>
      <c r="E221" s="53">
        <f t="shared" si="16"/>
        <v>1.2446163921355345E-4</v>
      </c>
      <c r="F221" s="136">
        <v>8.3000000000000004E-2</v>
      </c>
      <c r="G221" s="53">
        <f t="shared" si="17"/>
        <v>8.4721584967328666E-6</v>
      </c>
      <c r="H221" s="74">
        <f t="shared" si="18"/>
        <v>-0.94648613797549963</v>
      </c>
      <c r="I221" s="53">
        <f t="shared" si="19"/>
        <v>-0.99925503747251265</v>
      </c>
    </row>
    <row r="222" spans="1:9" x14ac:dyDescent="0.35">
      <c r="A222" s="23" t="s">
        <v>131</v>
      </c>
      <c r="B222" s="136">
        <v>0.16800000000000001</v>
      </c>
      <c r="C222" s="53">
        <f t="shared" si="15"/>
        <v>1.9561694615631928E-5</v>
      </c>
      <c r="D222" s="136">
        <v>5.7000000000000002E-2</v>
      </c>
      <c r="E222" s="53">
        <f t="shared" si="16"/>
        <v>4.5740254256431639E-6</v>
      </c>
      <c r="F222" s="136">
        <v>8.1000000000000003E-2</v>
      </c>
      <c r="G222" s="53">
        <f t="shared" si="17"/>
        <v>8.2680100992212312E-6</v>
      </c>
      <c r="H222" s="74">
        <f t="shared" si="18"/>
        <v>0.42105263157894735</v>
      </c>
      <c r="I222" s="53">
        <f t="shared" si="19"/>
        <v>-0.51785714285714279</v>
      </c>
    </row>
    <row r="223" spans="1:9" x14ac:dyDescent="0.35">
      <c r="A223" s="23" t="s">
        <v>3</v>
      </c>
      <c r="B223" s="136">
        <v>0.54700000000000004</v>
      </c>
      <c r="C223" s="53">
        <f t="shared" si="15"/>
        <v>6.3691946159230144E-5</v>
      </c>
      <c r="D223" s="136">
        <v>0.53100000000000003</v>
      </c>
      <c r="E223" s="53">
        <f t="shared" si="16"/>
        <v>4.2610657912570527E-5</v>
      </c>
      <c r="F223" s="136">
        <v>7.1999999999999995E-2</v>
      </c>
      <c r="G223" s="53">
        <f t="shared" si="17"/>
        <v>7.3493423104188718E-6</v>
      </c>
      <c r="H223" s="74">
        <f t="shared" si="18"/>
        <v>-0.86440677966101698</v>
      </c>
      <c r="I223" s="53">
        <f t="shared" si="19"/>
        <v>-0.86837294332723958</v>
      </c>
    </row>
    <row r="224" spans="1:9" x14ac:dyDescent="0.35">
      <c r="A224" s="23" t="s">
        <v>125</v>
      </c>
      <c r="B224" s="136">
        <v>1.6140000000000001</v>
      </c>
      <c r="C224" s="53">
        <f t="shared" si="15"/>
        <v>1.8793199470017817E-4</v>
      </c>
      <c r="D224" s="136">
        <v>3.8250000000000002</v>
      </c>
      <c r="E224" s="53">
        <f t="shared" si="16"/>
        <v>3.0694117987868598E-4</v>
      </c>
      <c r="F224" s="136">
        <v>6.4000000000000001E-2</v>
      </c>
      <c r="G224" s="53">
        <f t="shared" si="17"/>
        <v>6.532748720372331E-6</v>
      </c>
      <c r="H224" s="74">
        <f t="shared" si="18"/>
        <v>-0.98326797385620912</v>
      </c>
      <c r="I224" s="53">
        <f t="shared" si="19"/>
        <v>-0.9603469640644362</v>
      </c>
    </row>
    <row r="225" spans="1:9" x14ac:dyDescent="0.35">
      <c r="A225" s="23" t="s">
        <v>180</v>
      </c>
      <c r="B225" s="136">
        <v>0.85699999999999998</v>
      </c>
      <c r="C225" s="53">
        <f t="shared" si="15"/>
        <v>9.9787930271408095E-5</v>
      </c>
      <c r="D225" s="136">
        <v>1.9830000000000001</v>
      </c>
      <c r="E225" s="53">
        <f t="shared" si="16"/>
        <v>1.5912793717632269E-4</v>
      </c>
      <c r="F225" s="136">
        <v>5.8999999999999997E-2</v>
      </c>
      <c r="G225" s="53">
        <f t="shared" si="17"/>
        <v>6.0223777265932424E-6</v>
      </c>
      <c r="H225" s="74">
        <f t="shared" si="18"/>
        <v>-0.97024710035300055</v>
      </c>
      <c r="I225" s="53">
        <f t="shared" si="19"/>
        <v>-0.93115519253208867</v>
      </c>
    </row>
    <row r="226" spans="1:9" x14ac:dyDescent="0.35">
      <c r="A226" s="23" t="s">
        <v>43</v>
      </c>
      <c r="B226" s="136">
        <v>3.6999999999999998E-2</v>
      </c>
      <c r="C226" s="53">
        <f t="shared" si="15"/>
        <v>4.3082303617760787E-6</v>
      </c>
      <c r="D226" s="136">
        <v>0.14299999999999999</v>
      </c>
      <c r="E226" s="53">
        <f t="shared" si="16"/>
        <v>1.1475186594157408E-5</v>
      </c>
      <c r="F226" s="136">
        <v>5.1999999999999998E-2</v>
      </c>
      <c r="G226" s="53">
        <f t="shared" si="17"/>
        <v>5.3078583353025184E-6</v>
      </c>
      <c r="H226" s="74">
        <f t="shared" si="18"/>
        <v>-0.63636363636363635</v>
      </c>
      <c r="I226" s="53">
        <f t="shared" si="19"/>
        <v>0.40540540540540548</v>
      </c>
    </row>
    <row r="227" spans="1:9" x14ac:dyDescent="0.35">
      <c r="A227" s="23" t="s">
        <v>166</v>
      </c>
      <c r="B227" s="136">
        <v>1.7999999999999999E-2</v>
      </c>
      <c r="C227" s="53">
        <f t="shared" si="15"/>
        <v>2.0958958516748489E-6</v>
      </c>
      <c r="D227" s="136">
        <v>4.0000000000000001E-3</v>
      </c>
      <c r="E227" s="53">
        <f t="shared" si="16"/>
        <v>3.209842403960115E-7</v>
      </c>
      <c r="F227" s="136">
        <v>4.2000000000000003E-2</v>
      </c>
      <c r="G227" s="53">
        <f t="shared" si="17"/>
        <v>4.2871163477443422E-6</v>
      </c>
      <c r="H227" s="74">
        <f t="shared" si="18"/>
        <v>9.5</v>
      </c>
      <c r="I227" s="53">
        <f t="shared" si="19"/>
        <v>1.3333333333333335</v>
      </c>
    </row>
    <row r="228" spans="1:9" x14ac:dyDescent="0.35">
      <c r="A228" s="23" t="s">
        <v>1</v>
      </c>
      <c r="B228" s="136">
        <v>2.2440000000000002</v>
      </c>
      <c r="C228" s="53">
        <f t="shared" si="15"/>
        <v>2.6128834950879792E-4</v>
      </c>
      <c r="D228" s="136">
        <v>0.95</v>
      </c>
      <c r="E228" s="53">
        <f t="shared" si="16"/>
        <v>7.623375709405272E-5</v>
      </c>
      <c r="F228" s="136">
        <v>3.4000000000000002E-2</v>
      </c>
      <c r="G228" s="53">
        <f t="shared" si="17"/>
        <v>3.4705227576978009E-6</v>
      </c>
      <c r="H228" s="74">
        <f t="shared" si="18"/>
        <v>-0.96421052631578952</v>
      </c>
      <c r="I228" s="53">
        <f t="shared" si="19"/>
        <v>-0.98484848484848486</v>
      </c>
    </row>
    <row r="229" spans="1:9" x14ac:dyDescent="0.35">
      <c r="A229" s="23" t="s">
        <v>57</v>
      </c>
      <c r="B229" s="136">
        <v>0.46400000000000002</v>
      </c>
      <c r="C229" s="53">
        <f t="shared" si="15"/>
        <v>5.4027537509840561E-5</v>
      </c>
      <c r="D229" s="136">
        <v>4.0000000000000001E-3</v>
      </c>
      <c r="E229" s="53">
        <f t="shared" si="16"/>
        <v>3.209842403960115E-7</v>
      </c>
      <c r="F229" s="136">
        <v>2.7E-2</v>
      </c>
      <c r="G229" s="53">
        <f t="shared" si="17"/>
        <v>2.7560033664070769E-6</v>
      </c>
      <c r="H229" s="74">
        <f t="shared" si="18"/>
        <v>5.75</v>
      </c>
      <c r="I229" s="53">
        <f t="shared" si="19"/>
        <v>-0.94181034482758619</v>
      </c>
    </row>
    <row r="230" spans="1:9" x14ac:dyDescent="0.35">
      <c r="A230" s="23" t="s">
        <v>161</v>
      </c>
      <c r="B230" s="136">
        <v>3.0000000000000001E-3</v>
      </c>
      <c r="C230" s="53">
        <f t="shared" si="15"/>
        <v>3.4931597527914153E-7</v>
      </c>
      <c r="D230" s="136">
        <v>0.04</v>
      </c>
      <c r="E230" s="53">
        <f t="shared" si="16"/>
        <v>3.2098424039601147E-6</v>
      </c>
      <c r="F230" s="136">
        <v>2.4E-2</v>
      </c>
      <c r="G230" s="53">
        <f t="shared" si="17"/>
        <v>2.4497807701396242E-6</v>
      </c>
      <c r="H230" s="74">
        <f t="shared" si="18"/>
        <v>-0.4</v>
      </c>
      <c r="I230" s="53">
        <f t="shared" si="19"/>
        <v>7</v>
      </c>
    </row>
    <row r="231" spans="1:9" x14ac:dyDescent="0.35">
      <c r="A231" s="23" t="s">
        <v>163</v>
      </c>
      <c r="B231" s="136">
        <v>0.16</v>
      </c>
      <c r="C231" s="53">
        <f t="shared" si="15"/>
        <v>1.8630185348220881E-5</v>
      </c>
      <c r="D231" s="136">
        <v>2.5999999999999999E-2</v>
      </c>
      <c r="E231" s="53">
        <f t="shared" si="16"/>
        <v>2.0863975625740743E-6</v>
      </c>
      <c r="F231" s="136">
        <v>1.7999999999999999E-2</v>
      </c>
      <c r="G231" s="53">
        <f t="shared" si="17"/>
        <v>1.837335577604718E-6</v>
      </c>
      <c r="H231" s="74">
        <f t="shared" si="18"/>
        <v>-0.30769230769230771</v>
      </c>
      <c r="I231" s="53">
        <f t="shared" si="19"/>
        <v>-0.88749999999999996</v>
      </c>
    </row>
    <row r="232" spans="1:9" x14ac:dyDescent="0.35">
      <c r="A232" s="23" t="s">
        <v>56</v>
      </c>
      <c r="B232" s="136">
        <v>7.0000000000000001E-3</v>
      </c>
      <c r="C232" s="53">
        <f t="shared" si="15"/>
        <v>8.1507060898466356E-7</v>
      </c>
      <c r="D232" s="136">
        <v>0.10199999999999999</v>
      </c>
      <c r="E232" s="53">
        <f t="shared" si="16"/>
        <v>8.1850981300982927E-6</v>
      </c>
      <c r="F232" s="136">
        <v>1.6E-2</v>
      </c>
      <c r="G232" s="53">
        <f t="shared" si="17"/>
        <v>1.6331871800930827E-6</v>
      </c>
      <c r="H232" s="74">
        <f t="shared" si="18"/>
        <v>-0.84313725490196079</v>
      </c>
      <c r="I232" s="53">
        <f t="shared" si="19"/>
        <v>1.2857142857142856</v>
      </c>
    </row>
    <row r="233" spans="1:9" x14ac:dyDescent="0.35">
      <c r="A233" s="23" t="s">
        <v>168</v>
      </c>
      <c r="B233" s="136">
        <v>2E-3</v>
      </c>
      <c r="C233" s="53">
        <f t="shared" si="15"/>
        <v>2.3287731685276104E-7</v>
      </c>
      <c r="D233" s="136"/>
      <c r="E233" s="53">
        <f t="shared" si="16"/>
        <v>0</v>
      </c>
      <c r="F233" s="136">
        <v>1.0999999999999999E-2</v>
      </c>
      <c r="G233" s="53">
        <f t="shared" si="17"/>
        <v>1.1228161863139942E-6</v>
      </c>
      <c r="H233" s="74" t="s">
        <v>321</v>
      </c>
      <c r="I233" s="53">
        <f t="shared" si="19"/>
        <v>4.5</v>
      </c>
    </row>
    <row r="234" spans="1:9" x14ac:dyDescent="0.35">
      <c r="A234" s="23" t="s">
        <v>44</v>
      </c>
      <c r="B234" s="136">
        <v>3.9E-2</v>
      </c>
      <c r="C234" s="53">
        <f t="shared" si="15"/>
        <v>4.5411076786288404E-6</v>
      </c>
      <c r="D234" s="136">
        <v>0.23100000000000001</v>
      </c>
      <c r="E234" s="53">
        <f t="shared" si="16"/>
        <v>1.8536839882869663E-5</v>
      </c>
      <c r="F234" s="136">
        <v>0.01</v>
      </c>
      <c r="G234" s="53">
        <f t="shared" si="17"/>
        <v>1.0207419875581767E-6</v>
      </c>
      <c r="H234" s="74">
        <f t="shared" si="18"/>
        <v>-0.95670995670995673</v>
      </c>
      <c r="I234" s="53">
        <f t="shared" si="19"/>
        <v>-0.74358974358974361</v>
      </c>
    </row>
    <row r="235" spans="1:9" x14ac:dyDescent="0.35">
      <c r="A235" s="23" t="s">
        <v>100</v>
      </c>
      <c r="B235" s="136">
        <v>0.10299999999999999</v>
      </c>
      <c r="C235" s="53">
        <f t="shared" si="15"/>
        <v>1.1993181817917193E-5</v>
      </c>
      <c r="D235" s="136">
        <v>5.7000000000000002E-2</v>
      </c>
      <c r="E235" s="53">
        <f t="shared" si="16"/>
        <v>4.5740254256431639E-6</v>
      </c>
      <c r="F235" s="136">
        <v>8.0000000000000002E-3</v>
      </c>
      <c r="G235" s="53">
        <f t="shared" si="17"/>
        <v>8.1659359004654137E-7</v>
      </c>
      <c r="H235" s="74">
        <f t="shared" si="18"/>
        <v>-0.85964912280701755</v>
      </c>
      <c r="I235" s="53">
        <f t="shared" si="19"/>
        <v>-0.92233009708737868</v>
      </c>
    </row>
    <row r="236" spans="1:9" x14ac:dyDescent="0.35">
      <c r="A236" s="23" t="s">
        <v>46</v>
      </c>
      <c r="B236" s="136">
        <v>2.1000000000000001E-2</v>
      </c>
      <c r="C236" s="53">
        <f t="shared" si="15"/>
        <v>2.445211826953991E-6</v>
      </c>
      <c r="D236" s="136">
        <v>3.2000000000000001E-2</v>
      </c>
      <c r="E236" s="53">
        <f t="shared" si="16"/>
        <v>2.567873923168092E-6</v>
      </c>
      <c r="F236" s="136">
        <v>6.0000000000000001E-3</v>
      </c>
      <c r="G236" s="53">
        <f t="shared" si="17"/>
        <v>6.1244519253490606E-7</v>
      </c>
      <c r="H236" s="74">
        <f t="shared" si="18"/>
        <v>-0.8125</v>
      </c>
      <c r="I236" s="53">
        <f t="shared" si="19"/>
        <v>-0.7142857142857143</v>
      </c>
    </row>
    <row r="237" spans="1:9" x14ac:dyDescent="0.35">
      <c r="A237" s="23" t="s">
        <v>84</v>
      </c>
      <c r="B237" s="136">
        <v>1.2E-2</v>
      </c>
      <c r="C237" s="53">
        <f t="shared" si="15"/>
        <v>1.3972639011165661E-6</v>
      </c>
      <c r="D237" s="136">
        <v>3.5000000000000003E-2</v>
      </c>
      <c r="E237" s="53">
        <f t="shared" si="16"/>
        <v>2.8086121034651008E-6</v>
      </c>
      <c r="F237" s="136">
        <v>5.0000000000000001E-3</v>
      </c>
      <c r="G237" s="53">
        <f t="shared" si="17"/>
        <v>5.1037099377908834E-7</v>
      </c>
      <c r="H237" s="74">
        <f t="shared" si="18"/>
        <v>-0.85714285714285721</v>
      </c>
      <c r="I237" s="53">
        <f t="shared" si="19"/>
        <v>-0.58333333333333326</v>
      </c>
    </row>
    <row r="238" spans="1:9" x14ac:dyDescent="0.35">
      <c r="A238" s="23" t="s">
        <v>165</v>
      </c>
      <c r="B238" s="136">
        <v>3.0000000000000001E-3</v>
      </c>
      <c r="C238" s="53">
        <f t="shared" si="15"/>
        <v>3.4931597527914153E-7</v>
      </c>
      <c r="D238" s="136">
        <v>4.1000000000000002E-2</v>
      </c>
      <c r="E238" s="53">
        <f t="shared" si="16"/>
        <v>3.2900884640591175E-6</v>
      </c>
      <c r="F238" s="136">
        <v>3.0000000000000001E-3</v>
      </c>
      <c r="G238" s="53">
        <f t="shared" si="17"/>
        <v>3.0622259626745303E-7</v>
      </c>
      <c r="H238" s="74">
        <f t="shared" si="18"/>
        <v>-0.92682926829268297</v>
      </c>
      <c r="I238" s="53">
        <f t="shared" si="19"/>
        <v>0</v>
      </c>
    </row>
    <row r="239" spans="1:9" x14ac:dyDescent="0.35">
      <c r="A239" s="23" t="s">
        <v>261</v>
      </c>
      <c r="B239" s="136"/>
      <c r="C239" s="53">
        <f t="shared" si="15"/>
        <v>0</v>
      </c>
      <c r="D239" s="136">
        <v>2E-3</v>
      </c>
      <c r="E239" s="53">
        <f t="shared" si="16"/>
        <v>1.6049212019800575E-7</v>
      </c>
      <c r="F239" s="136">
        <v>3.0000000000000001E-3</v>
      </c>
      <c r="G239" s="53">
        <f t="shared" si="17"/>
        <v>3.0622259626745303E-7</v>
      </c>
      <c r="H239" s="74">
        <f t="shared" si="18"/>
        <v>0.5</v>
      </c>
      <c r="I239" s="53" t="s">
        <v>321</v>
      </c>
    </row>
    <row r="240" spans="1:9" x14ac:dyDescent="0.35">
      <c r="A240" s="23" t="s">
        <v>58</v>
      </c>
      <c r="B240" s="136">
        <v>8.0000000000000002E-3</v>
      </c>
      <c r="C240" s="53">
        <f t="shared" si="15"/>
        <v>9.3150926741104417E-7</v>
      </c>
      <c r="D240" s="136">
        <v>3.7999999999999999E-2</v>
      </c>
      <c r="E240" s="53">
        <f t="shared" si="16"/>
        <v>3.0493502837621087E-6</v>
      </c>
      <c r="F240" s="136">
        <v>2E-3</v>
      </c>
      <c r="G240" s="53">
        <f t="shared" si="17"/>
        <v>2.0414839751163534E-7</v>
      </c>
      <c r="H240" s="74">
        <f t="shared" si="18"/>
        <v>-0.94736842105263153</v>
      </c>
      <c r="I240" s="53">
        <f t="shared" si="19"/>
        <v>-0.75</v>
      </c>
    </row>
    <row r="241" spans="1:9" x14ac:dyDescent="0.35">
      <c r="A241" s="23" t="s">
        <v>72</v>
      </c>
      <c r="B241" s="136"/>
      <c r="C241" s="53">
        <f t="shared" si="15"/>
        <v>0</v>
      </c>
      <c r="D241" s="136">
        <v>1.2E-2</v>
      </c>
      <c r="E241" s="53">
        <f t="shared" si="16"/>
        <v>9.6295272118803438E-7</v>
      </c>
      <c r="F241" s="136">
        <v>2E-3</v>
      </c>
      <c r="G241" s="53">
        <f t="shared" si="17"/>
        <v>2.0414839751163534E-7</v>
      </c>
      <c r="H241" s="74">
        <f t="shared" si="18"/>
        <v>-0.83333333333333337</v>
      </c>
      <c r="I241" s="53" t="s">
        <v>321</v>
      </c>
    </row>
    <row r="242" spans="1:9" x14ac:dyDescent="0.35">
      <c r="A242" s="23" t="s">
        <v>167</v>
      </c>
      <c r="B242" s="136"/>
      <c r="C242" s="53">
        <f t="shared" si="15"/>
        <v>0</v>
      </c>
      <c r="D242" s="136">
        <v>2E-3</v>
      </c>
      <c r="E242" s="53">
        <f t="shared" si="16"/>
        <v>1.6049212019800575E-7</v>
      </c>
      <c r="F242" s="136">
        <v>2E-3</v>
      </c>
      <c r="G242" s="53">
        <f t="shared" si="17"/>
        <v>2.0414839751163534E-7</v>
      </c>
      <c r="H242" s="74">
        <f t="shared" si="18"/>
        <v>0</v>
      </c>
      <c r="I242" s="53" t="s">
        <v>321</v>
      </c>
    </row>
    <row r="243" spans="1:9" x14ac:dyDescent="0.35">
      <c r="A243" s="23" t="s">
        <v>41</v>
      </c>
      <c r="B243" s="136"/>
      <c r="C243" s="53">
        <f t="shared" si="15"/>
        <v>0</v>
      </c>
      <c r="D243" s="136"/>
      <c r="E243" s="53">
        <f t="shared" si="16"/>
        <v>0</v>
      </c>
      <c r="F243" s="136">
        <v>1E-3</v>
      </c>
      <c r="G243" s="53">
        <f t="shared" si="17"/>
        <v>1.0207419875581767E-7</v>
      </c>
      <c r="H243" s="74" t="s">
        <v>321</v>
      </c>
      <c r="I243" s="53" t="s">
        <v>321</v>
      </c>
    </row>
    <row r="244" spans="1:9" x14ac:dyDescent="0.35">
      <c r="A244" s="23" t="s">
        <v>69</v>
      </c>
      <c r="B244" s="136">
        <v>1E-3</v>
      </c>
      <c r="C244" s="53">
        <f t="shared" si="15"/>
        <v>1.1643865842638052E-7</v>
      </c>
      <c r="D244" s="136">
        <v>3.0000000000000001E-3</v>
      </c>
      <c r="E244" s="53">
        <f t="shared" si="16"/>
        <v>2.4073818029700859E-7</v>
      </c>
      <c r="F244" s="136">
        <v>1E-3</v>
      </c>
      <c r="G244" s="53">
        <f t="shared" si="17"/>
        <v>1.0207419875581767E-7</v>
      </c>
      <c r="H244" s="74">
        <f t="shared" si="18"/>
        <v>-0.66666666666666674</v>
      </c>
      <c r="I244" s="53">
        <f t="shared" si="19"/>
        <v>0</v>
      </c>
    </row>
    <row r="245" spans="1:9" x14ac:dyDescent="0.35">
      <c r="A245" s="23" t="s">
        <v>15</v>
      </c>
      <c r="B245" s="136"/>
      <c r="C245" s="53">
        <f t="shared" si="15"/>
        <v>0</v>
      </c>
      <c r="D245" s="136">
        <v>0.27200000000000002</v>
      </c>
      <c r="E245" s="53">
        <f t="shared" si="16"/>
        <v>2.182692834692878E-5</v>
      </c>
      <c r="F245" s="136">
        <v>0</v>
      </c>
      <c r="G245" s="53">
        <f t="shared" si="17"/>
        <v>0</v>
      </c>
      <c r="H245" s="74">
        <f t="shared" si="18"/>
        <v>-1</v>
      </c>
      <c r="I245" s="53" t="s">
        <v>321</v>
      </c>
    </row>
    <row r="246" spans="1:9" x14ac:dyDescent="0.35">
      <c r="A246" s="23" t="s">
        <v>54</v>
      </c>
      <c r="B246" s="136"/>
      <c r="C246" s="53">
        <f t="shared" si="15"/>
        <v>0</v>
      </c>
      <c r="D246" s="136">
        <v>1E-3</v>
      </c>
      <c r="E246" s="53">
        <f t="shared" si="16"/>
        <v>8.0246060099002874E-8</v>
      </c>
      <c r="F246" s="136">
        <v>0</v>
      </c>
      <c r="G246" s="53">
        <f t="shared" si="17"/>
        <v>0</v>
      </c>
      <c r="H246" s="74">
        <f t="shared" si="18"/>
        <v>-1</v>
      </c>
      <c r="I246" s="53" t="s">
        <v>321</v>
      </c>
    </row>
    <row r="247" spans="1:9" x14ac:dyDescent="0.35">
      <c r="A247" s="23" t="s">
        <v>67</v>
      </c>
      <c r="B247" s="136">
        <v>440.14800000000002</v>
      </c>
      <c r="C247" s="53">
        <f t="shared" si="15"/>
        <v>5.1250242629054532E-2</v>
      </c>
      <c r="D247" s="136">
        <v>1093.1089999999999</v>
      </c>
      <c r="E247" s="53">
        <f t="shared" si="16"/>
        <v>8.7717690508760923E-2</v>
      </c>
      <c r="F247" s="136">
        <v>0</v>
      </c>
      <c r="G247" s="53">
        <f t="shared" si="17"/>
        <v>0</v>
      </c>
      <c r="H247" s="74">
        <f t="shared" si="18"/>
        <v>-1</v>
      </c>
      <c r="I247" s="53">
        <f t="shared" si="19"/>
        <v>-1</v>
      </c>
    </row>
    <row r="248" spans="1:9" x14ac:dyDescent="0.35">
      <c r="A248" s="23" t="s">
        <v>79</v>
      </c>
      <c r="B248" s="136">
        <v>10.316000000000001</v>
      </c>
      <c r="C248" s="53">
        <f t="shared" si="15"/>
        <v>1.2011812003265415E-3</v>
      </c>
      <c r="D248" s="136">
        <v>0.46800000000000003</v>
      </c>
      <c r="E248" s="53">
        <f t="shared" si="16"/>
        <v>3.7555156126333347E-5</v>
      </c>
      <c r="F248" s="136">
        <v>0</v>
      </c>
      <c r="G248" s="53">
        <f t="shared" si="17"/>
        <v>0</v>
      </c>
      <c r="H248" s="74">
        <f t="shared" si="18"/>
        <v>-1</v>
      </c>
      <c r="I248" s="53">
        <f t="shared" si="19"/>
        <v>-1</v>
      </c>
    </row>
    <row r="249" spans="1:9" x14ac:dyDescent="0.35">
      <c r="A249" s="23" t="s">
        <v>260</v>
      </c>
      <c r="B249" s="136"/>
      <c r="C249" s="53">
        <f t="shared" si="15"/>
        <v>0</v>
      </c>
      <c r="D249" s="136">
        <v>0</v>
      </c>
      <c r="E249" s="53">
        <f t="shared" si="16"/>
        <v>0</v>
      </c>
      <c r="F249" s="136">
        <v>0</v>
      </c>
      <c r="G249" s="53">
        <f t="shared" si="17"/>
        <v>0</v>
      </c>
      <c r="H249" s="74" t="s">
        <v>321</v>
      </c>
      <c r="I249" s="53" t="s">
        <v>321</v>
      </c>
    </row>
    <row r="250" spans="1:9" x14ac:dyDescent="0.35">
      <c r="A250" s="23" t="s">
        <v>38</v>
      </c>
      <c r="B250" s="136"/>
      <c r="C250" s="53">
        <f t="shared" si="15"/>
        <v>0</v>
      </c>
      <c r="D250" s="136">
        <v>0.19700000000000001</v>
      </c>
      <c r="E250" s="53">
        <f t="shared" si="16"/>
        <v>1.5808473839503565E-5</v>
      </c>
      <c r="F250" s="136"/>
      <c r="G250" s="53">
        <f t="shared" si="17"/>
        <v>0</v>
      </c>
      <c r="H250" s="74">
        <f t="shared" si="18"/>
        <v>-1</v>
      </c>
      <c r="I250" s="53" t="s">
        <v>321</v>
      </c>
    </row>
    <row r="251" spans="1:9" x14ac:dyDescent="0.35">
      <c r="A251" s="23" t="s">
        <v>51</v>
      </c>
      <c r="B251" s="136">
        <v>2.7E-2</v>
      </c>
      <c r="C251" s="53">
        <f t="shared" si="15"/>
        <v>3.1438437775122738E-6</v>
      </c>
      <c r="D251" s="136">
        <v>2.9000000000000001E-2</v>
      </c>
      <c r="E251" s="53">
        <f t="shared" si="16"/>
        <v>2.3271357428710832E-6</v>
      </c>
      <c r="F251" s="136"/>
      <c r="G251" s="53">
        <f t="shared" si="17"/>
        <v>0</v>
      </c>
      <c r="H251" s="74">
        <f t="shared" si="18"/>
        <v>-1</v>
      </c>
      <c r="I251" s="53">
        <f t="shared" si="19"/>
        <v>-1</v>
      </c>
    </row>
    <row r="252" spans="1:9" x14ac:dyDescent="0.35">
      <c r="A252" s="23" t="s">
        <v>52</v>
      </c>
      <c r="B252" s="136"/>
      <c r="C252" s="53">
        <f t="shared" si="15"/>
        <v>0</v>
      </c>
      <c r="D252" s="136"/>
      <c r="E252" s="53">
        <f t="shared" si="16"/>
        <v>0</v>
      </c>
      <c r="F252" s="136"/>
      <c r="G252" s="53">
        <f t="shared" si="17"/>
        <v>0</v>
      </c>
      <c r="H252" s="74" t="s">
        <v>321</v>
      </c>
      <c r="I252" s="53" t="s">
        <v>321</v>
      </c>
    </row>
    <row r="253" spans="1:9" x14ac:dyDescent="0.35">
      <c r="A253" s="23" t="s">
        <v>65</v>
      </c>
      <c r="B253" s="136">
        <v>0</v>
      </c>
      <c r="C253" s="53">
        <f t="shared" si="15"/>
        <v>0</v>
      </c>
      <c r="D253" s="136">
        <v>1E-3</v>
      </c>
      <c r="E253" s="53">
        <f t="shared" si="16"/>
        <v>8.0246060099002874E-8</v>
      </c>
      <c r="F253" s="136"/>
      <c r="G253" s="53">
        <f t="shared" si="17"/>
        <v>0</v>
      </c>
      <c r="H253" s="74">
        <f t="shared" si="18"/>
        <v>-1</v>
      </c>
      <c r="I253" s="53" t="s">
        <v>321</v>
      </c>
    </row>
    <row r="254" spans="1:9" x14ac:dyDescent="0.35">
      <c r="A254" s="23" t="s">
        <v>66</v>
      </c>
      <c r="B254" s="136">
        <v>0.13700000000000001</v>
      </c>
      <c r="C254" s="53">
        <f t="shared" si="15"/>
        <v>1.5952096204414131E-5</v>
      </c>
      <c r="D254" s="136">
        <v>5.0000000000000001E-3</v>
      </c>
      <c r="E254" s="53">
        <f t="shared" si="16"/>
        <v>4.0123030049501434E-7</v>
      </c>
      <c r="F254" s="136"/>
      <c r="G254" s="53">
        <f t="shared" si="17"/>
        <v>0</v>
      </c>
      <c r="H254" s="74">
        <f t="shared" si="18"/>
        <v>-1</v>
      </c>
      <c r="I254" s="53">
        <f t="shared" si="19"/>
        <v>-1</v>
      </c>
    </row>
    <row r="255" spans="1:9" x14ac:dyDescent="0.35">
      <c r="A255" s="23" t="s">
        <v>68</v>
      </c>
      <c r="B255" s="136"/>
      <c r="C255" s="53">
        <f t="shared" si="15"/>
        <v>0</v>
      </c>
      <c r="D255" s="136"/>
      <c r="E255" s="53">
        <f t="shared" si="16"/>
        <v>0</v>
      </c>
      <c r="F255" s="136"/>
      <c r="G255" s="53">
        <f t="shared" si="17"/>
        <v>0</v>
      </c>
      <c r="H255" s="74" t="s">
        <v>321</v>
      </c>
      <c r="I255" s="53" t="s">
        <v>321</v>
      </c>
    </row>
    <row r="256" spans="1:9" x14ac:dyDescent="0.35">
      <c r="A256" s="23" t="s">
        <v>70</v>
      </c>
      <c r="B256" s="136"/>
      <c r="C256" s="53">
        <f t="shared" si="15"/>
        <v>0</v>
      </c>
      <c r="D256" s="136"/>
      <c r="E256" s="53">
        <f t="shared" si="16"/>
        <v>0</v>
      </c>
      <c r="F256" s="136"/>
      <c r="G256" s="53">
        <f t="shared" si="17"/>
        <v>0</v>
      </c>
      <c r="H256" s="74" t="s">
        <v>321</v>
      </c>
      <c r="I256" s="53" t="s">
        <v>321</v>
      </c>
    </row>
    <row r="257" spans="1:9" x14ac:dyDescent="0.35">
      <c r="A257" s="23" t="s">
        <v>73</v>
      </c>
      <c r="B257" s="136">
        <v>662.89200000000005</v>
      </c>
      <c r="C257" s="53">
        <f t="shared" si="15"/>
        <v>7.7186255161580231E-2</v>
      </c>
      <c r="D257" s="136">
        <v>233.22</v>
      </c>
      <c r="E257" s="53">
        <f t="shared" si="16"/>
        <v>1.8714986136289448E-2</v>
      </c>
      <c r="F257" s="136"/>
      <c r="G257" s="53">
        <f t="shared" si="17"/>
        <v>0</v>
      </c>
      <c r="H257" s="74">
        <f t="shared" si="18"/>
        <v>-1</v>
      </c>
      <c r="I257" s="53">
        <f t="shared" si="19"/>
        <v>-1</v>
      </c>
    </row>
    <row r="258" spans="1:9" s="9" customFormat="1" x14ac:dyDescent="0.35">
      <c r="A258" s="23" t="s">
        <v>78</v>
      </c>
      <c r="B258" s="136">
        <v>0.308</v>
      </c>
      <c r="C258" s="53">
        <f t="shared" si="15"/>
        <v>3.58631067953252E-5</v>
      </c>
      <c r="D258" s="136"/>
      <c r="E258" s="53">
        <f t="shared" si="16"/>
        <v>0</v>
      </c>
      <c r="F258" s="136"/>
      <c r="G258" s="53">
        <f t="shared" si="17"/>
        <v>0</v>
      </c>
      <c r="H258" s="74" t="s">
        <v>321</v>
      </c>
      <c r="I258" s="53">
        <f t="shared" si="19"/>
        <v>-1</v>
      </c>
    </row>
    <row r="259" spans="1:9" x14ac:dyDescent="0.35">
      <c r="A259" s="23" t="s">
        <v>85</v>
      </c>
      <c r="B259" s="136"/>
      <c r="C259" s="53">
        <f t="shared" si="15"/>
        <v>0</v>
      </c>
      <c r="D259" s="136"/>
      <c r="E259" s="53">
        <f t="shared" si="16"/>
        <v>0</v>
      </c>
      <c r="F259" s="136"/>
      <c r="G259" s="53">
        <f t="shared" si="17"/>
        <v>0</v>
      </c>
      <c r="H259" s="74" t="s">
        <v>321</v>
      </c>
      <c r="I259" s="53" t="s">
        <v>321</v>
      </c>
    </row>
    <row r="260" spans="1:9" x14ac:dyDescent="0.35">
      <c r="A260" s="23" t="s">
        <v>86</v>
      </c>
      <c r="B260" s="136"/>
      <c r="C260" s="53">
        <f t="shared" si="15"/>
        <v>0</v>
      </c>
      <c r="D260" s="136"/>
      <c r="E260" s="53">
        <f t="shared" si="16"/>
        <v>0</v>
      </c>
      <c r="F260" s="136"/>
      <c r="G260" s="53">
        <f t="shared" si="17"/>
        <v>0</v>
      </c>
      <c r="H260" s="74" t="s">
        <v>321</v>
      </c>
      <c r="I260" s="53" t="s">
        <v>321</v>
      </c>
    </row>
    <row r="261" spans="1:9" x14ac:dyDescent="0.35">
      <c r="A261" s="23" t="s">
        <v>115</v>
      </c>
      <c r="B261" s="136">
        <v>6.0000000000000001E-3</v>
      </c>
      <c r="C261" s="53">
        <f t="shared" ref="C261:C266" si="20">B261/$B$267</f>
        <v>6.9863195055828305E-7</v>
      </c>
      <c r="D261" s="136"/>
      <c r="E261" s="53">
        <f t="shared" ref="E261:E266" si="21">D261/$D$267</f>
        <v>0</v>
      </c>
      <c r="F261" s="136"/>
      <c r="G261" s="53">
        <f t="shared" ref="G261:G266" si="22">F261/$F$267</f>
        <v>0</v>
      </c>
      <c r="H261" s="74" t="s">
        <v>321</v>
      </c>
      <c r="I261" s="53">
        <f t="shared" ref="I261:I266" si="23">(F261/B261)-1</f>
        <v>-1</v>
      </c>
    </row>
    <row r="262" spans="1:9" x14ac:dyDescent="0.35">
      <c r="A262" s="23" t="s">
        <v>127</v>
      </c>
      <c r="B262" s="136"/>
      <c r="C262" s="53">
        <f t="shared" si="20"/>
        <v>0</v>
      </c>
      <c r="D262" s="136">
        <v>4.0000000000000001E-3</v>
      </c>
      <c r="E262" s="53">
        <f t="shared" si="21"/>
        <v>3.209842403960115E-7</v>
      </c>
      <c r="F262" s="136"/>
      <c r="G262" s="53">
        <f t="shared" si="22"/>
        <v>0</v>
      </c>
      <c r="H262" s="74">
        <f t="shared" ref="H262:H266" si="24">(F262/D262)-1</f>
        <v>-1</v>
      </c>
      <c r="I262" s="53" t="s">
        <v>321</v>
      </c>
    </row>
    <row r="263" spans="1:9" x14ac:dyDescent="0.35">
      <c r="A263" s="23" t="s">
        <v>246</v>
      </c>
      <c r="B263" s="136"/>
      <c r="C263" s="53">
        <f t="shared" si="20"/>
        <v>0</v>
      </c>
      <c r="D263" s="136"/>
      <c r="E263" s="53">
        <f t="shared" si="21"/>
        <v>0</v>
      </c>
      <c r="F263" s="136"/>
      <c r="G263" s="53">
        <f t="shared" si="22"/>
        <v>0</v>
      </c>
      <c r="H263" s="74" t="s">
        <v>321</v>
      </c>
      <c r="I263" s="53" t="s">
        <v>321</v>
      </c>
    </row>
    <row r="264" spans="1:9" x14ac:dyDescent="0.35">
      <c r="A264" s="23" t="s">
        <v>258</v>
      </c>
      <c r="B264" s="136"/>
      <c r="C264" s="53">
        <f t="shared" si="20"/>
        <v>0</v>
      </c>
      <c r="D264" s="136"/>
      <c r="E264" s="53">
        <f t="shared" si="21"/>
        <v>0</v>
      </c>
      <c r="F264" s="136"/>
      <c r="G264" s="53">
        <f t="shared" si="22"/>
        <v>0</v>
      </c>
      <c r="H264" s="74" t="s">
        <v>321</v>
      </c>
      <c r="I264" s="53" t="s">
        <v>321</v>
      </c>
    </row>
    <row r="265" spans="1:9" x14ac:dyDescent="0.35">
      <c r="A265" s="23" t="s">
        <v>259</v>
      </c>
      <c r="B265" s="136"/>
      <c r="C265" s="53">
        <f t="shared" si="20"/>
        <v>0</v>
      </c>
      <c r="D265" s="136"/>
      <c r="E265" s="53">
        <f t="shared" si="21"/>
        <v>0</v>
      </c>
      <c r="F265" s="136"/>
      <c r="G265" s="53">
        <f t="shared" si="22"/>
        <v>0</v>
      </c>
      <c r="H265" s="74" t="s">
        <v>321</v>
      </c>
      <c r="I265" s="53" t="s">
        <v>321</v>
      </c>
    </row>
    <row r="266" spans="1:9" x14ac:dyDescent="0.35">
      <c r="A266" s="35" t="s">
        <v>262</v>
      </c>
      <c r="B266" s="310">
        <v>4.0650000000000004</v>
      </c>
      <c r="C266" s="311">
        <f t="shared" si="20"/>
        <v>4.7332314650323684E-4</v>
      </c>
      <c r="D266" s="310">
        <v>4.2919999999999998</v>
      </c>
      <c r="E266" s="311">
        <f t="shared" si="21"/>
        <v>3.4441608994492028E-4</v>
      </c>
      <c r="F266" s="310"/>
      <c r="G266" s="311">
        <f t="shared" si="22"/>
        <v>0</v>
      </c>
      <c r="H266" s="305">
        <f t="shared" si="24"/>
        <v>-1</v>
      </c>
      <c r="I266" s="311">
        <f t="shared" si="23"/>
        <v>-1</v>
      </c>
    </row>
    <row r="267" spans="1:9" s="9" customFormat="1" x14ac:dyDescent="0.35">
      <c r="A267" s="7" t="s">
        <v>293</v>
      </c>
      <c r="B267" s="143">
        <f>SUM(B4:B266)</f>
        <v>8588.2129999999943</v>
      </c>
      <c r="C267" s="216">
        <f t="shared" ref="C267:G267" si="25">SUM(C4:C266)</f>
        <v>1.0000000000000004</v>
      </c>
      <c r="D267" s="143">
        <f>SUM(D4:D266)</f>
        <v>12461.670999999986</v>
      </c>
      <c r="E267" s="216">
        <f t="shared" si="25"/>
        <v>1.0000000000000027</v>
      </c>
      <c r="F267" s="143">
        <f>SUM(F4:F266)</f>
        <v>9796.7949999999928</v>
      </c>
      <c r="G267" s="216">
        <f t="shared" si="25"/>
        <v>1.0000000000000016</v>
      </c>
      <c r="H267" s="72">
        <f>(F267/D267)-1</f>
        <v>-0.21384579965238981</v>
      </c>
      <c r="I267" s="72">
        <f>(F267/B267)-1</f>
        <v>0.14072566667827169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88"/>
  <sheetViews>
    <sheetView zoomScaleNormal="100" workbookViewId="0">
      <selection activeCell="H1" sqref="H1:I1"/>
    </sheetView>
  </sheetViews>
  <sheetFormatPr defaultColWidth="8.7265625" defaultRowHeight="15.5" x14ac:dyDescent="0.35"/>
  <cols>
    <col min="1" max="1" width="30.81640625" style="1" bestFit="1" customWidth="1"/>
    <col min="2" max="2" width="33" style="1" bestFit="1" customWidth="1"/>
    <col min="3" max="3" width="13.90625" style="1" bestFit="1" customWidth="1"/>
    <col min="4" max="4" width="9.36328125" style="1" bestFit="1" customWidth="1"/>
    <col min="5" max="5" width="24.6328125" style="1" bestFit="1" customWidth="1"/>
    <col min="6" max="6" width="19.1796875" style="1" bestFit="1" customWidth="1"/>
    <col min="7" max="16384" width="8.7265625" style="1"/>
  </cols>
  <sheetData>
    <row r="1" spans="1:9" x14ac:dyDescent="0.35">
      <c r="A1" s="340" t="s">
        <v>593</v>
      </c>
      <c r="B1" s="340"/>
      <c r="C1" s="340"/>
      <c r="H1" s="339" t="s">
        <v>319</v>
      </c>
      <c r="I1" s="339"/>
    </row>
    <row r="2" spans="1:9" s="71" customFormat="1" ht="16" customHeight="1" x14ac:dyDescent="0.35">
      <c r="A2" s="2" t="s">
        <v>355</v>
      </c>
      <c r="B2" s="2" t="s">
        <v>634</v>
      </c>
      <c r="C2" s="2" t="s">
        <v>507</v>
      </c>
      <c r="D2" s="2" t="s">
        <v>263</v>
      </c>
      <c r="E2" s="2" t="s">
        <v>499</v>
      </c>
      <c r="F2" s="2" t="s">
        <v>635</v>
      </c>
    </row>
    <row r="3" spans="1:9" ht="13.5" customHeight="1" x14ac:dyDescent="0.35">
      <c r="A3" s="1" t="s">
        <v>370</v>
      </c>
      <c r="B3" s="299"/>
      <c r="C3" s="299"/>
      <c r="D3" s="299">
        <v>18.356000000000002</v>
      </c>
      <c r="E3" s="299"/>
      <c r="F3" s="299">
        <v>213.65199999999999</v>
      </c>
    </row>
    <row r="4" spans="1:9" ht="13.5" customHeight="1" x14ac:dyDescent="0.35">
      <c r="A4" s="1" t="s">
        <v>381</v>
      </c>
      <c r="B4" s="299">
        <v>8.0000000000000002E-3</v>
      </c>
      <c r="C4" s="299"/>
      <c r="D4" s="299">
        <v>3.0219999999999998</v>
      </c>
      <c r="E4" s="299"/>
      <c r="F4" s="299">
        <v>204.10599999999999</v>
      </c>
    </row>
    <row r="5" spans="1:9" ht="13.5" customHeight="1" x14ac:dyDescent="0.35">
      <c r="A5" s="1" t="s">
        <v>384</v>
      </c>
      <c r="B5" s="299">
        <v>4.8000000000000001E-2</v>
      </c>
      <c r="C5" s="299"/>
      <c r="D5" s="299">
        <v>18.811</v>
      </c>
      <c r="E5" s="299"/>
      <c r="F5" s="299">
        <v>112.069</v>
      </c>
    </row>
    <row r="6" spans="1:9" ht="13.5" customHeight="1" x14ac:dyDescent="0.35">
      <c r="A6" s="1" t="s">
        <v>300</v>
      </c>
      <c r="B6" s="299">
        <v>26.69</v>
      </c>
      <c r="C6" s="299"/>
      <c r="D6" s="299">
        <v>79.293000000000006</v>
      </c>
      <c r="E6" s="299">
        <v>791.93</v>
      </c>
      <c r="F6" s="299">
        <v>35.963000000000001</v>
      </c>
    </row>
    <row r="7" spans="1:9" ht="13.5" customHeight="1" x14ac:dyDescent="0.35">
      <c r="A7" s="1" t="s">
        <v>373</v>
      </c>
      <c r="B7" s="299"/>
      <c r="C7" s="299"/>
      <c r="D7" s="299">
        <v>292.41699999999997</v>
      </c>
      <c r="E7" s="299"/>
      <c r="F7" s="299">
        <v>21.488</v>
      </c>
    </row>
    <row r="8" spans="1:9" ht="13.5" customHeight="1" x14ac:dyDescent="0.35">
      <c r="A8" s="1" t="s">
        <v>459</v>
      </c>
      <c r="B8" s="299"/>
      <c r="C8" s="299"/>
      <c r="D8" s="299"/>
      <c r="E8" s="299"/>
      <c r="F8" s="299">
        <v>20.856999999999999</v>
      </c>
    </row>
    <row r="9" spans="1:9" ht="13.5" customHeight="1" x14ac:dyDescent="0.35">
      <c r="A9" s="1" t="s">
        <v>376</v>
      </c>
      <c r="B9" s="299">
        <v>178.38800000000001</v>
      </c>
      <c r="C9" s="299"/>
      <c r="D9" s="299">
        <v>2.92</v>
      </c>
      <c r="E9" s="299"/>
      <c r="F9" s="299">
        <v>17.003</v>
      </c>
    </row>
    <row r="10" spans="1:9" ht="13.5" customHeight="1" x14ac:dyDescent="0.35">
      <c r="A10" s="1" t="s">
        <v>394</v>
      </c>
      <c r="B10" s="299"/>
      <c r="C10" s="299"/>
      <c r="D10" s="299"/>
      <c r="E10" s="299"/>
      <c r="F10" s="299">
        <v>13.894</v>
      </c>
    </row>
    <row r="11" spans="1:9" ht="13.5" customHeight="1" x14ac:dyDescent="0.35">
      <c r="A11" s="1" t="s">
        <v>375</v>
      </c>
      <c r="B11" s="299">
        <v>190.46199999999999</v>
      </c>
      <c r="C11" s="299"/>
      <c r="D11" s="299"/>
      <c r="E11" s="299"/>
      <c r="F11" s="299">
        <v>7.694</v>
      </c>
    </row>
    <row r="12" spans="1:9" ht="13.5" customHeight="1" x14ac:dyDescent="0.35">
      <c r="A12" s="1" t="s">
        <v>403</v>
      </c>
      <c r="B12" s="299"/>
      <c r="C12" s="299"/>
      <c r="D12" s="299"/>
      <c r="E12" s="299"/>
      <c r="F12" s="299">
        <v>7.64</v>
      </c>
    </row>
    <row r="13" spans="1:9" ht="13.5" customHeight="1" x14ac:dyDescent="0.35">
      <c r="A13" s="1" t="s">
        <v>398</v>
      </c>
      <c r="B13" s="299">
        <v>13.897</v>
      </c>
      <c r="C13" s="299"/>
      <c r="D13" s="299">
        <v>5.4130000000000003</v>
      </c>
      <c r="E13" s="299"/>
      <c r="F13" s="299">
        <v>7.44</v>
      </c>
    </row>
    <row r="14" spans="1:9" ht="13.5" customHeight="1" x14ac:dyDescent="0.35">
      <c r="A14" s="1" t="s">
        <v>391</v>
      </c>
      <c r="B14" s="299"/>
      <c r="C14" s="299"/>
      <c r="D14" s="299">
        <v>5.7519999999999998</v>
      </c>
      <c r="E14" s="299"/>
      <c r="F14" s="299">
        <v>6.1340000000000003</v>
      </c>
    </row>
    <row r="15" spans="1:9" ht="13.5" customHeight="1" x14ac:dyDescent="0.35">
      <c r="A15" s="1" t="s">
        <v>396</v>
      </c>
      <c r="B15" s="299"/>
      <c r="C15" s="299"/>
      <c r="D15" s="299"/>
      <c r="E15" s="299"/>
      <c r="F15" s="299">
        <v>4.4000000000000004</v>
      </c>
    </row>
    <row r="16" spans="1:9" ht="13.5" customHeight="1" x14ac:dyDescent="0.35">
      <c r="A16" s="1" t="s">
        <v>383</v>
      </c>
      <c r="B16" s="299"/>
      <c r="C16" s="299"/>
      <c r="D16" s="299">
        <v>33.841999999999999</v>
      </c>
      <c r="E16" s="299"/>
      <c r="F16" s="299">
        <v>3.4710000000000001</v>
      </c>
    </row>
    <row r="17" spans="1:7" ht="13.5" customHeight="1" x14ac:dyDescent="0.35">
      <c r="A17" s="1" t="s">
        <v>455</v>
      </c>
      <c r="B17" s="299"/>
      <c r="C17" s="299"/>
      <c r="D17" s="299"/>
      <c r="E17" s="299"/>
      <c r="F17" s="299">
        <v>2.5960000000000001</v>
      </c>
    </row>
    <row r="18" spans="1:7" ht="13.5" customHeight="1" x14ac:dyDescent="0.35">
      <c r="A18" s="1" t="s">
        <v>553</v>
      </c>
      <c r="B18" s="299"/>
      <c r="C18" s="299"/>
      <c r="D18" s="299"/>
      <c r="E18" s="299"/>
      <c r="F18" s="299">
        <v>1.496</v>
      </c>
    </row>
    <row r="19" spans="1:7" ht="13.5" customHeight="1" x14ac:dyDescent="0.35">
      <c r="A19" s="1" t="s">
        <v>608</v>
      </c>
      <c r="B19" s="299"/>
      <c r="C19" s="299"/>
      <c r="D19" s="299"/>
      <c r="E19" s="299"/>
      <c r="F19" s="299">
        <v>1.496</v>
      </c>
    </row>
    <row r="20" spans="1:7" ht="13.5" customHeight="1" x14ac:dyDescent="0.35">
      <c r="A20" s="1" t="s">
        <v>425</v>
      </c>
      <c r="B20" s="299"/>
      <c r="C20" s="299"/>
      <c r="D20" s="299"/>
      <c r="E20" s="299"/>
      <c r="F20" s="299">
        <v>1.359</v>
      </c>
    </row>
    <row r="21" spans="1:7" ht="13.5" customHeight="1" x14ac:dyDescent="0.35">
      <c r="A21" s="1" t="s">
        <v>419</v>
      </c>
      <c r="B21" s="299"/>
      <c r="C21" s="299"/>
      <c r="D21" s="299">
        <v>1.389</v>
      </c>
      <c r="E21" s="299"/>
      <c r="F21" s="299">
        <v>1.073</v>
      </c>
    </row>
    <row r="22" spans="1:7" ht="13.5" customHeight="1" x14ac:dyDescent="0.35">
      <c r="A22" s="1" t="s">
        <v>386</v>
      </c>
      <c r="B22" s="299"/>
      <c r="C22" s="299"/>
      <c r="D22" s="299">
        <v>12.678000000000001</v>
      </c>
      <c r="E22" s="299"/>
      <c r="F22" s="299">
        <v>0.99099999999999999</v>
      </c>
    </row>
    <row r="23" spans="1:7" x14ac:dyDescent="0.35">
      <c r="A23" s="1" t="s">
        <v>413</v>
      </c>
      <c r="B23" s="299"/>
      <c r="C23" s="299"/>
      <c r="D23" s="299"/>
      <c r="E23" s="299"/>
      <c r="F23" s="299">
        <v>0.53600000000000003</v>
      </c>
    </row>
    <row r="24" spans="1:7" x14ac:dyDescent="0.35">
      <c r="A24" s="1" t="s">
        <v>380</v>
      </c>
      <c r="B24" s="299"/>
      <c r="C24" s="299"/>
      <c r="D24" s="299">
        <v>3.9E-2</v>
      </c>
      <c r="E24" s="299"/>
      <c r="F24" s="299">
        <v>0.42099999999999999</v>
      </c>
    </row>
    <row r="25" spans="1:7" x14ac:dyDescent="0.35">
      <c r="A25" s="1" t="s">
        <v>462</v>
      </c>
      <c r="B25" s="299"/>
      <c r="C25" s="299"/>
      <c r="D25" s="299"/>
      <c r="E25" s="299"/>
      <c r="F25" s="299">
        <v>0.40799999999999997</v>
      </c>
    </row>
    <row r="26" spans="1:7" x14ac:dyDescent="0.35">
      <c r="A26" s="1" t="s">
        <v>374</v>
      </c>
      <c r="B26" s="299">
        <v>79.820999999999998</v>
      </c>
      <c r="C26" s="299"/>
      <c r="D26" s="299"/>
      <c r="E26" s="299"/>
      <c r="F26" s="299">
        <v>0.27200000000000002</v>
      </c>
    </row>
    <row r="27" spans="1:7" x14ac:dyDescent="0.35">
      <c r="A27" s="1" t="s">
        <v>369</v>
      </c>
      <c r="B27" s="299"/>
      <c r="C27" s="299"/>
      <c r="D27" s="299">
        <v>150.53299999999999</v>
      </c>
      <c r="E27" s="299"/>
      <c r="F27" s="299">
        <v>2.9000000000000001E-2</v>
      </c>
    </row>
    <row r="28" spans="1:7" x14ac:dyDescent="0.35">
      <c r="A28" s="1" t="s">
        <v>371</v>
      </c>
      <c r="B28" s="299"/>
      <c r="C28" s="299"/>
      <c r="D28" s="299">
        <v>85.051000000000002</v>
      </c>
      <c r="E28" s="299"/>
      <c r="F28" s="299"/>
    </row>
    <row r="29" spans="1:7" x14ac:dyDescent="0.35">
      <c r="A29" s="1" t="s">
        <v>382</v>
      </c>
      <c r="B29" s="299"/>
      <c r="C29" s="299"/>
      <c r="D29" s="299">
        <v>57.165999999999997</v>
      </c>
      <c r="E29" s="299"/>
      <c r="F29" s="299"/>
    </row>
    <row r="30" spans="1:7" x14ac:dyDescent="0.35">
      <c r="A30" s="1" t="s">
        <v>385</v>
      </c>
      <c r="B30" s="299"/>
      <c r="C30" s="299"/>
      <c r="D30" s="299">
        <v>40.768999999999998</v>
      </c>
      <c r="E30" s="299"/>
      <c r="F30" s="299"/>
      <c r="G30" s="60"/>
    </row>
    <row r="31" spans="1:7" x14ac:dyDescent="0.35">
      <c r="A31" s="1" t="s">
        <v>379</v>
      </c>
      <c r="B31" s="299"/>
      <c r="C31" s="299"/>
      <c r="D31" s="299">
        <v>7.2329999999999997</v>
      </c>
      <c r="E31" s="299"/>
      <c r="F31" s="299"/>
    </row>
    <row r="32" spans="1:7" x14ac:dyDescent="0.35">
      <c r="A32" s="1" t="s">
        <v>392</v>
      </c>
      <c r="B32" s="299"/>
      <c r="C32" s="299"/>
      <c r="D32" s="299">
        <v>5.0149999999999997</v>
      </c>
      <c r="E32" s="299"/>
      <c r="F32" s="299"/>
    </row>
    <row r="33" spans="1:6" x14ac:dyDescent="0.35">
      <c r="A33" s="1" t="s">
        <v>368</v>
      </c>
      <c r="B33" s="299">
        <v>1.44</v>
      </c>
      <c r="C33" s="299">
        <v>1185.615</v>
      </c>
      <c r="D33" s="299">
        <v>1.8660000000000001</v>
      </c>
      <c r="E33" s="299"/>
      <c r="F33" s="299"/>
    </row>
    <row r="34" spans="1:6" x14ac:dyDescent="0.35">
      <c r="A34" s="1" t="s">
        <v>378</v>
      </c>
      <c r="B34" s="299">
        <v>32.616999999999997</v>
      </c>
      <c r="C34" s="299"/>
      <c r="D34" s="299">
        <v>1.7629999999999999</v>
      </c>
      <c r="E34" s="299"/>
      <c r="F34" s="299"/>
    </row>
    <row r="35" spans="1:6" x14ac:dyDescent="0.35">
      <c r="A35" s="1" t="s">
        <v>367</v>
      </c>
      <c r="B35" s="299">
        <v>1677.134</v>
      </c>
      <c r="C35" s="299"/>
      <c r="D35" s="299">
        <v>1.2310000000000001</v>
      </c>
      <c r="E35" s="299"/>
      <c r="F35" s="299"/>
    </row>
    <row r="36" spans="1:6" x14ac:dyDescent="0.35">
      <c r="A36" s="1" t="s">
        <v>303</v>
      </c>
      <c r="B36" s="299"/>
      <c r="C36" s="299"/>
      <c r="D36" s="299">
        <v>0.78100000000000003</v>
      </c>
      <c r="E36" s="299"/>
      <c r="F36" s="299"/>
    </row>
    <row r="37" spans="1:6" x14ac:dyDescent="0.35">
      <c r="A37" s="1" t="s">
        <v>467</v>
      </c>
      <c r="B37" s="299"/>
      <c r="C37" s="299"/>
      <c r="D37" s="299">
        <v>0.14000000000000001</v>
      </c>
      <c r="E37" s="299"/>
      <c r="F37" s="299"/>
    </row>
    <row r="38" spans="1:6" x14ac:dyDescent="0.35">
      <c r="A38" s="1" t="s">
        <v>402</v>
      </c>
      <c r="B38" s="299">
        <v>159.48500000000001</v>
      </c>
      <c r="C38" s="299"/>
      <c r="D38" s="299"/>
      <c r="E38" s="299"/>
      <c r="F38" s="299"/>
    </row>
    <row r="39" spans="1:6" x14ac:dyDescent="0.35">
      <c r="A39" s="1" t="s">
        <v>377</v>
      </c>
      <c r="B39" s="299">
        <v>54.706000000000003</v>
      </c>
      <c r="C39" s="299"/>
      <c r="D39" s="299"/>
      <c r="E39" s="299"/>
      <c r="F39" s="299"/>
    </row>
    <row r="40" spans="1:6" x14ac:dyDescent="0.35">
      <c r="A40" s="1" t="s">
        <v>417</v>
      </c>
      <c r="B40" s="299">
        <v>18.698</v>
      </c>
      <c r="C40" s="299"/>
      <c r="D40" s="299"/>
      <c r="E40" s="299"/>
      <c r="F40" s="299"/>
    </row>
    <row r="41" spans="1:6" x14ac:dyDescent="0.35">
      <c r="A41" s="1" t="s">
        <v>613</v>
      </c>
      <c r="B41" s="300">
        <v>0.01</v>
      </c>
      <c r="C41" s="300"/>
      <c r="D41" s="300"/>
      <c r="E41" s="300"/>
      <c r="F41" s="300"/>
    </row>
    <row r="89" spans="1:3" x14ac:dyDescent="0.35">
      <c r="A89" s="70"/>
      <c r="B89" s="70"/>
      <c r="C89" s="70"/>
    </row>
    <row r="90" spans="1:3" x14ac:dyDescent="0.35">
      <c r="A90" s="70"/>
      <c r="B90" s="70"/>
      <c r="C90" s="70"/>
    </row>
    <row r="91" spans="1:3" x14ac:dyDescent="0.35">
      <c r="A91" s="70"/>
      <c r="B91" s="70"/>
      <c r="C91" s="70"/>
    </row>
    <row r="92" spans="1:3" x14ac:dyDescent="0.35">
      <c r="A92" s="70"/>
      <c r="B92" s="70"/>
      <c r="C92" s="70"/>
    </row>
    <row r="93" spans="1:3" x14ac:dyDescent="0.35">
      <c r="B93" s="70"/>
      <c r="C93" s="70"/>
    </row>
    <row r="94" spans="1:3" x14ac:dyDescent="0.35">
      <c r="B94" s="70"/>
      <c r="C94" s="70"/>
    </row>
    <row r="95" spans="1:3" x14ac:dyDescent="0.35">
      <c r="B95" s="70"/>
      <c r="C95" s="70"/>
    </row>
    <row r="96" spans="1:3" x14ac:dyDescent="0.35">
      <c r="B96" s="70"/>
      <c r="C96" s="70"/>
    </row>
    <row r="97" spans="1:3" x14ac:dyDescent="0.35">
      <c r="B97" s="70"/>
      <c r="C97" s="70"/>
    </row>
    <row r="98" spans="1:3" x14ac:dyDescent="0.35">
      <c r="B98" s="70"/>
      <c r="C98" s="70"/>
    </row>
    <row r="99" spans="1:3" x14ac:dyDescent="0.35">
      <c r="B99" s="70"/>
      <c r="C99" s="70"/>
    </row>
    <row r="100" spans="1:3" x14ac:dyDescent="0.35">
      <c r="B100" s="70"/>
      <c r="C100" s="70"/>
    </row>
    <row r="101" spans="1:3" x14ac:dyDescent="0.35">
      <c r="B101" s="70"/>
      <c r="C101" s="70"/>
    </row>
    <row r="102" spans="1:3" x14ac:dyDescent="0.35">
      <c r="B102" s="70"/>
      <c r="C102" s="70"/>
    </row>
    <row r="103" spans="1:3" x14ac:dyDescent="0.35">
      <c r="B103" s="70"/>
      <c r="C103" s="70"/>
    </row>
    <row r="104" spans="1:3" x14ac:dyDescent="0.35">
      <c r="B104" s="70"/>
      <c r="C104" s="70"/>
    </row>
    <row r="105" spans="1:3" x14ac:dyDescent="0.35">
      <c r="B105" s="70"/>
      <c r="C105" s="70"/>
    </row>
    <row r="106" spans="1:3" x14ac:dyDescent="0.35">
      <c r="B106" s="70"/>
      <c r="C106" s="70"/>
    </row>
    <row r="107" spans="1:3" x14ac:dyDescent="0.35">
      <c r="B107" s="70"/>
      <c r="C107" s="70"/>
    </row>
    <row r="108" spans="1:3" x14ac:dyDescent="0.35">
      <c r="B108" s="70"/>
      <c r="C108" s="70"/>
    </row>
    <row r="109" spans="1:3" x14ac:dyDescent="0.35">
      <c r="A109" s="70"/>
      <c r="B109" s="70"/>
    </row>
    <row r="110" spans="1:3" x14ac:dyDescent="0.35">
      <c r="A110" s="70"/>
      <c r="B110" s="70"/>
    </row>
    <row r="111" spans="1:3" x14ac:dyDescent="0.35">
      <c r="A111" s="70"/>
      <c r="B111" s="70"/>
    </row>
    <row r="112" spans="1:3" x14ac:dyDescent="0.35">
      <c r="A112" s="70"/>
      <c r="B112" s="70"/>
    </row>
    <row r="113" spans="1:3" x14ac:dyDescent="0.35">
      <c r="A113" s="70"/>
      <c r="B113" s="70"/>
    </row>
    <row r="114" spans="1:3" x14ac:dyDescent="0.35">
      <c r="A114" s="70"/>
      <c r="B114" s="70"/>
    </row>
    <row r="115" spans="1:3" x14ac:dyDescent="0.35">
      <c r="A115" s="70"/>
      <c r="B115" s="70"/>
    </row>
    <row r="116" spans="1:3" x14ac:dyDescent="0.35">
      <c r="A116" s="70"/>
      <c r="B116" s="70"/>
    </row>
    <row r="117" spans="1:3" x14ac:dyDescent="0.35">
      <c r="A117" s="70"/>
      <c r="B117" s="70"/>
    </row>
    <row r="118" spans="1:3" x14ac:dyDescent="0.35">
      <c r="A118" s="70"/>
      <c r="B118" s="70"/>
    </row>
    <row r="119" spans="1:3" x14ac:dyDescent="0.35">
      <c r="A119" s="70"/>
      <c r="B119" s="70"/>
    </row>
    <row r="120" spans="1:3" x14ac:dyDescent="0.35">
      <c r="A120" s="70"/>
      <c r="B120" s="70"/>
    </row>
    <row r="121" spans="1:3" x14ac:dyDescent="0.35">
      <c r="A121" s="70"/>
      <c r="B121" s="70"/>
    </row>
    <row r="122" spans="1:3" x14ac:dyDescent="0.35">
      <c r="A122" s="70"/>
      <c r="B122" s="70"/>
    </row>
    <row r="123" spans="1:3" x14ac:dyDescent="0.35">
      <c r="A123" s="70"/>
      <c r="B123" s="70"/>
    </row>
    <row r="124" spans="1:3" x14ac:dyDescent="0.35">
      <c r="A124" s="70"/>
      <c r="B124" s="70"/>
    </row>
    <row r="125" spans="1:3" x14ac:dyDescent="0.35">
      <c r="A125" s="70"/>
      <c r="B125" s="70"/>
      <c r="C125" s="70"/>
    </row>
    <row r="126" spans="1:3" x14ac:dyDescent="0.35">
      <c r="A126" s="70"/>
      <c r="B126" s="70"/>
      <c r="C126" s="70"/>
    </row>
    <row r="127" spans="1:3" x14ac:dyDescent="0.35">
      <c r="A127" s="70"/>
      <c r="B127" s="70"/>
      <c r="C127" s="70"/>
    </row>
    <row r="128" spans="1:3" x14ac:dyDescent="0.35">
      <c r="A128" s="70"/>
      <c r="B128" s="70"/>
      <c r="C128" s="70"/>
    </row>
    <row r="129" spans="1:3" x14ac:dyDescent="0.35">
      <c r="A129" s="70"/>
      <c r="B129" s="70"/>
      <c r="C129" s="70"/>
    </row>
    <row r="130" spans="1:3" x14ac:dyDescent="0.35">
      <c r="A130" s="70"/>
      <c r="B130" s="70"/>
      <c r="C130" s="70"/>
    </row>
    <row r="131" spans="1:3" x14ac:dyDescent="0.35">
      <c r="A131" s="70"/>
      <c r="B131" s="70"/>
      <c r="C131" s="70"/>
    </row>
    <row r="132" spans="1:3" x14ac:dyDescent="0.35">
      <c r="A132" s="70"/>
      <c r="B132" s="70"/>
      <c r="C132" s="70"/>
    </row>
    <row r="133" spans="1:3" x14ac:dyDescent="0.35">
      <c r="A133" s="70"/>
      <c r="B133" s="70"/>
      <c r="C133" s="70"/>
    </row>
    <row r="134" spans="1:3" x14ac:dyDescent="0.35">
      <c r="A134" s="70"/>
      <c r="B134" s="70"/>
      <c r="C134" s="70"/>
    </row>
    <row r="135" spans="1:3" x14ac:dyDescent="0.35">
      <c r="A135" s="70"/>
      <c r="B135" s="70"/>
      <c r="C135" s="70"/>
    </row>
    <row r="136" spans="1:3" x14ac:dyDescent="0.35">
      <c r="A136" s="70"/>
      <c r="B136" s="70"/>
      <c r="C136" s="70"/>
    </row>
    <row r="137" spans="1:3" x14ac:dyDescent="0.35">
      <c r="A137" s="70"/>
      <c r="B137" s="70"/>
      <c r="C137" s="70"/>
    </row>
    <row r="138" spans="1:3" x14ac:dyDescent="0.35">
      <c r="A138" s="70"/>
      <c r="B138" s="70"/>
      <c r="C138" s="70"/>
    </row>
    <row r="139" spans="1:3" x14ac:dyDescent="0.35">
      <c r="A139" s="70"/>
      <c r="B139" s="70"/>
      <c r="C139" s="70"/>
    </row>
    <row r="140" spans="1:3" x14ac:dyDescent="0.35">
      <c r="A140" s="70"/>
      <c r="B140" s="70"/>
      <c r="C140" s="70"/>
    </row>
    <row r="141" spans="1:3" x14ac:dyDescent="0.35">
      <c r="B141" s="70"/>
      <c r="C141" s="70"/>
    </row>
    <row r="142" spans="1:3" x14ac:dyDescent="0.35">
      <c r="B142" s="70"/>
      <c r="C142" s="70"/>
    </row>
    <row r="143" spans="1:3" x14ac:dyDescent="0.35">
      <c r="B143" s="70"/>
      <c r="C143" s="70"/>
    </row>
    <row r="144" spans="1:3" x14ac:dyDescent="0.35">
      <c r="B144" s="70"/>
      <c r="C144" s="70"/>
    </row>
    <row r="145" spans="2:3" x14ac:dyDescent="0.35">
      <c r="B145" s="70"/>
      <c r="C145" s="70"/>
    </row>
    <row r="146" spans="2:3" x14ac:dyDescent="0.35">
      <c r="B146" s="70"/>
      <c r="C146" s="70"/>
    </row>
    <row r="147" spans="2:3" x14ac:dyDescent="0.35">
      <c r="B147" s="70"/>
      <c r="C147" s="70"/>
    </row>
    <row r="148" spans="2:3" x14ac:dyDescent="0.35">
      <c r="B148" s="70"/>
      <c r="C148" s="70"/>
    </row>
    <row r="149" spans="2:3" x14ac:dyDescent="0.35">
      <c r="B149" s="70"/>
      <c r="C149" s="70"/>
    </row>
    <row r="150" spans="2:3" x14ac:dyDescent="0.35">
      <c r="B150" s="70"/>
      <c r="C150" s="70"/>
    </row>
    <row r="151" spans="2:3" x14ac:dyDescent="0.35">
      <c r="B151" s="70"/>
      <c r="C151" s="70"/>
    </row>
    <row r="152" spans="2:3" x14ac:dyDescent="0.35">
      <c r="B152" s="70"/>
      <c r="C152" s="70"/>
    </row>
    <row r="153" spans="2:3" x14ac:dyDescent="0.35">
      <c r="B153" s="70"/>
      <c r="C153" s="70"/>
    </row>
    <row r="154" spans="2:3" x14ac:dyDescent="0.35">
      <c r="B154" s="70"/>
      <c r="C154" s="70"/>
    </row>
    <row r="155" spans="2:3" x14ac:dyDescent="0.35">
      <c r="B155" s="70"/>
      <c r="C155" s="70"/>
    </row>
    <row r="156" spans="2:3" x14ac:dyDescent="0.35">
      <c r="B156" s="70"/>
      <c r="C156" s="70"/>
    </row>
    <row r="157" spans="2:3" x14ac:dyDescent="0.35">
      <c r="B157" s="70"/>
    </row>
    <row r="158" spans="2:3" x14ac:dyDescent="0.35">
      <c r="B158" s="70"/>
    </row>
    <row r="159" spans="2:3" x14ac:dyDescent="0.35">
      <c r="B159" s="70"/>
    </row>
    <row r="160" spans="2:3" x14ac:dyDescent="0.35">
      <c r="B160" s="70"/>
    </row>
    <row r="161" spans="1:3" x14ac:dyDescent="0.35">
      <c r="B161" s="70"/>
    </row>
    <row r="162" spans="1:3" x14ac:dyDescent="0.35">
      <c r="B162" s="70"/>
    </row>
    <row r="163" spans="1:3" x14ac:dyDescent="0.35">
      <c r="B163" s="70"/>
    </row>
    <row r="164" spans="1:3" x14ac:dyDescent="0.35">
      <c r="B164" s="70"/>
    </row>
    <row r="165" spans="1:3" x14ac:dyDescent="0.35">
      <c r="B165" s="70"/>
    </row>
    <row r="166" spans="1:3" x14ac:dyDescent="0.35">
      <c r="B166" s="70"/>
    </row>
    <row r="167" spans="1:3" x14ac:dyDescent="0.35">
      <c r="B167" s="70"/>
    </row>
    <row r="168" spans="1:3" x14ac:dyDescent="0.35">
      <c r="B168" s="70"/>
    </row>
    <row r="169" spans="1:3" x14ac:dyDescent="0.35">
      <c r="B169" s="70"/>
    </row>
    <row r="170" spans="1:3" x14ac:dyDescent="0.35">
      <c r="B170" s="70"/>
    </row>
    <row r="171" spans="1:3" x14ac:dyDescent="0.35">
      <c r="B171" s="70"/>
    </row>
    <row r="172" spans="1:3" x14ac:dyDescent="0.35">
      <c r="B172" s="70"/>
    </row>
    <row r="173" spans="1:3" x14ac:dyDescent="0.35">
      <c r="A173" s="70"/>
      <c r="B173" s="70"/>
      <c r="C173" s="70"/>
    </row>
    <row r="174" spans="1:3" x14ac:dyDescent="0.35">
      <c r="A174" s="70"/>
      <c r="B174" s="70"/>
      <c r="C174" s="70"/>
    </row>
    <row r="175" spans="1:3" x14ac:dyDescent="0.35">
      <c r="A175" s="70"/>
      <c r="B175" s="70"/>
      <c r="C175" s="70"/>
    </row>
    <row r="176" spans="1:3" x14ac:dyDescent="0.35">
      <c r="A176" s="70"/>
      <c r="B176" s="70"/>
      <c r="C176" s="70"/>
    </row>
    <row r="177" spans="1:3" x14ac:dyDescent="0.35">
      <c r="A177" s="70"/>
      <c r="B177" s="70"/>
      <c r="C177" s="70"/>
    </row>
    <row r="178" spans="1:3" x14ac:dyDescent="0.35">
      <c r="A178" s="70"/>
      <c r="B178" s="70"/>
      <c r="C178" s="70"/>
    </row>
    <row r="179" spans="1:3" x14ac:dyDescent="0.35">
      <c r="A179" s="70"/>
      <c r="B179" s="70"/>
      <c r="C179" s="70"/>
    </row>
    <row r="180" spans="1:3" x14ac:dyDescent="0.35">
      <c r="A180" s="70"/>
      <c r="B180" s="70"/>
      <c r="C180" s="70"/>
    </row>
    <row r="181" spans="1:3" x14ac:dyDescent="0.35">
      <c r="A181" s="70"/>
      <c r="B181" s="70"/>
      <c r="C181" s="70"/>
    </row>
    <row r="182" spans="1:3" x14ac:dyDescent="0.35">
      <c r="A182" s="70"/>
      <c r="B182" s="70"/>
      <c r="C182" s="70"/>
    </row>
    <row r="183" spans="1:3" x14ac:dyDescent="0.35">
      <c r="A183" s="70"/>
      <c r="B183" s="70"/>
      <c r="C183" s="70"/>
    </row>
    <row r="184" spans="1:3" x14ac:dyDescent="0.35">
      <c r="A184" s="70"/>
      <c r="B184" s="70"/>
      <c r="C184" s="70"/>
    </row>
    <row r="185" spans="1:3" x14ac:dyDescent="0.35">
      <c r="A185" s="70"/>
      <c r="B185" s="70"/>
      <c r="C185" s="70"/>
    </row>
    <row r="186" spans="1:3" x14ac:dyDescent="0.35">
      <c r="A186" s="70"/>
      <c r="B186" s="70"/>
      <c r="C186" s="70"/>
    </row>
    <row r="187" spans="1:3" x14ac:dyDescent="0.35">
      <c r="A187" s="70"/>
      <c r="B187" s="70"/>
      <c r="C187" s="70"/>
    </row>
    <row r="188" spans="1:3" x14ac:dyDescent="0.35">
      <c r="A188" s="70"/>
      <c r="B188" s="70"/>
      <c r="C188" s="70"/>
    </row>
    <row r="189" spans="1:3" x14ac:dyDescent="0.35">
      <c r="A189" s="70"/>
      <c r="B189" s="70"/>
      <c r="C189" s="70"/>
    </row>
    <row r="190" spans="1:3" x14ac:dyDescent="0.35">
      <c r="A190" s="70"/>
      <c r="B190" s="70"/>
      <c r="C190" s="70"/>
    </row>
    <row r="191" spans="1:3" x14ac:dyDescent="0.35">
      <c r="A191" s="70"/>
      <c r="B191" s="70"/>
      <c r="C191" s="70"/>
    </row>
    <row r="192" spans="1:3" x14ac:dyDescent="0.35">
      <c r="A192" s="70"/>
      <c r="B192" s="70"/>
      <c r="C192" s="70"/>
    </row>
    <row r="193" spans="1:3" x14ac:dyDescent="0.35">
      <c r="A193" s="70"/>
      <c r="B193" s="70"/>
      <c r="C193" s="70"/>
    </row>
    <row r="194" spans="1:3" x14ac:dyDescent="0.35">
      <c r="A194" s="70"/>
      <c r="B194" s="70"/>
      <c r="C194" s="70"/>
    </row>
    <row r="195" spans="1:3" x14ac:dyDescent="0.35">
      <c r="A195" s="70"/>
      <c r="B195" s="70"/>
      <c r="C195" s="70"/>
    </row>
    <row r="196" spans="1:3" x14ac:dyDescent="0.35">
      <c r="A196" s="70"/>
      <c r="B196" s="70"/>
      <c r="C196" s="70"/>
    </row>
    <row r="197" spans="1:3" x14ac:dyDescent="0.35">
      <c r="A197" s="70"/>
      <c r="B197" s="70"/>
      <c r="C197" s="70"/>
    </row>
    <row r="198" spans="1:3" x14ac:dyDescent="0.35">
      <c r="A198" s="70"/>
      <c r="B198" s="70"/>
      <c r="C198" s="70"/>
    </row>
    <row r="199" spans="1:3" x14ac:dyDescent="0.35">
      <c r="A199" s="70"/>
      <c r="B199" s="70"/>
      <c r="C199" s="70"/>
    </row>
    <row r="200" spans="1:3" x14ac:dyDescent="0.35">
      <c r="A200" s="70"/>
      <c r="B200" s="70"/>
      <c r="C200" s="70"/>
    </row>
    <row r="201" spans="1:3" x14ac:dyDescent="0.35">
      <c r="A201" s="70"/>
      <c r="B201" s="70"/>
      <c r="C201" s="70"/>
    </row>
    <row r="202" spans="1:3" x14ac:dyDescent="0.35">
      <c r="A202" s="70"/>
      <c r="B202" s="70"/>
      <c r="C202" s="70"/>
    </row>
    <row r="203" spans="1:3" x14ac:dyDescent="0.35">
      <c r="A203" s="70"/>
      <c r="B203" s="70"/>
      <c r="C203" s="70"/>
    </row>
    <row r="204" spans="1:3" x14ac:dyDescent="0.35">
      <c r="A204" s="70"/>
      <c r="B204" s="70"/>
      <c r="C204" s="70"/>
    </row>
    <row r="205" spans="1:3" x14ac:dyDescent="0.35">
      <c r="A205" s="70"/>
      <c r="B205" s="70"/>
      <c r="C205" s="70"/>
    </row>
    <row r="206" spans="1:3" x14ac:dyDescent="0.35">
      <c r="A206" s="70"/>
      <c r="B206" s="70"/>
      <c r="C206" s="70"/>
    </row>
    <row r="207" spans="1:3" x14ac:dyDescent="0.35">
      <c r="A207" s="70"/>
      <c r="B207" s="70"/>
      <c r="C207" s="70"/>
    </row>
    <row r="208" spans="1:3" x14ac:dyDescent="0.35">
      <c r="A208" s="70"/>
      <c r="B208" s="70"/>
      <c r="C208" s="70"/>
    </row>
    <row r="209" spans="1:3" x14ac:dyDescent="0.35">
      <c r="A209" s="70"/>
      <c r="B209" s="70"/>
      <c r="C209" s="70"/>
    </row>
    <row r="210" spans="1:3" x14ac:dyDescent="0.35">
      <c r="A210" s="70"/>
      <c r="B210" s="70"/>
      <c r="C210" s="70"/>
    </row>
    <row r="211" spans="1:3" x14ac:dyDescent="0.35">
      <c r="A211" s="70"/>
      <c r="B211" s="70"/>
      <c r="C211" s="70"/>
    </row>
    <row r="212" spans="1:3" x14ac:dyDescent="0.35">
      <c r="A212" s="70"/>
      <c r="B212" s="70"/>
      <c r="C212" s="70"/>
    </row>
    <row r="213" spans="1:3" x14ac:dyDescent="0.35">
      <c r="A213" s="70"/>
      <c r="B213" s="70"/>
      <c r="C213" s="70"/>
    </row>
    <row r="214" spans="1:3" x14ac:dyDescent="0.35">
      <c r="A214" s="70"/>
      <c r="B214" s="70"/>
      <c r="C214" s="70"/>
    </row>
    <row r="215" spans="1:3" x14ac:dyDescent="0.35">
      <c r="A215" s="70"/>
      <c r="B215" s="70"/>
      <c r="C215" s="70"/>
    </row>
    <row r="216" spans="1:3" x14ac:dyDescent="0.35">
      <c r="A216" s="70"/>
      <c r="B216" s="70"/>
      <c r="C216" s="70"/>
    </row>
    <row r="217" spans="1:3" x14ac:dyDescent="0.35">
      <c r="A217" s="70"/>
      <c r="B217" s="70"/>
      <c r="C217" s="70"/>
    </row>
    <row r="218" spans="1:3" x14ac:dyDescent="0.35">
      <c r="A218" s="70"/>
      <c r="B218" s="70"/>
      <c r="C218" s="70"/>
    </row>
    <row r="219" spans="1:3" x14ac:dyDescent="0.35">
      <c r="A219" s="70"/>
      <c r="B219" s="70"/>
      <c r="C219" s="70"/>
    </row>
    <row r="220" spans="1:3" x14ac:dyDescent="0.35">
      <c r="A220" s="70"/>
      <c r="B220" s="70"/>
      <c r="C220" s="70"/>
    </row>
    <row r="221" spans="1:3" x14ac:dyDescent="0.35">
      <c r="B221" s="70"/>
      <c r="C221" s="70"/>
    </row>
    <row r="222" spans="1:3" x14ac:dyDescent="0.35">
      <c r="B222" s="70"/>
      <c r="C222" s="70"/>
    </row>
    <row r="223" spans="1:3" x14ac:dyDescent="0.35">
      <c r="B223" s="70"/>
      <c r="C223" s="70"/>
    </row>
    <row r="224" spans="1:3" x14ac:dyDescent="0.35">
      <c r="B224" s="70"/>
      <c r="C224" s="70"/>
    </row>
    <row r="225" spans="1:3" x14ac:dyDescent="0.35">
      <c r="B225" s="70"/>
      <c r="C225" s="70"/>
    </row>
    <row r="226" spans="1:3" x14ac:dyDescent="0.35">
      <c r="B226" s="70"/>
      <c r="C226" s="70"/>
    </row>
    <row r="227" spans="1:3" x14ac:dyDescent="0.35">
      <c r="B227" s="70"/>
      <c r="C227" s="70"/>
    </row>
    <row r="228" spans="1:3" x14ac:dyDescent="0.35">
      <c r="B228" s="70"/>
      <c r="C228" s="70"/>
    </row>
    <row r="229" spans="1:3" x14ac:dyDescent="0.35">
      <c r="B229" s="70"/>
      <c r="C229" s="70"/>
    </row>
    <row r="230" spans="1:3" x14ac:dyDescent="0.35">
      <c r="B230" s="70"/>
      <c r="C230" s="70"/>
    </row>
    <row r="231" spans="1:3" x14ac:dyDescent="0.35">
      <c r="B231" s="70"/>
      <c r="C231" s="70"/>
    </row>
    <row r="232" spans="1:3" x14ac:dyDescent="0.35">
      <c r="B232" s="70"/>
      <c r="C232" s="70"/>
    </row>
    <row r="233" spans="1:3" x14ac:dyDescent="0.35">
      <c r="B233" s="70"/>
      <c r="C233" s="70"/>
    </row>
    <row r="234" spans="1:3" x14ac:dyDescent="0.35">
      <c r="B234" s="70"/>
      <c r="C234" s="70"/>
    </row>
    <row r="235" spans="1:3" x14ac:dyDescent="0.35">
      <c r="B235" s="70"/>
      <c r="C235" s="70"/>
    </row>
    <row r="236" spans="1:3" x14ac:dyDescent="0.35">
      <c r="B236" s="70"/>
      <c r="C236" s="70"/>
    </row>
    <row r="237" spans="1:3" x14ac:dyDescent="0.35">
      <c r="A237" s="70"/>
      <c r="B237" s="70"/>
    </row>
    <row r="238" spans="1:3" x14ac:dyDescent="0.35">
      <c r="A238" s="70"/>
      <c r="B238" s="70"/>
    </row>
    <row r="239" spans="1:3" x14ac:dyDescent="0.35">
      <c r="A239" s="70"/>
      <c r="B239" s="70"/>
    </row>
    <row r="240" spans="1:3" x14ac:dyDescent="0.35">
      <c r="A240" s="70"/>
      <c r="B240" s="70"/>
    </row>
    <row r="241" spans="1:3" x14ac:dyDescent="0.35">
      <c r="A241" s="70"/>
      <c r="B241" s="70"/>
    </row>
    <row r="242" spans="1:3" x14ac:dyDescent="0.35">
      <c r="A242" s="70"/>
      <c r="B242" s="70"/>
    </row>
    <row r="243" spans="1:3" x14ac:dyDescent="0.35">
      <c r="A243" s="70"/>
      <c r="B243" s="70"/>
    </row>
    <row r="244" spans="1:3" x14ac:dyDescent="0.35">
      <c r="A244" s="70"/>
      <c r="B244" s="70"/>
    </row>
    <row r="245" spans="1:3" x14ac:dyDescent="0.35">
      <c r="A245" s="70"/>
      <c r="B245" s="70"/>
    </row>
    <row r="246" spans="1:3" x14ac:dyDescent="0.35">
      <c r="A246" s="70"/>
      <c r="B246" s="70"/>
    </row>
    <row r="247" spans="1:3" x14ac:dyDescent="0.35">
      <c r="A247" s="70"/>
      <c r="B247" s="70"/>
    </row>
    <row r="248" spans="1:3" x14ac:dyDescent="0.35">
      <c r="A248" s="70"/>
      <c r="B248" s="70"/>
    </row>
    <row r="249" spans="1:3" x14ac:dyDescent="0.35">
      <c r="A249" s="70"/>
      <c r="B249" s="70"/>
    </row>
    <row r="250" spans="1:3" x14ac:dyDescent="0.35">
      <c r="A250" s="70"/>
      <c r="B250" s="70"/>
    </row>
    <row r="251" spans="1:3" x14ac:dyDescent="0.35">
      <c r="A251" s="70"/>
      <c r="B251" s="70"/>
    </row>
    <row r="252" spans="1:3" x14ac:dyDescent="0.35">
      <c r="A252" s="70"/>
      <c r="B252" s="70"/>
    </row>
    <row r="253" spans="1:3" x14ac:dyDescent="0.35">
      <c r="A253" s="70"/>
      <c r="B253" s="70"/>
      <c r="C253" s="70"/>
    </row>
    <row r="254" spans="1:3" x14ac:dyDescent="0.35">
      <c r="A254" s="70"/>
      <c r="B254" s="70"/>
      <c r="C254" s="70"/>
    </row>
    <row r="255" spans="1:3" x14ac:dyDescent="0.35">
      <c r="A255" s="70"/>
      <c r="B255" s="70"/>
      <c r="C255" s="70"/>
    </row>
    <row r="256" spans="1:3" x14ac:dyDescent="0.35">
      <c r="A256" s="70"/>
      <c r="B256" s="70"/>
      <c r="C256" s="70"/>
    </row>
    <row r="257" spans="1:3" x14ac:dyDescent="0.35">
      <c r="A257" s="70"/>
      <c r="B257" s="70"/>
      <c r="C257" s="70"/>
    </row>
    <row r="258" spans="1:3" x14ac:dyDescent="0.35">
      <c r="A258" s="70"/>
      <c r="B258" s="70"/>
      <c r="C258" s="70"/>
    </row>
    <row r="259" spans="1:3" x14ac:dyDescent="0.35">
      <c r="A259" s="70"/>
      <c r="B259" s="70"/>
      <c r="C259" s="70"/>
    </row>
    <row r="260" spans="1:3" x14ac:dyDescent="0.35">
      <c r="A260" s="70"/>
      <c r="B260" s="70"/>
      <c r="C260" s="70"/>
    </row>
    <row r="261" spans="1:3" x14ac:dyDescent="0.35">
      <c r="A261" s="70"/>
      <c r="B261" s="70"/>
      <c r="C261" s="70"/>
    </row>
    <row r="262" spans="1:3" x14ac:dyDescent="0.35">
      <c r="A262" s="70"/>
      <c r="B262" s="70"/>
      <c r="C262" s="70"/>
    </row>
    <row r="263" spans="1:3" x14ac:dyDescent="0.35">
      <c r="A263" s="70"/>
      <c r="B263" s="70"/>
      <c r="C263" s="70"/>
    </row>
    <row r="264" spans="1:3" x14ac:dyDescent="0.35">
      <c r="A264" s="70"/>
      <c r="B264" s="70"/>
      <c r="C264" s="70"/>
    </row>
    <row r="265" spans="1:3" x14ac:dyDescent="0.35">
      <c r="A265" s="70"/>
      <c r="B265" s="70"/>
      <c r="C265" s="70"/>
    </row>
    <row r="266" spans="1:3" x14ac:dyDescent="0.35">
      <c r="A266" s="70"/>
      <c r="B266" s="70"/>
      <c r="C266" s="70"/>
    </row>
    <row r="267" spans="1:3" x14ac:dyDescent="0.35">
      <c r="A267" s="70"/>
      <c r="B267" s="70"/>
      <c r="C267" s="70"/>
    </row>
    <row r="268" spans="1:3" x14ac:dyDescent="0.35">
      <c r="A268" s="70"/>
      <c r="B268" s="70"/>
      <c r="C268" s="70"/>
    </row>
    <row r="269" spans="1:3" x14ac:dyDescent="0.35">
      <c r="A269" s="70"/>
      <c r="B269" s="70"/>
      <c r="C269" s="70"/>
    </row>
    <row r="270" spans="1:3" x14ac:dyDescent="0.35">
      <c r="A270" s="70"/>
      <c r="B270" s="70"/>
      <c r="C270" s="70"/>
    </row>
    <row r="271" spans="1:3" x14ac:dyDescent="0.35">
      <c r="A271" s="70"/>
      <c r="B271" s="70"/>
      <c r="C271" s="70"/>
    </row>
    <row r="272" spans="1:3" x14ac:dyDescent="0.35">
      <c r="A272" s="70"/>
      <c r="B272" s="70"/>
      <c r="C272" s="70"/>
    </row>
    <row r="273" spans="1:3" x14ac:dyDescent="0.35">
      <c r="A273" s="70"/>
      <c r="B273" s="70"/>
      <c r="C273" s="70"/>
    </row>
    <row r="274" spans="1:3" x14ac:dyDescent="0.35">
      <c r="A274" s="70"/>
      <c r="B274" s="70"/>
      <c r="C274" s="70"/>
    </row>
    <row r="275" spans="1:3" x14ac:dyDescent="0.35">
      <c r="A275" s="70"/>
      <c r="B275" s="70"/>
      <c r="C275" s="70"/>
    </row>
    <row r="276" spans="1:3" x14ac:dyDescent="0.35">
      <c r="A276" s="70"/>
      <c r="B276" s="70"/>
      <c r="C276" s="70"/>
    </row>
    <row r="277" spans="1:3" x14ac:dyDescent="0.35">
      <c r="A277" s="70"/>
      <c r="B277" s="70"/>
      <c r="C277" s="70"/>
    </row>
    <row r="278" spans="1:3" x14ac:dyDescent="0.35">
      <c r="A278" s="70"/>
      <c r="B278" s="70"/>
      <c r="C278" s="70"/>
    </row>
    <row r="279" spans="1:3" x14ac:dyDescent="0.35">
      <c r="A279" s="70"/>
      <c r="B279" s="70"/>
      <c r="C279" s="70"/>
    </row>
    <row r="280" spans="1:3" x14ac:dyDescent="0.35">
      <c r="A280" s="70"/>
      <c r="B280" s="70"/>
      <c r="C280" s="70"/>
    </row>
    <row r="281" spans="1:3" x14ac:dyDescent="0.35">
      <c r="A281" s="70"/>
      <c r="B281" s="70"/>
      <c r="C281" s="70"/>
    </row>
    <row r="282" spans="1:3" x14ac:dyDescent="0.35">
      <c r="A282" s="70"/>
      <c r="B282" s="70"/>
      <c r="C282" s="70"/>
    </row>
    <row r="283" spans="1:3" x14ac:dyDescent="0.35">
      <c r="A283" s="70"/>
      <c r="B283" s="70"/>
      <c r="C283" s="70"/>
    </row>
    <row r="284" spans="1:3" x14ac:dyDescent="0.35">
      <c r="A284" s="70"/>
      <c r="B284" s="70"/>
      <c r="C284" s="70"/>
    </row>
    <row r="285" spans="1:3" x14ac:dyDescent="0.35">
      <c r="B285" s="70"/>
      <c r="C285" s="70"/>
    </row>
    <row r="286" spans="1:3" x14ac:dyDescent="0.35">
      <c r="B286" s="70"/>
      <c r="C286" s="70"/>
    </row>
    <row r="287" spans="1:3" x14ac:dyDescent="0.35">
      <c r="B287" s="70"/>
      <c r="C287" s="70"/>
    </row>
    <row r="288" spans="1:3" x14ac:dyDescent="0.35">
      <c r="B288" s="70"/>
      <c r="C288" s="70"/>
    </row>
    <row r="289" spans="1:3" x14ac:dyDescent="0.35">
      <c r="B289" s="70"/>
      <c r="C289" s="70"/>
    </row>
    <row r="290" spans="1:3" x14ac:dyDescent="0.35">
      <c r="B290" s="70"/>
      <c r="C290" s="70"/>
    </row>
    <row r="291" spans="1:3" x14ac:dyDescent="0.35">
      <c r="B291" s="70"/>
      <c r="C291" s="70"/>
    </row>
    <row r="292" spans="1:3" x14ac:dyDescent="0.35">
      <c r="B292" s="70"/>
      <c r="C292" s="70"/>
    </row>
    <row r="293" spans="1:3" x14ac:dyDescent="0.35">
      <c r="B293" s="70"/>
      <c r="C293" s="70"/>
    </row>
    <row r="294" spans="1:3" x14ac:dyDescent="0.35">
      <c r="B294" s="70"/>
      <c r="C294" s="70"/>
    </row>
    <row r="295" spans="1:3" x14ac:dyDescent="0.35">
      <c r="B295" s="70"/>
      <c r="C295" s="70"/>
    </row>
    <row r="296" spans="1:3" x14ac:dyDescent="0.35">
      <c r="B296" s="70"/>
      <c r="C296" s="70"/>
    </row>
    <row r="297" spans="1:3" x14ac:dyDescent="0.35">
      <c r="B297" s="70"/>
      <c r="C297" s="70"/>
    </row>
    <row r="298" spans="1:3" x14ac:dyDescent="0.35">
      <c r="B298" s="70"/>
      <c r="C298" s="70"/>
    </row>
    <row r="299" spans="1:3" x14ac:dyDescent="0.35">
      <c r="B299" s="70"/>
      <c r="C299" s="70"/>
    </row>
    <row r="300" spans="1:3" x14ac:dyDescent="0.35">
      <c r="B300" s="70"/>
      <c r="C300" s="70"/>
    </row>
    <row r="301" spans="1:3" x14ac:dyDescent="0.35">
      <c r="A301" s="70"/>
      <c r="B301" s="70"/>
      <c r="C301" s="70"/>
    </row>
    <row r="302" spans="1:3" x14ac:dyDescent="0.35">
      <c r="A302" s="70"/>
      <c r="B302" s="70"/>
      <c r="C302" s="70"/>
    </row>
    <row r="303" spans="1:3" x14ac:dyDescent="0.35">
      <c r="A303" s="70"/>
      <c r="B303" s="70"/>
      <c r="C303" s="70"/>
    </row>
    <row r="304" spans="1:3" x14ac:dyDescent="0.35">
      <c r="A304" s="70"/>
      <c r="B304" s="70"/>
      <c r="C304" s="70"/>
    </row>
    <row r="305" spans="1:3" x14ac:dyDescent="0.35">
      <c r="A305" s="70"/>
      <c r="B305" s="70"/>
      <c r="C305" s="70"/>
    </row>
    <row r="306" spans="1:3" x14ac:dyDescent="0.35">
      <c r="A306" s="70"/>
      <c r="B306" s="70"/>
      <c r="C306" s="70"/>
    </row>
    <row r="307" spans="1:3" x14ac:dyDescent="0.35">
      <c r="A307" s="70"/>
      <c r="B307" s="70"/>
      <c r="C307" s="70"/>
    </row>
    <row r="308" spans="1:3" x14ac:dyDescent="0.35">
      <c r="A308" s="70"/>
      <c r="B308" s="70"/>
      <c r="C308" s="70"/>
    </row>
    <row r="309" spans="1:3" x14ac:dyDescent="0.35">
      <c r="A309" s="70"/>
      <c r="B309" s="70"/>
      <c r="C309" s="70"/>
    </row>
    <row r="310" spans="1:3" x14ac:dyDescent="0.35">
      <c r="A310" s="70"/>
      <c r="B310" s="70"/>
      <c r="C310" s="70"/>
    </row>
    <row r="311" spans="1:3" x14ac:dyDescent="0.35">
      <c r="A311" s="70"/>
      <c r="B311" s="70"/>
      <c r="C311" s="70"/>
    </row>
    <row r="312" spans="1:3" x14ac:dyDescent="0.35">
      <c r="A312" s="70"/>
      <c r="B312" s="70"/>
      <c r="C312" s="70"/>
    </row>
    <row r="313" spans="1:3" x14ac:dyDescent="0.35">
      <c r="A313" s="70"/>
      <c r="B313" s="70"/>
      <c r="C313" s="70"/>
    </row>
    <row r="314" spans="1:3" x14ac:dyDescent="0.35">
      <c r="A314" s="70"/>
      <c r="B314" s="70"/>
      <c r="C314" s="70"/>
    </row>
    <row r="315" spans="1:3" x14ac:dyDescent="0.35">
      <c r="A315" s="70"/>
      <c r="B315" s="70"/>
      <c r="C315" s="70"/>
    </row>
    <row r="316" spans="1:3" x14ac:dyDescent="0.35">
      <c r="A316" s="70"/>
      <c r="B316" s="70"/>
      <c r="C316" s="70"/>
    </row>
    <row r="317" spans="1:3" x14ac:dyDescent="0.35">
      <c r="A317" s="70"/>
      <c r="B317" s="70"/>
    </row>
    <row r="318" spans="1:3" x14ac:dyDescent="0.35">
      <c r="A318" s="70"/>
      <c r="B318" s="70"/>
    </row>
    <row r="319" spans="1:3" x14ac:dyDescent="0.35">
      <c r="A319" s="70"/>
      <c r="B319" s="70"/>
    </row>
    <row r="320" spans="1:3" x14ac:dyDescent="0.35">
      <c r="A320" s="70"/>
      <c r="B320" s="70"/>
    </row>
    <row r="321" spans="1:3" x14ac:dyDescent="0.35">
      <c r="A321" s="70"/>
      <c r="B321" s="70"/>
    </row>
    <row r="322" spans="1:3" x14ac:dyDescent="0.35">
      <c r="A322" s="70"/>
      <c r="B322" s="70"/>
    </row>
    <row r="323" spans="1:3" x14ac:dyDescent="0.35">
      <c r="A323" s="70"/>
      <c r="B323" s="70"/>
    </row>
    <row r="324" spans="1:3" x14ac:dyDescent="0.35">
      <c r="A324" s="70"/>
      <c r="B324" s="70"/>
    </row>
    <row r="325" spans="1:3" x14ac:dyDescent="0.35">
      <c r="A325" s="70"/>
      <c r="B325" s="70"/>
    </row>
    <row r="326" spans="1:3" x14ac:dyDescent="0.35">
      <c r="A326" s="70"/>
      <c r="B326" s="70"/>
    </row>
    <row r="327" spans="1:3" x14ac:dyDescent="0.35">
      <c r="A327" s="70"/>
      <c r="B327" s="70"/>
    </row>
    <row r="328" spans="1:3" x14ac:dyDescent="0.35">
      <c r="A328" s="70"/>
      <c r="B328" s="70"/>
    </row>
    <row r="329" spans="1:3" x14ac:dyDescent="0.35">
      <c r="A329" s="70"/>
      <c r="B329" s="70"/>
    </row>
    <row r="330" spans="1:3" x14ac:dyDescent="0.35">
      <c r="A330" s="70"/>
      <c r="B330" s="70"/>
    </row>
    <row r="331" spans="1:3" x14ac:dyDescent="0.35">
      <c r="A331" s="70"/>
      <c r="B331" s="70"/>
    </row>
    <row r="332" spans="1:3" x14ac:dyDescent="0.35">
      <c r="A332" s="70"/>
      <c r="B332" s="70"/>
    </row>
    <row r="333" spans="1:3" x14ac:dyDescent="0.35">
      <c r="A333" s="70"/>
      <c r="B333" s="70"/>
      <c r="C333" s="70"/>
    </row>
    <row r="334" spans="1:3" x14ac:dyDescent="0.35">
      <c r="A334" s="70"/>
      <c r="B334" s="70"/>
      <c r="C334" s="70"/>
    </row>
    <row r="335" spans="1:3" x14ac:dyDescent="0.35">
      <c r="A335" s="70"/>
      <c r="B335" s="70"/>
      <c r="C335" s="70"/>
    </row>
    <row r="336" spans="1:3" x14ac:dyDescent="0.35">
      <c r="A336" s="70"/>
      <c r="B336" s="70"/>
      <c r="C336" s="70"/>
    </row>
    <row r="337" spans="1:3" x14ac:dyDescent="0.35">
      <c r="A337" s="70"/>
      <c r="B337" s="70"/>
      <c r="C337" s="70"/>
    </row>
    <row r="338" spans="1:3" x14ac:dyDescent="0.35">
      <c r="A338" s="70"/>
      <c r="B338" s="70"/>
      <c r="C338" s="70"/>
    </row>
    <row r="339" spans="1:3" x14ac:dyDescent="0.35">
      <c r="A339" s="70"/>
      <c r="B339" s="70"/>
      <c r="C339" s="70"/>
    </row>
    <row r="340" spans="1:3" x14ac:dyDescent="0.35">
      <c r="A340" s="70"/>
      <c r="B340" s="70"/>
      <c r="C340" s="70"/>
    </row>
    <row r="341" spans="1:3" x14ac:dyDescent="0.35">
      <c r="A341" s="70"/>
      <c r="B341" s="70"/>
      <c r="C341" s="70"/>
    </row>
    <row r="342" spans="1:3" x14ac:dyDescent="0.35">
      <c r="A342" s="70"/>
      <c r="B342" s="70"/>
      <c r="C342" s="70"/>
    </row>
    <row r="343" spans="1:3" x14ac:dyDescent="0.35">
      <c r="A343" s="70"/>
      <c r="B343" s="70"/>
      <c r="C343" s="70"/>
    </row>
    <row r="344" spans="1:3" x14ac:dyDescent="0.35">
      <c r="A344" s="70"/>
      <c r="B344" s="70"/>
      <c r="C344" s="70"/>
    </row>
    <row r="345" spans="1:3" x14ac:dyDescent="0.35">
      <c r="A345" s="70"/>
      <c r="B345" s="70"/>
      <c r="C345" s="70"/>
    </row>
    <row r="346" spans="1:3" x14ac:dyDescent="0.35">
      <c r="A346" s="70"/>
      <c r="B346" s="70"/>
      <c r="C346" s="70"/>
    </row>
    <row r="347" spans="1:3" x14ac:dyDescent="0.35">
      <c r="A347" s="70"/>
      <c r="B347" s="70"/>
      <c r="C347" s="70"/>
    </row>
    <row r="348" spans="1:3" x14ac:dyDescent="0.35">
      <c r="A348" s="70"/>
      <c r="B348" s="70"/>
      <c r="C348" s="70"/>
    </row>
    <row r="349" spans="1:3" x14ac:dyDescent="0.35">
      <c r="B349" s="70"/>
    </row>
    <row r="350" spans="1:3" x14ac:dyDescent="0.35">
      <c r="B350" s="70"/>
    </row>
    <row r="351" spans="1:3" x14ac:dyDescent="0.35">
      <c r="B351" s="70"/>
    </row>
    <row r="352" spans="1:3" x14ac:dyDescent="0.35">
      <c r="B352" s="70"/>
    </row>
    <row r="353" spans="1:2" x14ac:dyDescent="0.35">
      <c r="B353" s="70"/>
    </row>
    <row r="354" spans="1:2" x14ac:dyDescent="0.35">
      <c r="B354" s="70"/>
    </row>
    <row r="355" spans="1:2" x14ac:dyDescent="0.35">
      <c r="B355" s="70"/>
    </row>
    <row r="356" spans="1:2" x14ac:dyDescent="0.35">
      <c r="B356" s="70"/>
    </row>
    <row r="357" spans="1:2" x14ac:dyDescent="0.35">
      <c r="B357" s="70"/>
    </row>
    <row r="358" spans="1:2" x14ac:dyDescent="0.35">
      <c r="B358" s="70"/>
    </row>
    <row r="359" spans="1:2" x14ac:dyDescent="0.35">
      <c r="B359" s="70"/>
    </row>
    <row r="360" spans="1:2" x14ac:dyDescent="0.35">
      <c r="B360" s="70"/>
    </row>
    <row r="361" spans="1:2" x14ac:dyDescent="0.35">
      <c r="B361" s="70"/>
    </row>
    <row r="362" spans="1:2" x14ac:dyDescent="0.35">
      <c r="B362" s="70"/>
    </row>
    <row r="363" spans="1:2" x14ac:dyDescent="0.35">
      <c r="B363" s="70"/>
    </row>
    <row r="364" spans="1:2" x14ac:dyDescent="0.35">
      <c r="B364" s="70"/>
    </row>
    <row r="365" spans="1:2" x14ac:dyDescent="0.35">
      <c r="A365" s="70"/>
      <c r="B365" s="70"/>
    </row>
    <row r="366" spans="1:2" x14ac:dyDescent="0.35">
      <c r="A366" s="70"/>
      <c r="B366" s="70"/>
    </row>
    <row r="367" spans="1:2" x14ac:dyDescent="0.35">
      <c r="A367" s="70"/>
      <c r="B367" s="70"/>
    </row>
    <row r="368" spans="1:2" x14ac:dyDescent="0.35">
      <c r="A368" s="70"/>
      <c r="B368" s="70"/>
    </row>
    <row r="369" spans="1:2" x14ac:dyDescent="0.35">
      <c r="A369" s="70"/>
      <c r="B369" s="70"/>
    </row>
    <row r="370" spans="1:2" x14ac:dyDescent="0.35">
      <c r="A370" s="70"/>
      <c r="B370" s="70"/>
    </row>
    <row r="371" spans="1:2" x14ac:dyDescent="0.35">
      <c r="A371" s="70"/>
      <c r="B371" s="70"/>
    </row>
    <row r="372" spans="1:2" x14ac:dyDescent="0.35">
      <c r="A372" s="70"/>
      <c r="B372" s="70"/>
    </row>
    <row r="373" spans="1:2" x14ac:dyDescent="0.35">
      <c r="A373" s="70"/>
      <c r="B373" s="70"/>
    </row>
    <row r="374" spans="1:2" x14ac:dyDescent="0.35">
      <c r="A374" s="70"/>
      <c r="B374" s="70"/>
    </row>
    <row r="375" spans="1:2" x14ac:dyDescent="0.35">
      <c r="A375" s="70"/>
      <c r="B375" s="70"/>
    </row>
    <row r="376" spans="1:2" x14ac:dyDescent="0.35">
      <c r="A376" s="70"/>
      <c r="B376" s="70"/>
    </row>
    <row r="377" spans="1:2" x14ac:dyDescent="0.35">
      <c r="A377" s="70"/>
      <c r="B377" s="70"/>
    </row>
    <row r="378" spans="1:2" x14ac:dyDescent="0.35">
      <c r="A378" s="70"/>
      <c r="B378" s="70"/>
    </row>
    <row r="379" spans="1:2" x14ac:dyDescent="0.35">
      <c r="A379" s="70"/>
      <c r="B379" s="70"/>
    </row>
    <row r="380" spans="1:2" x14ac:dyDescent="0.35">
      <c r="A380" s="70"/>
      <c r="B380" s="70"/>
    </row>
    <row r="381" spans="1:2" x14ac:dyDescent="0.35">
      <c r="A381" s="70"/>
      <c r="B381" s="70"/>
    </row>
    <row r="382" spans="1:2" x14ac:dyDescent="0.35">
      <c r="A382" s="70"/>
      <c r="B382" s="70"/>
    </row>
    <row r="383" spans="1:2" x14ac:dyDescent="0.35">
      <c r="A383" s="70"/>
      <c r="B383" s="70"/>
    </row>
    <row r="384" spans="1:2" x14ac:dyDescent="0.35">
      <c r="A384" s="70"/>
      <c r="B384" s="70"/>
    </row>
    <row r="385" spans="1:3" x14ac:dyDescent="0.35">
      <c r="A385" s="70"/>
      <c r="B385" s="70"/>
    </row>
    <row r="386" spans="1:3" x14ac:dyDescent="0.35">
      <c r="A386" s="70"/>
      <c r="B386" s="70"/>
    </row>
    <row r="387" spans="1:3" x14ac:dyDescent="0.35">
      <c r="A387" s="70"/>
      <c r="B387" s="70"/>
    </row>
    <row r="388" spans="1:3" x14ac:dyDescent="0.35">
      <c r="A388" s="70"/>
      <c r="B388" s="70"/>
    </row>
    <row r="389" spans="1:3" x14ac:dyDescent="0.35">
      <c r="A389" s="70"/>
      <c r="B389" s="70"/>
    </row>
    <row r="390" spans="1:3" x14ac:dyDescent="0.35">
      <c r="A390" s="70"/>
      <c r="B390" s="70"/>
    </row>
    <row r="391" spans="1:3" x14ac:dyDescent="0.35">
      <c r="A391" s="70"/>
      <c r="B391" s="70"/>
    </row>
    <row r="392" spans="1:3" x14ac:dyDescent="0.35">
      <c r="A392" s="70"/>
      <c r="B392" s="70"/>
    </row>
    <row r="393" spans="1:3" x14ac:dyDescent="0.35">
      <c r="A393" s="70"/>
      <c r="B393" s="70"/>
    </row>
    <row r="394" spans="1:3" x14ac:dyDescent="0.35">
      <c r="A394" s="70"/>
      <c r="B394" s="70"/>
    </row>
    <row r="395" spans="1:3" x14ac:dyDescent="0.35">
      <c r="A395" s="70"/>
      <c r="B395" s="70"/>
    </row>
    <row r="396" spans="1:3" x14ac:dyDescent="0.35">
      <c r="A396" s="70"/>
      <c r="B396" s="70"/>
    </row>
    <row r="397" spans="1:3" x14ac:dyDescent="0.35">
      <c r="B397" s="70"/>
      <c r="C397" s="70"/>
    </row>
    <row r="398" spans="1:3" x14ac:dyDescent="0.35">
      <c r="B398" s="70"/>
      <c r="C398" s="70"/>
    </row>
    <row r="399" spans="1:3" x14ac:dyDescent="0.35">
      <c r="B399" s="70"/>
      <c r="C399" s="70"/>
    </row>
    <row r="400" spans="1:3" x14ac:dyDescent="0.35">
      <c r="B400" s="70"/>
      <c r="C400" s="70"/>
    </row>
    <row r="401" spans="2:3" x14ac:dyDescent="0.35">
      <c r="B401" s="70"/>
      <c r="C401" s="70"/>
    </row>
    <row r="402" spans="2:3" x14ac:dyDescent="0.35">
      <c r="B402" s="70"/>
      <c r="C402" s="70"/>
    </row>
    <row r="403" spans="2:3" x14ac:dyDescent="0.35">
      <c r="B403" s="70"/>
      <c r="C403" s="70"/>
    </row>
    <row r="404" spans="2:3" x14ac:dyDescent="0.35">
      <c r="B404" s="70"/>
      <c r="C404" s="70"/>
    </row>
    <row r="405" spans="2:3" x14ac:dyDescent="0.35">
      <c r="B405" s="70"/>
      <c r="C405" s="70"/>
    </row>
    <row r="406" spans="2:3" x14ac:dyDescent="0.35">
      <c r="B406" s="70"/>
      <c r="C406" s="70"/>
    </row>
    <row r="407" spans="2:3" x14ac:dyDescent="0.35">
      <c r="B407" s="70"/>
      <c r="C407" s="70"/>
    </row>
    <row r="408" spans="2:3" x14ac:dyDescent="0.35">
      <c r="B408" s="70"/>
      <c r="C408" s="70"/>
    </row>
    <row r="409" spans="2:3" x14ac:dyDescent="0.35">
      <c r="B409" s="70"/>
      <c r="C409" s="70"/>
    </row>
    <row r="410" spans="2:3" x14ac:dyDescent="0.35">
      <c r="B410" s="70"/>
      <c r="C410" s="70"/>
    </row>
    <row r="411" spans="2:3" x14ac:dyDescent="0.35">
      <c r="B411" s="70"/>
      <c r="C411" s="70"/>
    </row>
    <row r="412" spans="2:3" x14ac:dyDescent="0.35">
      <c r="B412" s="70"/>
      <c r="C412" s="70"/>
    </row>
    <row r="413" spans="2:3" x14ac:dyDescent="0.35">
      <c r="B413" s="70"/>
    </row>
    <row r="414" spans="2:3" x14ac:dyDescent="0.35">
      <c r="B414" s="70"/>
    </row>
    <row r="415" spans="2:3" x14ac:dyDescent="0.35">
      <c r="B415" s="70"/>
    </row>
    <row r="416" spans="2:3" x14ac:dyDescent="0.35">
      <c r="B416" s="70"/>
    </row>
    <row r="417" spans="2:2" x14ac:dyDescent="0.35">
      <c r="B417" s="70"/>
    </row>
    <row r="418" spans="2:2" x14ac:dyDescent="0.35">
      <c r="B418" s="70"/>
    </row>
    <row r="419" spans="2:2" x14ac:dyDescent="0.35">
      <c r="B419" s="70"/>
    </row>
    <row r="420" spans="2:2" x14ac:dyDescent="0.35">
      <c r="B420" s="70"/>
    </row>
    <row r="421" spans="2:2" x14ac:dyDescent="0.35">
      <c r="B421" s="70"/>
    </row>
    <row r="422" spans="2:2" x14ac:dyDescent="0.35">
      <c r="B422" s="70"/>
    </row>
    <row r="423" spans="2:2" x14ac:dyDescent="0.35">
      <c r="B423" s="70"/>
    </row>
    <row r="424" spans="2:2" x14ac:dyDescent="0.35">
      <c r="B424" s="70"/>
    </row>
    <row r="425" spans="2:2" x14ac:dyDescent="0.35">
      <c r="B425" s="70"/>
    </row>
    <row r="426" spans="2:2" x14ac:dyDescent="0.35">
      <c r="B426" s="70"/>
    </row>
    <row r="427" spans="2:2" x14ac:dyDescent="0.35">
      <c r="B427" s="70"/>
    </row>
    <row r="428" spans="2:2" x14ac:dyDescent="0.35">
      <c r="B428" s="70"/>
    </row>
    <row r="429" spans="2:2" x14ac:dyDescent="0.35">
      <c r="B429" s="70"/>
    </row>
    <row r="430" spans="2:2" x14ac:dyDescent="0.35">
      <c r="B430" s="70"/>
    </row>
    <row r="431" spans="2:2" x14ac:dyDescent="0.35">
      <c r="B431" s="70"/>
    </row>
    <row r="432" spans="2:2" x14ac:dyDescent="0.35">
      <c r="B432" s="70"/>
    </row>
    <row r="433" spans="1:2" x14ac:dyDescent="0.35">
      <c r="B433" s="70"/>
    </row>
    <row r="434" spans="1:2" x14ac:dyDescent="0.35">
      <c r="B434" s="70"/>
    </row>
    <row r="435" spans="1:2" x14ac:dyDescent="0.35">
      <c r="B435" s="70"/>
    </row>
    <row r="436" spans="1:2" x14ac:dyDescent="0.35">
      <c r="B436" s="70"/>
    </row>
    <row r="437" spans="1:2" x14ac:dyDescent="0.35">
      <c r="B437" s="70"/>
    </row>
    <row r="438" spans="1:2" x14ac:dyDescent="0.35">
      <c r="B438" s="70"/>
    </row>
    <row r="439" spans="1:2" x14ac:dyDescent="0.35">
      <c r="B439" s="70"/>
    </row>
    <row r="440" spans="1:2" x14ac:dyDescent="0.35">
      <c r="B440" s="70"/>
    </row>
    <row r="441" spans="1:2" x14ac:dyDescent="0.35">
      <c r="B441" s="70"/>
    </row>
    <row r="442" spans="1:2" x14ac:dyDescent="0.35">
      <c r="B442" s="70"/>
    </row>
    <row r="443" spans="1:2" x14ac:dyDescent="0.35">
      <c r="B443" s="70"/>
    </row>
    <row r="444" spans="1:2" x14ac:dyDescent="0.35">
      <c r="B444" s="70"/>
    </row>
    <row r="445" spans="1:2" x14ac:dyDescent="0.35">
      <c r="A445" s="70"/>
      <c r="B445" s="70"/>
    </row>
    <row r="446" spans="1:2" x14ac:dyDescent="0.35">
      <c r="A446" s="70"/>
      <c r="B446" s="70"/>
    </row>
    <row r="447" spans="1:2" x14ac:dyDescent="0.35">
      <c r="A447" s="70"/>
      <c r="B447" s="70"/>
    </row>
    <row r="448" spans="1:2" x14ac:dyDescent="0.35">
      <c r="A448" s="70"/>
      <c r="B448" s="70"/>
    </row>
    <row r="449" spans="1:2" x14ac:dyDescent="0.35">
      <c r="A449" s="70"/>
      <c r="B449" s="70"/>
    </row>
    <row r="450" spans="1:2" x14ac:dyDescent="0.35">
      <c r="A450" s="70"/>
      <c r="B450" s="70"/>
    </row>
    <row r="451" spans="1:2" x14ac:dyDescent="0.35">
      <c r="A451" s="70"/>
      <c r="B451" s="70"/>
    </row>
    <row r="452" spans="1:2" x14ac:dyDescent="0.35">
      <c r="A452" s="70"/>
      <c r="B452" s="70"/>
    </row>
    <row r="453" spans="1:2" x14ac:dyDescent="0.35">
      <c r="A453" s="70"/>
      <c r="B453" s="70"/>
    </row>
    <row r="454" spans="1:2" x14ac:dyDescent="0.35">
      <c r="A454" s="70"/>
      <c r="B454" s="70"/>
    </row>
    <row r="455" spans="1:2" x14ac:dyDescent="0.35">
      <c r="A455" s="70"/>
      <c r="B455" s="70"/>
    </row>
    <row r="456" spans="1:2" x14ac:dyDescent="0.35">
      <c r="A456" s="70"/>
      <c r="B456" s="70"/>
    </row>
    <row r="457" spans="1:2" x14ac:dyDescent="0.35">
      <c r="A457" s="70"/>
      <c r="B457" s="70"/>
    </row>
    <row r="458" spans="1:2" x14ac:dyDescent="0.35">
      <c r="A458" s="70"/>
      <c r="B458" s="70"/>
    </row>
    <row r="459" spans="1:2" x14ac:dyDescent="0.35">
      <c r="A459" s="70"/>
      <c r="B459" s="70"/>
    </row>
    <row r="460" spans="1:2" x14ac:dyDescent="0.35">
      <c r="A460" s="70"/>
      <c r="B460" s="70"/>
    </row>
    <row r="461" spans="1:2" x14ac:dyDescent="0.35">
      <c r="A461" s="70"/>
      <c r="B461" s="70"/>
    </row>
    <row r="462" spans="1:2" x14ac:dyDescent="0.35">
      <c r="A462" s="70"/>
      <c r="B462" s="70"/>
    </row>
    <row r="463" spans="1:2" x14ac:dyDescent="0.35">
      <c r="A463" s="70"/>
      <c r="B463" s="70"/>
    </row>
    <row r="464" spans="1:2" x14ac:dyDescent="0.35">
      <c r="A464" s="70"/>
      <c r="B464" s="70"/>
    </row>
    <row r="465" spans="1:2" x14ac:dyDescent="0.35">
      <c r="A465" s="70"/>
      <c r="B465" s="70"/>
    </row>
    <row r="466" spans="1:2" x14ac:dyDescent="0.35">
      <c r="A466" s="70"/>
      <c r="B466" s="70"/>
    </row>
    <row r="467" spans="1:2" x14ac:dyDescent="0.35">
      <c r="A467" s="70"/>
      <c r="B467" s="70"/>
    </row>
    <row r="468" spans="1:2" x14ac:dyDescent="0.35">
      <c r="A468" s="70"/>
      <c r="B468" s="70"/>
    </row>
    <row r="469" spans="1:2" x14ac:dyDescent="0.35">
      <c r="A469" s="70"/>
      <c r="B469" s="70"/>
    </row>
    <row r="470" spans="1:2" x14ac:dyDescent="0.35">
      <c r="A470" s="70"/>
      <c r="B470" s="70"/>
    </row>
    <row r="471" spans="1:2" x14ac:dyDescent="0.35">
      <c r="A471" s="70"/>
      <c r="B471" s="70"/>
    </row>
    <row r="472" spans="1:2" x14ac:dyDescent="0.35">
      <c r="A472" s="70"/>
      <c r="B472" s="70"/>
    </row>
    <row r="473" spans="1:2" x14ac:dyDescent="0.35">
      <c r="A473" s="70"/>
      <c r="B473" s="70"/>
    </row>
    <row r="474" spans="1:2" x14ac:dyDescent="0.35">
      <c r="A474" s="70"/>
      <c r="B474" s="70"/>
    </row>
    <row r="475" spans="1:2" x14ac:dyDescent="0.35">
      <c r="A475" s="70"/>
      <c r="B475" s="70"/>
    </row>
    <row r="476" spans="1:2" x14ac:dyDescent="0.35">
      <c r="A476" s="70"/>
      <c r="B476" s="70"/>
    </row>
    <row r="477" spans="1:2" x14ac:dyDescent="0.35">
      <c r="B477" s="70"/>
    </row>
    <row r="478" spans="1:2" x14ac:dyDescent="0.35">
      <c r="B478" s="70"/>
    </row>
    <row r="479" spans="1:2" x14ac:dyDescent="0.35">
      <c r="B479" s="70"/>
    </row>
    <row r="480" spans="1:2" x14ac:dyDescent="0.35">
      <c r="B480" s="70"/>
    </row>
    <row r="481" spans="2:2" x14ac:dyDescent="0.35">
      <c r="B481" s="70"/>
    </row>
    <row r="482" spans="2:2" x14ac:dyDescent="0.35">
      <c r="B482" s="70"/>
    </row>
    <row r="483" spans="2:2" x14ac:dyDescent="0.35">
      <c r="B483" s="70"/>
    </row>
    <row r="484" spans="2:2" x14ac:dyDescent="0.35">
      <c r="B484" s="70"/>
    </row>
    <row r="485" spans="2:2" x14ac:dyDescent="0.35">
      <c r="B485" s="70"/>
    </row>
    <row r="486" spans="2:2" x14ac:dyDescent="0.35">
      <c r="B486" s="70"/>
    </row>
    <row r="487" spans="2:2" x14ac:dyDescent="0.35">
      <c r="B487" s="70"/>
    </row>
    <row r="488" spans="2:2" x14ac:dyDescent="0.35">
      <c r="B488" s="70"/>
    </row>
    <row r="489" spans="2:2" x14ac:dyDescent="0.35">
      <c r="B489" s="70"/>
    </row>
    <row r="490" spans="2:2" x14ac:dyDescent="0.35">
      <c r="B490" s="70"/>
    </row>
    <row r="491" spans="2:2" x14ac:dyDescent="0.35">
      <c r="B491" s="70"/>
    </row>
    <row r="492" spans="2:2" x14ac:dyDescent="0.35">
      <c r="B492" s="70"/>
    </row>
    <row r="493" spans="2:2" x14ac:dyDescent="0.35">
      <c r="B493" s="70"/>
    </row>
    <row r="494" spans="2:2" x14ac:dyDescent="0.35">
      <c r="B494" s="70"/>
    </row>
    <row r="495" spans="2:2" x14ac:dyDescent="0.35">
      <c r="B495" s="70"/>
    </row>
    <row r="496" spans="2:2" x14ac:dyDescent="0.35">
      <c r="B496" s="70"/>
    </row>
    <row r="497" spans="1:2" x14ac:dyDescent="0.35">
      <c r="B497" s="70"/>
    </row>
    <row r="498" spans="1:2" x14ac:dyDescent="0.35">
      <c r="B498" s="70"/>
    </row>
    <row r="499" spans="1:2" x14ac:dyDescent="0.35">
      <c r="B499" s="70"/>
    </row>
    <row r="500" spans="1:2" x14ac:dyDescent="0.35">
      <c r="B500" s="70"/>
    </row>
    <row r="501" spans="1:2" x14ac:dyDescent="0.35">
      <c r="B501" s="70"/>
    </row>
    <row r="502" spans="1:2" x14ac:dyDescent="0.35">
      <c r="B502" s="70"/>
    </row>
    <row r="503" spans="1:2" x14ac:dyDescent="0.35">
      <c r="B503" s="70"/>
    </row>
    <row r="504" spans="1:2" x14ac:dyDescent="0.35">
      <c r="B504" s="70"/>
    </row>
    <row r="505" spans="1:2" x14ac:dyDescent="0.35">
      <c r="B505" s="70"/>
    </row>
    <row r="506" spans="1:2" x14ac:dyDescent="0.35">
      <c r="B506" s="70"/>
    </row>
    <row r="507" spans="1:2" x14ac:dyDescent="0.35">
      <c r="B507" s="70"/>
    </row>
    <row r="508" spans="1:2" x14ac:dyDescent="0.35">
      <c r="B508" s="70"/>
    </row>
    <row r="509" spans="1:2" x14ac:dyDescent="0.35">
      <c r="A509" s="70"/>
      <c r="B509" s="70"/>
    </row>
    <row r="510" spans="1:2" x14ac:dyDescent="0.35">
      <c r="A510" s="70"/>
      <c r="B510" s="70"/>
    </row>
    <row r="511" spans="1:2" x14ac:dyDescent="0.35">
      <c r="A511" s="70"/>
      <c r="B511" s="70"/>
    </row>
    <row r="512" spans="1:2" x14ac:dyDescent="0.35">
      <c r="A512" s="70"/>
      <c r="B512" s="70"/>
    </row>
    <row r="513" spans="1:2" x14ac:dyDescent="0.35">
      <c r="A513" s="70"/>
      <c r="B513" s="70"/>
    </row>
    <row r="514" spans="1:2" x14ac:dyDescent="0.35">
      <c r="A514" s="70"/>
      <c r="B514" s="70"/>
    </row>
    <row r="515" spans="1:2" x14ac:dyDescent="0.35">
      <c r="A515" s="70"/>
      <c r="B515" s="70"/>
    </row>
    <row r="516" spans="1:2" x14ac:dyDescent="0.35">
      <c r="A516" s="70"/>
      <c r="B516" s="70"/>
    </row>
    <row r="517" spans="1:2" x14ac:dyDescent="0.35">
      <c r="A517" s="70"/>
      <c r="B517" s="70"/>
    </row>
    <row r="518" spans="1:2" x14ac:dyDescent="0.35">
      <c r="A518" s="70"/>
      <c r="B518" s="70"/>
    </row>
    <row r="519" spans="1:2" x14ac:dyDescent="0.35">
      <c r="A519" s="70"/>
      <c r="B519" s="70"/>
    </row>
    <row r="520" spans="1:2" x14ac:dyDescent="0.35">
      <c r="A520" s="70"/>
      <c r="B520" s="70"/>
    </row>
    <row r="521" spans="1:2" x14ac:dyDescent="0.35">
      <c r="A521" s="70"/>
      <c r="B521" s="70"/>
    </row>
    <row r="522" spans="1:2" x14ac:dyDescent="0.35">
      <c r="A522" s="70"/>
      <c r="B522" s="70"/>
    </row>
    <row r="523" spans="1:2" x14ac:dyDescent="0.35">
      <c r="A523" s="70"/>
      <c r="B523" s="70"/>
    </row>
    <row r="524" spans="1:2" x14ac:dyDescent="0.35">
      <c r="A524" s="70"/>
      <c r="B524" s="70"/>
    </row>
    <row r="525" spans="1:2" x14ac:dyDescent="0.35">
      <c r="A525" s="70"/>
      <c r="B525" s="70"/>
    </row>
    <row r="526" spans="1:2" x14ac:dyDescent="0.35">
      <c r="A526" s="70"/>
      <c r="B526" s="70"/>
    </row>
    <row r="527" spans="1:2" x14ac:dyDescent="0.35">
      <c r="A527" s="70"/>
      <c r="B527" s="70"/>
    </row>
    <row r="528" spans="1:2" x14ac:dyDescent="0.35">
      <c r="A528" s="70"/>
      <c r="B528" s="70"/>
    </row>
    <row r="529" spans="1:2" x14ac:dyDescent="0.35">
      <c r="A529" s="70"/>
      <c r="B529" s="70"/>
    </row>
    <row r="530" spans="1:2" x14ac:dyDescent="0.35">
      <c r="A530" s="70"/>
      <c r="B530" s="70"/>
    </row>
    <row r="531" spans="1:2" x14ac:dyDescent="0.35">
      <c r="A531" s="70"/>
      <c r="B531" s="70"/>
    </row>
    <row r="532" spans="1:2" x14ac:dyDescent="0.35">
      <c r="A532" s="70"/>
      <c r="B532" s="70"/>
    </row>
    <row r="533" spans="1:2" x14ac:dyDescent="0.35">
      <c r="A533" s="70"/>
      <c r="B533" s="70"/>
    </row>
    <row r="534" spans="1:2" x14ac:dyDescent="0.35">
      <c r="A534" s="70"/>
      <c r="B534" s="70"/>
    </row>
    <row r="535" spans="1:2" x14ac:dyDescent="0.35">
      <c r="A535" s="70"/>
      <c r="B535" s="70"/>
    </row>
    <row r="536" spans="1:2" x14ac:dyDescent="0.35">
      <c r="A536" s="70"/>
      <c r="B536" s="70"/>
    </row>
    <row r="537" spans="1:2" x14ac:dyDescent="0.35">
      <c r="A537" s="70"/>
      <c r="B537" s="70"/>
    </row>
    <row r="538" spans="1:2" x14ac:dyDescent="0.35">
      <c r="A538" s="70"/>
      <c r="B538" s="70"/>
    </row>
    <row r="539" spans="1:2" x14ac:dyDescent="0.35">
      <c r="A539" s="70"/>
      <c r="B539" s="70"/>
    </row>
    <row r="540" spans="1:2" x14ac:dyDescent="0.35">
      <c r="A540" s="70"/>
      <c r="B540" s="70"/>
    </row>
    <row r="541" spans="1:2" x14ac:dyDescent="0.35">
      <c r="B541" s="70"/>
    </row>
    <row r="542" spans="1:2" x14ac:dyDescent="0.35">
      <c r="B542" s="70"/>
    </row>
    <row r="543" spans="1:2" x14ac:dyDescent="0.35">
      <c r="B543" s="70"/>
    </row>
    <row r="544" spans="1:2" x14ac:dyDescent="0.35">
      <c r="B544" s="70"/>
    </row>
    <row r="545" spans="2:2" x14ac:dyDescent="0.35">
      <c r="B545" s="70"/>
    </row>
    <row r="546" spans="2:2" x14ac:dyDescent="0.35">
      <c r="B546" s="70"/>
    </row>
    <row r="547" spans="2:2" x14ac:dyDescent="0.35">
      <c r="B547" s="70"/>
    </row>
    <row r="548" spans="2:2" x14ac:dyDescent="0.35">
      <c r="B548" s="70"/>
    </row>
    <row r="549" spans="2:2" x14ac:dyDescent="0.35">
      <c r="B549" s="70"/>
    </row>
    <row r="550" spans="2:2" x14ac:dyDescent="0.35">
      <c r="B550" s="70"/>
    </row>
    <row r="551" spans="2:2" x14ac:dyDescent="0.35">
      <c r="B551" s="70"/>
    </row>
    <row r="552" spans="2:2" x14ac:dyDescent="0.35">
      <c r="B552" s="70"/>
    </row>
    <row r="553" spans="2:2" x14ac:dyDescent="0.35">
      <c r="B553" s="70"/>
    </row>
    <row r="554" spans="2:2" x14ac:dyDescent="0.35">
      <c r="B554" s="70"/>
    </row>
    <row r="555" spans="2:2" x14ac:dyDescent="0.35">
      <c r="B555" s="70"/>
    </row>
    <row r="556" spans="2:2" x14ac:dyDescent="0.35">
      <c r="B556" s="70"/>
    </row>
    <row r="557" spans="2:2" x14ac:dyDescent="0.35">
      <c r="B557" s="70"/>
    </row>
    <row r="558" spans="2:2" x14ac:dyDescent="0.35">
      <c r="B558" s="70"/>
    </row>
    <row r="559" spans="2:2" x14ac:dyDescent="0.35">
      <c r="B559" s="70"/>
    </row>
    <row r="560" spans="2:2" x14ac:dyDescent="0.35">
      <c r="B560" s="70"/>
    </row>
    <row r="561" spans="2:2" x14ac:dyDescent="0.35">
      <c r="B561" s="70"/>
    </row>
    <row r="562" spans="2:2" x14ac:dyDescent="0.35">
      <c r="B562" s="70"/>
    </row>
    <row r="563" spans="2:2" x14ac:dyDescent="0.35">
      <c r="B563" s="70"/>
    </row>
    <row r="564" spans="2:2" x14ac:dyDescent="0.35">
      <c r="B564" s="70"/>
    </row>
    <row r="565" spans="2:2" x14ac:dyDescent="0.35">
      <c r="B565" s="70"/>
    </row>
    <row r="566" spans="2:2" x14ac:dyDescent="0.35">
      <c r="B566" s="70"/>
    </row>
    <row r="567" spans="2:2" x14ac:dyDescent="0.35">
      <c r="B567" s="70"/>
    </row>
    <row r="568" spans="2:2" x14ac:dyDescent="0.35">
      <c r="B568" s="70"/>
    </row>
    <row r="569" spans="2:2" x14ac:dyDescent="0.35">
      <c r="B569" s="70"/>
    </row>
    <row r="570" spans="2:2" x14ac:dyDescent="0.35">
      <c r="B570" s="70"/>
    </row>
    <row r="571" spans="2:2" x14ac:dyDescent="0.35">
      <c r="B571" s="70"/>
    </row>
    <row r="572" spans="2:2" x14ac:dyDescent="0.35">
      <c r="B572" s="70"/>
    </row>
    <row r="573" spans="2:2" x14ac:dyDescent="0.35">
      <c r="B573" s="70"/>
    </row>
    <row r="574" spans="2:2" x14ac:dyDescent="0.35">
      <c r="B574" s="70"/>
    </row>
    <row r="575" spans="2:2" x14ac:dyDescent="0.35">
      <c r="B575" s="70"/>
    </row>
    <row r="576" spans="2:2" x14ac:dyDescent="0.35">
      <c r="B576" s="70"/>
    </row>
    <row r="577" spans="2:2" x14ac:dyDescent="0.35">
      <c r="B577" s="70"/>
    </row>
    <row r="578" spans="2:2" x14ac:dyDescent="0.35">
      <c r="B578" s="70"/>
    </row>
    <row r="579" spans="2:2" x14ac:dyDescent="0.35">
      <c r="B579" s="70"/>
    </row>
    <row r="580" spans="2:2" x14ac:dyDescent="0.35">
      <c r="B580" s="70"/>
    </row>
    <row r="581" spans="2:2" x14ac:dyDescent="0.35">
      <c r="B581" s="70"/>
    </row>
    <row r="582" spans="2:2" x14ac:dyDescent="0.35">
      <c r="B582" s="70"/>
    </row>
    <row r="583" spans="2:2" x14ac:dyDescent="0.35">
      <c r="B583" s="70"/>
    </row>
    <row r="584" spans="2:2" x14ac:dyDescent="0.35">
      <c r="B584" s="70"/>
    </row>
    <row r="585" spans="2:2" x14ac:dyDescent="0.35">
      <c r="B585" s="70"/>
    </row>
    <row r="586" spans="2:2" x14ac:dyDescent="0.35">
      <c r="B586" s="70"/>
    </row>
    <row r="587" spans="2:2" x14ac:dyDescent="0.35">
      <c r="B587" s="70"/>
    </row>
    <row r="588" spans="2:2" x14ac:dyDescent="0.35">
      <c r="B588" s="70"/>
    </row>
  </sheetData>
  <sortState xmlns:xlrd2="http://schemas.microsoft.com/office/spreadsheetml/2017/richdata2" ref="A3:F41">
    <sortCondition descending="1" ref="F3:F41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02"/>
  <sheetViews>
    <sheetView zoomScaleNormal="100" workbookViewId="0">
      <selection activeCell="H1" sqref="H1:I1"/>
    </sheetView>
  </sheetViews>
  <sheetFormatPr defaultColWidth="8.7265625" defaultRowHeight="15.5" x14ac:dyDescent="0.35"/>
  <cols>
    <col min="1" max="1" width="21" style="1" customWidth="1"/>
    <col min="2" max="2" width="20.81640625" style="1" bestFit="1" customWidth="1"/>
    <col min="3" max="3" width="20" style="1" bestFit="1" customWidth="1"/>
    <col min="4" max="4" width="19.7265625" style="1" bestFit="1" customWidth="1"/>
    <col min="5" max="5" width="37.6328125" style="1" bestFit="1" customWidth="1"/>
    <col min="6" max="6" width="34.7265625" style="1" bestFit="1" customWidth="1"/>
    <col min="7" max="16384" width="8.7265625" style="1"/>
  </cols>
  <sheetData>
    <row r="1" spans="1:9" x14ac:dyDescent="0.35">
      <c r="A1" s="340" t="s">
        <v>594</v>
      </c>
      <c r="B1" s="340"/>
      <c r="C1" s="340"/>
      <c r="H1" s="322" t="s">
        <v>319</v>
      </c>
      <c r="I1" s="322"/>
    </row>
    <row r="2" spans="1:9" s="68" customFormat="1" ht="15" customHeight="1" x14ac:dyDescent="0.35">
      <c r="A2" s="224" t="s">
        <v>355</v>
      </c>
      <c r="B2" s="224" t="s">
        <v>636</v>
      </c>
      <c r="C2" s="224" t="s">
        <v>563</v>
      </c>
      <c r="D2" s="224" t="s">
        <v>250</v>
      </c>
      <c r="E2" s="224" t="s">
        <v>564</v>
      </c>
      <c r="F2" s="224" t="s">
        <v>351</v>
      </c>
    </row>
    <row r="3" spans="1:9" x14ac:dyDescent="0.35">
      <c r="A3" s="1" t="s">
        <v>375</v>
      </c>
      <c r="B3" s="193">
        <v>27.609000000000002</v>
      </c>
      <c r="C3" s="193">
        <v>0</v>
      </c>
      <c r="D3" s="193"/>
      <c r="E3" s="193"/>
      <c r="F3" s="193"/>
    </row>
    <row r="4" spans="1:9" x14ac:dyDescent="0.35">
      <c r="A4" s="1" t="s">
        <v>380</v>
      </c>
      <c r="B4" s="193"/>
      <c r="C4" s="193">
        <v>1.403</v>
      </c>
      <c r="D4" s="193"/>
      <c r="E4" s="193">
        <v>2.3E-2</v>
      </c>
      <c r="F4" s="193"/>
    </row>
    <row r="5" spans="1:9" x14ac:dyDescent="0.35">
      <c r="A5" s="1" t="s">
        <v>376</v>
      </c>
      <c r="B5" s="193">
        <v>145.69499999999999</v>
      </c>
      <c r="C5" s="193"/>
      <c r="D5" s="193">
        <v>26.91</v>
      </c>
      <c r="E5" s="193"/>
      <c r="F5" s="193">
        <v>63.057000000000002</v>
      </c>
    </row>
    <row r="6" spans="1:9" x14ac:dyDescent="0.35">
      <c r="A6" s="1" t="s">
        <v>367</v>
      </c>
      <c r="B6" s="193">
        <v>82.168999999999997</v>
      </c>
      <c r="C6" s="193">
        <v>336.95600000000002</v>
      </c>
      <c r="D6" s="193"/>
      <c r="E6" s="193"/>
      <c r="F6" s="193"/>
    </row>
    <row r="7" spans="1:9" x14ac:dyDescent="0.35">
      <c r="A7" s="1" t="s">
        <v>398</v>
      </c>
      <c r="B7" s="193">
        <v>13.718</v>
      </c>
      <c r="C7" s="193"/>
      <c r="D7" s="193"/>
      <c r="E7" s="193"/>
      <c r="F7" s="193"/>
    </row>
    <row r="8" spans="1:9" x14ac:dyDescent="0.35">
      <c r="A8" s="1" t="s">
        <v>371</v>
      </c>
      <c r="B8" s="193"/>
      <c r="C8" s="193"/>
      <c r="D8" s="193"/>
      <c r="E8" s="193">
        <v>28.667000000000002</v>
      </c>
      <c r="F8" s="193"/>
    </row>
    <row r="9" spans="1:9" x14ac:dyDescent="0.35">
      <c r="A9" s="1" t="s">
        <v>417</v>
      </c>
      <c r="B9" s="193">
        <v>18.698</v>
      </c>
      <c r="C9" s="193"/>
      <c r="D9" s="193"/>
      <c r="E9" s="193"/>
      <c r="F9" s="193"/>
    </row>
    <row r="10" spans="1:9" x14ac:dyDescent="0.35">
      <c r="A10" s="1" t="s">
        <v>381</v>
      </c>
      <c r="B10" s="193"/>
      <c r="C10" s="193">
        <v>0</v>
      </c>
      <c r="D10" s="193">
        <v>162.13</v>
      </c>
      <c r="E10" s="193">
        <v>0</v>
      </c>
      <c r="F10" s="193"/>
    </row>
    <row r="11" spans="1:9" x14ac:dyDescent="0.35">
      <c r="A11" s="1" t="s">
        <v>374</v>
      </c>
      <c r="B11" s="193">
        <v>79.759</v>
      </c>
      <c r="C11" s="193">
        <v>0.246</v>
      </c>
      <c r="D11" s="193"/>
      <c r="E11" s="193"/>
      <c r="F11" s="193"/>
    </row>
    <row r="12" spans="1:9" x14ac:dyDescent="0.35">
      <c r="A12" s="1" t="s">
        <v>377</v>
      </c>
      <c r="B12" s="193">
        <v>36.201000000000001</v>
      </c>
      <c r="C12" s="193"/>
      <c r="D12" s="193"/>
      <c r="E12" s="193"/>
      <c r="F12" s="193"/>
    </row>
    <row r="13" spans="1:9" x14ac:dyDescent="0.35">
      <c r="A13" s="1" t="s">
        <v>387</v>
      </c>
      <c r="B13" s="193"/>
      <c r="C13" s="193"/>
      <c r="D13" s="193">
        <v>4.0000000000000001E-3</v>
      </c>
      <c r="E13" s="193"/>
      <c r="F13" s="193"/>
    </row>
    <row r="14" spans="1:9" x14ac:dyDescent="0.35">
      <c r="A14" s="1" t="s">
        <v>401</v>
      </c>
      <c r="B14" s="193"/>
      <c r="C14" s="193"/>
      <c r="D14" s="193">
        <v>3.0000000000000001E-3</v>
      </c>
      <c r="E14" s="193"/>
      <c r="F14" s="193"/>
    </row>
    <row r="15" spans="1:9" x14ac:dyDescent="0.35">
      <c r="A15" s="1" t="s">
        <v>370</v>
      </c>
      <c r="B15" s="193"/>
      <c r="C15" s="193">
        <v>0</v>
      </c>
      <c r="D15" s="193"/>
      <c r="E15" s="193"/>
      <c r="F15" s="193">
        <v>31.637</v>
      </c>
    </row>
    <row r="16" spans="1:9" x14ac:dyDescent="0.35">
      <c r="A16" s="1" t="s">
        <v>386</v>
      </c>
      <c r="B16" s="193"/>
      <c r="C16" s="193"/>
      <c r="D16" s="193">
        <v>0</v>
      </c>
      <c r="E16" s="193"/>
      <c r="F16" s="193"/>
    </row>
    <row r="17" spans="1:6" x14ac:dyDescent="0.35">
      <c r="A17" s="1" t="s">
        <v>378</v>
      </c>
      <c r="B17" s="193">
        <v>32.555</v>
      </c>
      <c r="C17" s="193"/>
      <c r="D17" s="193">
        <v>1E-3</v>
      </c>
      <c r="E17" s="193">
        <v>0</v>
      </c>
      <c r="F17" s="193"/>
    </row>
    <row r="18" spans="1:6" x14ac:dyDescent="0.35">
      <c r="A18" s="1" t="s">
        <v>300</v>
      </c>
      <c r="B18" s="193">
        <v>26.196000000000002</v>
      </c>
      <c r="C18" s="193">
        <v>24.834</v>
      </c>
      <c r="D18" s="193">
        <v>8.9999999999999993E-3</v>
      </c>
      <c r="E18" s="193">
        <v>1.06</v>
      </c>
      <c r="F18" s="193"/>
    </row>
    <row r="19" spans="1:6" x14ac:dyDescent="0.35">
      <c r="A19" s="1" t="s">
        <v>369</v>
      </c>
      <c r="B19" s="193"/>
      <c r="C19" s="193">
        <v>14.661</v>
      </c>
      <c r="D19" s="193"/>
      <c r="E19" s="193">
        <v>75.06</v>
      </c>
      <c r="F19" s="193"/>
    </row>
    <row r="20" spans="1:6" x14ac:dyDescent="0.35">
      <c r="A20" s="269" t="s">
        <v>379</v>
      </c>
      <c r="B20" s="194"/>
      <c r="C20" s="194"/>
      <c r="D20" s="194">
        <v>2E-3</v>
      </c>
      <c r="E20" s="194"/>
      <c r="F20" s="194"/>
    </row>
    <row r="21" spans="1:6" ht="13.5" customHeight="1" x14ac:dyDescent="0.35"/>
    <row r="25" spans="1:6" ht="13.5" customHeight="1" x14ac:dyDescent="0.35"/>
    <row r="35" ht="13.5" customHeight="1" x14ac:dyDescent="0.35"/>
    <row r="45" ht="13.5" customHeight="1" x14ac:dyDescent="0.35"/>
    <row r="54" spans="1:3" x14ac:dyDescent="0.35">
      <c r="A54" s="70"/>
      <c r="B54" s="70"/>
      <c r="C54" s="70"/>
    </row>
    <row r="55" spans="1:3" x14ac:dyDescent="0.35">
      <c r="A55" s="70"/>
      <c r="B55" s="70"/>
      <c r="C55" s="70"/>
    </row>
    <row r="56" spans="1:3" x14ac:dyDescent="0.35">
      <c r="A56" s="70"/>
      <c r="B56" s="70"/>
      <c r="C56" s="70"/>
    </row>
    <row r="57" spans="1:3" x14ac:dyDescent="0.35">
      <c r="A57" s="70"/>
      <c r="B57" s="70"/>
      <c r="C57" s="70"/>
    </row>
    <row r="58" spans="1:3" x14ac:dyDescent="0.35">
      <c r="A58" s="70"/>
      <c r="B58" s="70"/>
      <c r="C58" s="70"/>
    </row>
    <row r="59" spans="1:3" x14ac:dyDescent="0.35">
      <c r="A59" s="70"/>
      <c r="B59" s="70"/>
      <c r="C59" s="70"/>
    </row>
    <row r="60" spans="1:3" x14ac:dyDescent="0.35">
      <c r="A60" s="70"/>
      <c r="B60" s="70"/>
      <c r="C60" s="70"/>
    </row>
    <row r="61" spans="1:3" x14ac:dyDescent="0.35">
      <c r="A61" s="70"/>
      <c r="B61" s="70"/>
      <c r="C61" s="70"/>
    </row>
    <row r="62" spans="1:3" x14ac:dyDescent="0.35">
      <c r="A62" s="70"/>
      <c r="B62" s="70"/>
      <c r="C62" s="70"/>
    </row>
    <row r="63" spans="1:3" x14ac:dyDescent="0.35">
      <c r="A63" s="70"/>
      <c r="B63" s="70"/>
      <c r="C63" s="70"/>
    </row>
    <row r="64" spans="1:3" x14ac:dyDescent="0.35">
      <c r="A64" s="70"/>
      <c r="B64" s="70"/>
      <c r="C64" s="70"/>
    </row>
    <row r="65" spans="1:3" x14ac:dyDescent="0.35">
      <c r="A65" s="70"/>
      <c r="B65" s="70"/>
      <c r="C65" s="70"/>
    </row>
    <row r="66" spans="1:3" x14ac:dyDescent="0.35">
      <c r="A66" s="70"/>
      <c r="B66" s="70"/>
      <c r="C66" s="70"/>
    </row>
    <row r="67" spans="1:3" x14ac:dyDescent="0.35">
      <c r="A67" s="70"/>
      <c r="B67" s="70"/>
      <c r="C67" s="70"/>
    </row>
    <row r="68" spans="1:3" x14ac:dyDescent="0.35">
      <c r="A68" s="70"/>
      <c r="B68" s="70"/>
      <c r="C68" s="70"/>
    </row>
    <row r="69" spans="1:3" x14ac:dyDescent="0.35">
      <c r="A69" s="70"/>
      <c r="B69" s="70"/>
      <c r="C69" s="70"/>
    </row>
    <row r="70" spans="1:3" x14ac:dyDescent="0.35">
      <c r="A70" s="70"/>
      <c r="B70" s="70"/>
      <c r="C70" s="70"/>
    </row>
    <row r="71" spans="1:3" x14ac:dyDescent="0.35">
      <c r="A71" s="70"/>
      <c r="B71" s="70"/>
      <c r="C71" s="70"/>
    </row>
    <row r="72" spans="1:3" x14ac:dyDescent="0.35">
      <c r="A72" s="70"/>
      <c r="B72" s="70"/>
      <c r="C72" s="70"/>
    </row>
    <row r="73" spans="1:3" x14ac:dyDescent="0.35">
      <c r="B73" s="70"/>
      <c r="C73" s="70"/>
    </row>
    <row r="74" spans="1:3" x14ac:dyDescent="0.35">
      <c r="B74" s="70"/>
      <c r="C74" s="70"/>
    </row>
    <row r="75" spans="1:3" x14ac:dyDescent="0.35">
      <c r="B75" s="70"/>
      <c r="C75" s="70"/>
    </row>
    <row r="76" spans="1:3" x14ac:dyDescent="0.35">
      <c r="B76" s="70"/>
      <c r="C76" s="70"/>
    </row>
    <row r="77" spans="1:3" x14ac:dyDescent="0.35">
      <c r="B77" s="70"/>
      <c r="C77" s="70"/>
    </row>
    <row r="78" spans="1:3" x14ac:dyDescent="0.35">
      <c r="B78" s="70"/>
      <c r="C78" s="70"/>
    </row>
    <row r="79" spans="1:3" x14ac:dyDescent="0.35">
      <c r="B79" s="70"/>
      <c r="C79" s="70"/>
    </row>
    <row r="80" spans="1:3" x14ac:dyDescent="0.35">
      <c r="B80" s="70"/>
      <c r="C80" s="70"/>
    </row>
    <row r="81" spans="2:3" x14ac:dyDescent="0.35">
      <c r="B81" s="70"/>
      <c r="C81" s="70"/>
    </row>
    <row r="82" spans="2:3" x14ac:dyDescent="0.35">
      <c r="B82" s="70"/>
      <c r="C82" s="70"/>
    </row>
    <row r="83" spans="2:3" x14ac:dyDescent="0.35">
      <c r="B83" s="70"/>
      <c r="C83" s="70"/>
    </row>
    <row r="84" spans="2:3" x14ac:dyDescent="0.35">
      <c r="B84" s="70"/>
      <c r="C84" s="70"/>
    </row>
    <row r="85" spans="2:3" x14ac:dyDescent="0.35">
      <c r="B85" s="70"/>
      <c r="C85" s="70"/>
    </row>
    <row r="86" spans="2:3" x14ac:dyDescent="0.35">
      <c r="B86" s="70"/>
      <c r="C86" s="70"/>
    </row>
    <row r="87" spans="2:3" x14ac:dyDescent="0.35">
      <c r="B87" s="70"/>
      <c r="C87" s="70"/>
    </row>
    <row r="88" spans="2:3" x14ac:dyDescent="0.35">
      <c r="B88" s="70"/>
      <c r="C88" s="70"/>
    </row>
    <row r="89" spans="2:3" x14ac:dyDescent="0.35">
      <c r="B89" s="70"/>
      <c r="C89" s="70"/>
    </row>
    <row r="90" spans="2:3" x14ac:dyDescent="0.35">
      <c r="B90" s="70"/>
      <c r="C90" s="70"/>
    </row>
    <row r="91" spans="2:3" x14ac:dyDescent="0.35">
      <c r="B91" s="70"/>
      <c r="C91" s="70"/>
    </row>
    <row r="92" spans="2:3" x14ac:dyDescent="0.35">
      <c r="B92" s="70"/>
      <c r="C92" s="70"/>
    </row>
    <row r="93" spans="2:3" x14ac:dyDescent="0.35">
      <c r="B93" s="70"/>
      <c r="C93" s="70"/>
    </row>
    <row r="94" spans="2:3" x14ac:dyDescent="0.35">
      <c r="B94" s="70"/>
      <c r="C94" s="70"/>
    </row>
    <row r="95" spans="2:3" x14ac:dyDescent="0.35">
      <c r="B95" s="70"/>
      <c r="C95" s="70"/>
    </row>
    <row r="96" spans="2:3" x14ac:dyDescent="0.35">
      <c r="B96" s="70"/>
      <c r="C96" s="70"/>
    </row>
    <row r="97" spans="1:3" x14ac:dyDescent="0.35">
      <c r="B97" s="70"/>
      <c r="C97" s="70"/>
    </row>
    <row r="98" spans="1:3" x14ac:dyDescent="0.35">
      <c r="B98" s="70"/>
      <c r="C98" s="70"/>
    </row>
    <row r="99" spans="1:3" x14ac:dyDescent="0.35">
      <c r="B99" s="70"/>
      <c r="C99" s="70"/>
    </row>
    <row r="100" spans="1:3" x14ac:dyDescent="0.35">
      <c r="B100" s="70"/>
      <c r="C100" s="70"/>
    </row>
    <row r="101" spans="1:3" x14ac:dyDescent="0.35">
      <c r="B101" s="70"/>
      <c r="C101" s="70"/>
    </row>
    <row r="102" spans="1:3" x14ac:dyDescent="0.35">
      <c r="B102" s="70"/>
      <c r="C102" s="70"/>
    </row>
    <row r="103" spans="1:3" x14ac:dyDescent="0.35">
      <c r="B103" s="70"/>
      <c r="C103" s="70"/>
    </row>
    <row r="104" spans="1:3" x14ac:dyDescent="0.35">
      <c r="B104" s="70"/>
      <c r="C104" s="70"/>
    </row>
    <row r="105" spans="1:3" x14ac:dyDescent="0.35">
      <c r="A105" s="70"/>
      <c r="B105" s="70"/>
      <c r="C105" s="70"/>
    </row>
    <row r="106" spans="1:3" x14ac:dyDescent="0.35">
      <c r="A106" s="70"/>
      <c r="B106" s="70"/>
      <c r="C106" s="70"/>
    </row>
    <row r="107" spans="1:3" x14ac:dyDescent="0.35">
      <c r="A107" s="70"/>
      <c r="B107" s="70"/>
      <c r="C107" s="70"/>
    </row>
    <row r="108" spans="1:3" x14ac:dyDescent="0.35">
      <c r="A108" s="70"/>
      <c r="B108" s="70"/>
      <c r="C108" s="70"/>
    </row>
    <row r="109" spans="1:3" x14ac:dyDescent="0.35">
      <c r="A109" s="70"/>
      <c r="B109" s="70"/>
      <c r="C109" s="70"/>
    </row>
    <row r="110" spans="1:3" x14ac:dyDescent="0.35">
      <c r="A110" s="70"/>
      <c r="B110" s="70"/>
      <c r="C110" s="70"/>
    </row>
    <row r="111" spans="1:3" x14ac:dyDescent="0.35">
      <c r="A111" s="70"/>
      <c r="B111" s="70"/>
      <c r="C111" s="70"/>
    </row>
    <row r="112" spans="1:3" x14ac:dyDescent="0.35">
      <c r="A112" s="70"/>
      <c r="B112" s="70"/>
      <c r="C112" s="70"/>
    </row>
    <row r="113" spans="1:3" x14ac:dyDescent="0.35">
      <c r="A113" s="70"/>
      <c r="B113" s="70"/>
      <c r="C113" s="70"/>
    </row>
    <row r="114" spans="1:3" x14ac:dyDescent="0.35">
      <c r="A114" s="70"/>
      <c r="B114" s="70"/>
      <c r="C114" s="70"/>
    </row>
    <row r="115" spans="1:3" x14ac:dyDescent="0.35">
      <c r="A115" s="70"/>
      <c r="B115" s="70"/>
      <c r="C115" s="70"/>
    </row>
    <row r="116" spans="1:3" x14ac:dyDescent="0.35">
      <c r="A116" s="70"/>
      <c r="B116" s="70"/>
      <c r="C116" s="70"/>
    </row>
    <row r="117" spans="1:3" x14ac:dyDescent="0.35">
      <c r="A117" s="70"/>
      <c r="B117" s="70"/>
      <c r="C117" s="70"/>
    </row>
    <row r="118" spans="1:3" x14ac:dyDescent="0.35">
      <c r="A118" s="70"/>
      <c r="B118" s="70"/>
      <c r="C118" s="70"/>
    </row>
    <row r="119" spans="1:3" x14ac:dyDescent="0.35">
      <c r="A119" s="70"/>
      <c r="B119" s="70"/>
      <c r="C119" s="70"/>
    </row>
    <row r="120" spans="1:3" x14ac:dyDescent="0.35">
      <c r="A120" s="70"/>
      <c r="B120" s="70"/>
      <c r="C120" s="70"/>
    </row>
    <row r="121" spans="1:3" x14ac:dyDescent="0.35">
      <c r="A121" s="70"/>
      <c r="B121" s="70"/>
      <c r="C121" s="70"/>
    </row>
    <row r="122" spans="1:3" x14ac:dyDescent="0.35">
      <c r="A122" s="70"/>
      <c r="B122" s="70"/>
      <c r="C122" s="70"/>
    </row>
    <row r="123" spans="1:3" x14ac:dyDescent="0.35">
      <c r="A123" s="70"/>
      <c r="B123" s="70"/>
      <c r="C123" s="70"/>
    </row>
    <row r="124" spans="1:3" x14ac:dyDescent="0.35">
      <c r="A124" s="70"/>
      <c r="B124" s="70"/>
      <c r="C124" s="70"/>
    </row>
    <row r="125" spans="1:3" x14ac:dyDescent="0.35">
      <c r="A125" s="70"/>
      <c r="B125" s="70"/>
      <c r="C125" s="70"/>
    </row>
    <row r="126" spans="1:3" x14ac:dyDescent="0.35">
      <c r="A126" s="70"/>
      <c r="B126" s="70"/>
      <c r="C126" s="70"/>
    </row>
    <row r="127" spans="1:3" x14ac:dyDescent="0.35">
      <c r="A127" s="70"/>
      <c r="B127" s="70"/>
      <c r="C127" s="70"/>
    </row>
    <row r="128" spans="1:3" x14ac:dyDescent="0.35">
      <c r="A128" s="70"/>
      <c r="B128" s="70"/>
      <c r="C128" s="70"/>
    </row>
    <row r="129" spans="1:3" x14ac:dyDescent="0.35">
      <c r="A129" s="70"/>
      <c r="B129" s="70"/>
      <c r="C129" s="70"/>
    </row>
    <row r="130" spans="1:3" x14ac:dyDescent="0.35">
      <c r="A130" s="70"/>
      <c r="B130" s="70"/>
      <c r="C130" s="70"/>
    </row>
    <row r="131" spans="1:3" x14ac:dyDescent="0.35">
      <c r="A131" s="70"/>
      <c r="B131" s="70"/>
      <c r="C131" s="70"/>
    </row>
    <row r="132" spans="1:3" x14ac:dyDescent="0.35">
      <c r="A132" s="70"/>
      <c r="B132" s="70"/>
      <c r="C132" s="70"/>
    </row>
    <row r="133" spans="1:3" x14ac:dyDescent="0.35">
      <c r="A133" s="70"/>
      <c r="B133" s="70"/>
      <c r="C133" s="70"/>
    </row>
    <row r="134" spans="1:3" x14ac:dyDescent="0.35">
      <c r="A134" s="70"/>
      <c r="B134" s="70"/>
      <c r="C134" s="70"/>
    </row>
    <row r="135" spans="1:3" x14ac:dyDescent="0.35">
      <c r="A135" s="70"/>
      <c r="B135" s="70"/>
      <c r="C135" s="70"/>
    </row>
    <row r="136" spans="1:3" x14ac:dyDescent="0.35">
      <c r="A136" s="70"/>
      <c r="B136" s="70"/>
      <c r="C136" s="70"/>
    </row>
    <row r="137" spans="1:3" x14ac:dyDescent="0.35">
      <c r="B137" s="70"/>
      <c r="C137" s="70"/>
    </row>
    <row r="138" spans="1:3" x14ac:dyDescent="0.35">
      <c r="B138" s="70"/>
      <c r="C138" s="70"/>
    </row>
    <row r="139" spans="1:3" x14ac:dyDescent="0.35">
      <c r="B139" s="70"/>
      <c r="C139" s="70"/>
    </row>
    <row r="140" spans="1:3" x14ac:dyDescent="0.35">
      <c r="B140" s="70"/>
      <c r="C140" s="70"/>
    </row>
    <row r="141" spans="1:3" x14ac:dyDescent="0.35">
      <c r="B141" s="70"/>
      <c r="C141" s="70"/>
    </row>
    <row r="142" spans="1:3" x14ac:dyDescent="0.35">
      <c r="B142" s="70"/>
      <c r="C142" s="70"/>
    </row>
    <row r="143" spans="1:3" x14ac:dyDescent="0.35">
      <c r="B143" s="70"/>
      <c r="C143" s="70"/>
    </row>
    <row r="144" spans="1:3" x14ac:dyDescent="0.35">
      <c r="B144" s="70"/>
      <c r="C144" s="70"/>
    </row>
    <row r="145" spans="2:3" x14ac:dyDescent="0.35">
      <c r="B145" s="70"/>
      <c r="C145" s="70"/>
    </row>
    <row r="146" spans="2:3" x14ac:dyDescent="0.35">
      <c r="B146" s="70"/>
      <c r="C146" s="70"/>
    </row>
    <row r="147" spans="2:3" x14ac:dyDescent="0.35">
      <c r="B147" s="70"/>
      <c r="C147" s="70"/>
    </row>
    <row r="148" spans="2:3" x14ac:dyDescent="0.35">
      <c r="B148" s="70"/>
      <c r="C148" s="70"/>
    </row>
    <row r="149" spans="2:3" x14ac:dyDescent="0.35">
      <c r="B149" s="70"/>
      <c r="C149" s="70"/>
    </row>
    <row r="150" spans="2:3" x14ac:dyDescent="0.35">
      <c r="B150" s="70"/>
      <c r="C150" s="70"/>
    </row>
    <row r="151" spans="2:3" x14ac:dyDescent="0.35">
      <c r="B151" s="70"/>
      <c r="C151" s="70"/>
    </row>
    <row r="152" spans="2:3" x14ac:dyDescent="0.35">
      <c r="B152" s="70"/>
      <c r="C152" s="70"/>
    </row>
    <row r="153" spans="2:3" x14ac:dyDescent="0.35">
      <c r="B153" s="70"/>
      <c r="C153" s="70"/>
    </row>
    <row r="154" spans="2:3" x14ac:dyDescent="0.35">
      <c r="B154" s="70"/>
      <c r="C154" s="70"/>
    </row>
    <row r="155" spans="2:3" x14ac:dyDescent="0.35">
      <c r="B155" s="70"/>
      <c r="C155" s="70"/>
    </row>
    <row r="156" spans="2:3" x14ac:dyDescent="0.35">
      <c r="B156" s="70"/>
      <c r="C156" s="70"/>
    </row>
    <row r="157" spans="2:3" x14ac:dyDescent="0.35">
      <c r="B157" s="70"/>
      <c r="C157" s="70"/>
    </row>
    <row r="158" spans="2:3" x14ac:dyDescent="0.35">
      <c r="B158" s="70"/>
      <c r="C158" s="70"/>
    </row>
    <row r="159" spans="2:3" x14ac:dyDescent="0.35">
      <c r="B159" s="70"/>
      <c r="C159" s="70"/>
    </row>
    <row r="160" spans="2:3" x14ac:dyDescent="0.35">
      <c r="B160" s="70"/>
      <c r="C160" s="70"/>
    </row>
    <row r="161" spans="2:3" x14ac:dyDescent="0.35">
      <c r="B161" s="70"/>
      <c r="C161" s="70"/>
    </row>
    <row r="162" spans="2:3" x14ac:dyDescent="0.35">
      <c r="B162" s="70"/>
      <c r="C162" s="70"/>
    </row>
    <row r="163" spans="2:3" x14ac:dyDescent="0.35">
      <c r="B163" s="70"/>
      <c r="C163" s="70"/>
    </row>
    <row r="164" spans="2:3" x14ac:dyDescent="0.35">
      <c r="B164" s="70"/>
      <c r="C164" s="70"/>
    </row>
    <row r="165" spans="2:3" x14ac:dyDescent="0.35">
      <c r="B165" s="70"/>
      <c r="C165" s="70"/>
    </row>
    <row r="166" spans="2:3" x14ac:dyDescent="0.35">
      <c r="B166" s="70"/>
      <c r="C166" s="70"/>
    </row>
    <row r="167" spans="2:3" x14ac:dyDescent="0.35">
      <c r="B167" s="70"/>
      <c r="C167" s="70"/>
    </row>
    <row r="168" spans="2:3" x14ac:dyDescent="0.35">
      <c r="B168" s="70"/>
      <c r="C168" s="70"/>
    </row>
    <row r="169" spans="2:3" x14ac:dyDescent="0.35">
      <c r="B169" s="70"/>
      <c r="C169" s="70"/>
    </row>
    <row r="170" spans="2:3" x14ac:dyDescent="0.35">
      <c r="B170" s="70"/>
      <c r="C170" s="70"/>
    </row>
    <row r="171" spans="2:3" x14ac:dyDescent="0.35">
      <c r="B171" s="70"/>
      <c r="C171" s="70"/>
    </row>
    <row r="172" spans="2:3" x14ac:dyDescent="0.35">
      <c r="B172" s="70"/>
      <c r="C172" s="70"/>
    </row>
    <row r="173" spans="2:3" x14ac:dyDescent="0.35">
      <c r="B173" s="70"/>
      <c r="C173" s="70"/>
    </row>
    <row r="174" spans="2:3" x14ac:dyDescent="0.35">
      <c r="B174" s="70"/>
      <c r="C174" s="70"/>
    </row>
    <row r="175" spans="2:3" x14ac:dyDescent="0.35">
      <c r="B175" s="70"/>
      <c r="C175" s="70"/>
    </row>
    <row r="176" spans="2:3" x14ac:dyDescent="0.35">
      <c r="B176" s="70"/>
      <c r="C176" s="70"/>
    </row>
    <row r="177" spans="1:3" x14ac:dyDescent="0.35">
      <c r="B177" s="70"/>
      <c r="C177" s="70"/>
    </row>
    <row r="178" spans="1:3" x14ac:dyDescent="0.35">
      <c r="B178" s="70"/>
      <c r="C178" s="70"/>
    </row>
    <row r="179" spans="1:3" x14ac:dyDescent="0.35">
      <c r="B179" s="70"/>
      <c r="C179" s="70"/>
    </row>
    <row r="180" spans="1:3" x14ac:dyDescent="0.35">
      <c r="B180" s="70"/>
      <c r="C180" s="70"/>
    </row>
    <row r="181" spans="1:3" x14ac:dyDescent="0.35">
      <c r="B181" s="70"/>
      <c r="C181" s="70"/>
    </row>
    <row r="182" spans="1:3" x14ac:dyDescent="0.35">
      <c r="B182" s="70"/>
      <c r="C182" s="70"/>
    </row>
    <row r="183" spans="1:3" x14ac:dyDescent="0.35">
      <c r="B183" s="70"/>
      <c r="C183" s="70"/>
    </row>
    <row r="184" spans="1:3" x14ac:dyDescent="0.35">
      <c r="B184" s="70"/>
      <c r="C184" s="70"/>
    </row>
    <row r="185" spans="1:3" x14ac:dyDescent="0.35">
      <c r="A185" s="70"/>
      <c r="B185" s="70"/>
      <c r="C185" s="70"/>
    </row>
    <row r="186" spans="1:3" x14ac:dyDescent="0.35">
      <c r="A186" s="70"/>
      <c r="B186" s="70"/>
      <c r="C186" s="70"/>
    </row>
    <row r="187" spans="1:3" x14ac:dyDescent="0.35">
      <c r="A187" s="70"/>
      <c r="B187" s="70"/>
      <c r="C187" s="70"/>
    </row>
    <row r="188" spans="1:3" x14ac:dyDescent="0.35">
      <c r="A188" s="70"/>
      <c r="B188" s="70"/>
      <c r="C188" s="70"/>
    </row>
    <row r="189" spans="1:3" x14ac:dyDescent="0.35">
      <c r="A189" s="70"/>
      <c r="B189" s="70"/>
      <c r="C189" s="70"/>
    </row>
    <row r="190" spans="1:3" x14ac:dyDescent="0.35">
      <c r="A190" s="70"/>
      <c r="B190" s="70"/>
      <c r="C190" s="70"/>
    </row>
    <row r="191" spans="1:3" x14ac:dyDescent="0.35">
      <c r="A191" s="70"/>
      <c r="B191" s="70"/>
      <c r="C191" s="70"/>
    </row>
    <row r="192" spans="1:3" x14ac:dyDescent="0.35">
      <c r="A192" s="70"/>
      <c r="B192" s="70"/>
      <c r="C192" s="70"/>
    </row>
    <row r="193" spans="1:3" x14ac:dyDescent="0.35">
      <c r="A193" s="70"/>
      <c r="B193" s="70"/>
      <c r="C193" s="70"/>
    </row>
    <row r="194" spans="1:3" x14ac:dyDescent="0.35">
      <c r="A194" s="70"/>
      <c r="B194" s="70"/>
      <c r="C194" s="70"/>
    </row>
    <row r="195" spans="1:3" x14ac:dyDescent="0.35">
      <c r="A195" s="70"/>
      <c r="B195" s="70"/>
      <c r="C195" s="70"/>
    </row>
    <row r="196" spans="1:3" x14ac:dyDescent="0.35">
      <c r="A196" s="70"/>
      <c r="B196" s="70"/>
      <c r="C196" s="70"/>
    </row>
    <row r="197" spans="1:3" x14ac:dyDescent="0.35">
      <c r="A197" s="70"/>
      <c r="B197" s="70"/>
      <c r="C197" s="70"/>
    </row>
    <row r="198" spans="1:3" x14ac:dyDescent="0.35">
      <c r="A198" s="70"/>
      <c r="B198" s="70"/>
      <c r="C198" s="70"/>
    </row>
    <row r="199" spans="1:3" x14ac:dyDescent="0.35">
      <c r="A199" s="70"/>
      <c r="B199" s="70"/>
      <c r="C199" s="70"/>
    </row>
    <row r="200" spans="1:3" x14ac:dyDescent="0.35">
      <c r="A200" s="70"/>
      <c r="B200" s="70"/>
      <c r="C200" s="70"/>
    </row>
    <row r="201" spans="1:3" x14ac:dyDescent="0.35">
      <c r="A201" s="70"/>
      <c r="B201" s="70"/>
      <c r="C201" s="70"/>
    </row>
    <row r="202" spans="1:3" x14ac:dyDescent="0.35">
      <c r="A202" s="70"/>
      <c r="B202" s="70"/>
      <c r="C202" s="70"/>
    </row>
    <row r="203" spans="1:3" x14ac:dyDescent="0.35">
      <c r="A203" s="70"/>
      <c r="B203" s="70"/>
      <c r="C203" s="70"/>
    </row>
    <row r="204" spans="1:3" x14ac:dyDescent="0.35">
      <c r="A204" s="70"/>
      <c r="B204" s="70"/>
      <c r="C204" s="70"/>
    </row>
    <row r="205" spans="1:3" x14ac:dyDescent="0.35">
      <c r="A205" s="70"/>
      <c r="B205" s="70"/>
      <c r="C205" s="70"/>
    </row>
    <row r="206" spans="1:3" x14ac:dyDescent="0.35">
      <c r="A206" s="70"/>
      <c r="B206" s="70"/>
      <c r="C206" s="70"/>
    </row>
    <row r="207" spans="1:3" x14ac:dyDescent="0.35">
      <c r="A207" s="70"/>
      <c r="B207" s="70"/>
      <c r="C207" s="70"/>
    </row>
    <row r="208" spans="1:3" x14ac:dyDescent="0.35">
      <c r="A208" s="70"/>
      <c r="B208" s="70"/>
      <c r="C208" s="70"/>
    </row>
    <row r="209" spans="1:3" x14ac:dyDescent="0.35">
      <c r="A209" s="70"/>
      <c r="B209" s="70"/>
      <c r="C209" s="70"/>
    </row>
    <row r="210" spans="1:3" x14ac:dyDescent="0.35">
      <c r="A210" s="70"/>
      <c r="B210" s="70"/>
      <c r="C210" s="70"/>
    </row>
    <row r="211" spans="1:3" x14ac:dyDescent="0.35">
      <c r="A211" s="70"/>
      <c r="B211" s="70"/>
      <c r="C211" s="70"/>
    </row>
    <row r="212" spans="1:3" x14ac:dyDescent="0.35">
      <c r="A212" s="70"/>
      <c r="B212" s="70"/>
      <c r="C212" s="70"/>
    </row>
    <row r="213" spans="1:3" x14ac:dyDescent="0.35">
      <c r="A213" s="70"/>
      <c r="B213" s="70"/>
      <c r="C213" s="70"/>
    </row>
    <row r="214" spans="1:3" x14ac:dyDescent="0.35">
      <c r="A214" s="70"/>
      <c r="B214" s="70"/>
      <c r="C214" s="70"/>
    </row>
    <row r="215" spans="1:3" x14ac:dyDescent="0.35">
      <c r="A215" s="70"/>
      <c r="B215" s="70"/>
      <c r="C215" s="70"/>
    </row>
    <row r="216" spans="1:3" x14ac:dyDescent="0.35">
      <c r="A216" s="70"/>
      <c r="B216" s="70"/>
      <c r="C216" s="70"/>
    </row>
    <row r="217" spans="1:3" x14ac:dyDescent="0.35">
      <c r="B217" s="70"/>
      <c r="C217" s="70"/>
    </row>
    <row r="218" spans="1:3" x14ac:dyDescent="0.35">
      <c r="B218" s="70"/>
      <c r="C218" s="70"/>
    </row>
    <row r="219" spans="1:3" x14ac:dyDescent="0.35">
      <c r="B219" s="70"/>
      <c r="C219" s="70"/>
    </row>
    <row r="220" spans="1:3" x14ac:dyDescent="0.35">
      <c r="B220" s="70"/>
      <c r="C220" s="70"/>
    </row>
    <row r="221" spans="1:3" x14ac:dyDescent="0.35">
      <c r="B221" s="70"/>
      <c r="C221" s="70"/>
    </row>
    <row r="222" spans="1:3" x14ac:dyDescent="0.35">
      <c r="B222" s="70"/>
      <c r="C222" s="70"/>
    </row>
    <row r="223" spans="1:3" x14ac:dyDescent="0.35">
      <c r="B223" s="70"/>
      <c r="C223" s="70"/>
    </row>
    <row r="224" spans="1:3" x14ac:dyDescent="0.35">
      <c r="B224" s="70"/>
      <c r="C224" s="70"/>
    </row>
    <row r="225" spans="2:3" x14ac:dyDescent="0.35">
      <c r="B225" s="70"/>
      <c r="C225" s="70"/>
    </row>
    <row r="226" spans="2:3" x14ac:dyDescent="0.35">
      <c r="B226" s="70"/>
      <c r="C226" s="70"/>
    </row>
    <row r="227" spans="2:3" x14ac:dyDescent="0.35">
      <c r="B227" s="70"/>
      <c r="C227" s="70"/>
    </row>
    <row r="228" spans="2:3" x14ac:dyDescent="0.35">
      <c r="B228" s="70"/>
      <c r="C228" s="70"/>
    </row>
    <row r="229" spans="2:3" x14ac:dyDescent="0.35">
      <c r="B229" s="70"/>
      <c r="C229" s="70"/>
    </row>
    <row r="230" spans="2:3" x14ac:dyDescent="0.35">
      <c r="B230" s="70"/>
      <c r="C230" s="70"/>
    </row>
    <row r="231" spans="2:3" x14ac:dyDescent="0.35">
      <c r="B231" s="70"/>
      <c r="C231" s="70"/>
    </row>
    <row r="232" spans="2:3" x14ac:dyDescent="0.35">
      <c r="B232" s="70"/>
      <c r="C232" s="70"/>
    </row>
    <row r="233" spans="2:3" x14ac:dyDescent="0.35">
      <c r="B233" s="70"/>
      <c r="C233" s="70"/>
    </row>
    <row r="234" spans="2:3" x14ac:dyDescent="0.35">
      <c r="B234" s="70"/>
      <c r="C234" s="70"/>
    </row>
    <row r="235" spans="2:3" x14ac:dyDescent="0.35">
      <c r="B235" s="70"/>
      <c r="C235" s="70"/>
    </row>
    <row r="236" spans="2:3" x14ac:dyDescent="0.35">
      <c r="B236" s="70"/>
      <c r="C236" s="70"/>
    </row>
    <row r="237" spans="2:3" x14ac:dyDescent="0.35">
      <c r="B237" s="70"/>
      <c r="C237" s="70"/>
    </row>
    <row r="238" spans="2:3" x14ac:dyDescent="0.35">
      <c r="B238" s="70"/>
      <c r="C238" s="70"/>
    </row>
    <row r="239" spans="2:3" x14ac:dyDescent="0.35">
      <c r="B239" s="70"/>
      <c r="C239" s="70"/>
    </row>
    <row r="240" spans="2:3" x14ac:dyDescent="0.35">
      <c r="B240" s="70"/>
      <c r="C240" s="70"/>
    </row>
    <row r="241" spans="1:3" x14ac:dyDescent="0.35">
      <c r="B241" s="70"/>
      <c r="C241" s="70"/>
    </row>
    <row r="242" spans="1:3" x14ac:dyDescent="0.35">
      <c r="B242" s="70"/>
      <c r="C242" s="70"/>
    </row>
    <row r="243" spans="1:3" x14ac:dyDescent="0.35">
      <c r="B243" s="70"/>
      <c r="C243" s="70"/>
    </row>
    <row r="244" spans="1:3" x14ac:dyDescent="0.35">
      <c r="B244" s="70"/>
      <c r="C244" s="70"/>
    </row>
    <row r="245" spans="1:3" x14ac:dyDescent="0.35">
      <c r="B245" s="70"/>
      <c r="C245" s="70"/>
    </row>
    <row r="246" spans="1:3" x14ac:dyDescent="0.35">
      <c r="B246" s="70"/>
      <c r="C246" s="70"/>
    </row>
    <row r="247" spans="1:3" x14ac:dyDescent="0.35">
      <c r="B247" s="70"/>
      <c r="C247" s="70"/>
    </row>
    <row r="248" spans="1:3" x14ac:dyDescent="0.35">
      <c r="B248" s="70"/>
      <c r="C248" s="70"/>
    </row>
    <row r="249" spans="1:3" x14ac:dyDescent="0.35">
      <c r="A249" s="70"/>
      <c r="B249" s="70"/>
      <c r="C249" s="70"/>
    </row>
    <row r="250" spans="1:3" x14ac:dyDescent="0.35">
      <c r="A250" s="70"/>
      <c r="B250" s="70"/>
      <c r="C250" s="70"/>
    </row>
    <row r="251" spans="1:3" x14ac:dyDescent="0.35">
      <c r="A251" s="70"/>
      <c r="B251" s="70"/>
      <c r="C251" s="70"/>
    </row>
    <row r="252" spans="1:3" x14ac:dyDescent="0.35">
      <c r="A252" s="70"/>
      <c r="B252" s="70"/>
      <c r="C252" s="70"/>
    </row>
    <row r="253" spans="1:3" x14ac:dyDescent="0.35">
      <c r="A253" s="70"/>
      <c r="B253" s="70"/>
      <c r="C253" s="70"/>
    </row>
    <row r="254" spans="1:3" x14ac:dyDescent="0.35">
      <c r="A254" s="70"/>
      <c r="B254" s="70"/>
      <c r="C254" s="70"/>
    </row>
    <row r="255" spans="1:3" x14ac:dyDescent="0.35">
      <c r="A255" s="70"/>
      <c r="B255" s="70"/>
      <c r="C255" s="70"/>
    </row>
    <row r="256" spans="1:3" x14ac:dyDescent="0.35">
      <c r="A256" s="70"/>
      <c r="B256" s="70"/>
      <c r="C256" s="70"/>
    </row>
    <row r="257" spans="1:3" x14ac:dyDescent="0.35">
      <c r="A257" s="70"/>
      <c r="B257" s="70"/>
      <c r="C257" s="70"/>
    </row>
    <row r="258" spans="1:3" x14ac:dyDescent="0.35">
      <c r="A258" s="70"/>
      <c r="B258" s="70"/>
      <c r="C258" s="70"/>
    </row>
    <row r="259" spans="1:3" x14ac:dyDescent="0.35">
      <c r="A259" s="70"/>
      <c r="B259" s="70"/>
      <c r="C259" s="70"/>
    </row>
    <row r="260" spans="1:3" x14ac:dyDescent="0.35">
      <c r="A260" s="70"/>
      <c r="B260" s="70"/>
      <c r="C260" s="70"/>
    </row>
    <row r="261" spans="1:3" x14ac:dyDescent="0.35">
      <c r="A261" s="70"/>
      <c r="B261" s="70"/>
      <c r="C261" s="70"/>
    </row>
    <row r="262" spans="1:3" x14ac:dyDescent="0.35">
      <c r="A262" s="70"/>
      <c r="B262" s="70"/>
      <c r="C262" s="70"/>
    </row>
    <row r="263" spans="1:3" x14ac:dyDescent="0.35">
      <c r="A263" s="70"/>
      <c r="B263" s="70"/>
      <c r="C263" s="70"/>
    </row>
    <row r="264" spans="1:3" x14ac:dyDescent="0.35">
      <c r="A264" s="70"/>
      <c r="B264" s="70"/>
      <c r="C264" s="70"/>
    </row>
    <row r="265" spans="1:3" x14ac:dyDescent="0.35">
      <c r="A265" s="70"/>
      <c r="B265" s="70"/>
      <c r="C265" s="70"/>
    </row>
    <row r="266" spans="1:3" x14ac:dyDescent="0.35">
      <c r="A266" s="70"/>
      <c r="B266" s="70"/>
      <c r="C266" s="70"/>
    </row>
    <row r="267" spans="1:3" x14ac:dyDescent="0.35">
      <c r="A267" s="70"/>
      <c r="B267" s="70"/>
      <c r="C267" s="70"/>
    </row>
    <row r="268" spans="1:3" x14ac:dyDescent="0.35">
      <c r="A268" s="70"/>
      <c r="B268" s="70"/>
      <c r="C268" s="70"/>
    </row>
    <row r="269" spans="1:3" x14ac:dyDescent="0.35">
      <c r="A269" s="70"/>
      <c r="B269" s="70"/>
      <c r="C269" s="70"/>
    </row>
    <row r="270" spans="1:3" x14ac:dyDescent="0.35">
      <c r="A270" s="70"/>
      <c r="B270" s="70"/>
      <c r="C270" s="70"/>
    </row>
    <row r="271" spans="1:3" x14ac:dyDescent="0.35">
      <c r="A271" s="70"/>
      <c r="B271" s="70"/>
      <c r="C271" s="70"/>
    </row>
    <row r="272" spans="1:3" x14ac:dyDescent="0.35">
      <c r="A272" s="70"/>
      <c r="B272" s="70"/>
      <c r="C272" s="70"/>
    </row>
    <row r="273" spans="1:3" x14ac:dyDescent="0.35">
      <c r="A273" s="70"/>
      <c r="B273" s="70"/>
      <c r="C273" s="70"/>
    </row>
    <row r="274" spans="1:3" x14ac:dyDescent="0.35">
      <c r="A274" s="70"/>
      <c r="B274" s="70"/>
      <c r="C274" s="70"/>
    </row>
    <row r="275" spans="1:3" x14ac:dyDescent="0.35">
      <c r="A275" s="70"/>
      <c r="B275" s="70"/>
      <c r="C275" s="70"/>
    </row>
    <row r="276" spans="1:3" x14ac:dyDescent="0.35">
      <c r="A276" s="70"/>
      <c r="B276" s="70"/>
      <c r="C276" s="70"/>
    </row>
    <row r="277" spans="1:3" x14ac:dyDescent="0.35">
      <c r="A277" s="70"/>
      <c r="B277" s="70"/>
      <c r="C277" s="70"/>
    </row>
    <row r="278" spans="1:3" x14ac:dyDescent="0.35">
      <c r="A278" s="70"/>
      <c r="B278" s="70"/>
      <c r="C278" s="70"/>
    </row>
    <row r="279" spans="1:3" x14ac:dyDescent="0.35">
      <c r="A279" s="70"/>
      <c r="B279" s="70"/>
      <c r="C279" s="70"/>
    </row>
    <row r="280" spans="1:3" x14ac:dyDescent="0.35">
      <c r="A280" s="70"/>
      <c r="B280" s="70"/>
      <c r="C280" s="70"/>
    </row>
    <row r="281" spans="1:3" x14ac:dyDescent="0.35">
      <c r="B281" s="70"/>
      <c r="C281" s="70"/>
    </row>
    <row r="282" spans="1:3" x14ac:dyDescent="0.35">
      <c r="B282" s="70"/>
      <c r="C282" s="70"/>
    </row>
    <row r="283" spans="1:3" x14ac:dyDescent="0.35">
      <c r="B283" s="70"/>
      <c r="C283" s="70"/>
    </row>
    <row r="284" spans="1:3" x14ac:dyDescent="0.35">
      <c r="B284" s="70"/>
      <c r="C284" s="70"/>
    </row>
    <row r="285" spans="1:3" x14ac:dyDescent="0.35">
      <c r="B285" s="70"/>
      <c r="C285" s="70"/>
    </row>
    <row r="286" spans="1:3" x14ac:dyDescent="0.35">
      <c r="B286" s="70"/>
      <c r="C286" s="70"/>
    </row>
    <row r="287" spans="1:3" x14ac:dyDescent="0.35">
      <c r="B287" s="70"/>
      <c r="C287" s="70"/>
    </row>
    <row r="288" spans="1:3" x14ac:dyDescent="0.35">
      <c r="B288" s="70"/>
      <c r="C288" s="70"/>
    </row>
    <row r="289" spans="2:3" x14ac:dyDescent="0.35">
      <c r="B289" s="70"/>
      <c r="C289" s="70"/>
    </row>
    <row r="290" spans="2:3" x14ac:dyDescent="0.35">
      <c r="B290" s="70"/>
      <c r="C290" s="70"/>
    </row>
    <row r="291" spans="2:3" x14ac:dyDescent="0.35">
      <c r="B291" s="70"/>
      <c r="C291" s="70"/>
    </row>
    <row r="292" spans="2:3" x14ac:dyDescent="0.35">
      <c r="B292" s="70"/>
      <c r="C292" s="70"/>
    </row>
    <row r="293" spans="2:3" x14ac:dyDescent="0.35">
      <c r="B293" s="70"/>
      <c r="C293" s="70"/>
    </row>
    <row r="294" spans="2:3" x14ac:dyDescent="0.35">
      <c r="B294" s="70"/>
      <c r="C294" s="70"/>
    </row>
    <row r="295" spans="2:3" x14ac:dyDescent="0.35">
      <c r="B295" s="70"/>
      <c r="C295" s="70"/>
    </row>
    <row r="296" spans="2:3" x14ac:dyDescent="0.35">
      <c r="B296" s="70"/>
      <c r="C296" s="70"/>
    </row>
    <row r="297" spans="2:3" x14ac:dyDescent="0.35">
      <c r="B297" s="70"/>
      <c r="C297" s="70"/>
    </row>
    <row r="298" spans="2:3" x14ac:dyDescent="0.35">
      <c r="B298" s="70"/>
      <c r="C298" s="70"/>
    </row>
    <row r="299" spans="2:3" x14ac:dyDescent="0.35">
      <c r="B299" s="70"/>
      <c r="C299" s="70"/>
    </row>
    <row r="300" spans="2:3" x14ac:dyDescent="0.35">
      <c r="B300" s="70"/>
      <c r="C300" s="70"/>
    </row>
    <row r="301" spans="2:3" x14ac:dyDescent="0.35">
      <c r="B301" s="70"/>
      <c r="C301" s="70"/>
    </row>
    <row r="302" spans="2:3" x14ac:dyDescent="0.35">
      <c r="B302" s="70"/>
      <c r="C302" s="70"/>
    </row>
    <row r="303" spans="2:3" x14ac:dyDescent="0.35">
      <c r="B303" s="70"/>
      <c r="C303" s="70"/>
    </row>
    <row r="304" spans="2:3" x14ac:dyDescent="0.35">
      <c r="B304" s="70"/>
      <c r="C304" s="70"/>
    </row>
    <row r="305" spans="1:3" x14ac:dyDescent="0.35">
      <c r="B305" s="70"/>
      <c r="C305" s="70"/>
    </row>
    <row r="306" spans="1:3" x14ac:dyDescent="0.35">
      <c r="B306" s="70"/>
      <c r="C306" s="70"/>
    </row>
    <row r="307" spans="1:3" x14ac:dyDescent="0.35">
      <c r="B307" s="70"/>
      <c r="C307" s="70"/>
    </row>
    <row r="308" spans="1:3" x14ac:dyDescent="0.35">
      <c r="B308" s="70"/>
      <c r="C308" s="70"/>
    </row>
    <row r="309" spans="1:3" x14ac:dyDescent="0.35">
      <c r="B309" s="70"/>
      <c r="C309" s="70"/>
    </row>
    <row r="310" spans="1:3" x14ac:dyDescent="0.35">
      <c r="B310" s="70"/>
      <c r="C310" s="70"/>
    </row>
    <row r="311" spans="1:3" x14ac:dyDescent="0.35">
      <c r="B311" s="70"/>
      <c r="C311" s="70"/>
    </row>
    <row r="312" spans="1:3" x14ac:dyDescent="0.35">
      <c r="B312" s="70"/>
      <c r="C312" s="70"/>
    </row>
    <row r="313" spans="1:3" x14ac:dyDescent="0.35">
      <c r="A313" s="70"/>
      <c r="B313" s="70"/>
      <c r="C313" s="70"/>
    </row>
    <row r="314" spans="1:3" x14ac:dyDescent="0.35">
      <c r="A314" s="70"/>
      <c r="B314" s="70"/>
      <c r="C314" s="70"/>
    </row>
    <row r="315" spans="1:3" x14ac:dyDescent="0.35">
      <c r="A315" s="70"/>
      <c r="B315" s="70"/>
      <c r="C315" s="70"/>
    </row>
    <row r="316" spans="1:3" x14ac:dyDescent="0.35">
      <c r="A316" s="70"/>
      <c r="B316" s="70"/>
      <c r="C316" s="70"/>
    </row>
    <row r="317" spans="1:3" x14ac:dyDescent="0.35">
      <c r="A317" s="70"/>
      <c r="B317" s="70"/>
      <c r="C317" s="70"/>
    </row>
    <row r="318" spans="1:3" x14ac:dyDescent="0.35">
      <c r="A318" s="70"/>
      <c r="B318" s="70"/>
      <c r="C318" s="70"/>
    </row>
    <row r="319" spans="1:3" x14ac:dyDescent="0.35">
      <c r="A319" s="70"/>
      <c r="B319" s="70"/>
      <c r="C319" s="70"/>
    </row>
    <row r="320" spans="1:3" x14ac:dyDescent="0.35">
      <c r="A320" s="70"/>
      <c r="B320" s="70"/>
      <c r="C320" s="70"/>
    </row>
    <row r="321" spans="1:3" x14ac:dyDescent="0.35">
      <c r="A321" s="70"/>
      <c r="B321" s="70"/>
      <c r="C321" s="70"/>
    </row>
    <row r="322" spans="1:3" x14ac:dyDescent="0.35">
      <c r="A322" s="70"/>
      <c r="B322" s="70"/>
      <c r="C322" s="70"/>
    </row>
    <row r="323" spans="1:3" x14ac:dyDescent="0.35">
      <c r="A323" s="70"/>
      <c r="B323" s="70"/>
      <c r="C323" s="70"/>
    </row>
    <row r="324" spans="1:3" x14ac:dyDescent="0.35">
      <c r="A324" s="70"/>
      <c r="B324" s="70"/>
      <c r="C324" s="70"/>
    </row>
    <row r="325" spans="1:3" x14ac:dyDescent="0.35">
      <c r="A325" s="70"/>
      <c r="B325" s="70"/>
      <c r="C325" s="70"/>
    </row>
    <row r="326" spans="1:3" x14ac:dyDescent="0.35">
      <c r="A326" s="70"/>
      <c r="B326" s="70"/>
      <c r="C326" s="70"/>
    </row>
    <row r="327" spans="1:3" x14ac:dyDescent="0.35">
      <c r="A327" s="70"/>
      <c r="B327" s="70"/>
      <c r="C327" s="70"/>
    </row>
    <row r="328" spans="1:3" x14ac:dyDescent="0.35">
      <c r="A328" s="70"/>
      <c r="B328" s="70"/>
      <c r="C328" s="70"/>
    </row>
    <row r="329" spans="1:3" x14ac:dyDescent="0.35">
      <c r="A329" s="70"/>
      <c r="B329" s="70"/>
      <c r="C329" s="70"/>
    </row>
    <row r="330" spans="1:3" x14ac:dyDescent="0.35">
      <c r="A330" s="70"/>
      <c r="B330" s="70"/>
      <c r="C330" s="70"/>
    </row>
    <row r="331" spans="1:3" x14ac:dyDescent="0.35">
      <c r="A331" s="70"/>
      <c r="B331" s="70"/>
      <c r="C331" s="70"/>
    </row>
    <row r="332" spans="1:3" x14ac:dyDescent="0.35">
      <c r="A332" s="70"/>
      <c r="B332" s="70"/>
      <c r="C332" s="70"/>
    </row>
    <row r="333" spans="1:3" x14ac:dyDescent="0.35">
      <c r="A333" s="70"/>
      <c r="B333" s="70"/>
      <c r="C333" s="70"/>
    </row>
    <row r="334" spans="1:3" x14ac:dyDescent="0.35">
      <c r="A334" s="70"/>
      <c r="B334" s="70"/>
      <c r="C334" s="70"/>
    </row>
    <row r="335" spans="1:3" x14ac:dyDescent="0.35">
      <c r="A335" s="70"/>
      <c r="B335" s="70"/>
      <c r="C335" s="70"/>
    </row>
    <row r="336" spans="1:3" x14ac:dyDescent="0.35">
      <c r="A336" s="70"/>
      <c r="B336" s="70"/>
      <c r="C336" s="70"/>
    </row>
    <row r="337" spans="1:3" x14ac:dyDescent="0.35">
      <c r="A337" s="70"/>
      <c r="B337" s="70"/>
      <c r="C337" s="70"/>
    </row>
    <row r="338" spans="1:3" x14ac:dyDescent="0.35">
      <c r="A338" s="70"/>
      <c r="B338" s="70"/>
      <c r="C338" s="70"/>
    </row>
    <row r="339" spans="1:3" x14ac:dyDescent="0.35">
      <c r="A339" s="70"/>
      <c r="B339" s="70"/>
      <c r="C339" s="70"/>
    </row>
    <row r="340" spans="1:3" x14ac:dyDescent="0.35">
      <c r="A340" s="70"/>
      <c r="B340" s="70"/>
      <c r="C340" s="70"/>
    </row>
    <row r="341" spans="1:3" x14ac:dyDescent="0.35">
      <c r="A341" s="70"/>
      <c r="B341" s="70"/>
      <c r="C341" s="70"/>
    </row>
    <row r="342" spans="1:3" x14ac:dyDescent="0.35">
      <c r="A342" s="70"/>
      <c r="B342" s="70"/>
      <c r="C342" s="70"/>
    </row>
    <row r="343" spans="1:3" x14ac:dyDescent="0.35">
      <c r="A343" s="70"/>
      <c r="B343" s="70"/>
      <c r="C343" s="70"/>
    </row>
    <row r="344" spans="1:3" x14ac:dyDescent="0.35">
      <c r="A344" s="70"/>
      <c r="B344" s="70"/>
      <c r="C344" s="70"/>
    </row>
    <row r="345" spans="1:3" x14ac:dyDescent="0.35">
      <c r="B345" s="70"/>
    </row>
    <row r="346" spans="1:3" x14ac:dyDescent="0.35">
      <c r="B346" s="70"/>
    </row>
    <row r="347" spans="1:3" x14ac:dyDescent="0.35">
      <c r="B347" s="70"/>
    </row>
    <row r="348" spans="1:3" x14ac:dyDescent="0.35">
      <c r="B348" s="70"/>
    </row>
    <row r="349" spans="1:3" x14ac:dyDescent="0.35">
      <c r="B349" s="70"/>
    </row>
    <row r="350" spans="1:3" x14ac:dyDescent="0.35">
      <c r="B350" s="70"/>
    </row>
    <row r="351" spans="1:3" x14ac:dyDescent="0.35">
      <c r="B351" s="70"/>
    </row>
    <row r="352" spans="1:3" x14ac:dyDescent="0.35">
      <c r="B352" s="70"/>
    </row>
    <row r="353" spans="2:2" x14ac:dyDescent="0.35">
      <c r="B353" s="70"/>
    </row>
    <row r="354" spans="2:2" x14ac:dyDescent="0.35">
      <c r="B354" s="70"/>
    </row>
    <row r="355" spans="2:2" x14ac:dyDescent="0.35">
      <c r="B355" s="70"/>
    </row>
    <row r="356" spans="2:2" x14ac:dyDescent="0.35">
      <c r="B356" s="70"/>
    </row>
    <row r="357" spans="2:2" x14ac:dyDescent="0.35">
      <c r="B357" s="70"/>
    </row>
    <row r="358" spans="2:2" x14ac:dyDescent="0.35">
      <c r="B358" s="70"/>
    </row>
    <row r="359" spans="2:2" x14ac:dyDescent="0.35">
      <c r="B359" s="70"/>
    </row>
    <row r="360" spans="2:2" x14ac:dyDescent="0.35">
      <c r="B360" s="70"/>
    </row>
    <row r="361" spans="2:2" x14ac:dyDescent="0.35">
      <c r="B361" s="70"/>
    </row>
    <row r="362" spans="2:2" x14ac:dyDescent="0.35">
      <c r="B362" s="70"/>
    </row>
    <row r="363" spans="2:2" x14ac:dyDescent="0.35">
      <c r="B363" s="70"/>
    </row>
    <row r="364" spans="2:2" x14ac:dyDescent="0.35">
      <c r="B364" s="70"/>
    </row>
    <row r="365" spans="2:2" x14ac:dyDescent="0.35">
      <c r="B365" s="70"/>
    </row>
    <row r="366" spans="2:2" x14ac:dyDescent="0.35">
      <c r="B366" s="70"/>
    </row>
    <row r="367" spans="2:2" x14ac:dyDescent="0.35">
      <c r="B367" s="70"/>
    </row>
    <row r="368" spans="2:2" x14ac:dyDescent="0.35">
      <c r="B368" s="70"/>
    </row>
    <row r="369" spans="2:3" x14ac:dyDescent="0.35">
      <c r="B369" s="70"/>
    </row>
    <row r="370" spans="2:3" x14ac:dyDescent="0.35">
      <c r="B370" s="70"/>
    </row>
    <row r="371" spans="2:3" x14ac:dyDescent="0.35">
      <c r="B371" s="70"/>
    </row>
    <row r="372" spans="2:3" x14ac:dyDescent="0.35">
      <c r="B372" s="70"/>
    </row>
    <row r="373" spans="2:3" x14ac:dyDescent="0.35">
      <c r="B373" s="70"/>
    </row>
    <row r="374" spans="2:3" x14ac:dyDescent="0.35">
      <c r="B374" s="70"/>
    </row>
    <row r="375" spans="2:3" x14ac:dyDescent="0.35">
      <c r="B375" s="70"/>
    </row>
    <row r="376" spans="2:3" x14ac:dyDescent="0.35">
      <c r="B376" s="70"/>
    </row>
    <row r="377" spans="2:3" x14ac:dyDescent="0.35">
      <c r="B377" s="70"/>
      <c r="C377" s="70"/>
    </row>
    <row r="378" spans="2:3" x14ac:dyDescent="0.35">
      <c r="B378" s="70"/>
      <c r="C378" s="70"/>
    </row>
    <row r="379" spans="2:3" x14ac:dyDescent="0.35">
      <c r="B379" s="70"/>
      <c r="C379" s="70"/>
    </row>
    <row r="380" spans="2:3" x14ac:dyDescent="0.35">
      <c r="B380" s="70"/>
      <c r="C380" s="70"/>
    </row>
    <row r="381" spans="2:3" x14ac:dyDescent="0.35">
      <c r="B381" s="70"/>
      <c r="C381" s="70"/>
    </row>
    <row r="382" spans="2:3" x14ac:dyDescent="0.35">
      <c r="B382" s="70"/>
      <c r="C382" s="70"/>
    </row>
    <row r="383" spans="2:3" x14ac:dyDescent="0.35">
      <c r="B383" s="70"/>
      <c r="C383" s="70"/>
    </row>
    <row r="384" spans="2:3" x14ac:dyDescent="0.35">
      <c r="B384" s="70"/>
      <c r="C384" s="70"/>
    </row>
    <row r="385" spans="2:3" x14ac:dyDescent="0.35">
      <c r="B385" s="70"/>
      <c r="C385" s="70"/>
    </row>
    <row r="386" spans="2:3" x14ac:dyDescent="0.35">
      <c r="B386" s="70"/>
      <c r="C386" s="70"/>
    </row>
    <row r="387" spans="2:3" x14ac:dyDescent="0.35">
      <c r="B387" s="70"/>
      <c r="C387" s="70"/>
    </row>
    <row r="388" spans="2:3" x14ac:dyDescent="0.35">
      <c r="B388" s="70"/>
      <c r="C388" s="70"/>
    </row>
    <row r="389" spans="2:3" x14ac:dyDescent="0.35">
      <c r="B389" s="70"/>
      <c r="C389" s="70"/>
    </row>
    <row r="390" spans="2:3" x14ac:dyDescent="0.35">
      <c r="B390" s="70"/>
      <c r="C390" s="70"/>
    </row>
    <row r="391" spans="2:3" x14ac:dyDescent="0.35">
      <c r="B391" s="70"/>
      <c r="C391" s="70"/>
    </row>
    <row r="392" spans="2:3" x14ac:dyDescent="0.35">
      <c r="B392" s="70"/>
      <c r="C392" s="70"/>
    </row>
    <row r="393" spans="2:3" x14ac:dyDescent="0.35">
      <c r="B393" s="70"/>
      <c r="C393" s="70"/>
    </row>
    <row r="394" spans="2:3" x14ac:dyDescent="0.35">
      <c r="B394" s="70"/>
      <c r="C394" s="70"/>
    </row>
    <row r="395" spans="2:3" x14ac:dyDescent="0.35">
      <c r="B395" s="70"/>
      <c r="C395" s="70"/>
    </row>
    <row r="396" spans="2:3" x14ac:dyDescent="0.35">
      <c r="B396" s="70"/>
      <c r="C396" s="70"/>
    </row>
    <row r="397" spans="2:3" x14ac:dyDescent="0.35">
      <c r="B397" s="70"/>
      <c r="C397" s="70"/>
    </row>
    <row r="398" spans="2:3" x14ac:dyDescent="0.35">
      <c r="B398" s="70"/>
      <c r="C398" s="70"/>
    </row>
    <row r="399" spans="2:3" x14ac:dyDescent="0.35">
      <c r="B399" s="70"/>
      <c r="C399" s="70"/>
    </row>
    <row r="400" spans="2:3" x14ac:dyDescent="0.35">
      <c r="B400" s="70"/>
      <c r="C400" s="70"/>
    </row>
    <row r="401" spans="2:3" x14ac:dyDescent="0.35">
      <c r="B401" s="70"/>
      <c r="C401" s="70"/>
    </row>
    <row r="402" spans="2:3" x14ac:dyDescent="0.35">
      <c r="B402" s="70"/>
      <c r="C402" s="70"/>
    </row>
  </sheetData>
  <sortState xmlns:xlrd2="http://schemas.microsoft.com/office/spreadsheetml/2017/richdata2" ref="A3:F17">
    <sortCondition descending="1" ref="F3:F17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10"/>
  <sheetViews>
    <sheetView zoomScaleNormal="100" workbookViewId="0">
      <selection activeCell="H1" sqref="H1:I1"/>
    </sheetView>
  </sheetViews>
  <sheetFormatPr defaultColWidth="8.7265625" defaultRowHeight="15.5" x14ac:dyDescent="0.35"/>
  <cols>
    <col min="1" max="1" width="23.08984375" style="1" customWidth="1"/>
    <col min="2" max="2" width="19.453125" style="1" bestFit="1" customWidth="1"/>
    <col min="3" max="3" width="21.81640625" style="1" customWidth="1"/>
    <col min="4" max="4" width="27.54296875" style="1" customWidth="1"/>
    <col min="5" max="6" width="20.6328125" style="1" customWidth="1"/>
    <col min="7" max="7" width="12.81640625" style="1" customWidth="1"/>
    <col min="8" max="16384" width="8.7265625" style="1"/>
  </cols>
  <sheetData>
    <row r="1" spans="1:9" x14ac:dyDescent="0.35">
      <c r="A1" s="340" t="s">
        <v>595</v>
      </c>
      <c r="B1" s="340"/>
      <c r="C1" s="340"/>
      <c r="H1" s="322" t="s">
        <v>319</v>
      </c>
      <c r="I1" s="322"/>
    </row>
    <row r="2" spans="1:9" s="68" customFormat="1" ht="35" customHeight="1" x14ac:dyDescent="0.35">
      <c r="A2" s="225" t="s">
        <v>355</v>
      </c>
      <c r="B2" s="225" t="s">
        <v>350</v>
      </c>
      <c r="C2" s="225" t="s">
        <v>636</v>
      </c>
      <c r="D2" s="225" t="s">
        <v>580</v>
      </c>
      <c r="E2" s="225" t="s">
        <v>637</v>
      </c>
      <c r="F2" s="225" t="s">
        <v>581</v>
      </c>
      <c r="G2" s="67"/>
    </row>
    <row r="3" spans="1:9" ht="13.5" customHeight="1" x14ac:dyDescent="0.35">
      <c r="A3" s="1" t="s">
        <v>368</v>
      </c>
      <c r="B3" s="187">
        <v>6.3E-2</v>
      </c>
      <c r="C3" s="187">
        <v>1E-3</v>
      </c>
      <c r="D3" s="187">
        <v>79.406999999999996</v>
      </c>
      <c r="E3" s="187">
        <v>0</v>
      </c>
      <c r="F3" s="187">
        <v>128.142</v>
      </c>
      <c r="G3" s="69"/>
    </row>
    <row r="4" spans="1:9" x14ac:dyDescent="0.35">
      <c r="A4" s="1" t="s">
        <v>300</v>
      </c>
      <c r="B4" s="187">
        <v>68.606999999999999</v>
      </c>
      <c r="C4" s="187">
        <v>0.26100000000000001</v>
      </c>
      <c r="D4" s="187">
        <v>153.28700000000001</v>
      </c>
      <c r="E4" s="187">
        <v>119.947</v>
      </c>
      <c r="F4" s="187">
        <v>61.142000000000003</v>
      </c>
      <c r="G4" s="69"/>
    </row>
    <row r="5" spans="1:9" x14ac:dyDescent="0.35">
      <c r="A5" s="1" t="s">
        <v>465</v>
      </c>
      <c r="B5" s="187">
        <v>0.96199999999999997</v>
      </c>
      <c r="C5" s="187">
        <v>390.68700000000001</v>
      </c>
      <c r="D5" s="187"/>
      <c r="E5" s="187"/>
      <c r="F5" s="187">
        <v>19.734999999999999</v>
      </c>
      <c r="G5" s="69"/>
    </row>
    <row r="6" spans="1:9" x14ac:dyDescent="0.35">
      <c r="A6" s="1" t="s">
        <v>374</v>
      </c>
      <c r="B6" s="187"/>
      <c r="C6" s="187"/>
      <c r="D6" s="187"/>
      <c r="E6" s="187"/>
      <c r="F6" s="187">
        <v>5.9720000000000004</v>
      </c>
      <c r="G6" s="69"/>
    </row>
    <row r="7" spans="1:9" x14ac:dyDescent="0.35">
      <c r="A7" s="1" t="s">
        <v>378</v>
      </c>
      <c r="B7" s="187">
        <v>0.154</v>
      </c>
      <c r="C7" s="187"/>
      <c r="D7" s="187">
        <v>8.6999999999999994E-2</v>
      </c>
      <c r="E7" s="187"/>
      <c r="F7" s="187">
        <v>2.8330000000000002</v>
      </c>
      <c r="G7" s="69"/>
    </row>
    <row r="8" spans="1:9" x14ac:dyDescent="0.35">
      <c r="A8" s="1" t="s">
        <v>400</v>
      </c>
      <c r="B8" s="187"/>
      <c r="C8" s="187"/>
      <c r="D8" s="187"/>
      <c r="E8" s="187"/>
      <c r="F8" s="187">
        <v>2.121</v>
      </c>
      <c r="G8" s="69"/>
    </row>
    <row r="9" spans="1:9" x14ac:dyDescent="0.35">
      <c r="A9" s="1" t="s">
        <v>381</v>
      </c>
      <c r="B9" s="187">
        <v>8.8999999999999996E-2</v>
      </c>
      <c r="C9" s="187"/>
      <c r="D9" s="187">
        <v>14.425000000000001</v>
      </c>
      <c r="E9" s="187"/>
      <c r="F9" s="187">
        <v>1.391</v>
      </c>
      <c r="G9" s="69"/>
    </row>
    <row r="10" spans="1:9" x14ac:dyDescent="0.35">
      <c r="A10" s="1" t="s">
        <v>303</v>
      </c>
      <c r="B10" s="187">
        <v>1.2E-2</v>
      </c>
      <c r="C10" s="187"/>
      <c r="D10" s="187">
        <v>1.1160000000000001</v>
      </c>
      <c r="E10" s="187"/>
      <c r="F10" s="187">
        <v>1.377</v>
      </c>
      <c r="G10" s="69"/>
    </row>
    <row r="11" spans="1:9" x14ac:dyDescent="0.35">
      <c r="A11" s="1" t="s">
        <v>306</v>
      </c>
      <c r="B11" s="187"/>
      <c r="C11" s="187"/>
      <c r="D11" s="187"/>
      <c r="E11" s="187"/>
      <c r="F11" s="187">
        <v>0.68500000000000005</v>
      </c>
      <c r="G11" s="69"/>
    </row>
    <row r="12" spans="1:9" ht="13.5" customHeight="1" x14ac:dyDescent="0.35">
      <c r="A12" s="1" t="s">
        <v>431</v>
      </c>
      <c r="B12" s="187"/>
      <c r="C12" s="187"/>
      <c r="D12" s="187"/>
      <c r="E12" s="187"/>
      <c r="F12" s="187">
        <v>0.53100000000000003</v>
      </c>
      <c r="G12" s="69"/>
    </row>
    <row r="13" spans="1:9" x14ac:dyDescent="0.35">
      <c r="A13" s="1" t="s">
        <v>387</v>
      </c>
      <c r="B13" s="187">
        <v>0.2</v>
      </c>
      <c r="C13" s="187"/>
      <c r="D13" s="187">
        <v>22.834</v>
      </c>
      <c r="E13" s="187"/>
      <c r="F13" s="187">
        <v>0.52800000000000002</v>
      </c>
      <c r="G13" s="69"/>
    </row>
    <row r="14" spans="1:9" x14ac:dyDescent="0.35">
      <c r="A14" s="1" t="s">
        <v>384</v>
      </c>
      <c r="B14" s="187">
        <v>0.72799999999999998</v>
      </c>
      <c r="C14" s="187"/>
      <c r="D14" s="187">
        <v>0.252</v>
      </c>
      <c r="E14" s="187">
        <v>1E-3</v>
      </c>
      <c r="F14" s="187">
        <v>0.44500000000000001</v>
      </c>
      <c r="G14" s="69"/>
    </row>
    <row r="15" spans="1:9" x14ac:dyDescent="0.35">
      <c r="A15" s="1" t="s">
        <v>377</v>
      </c>
      <c r="B15" s="187"/>
      <c r="C15" s="187"/>
      <c r="D15" s="187"/>
      <c r="E15" s="187"/>
      <c r="F15" s="187">
        <v>0.41399999999999998</v>
      </c>
      <c r="G15" s="69"/>
    </row>
    <row r="16" spans="1:9" x14ac:dyDescent="0.35">
      <c r="A16" s="1" t="s">
        <v>418</v>
      </c>
      <c r="B16" s="187"/>
      <c r="C16" s="187"/>
      <c r="D16" s="187"/>
      <c r="E16" s="187"/>
      <c r="F16" s="187">
        <v>0.36099999999999999</v>
      </c>
      <c r="G16" s="69"/>
    </row>
    <row r="17" spans="1:7" x14ac:dyDescent="0.35">
      <c r="A17" s="1" t="s">
        <v>464</v>
      </c>
      <c r="B17" s="187"/>
      <c r="C17" s="187"/>
      <c r="D17" s="187"/>
      <c r="E17" s="187"/>
      <c r="F17" s="187">
        <v>0.24199999999999999</v>
      </c>
      <c r="G17" s="69"/>
    </row>
    <row r="18" spans="1:7" x14ac:dyDescent="0.35">
      <c r="A18" s="1" t="s">
        <v>459</v>
      </c>
      <c r="B18" s="187"/>
      <c r="C18" s="187"/>
      <c r="D18" s="187"/>
      <c r="E18" s="187"/>
      <c r="F18" s="187">
        <v>0.24</v>
      </c>
      <c r="G18" s="69"/>
    </row>
    <row r="19" spans="1:7" x14ac:dyDescent="0.35">
      <c r="A19" s="1" t="s">
        <v>388</v>
      </c>
      <c r="B19" s="187"/>
      <c r="C19" s="187">
        <v>5.0000000000000001E-3</v>
      </c>
      <c r="D19" s="187"/>
      <c r="E19" s="187"/>
      <c r="F19" s="187">
        <v>0.19700000000000001</v>
      </c>
      <c r="G19" s="69"/>
    </row>
    <row r="20" spans="1:7" x14ac:dyDescent="0.35">
      <c r="A20" s="1" t="s">
        <v>389</v>
      </c>
      <c r="B20" s="187"/>
      <c r="C20" s="187"/>
      <c r="D20" s="187"/>
      <c r="E20" s="187"/>
      <c r="F20" s="187">
        <v>0.183</v>
      </c>
      <c r="G20" s="69"/>
    </row>
    <row r="21" spans="1:7" x14ac:dyDescent="0.35">
      <c r="A21" s="1" t="s">
        <v>419</v>
      </c>
      <c r="B21" s="187">
        <v>5.0000000000000001E-3</v>
      </c>
      <c r="C21" s="187"/>
      <c r="D21" s="187"/>
      <c r="E21" s="187"/>
      <c r="F21" s="187">
        <v>0.158</v>
      </c>
      <c r="G21" s="69"/>
    </row>
    <row r="22" spans="1:7" ht="13.5" customHeight="1" x14ac:dyDescent="0.35">
      <c r="A22" s="1" t="s">
        <v>614</v>
      </c>
      <c r="B22" s="187"/>
      <c r="C22" s="187"/>
      <c r="D22" s="187"/>
      <c r="E22" s="187"/>
      <c r="F22" s="187">
        <v>0.129</v>
      </c>
      <c r="G22" s="69"/>
    </row>
    <row r="23" spans="1:7" x14ac:dyDescent="0.35">
      <c r="A23" s="1" t="s">
        <v>309</v>
      </c>
      <c r="B23" s="187"/>
      <c r="C23" s="187"/>
      <c r="D23" s="187">
        <v>0.151</v>
      </c>
      <c r="E23" s="187"/>
      <c r="F23" s="187">
        <v>0.114</v>
      </c>
      <c r="G23" s="69"/>
    </row>
    <row r="24" spans="1:7" x14ac:dyDescent="0.35">
      <c r="A24" s="1" t="s">
        <v>414</v>
      </c>
      <c r="B24" s="187"/>
      <c r="C24" s="187"/>
      <c r="D24" s="187"/>
      <c r="E24" s="187"/>
      <c r="F24" s="187">
        <v>0.10299999999999999</v>
      </c>
      <c r="G24" s="69"/>
    </row>
    <row r="25" spans="1:7" x14ac:dyDescent="0.35">
      <c r="A25" s="1" t="s">
        <v>417</v>
      </c>
      <c r="B25" s="187"/>
      <c r="C25" s="187"/>
      <c r="D25" s="187"/>
      <c r="E25" s="187">
        <v>1E-3</v>
      </c>
      <c r="F25" s="187">
        <v>5.0999999999999997E-2</v>
      </c>
      <c r="G25" s="69"/>
    </row>
    <row r="26" spans="1:7" x14ac:dyDescent="0.35">
      <c r="A26" s="1" t="s">
        <v>379</v>
      </c>
      <c r="B26" s="187"/>
      <c r="C26" s="187"/>
      <c r="D26" s="187"/>
      <c r="E26" s="187"/>
      <c r="F26" s="187">
        <v>5.0999999999999997E-2</v>
      </c>
      <c r="G26" s="69"/>
    </row>
    <row r="27" spans="1:7" x14ac:dyDescent="0.35">
      <c r="A27" s="1" t="s">
        <v>398</v>
      </c>
      <c r="B27" s="187"/>
      <c r="C27" s="187"/>
      <c r="D27" s="187"/>
      <c r="E27" s="187"/>
      <c r="F27" s="187">
        <v>4.3999999999999997E-2</v>
      </c>
      <c r="G27" s="69"/>
    </row>
    <row r="28" spans="1:7" x14ac:dyDescent="0.35">
      <c r="A28" s="1" t="s">
        <v>370</v>
      </c>
      <c r="B28" s="187">
        <v>35.584000000000003</v>
      </c>
      <c r="C28" s="187"/>
      <c r="D28" s="187">
        <v>0.27700000000000002</v>
      </c>
      <c r="E28" s="187"/>
      <c r="F28" s="187">
        <v>2.5999999999999999E-2</v>
      </c>
      <c r="G28" s="69"/>
    </row>
    <row r="29" spans="1:7" x14ac:dyDescent="0.35">
      <c r="A29" s="1" t="s">
        <v>373</v>
      </c>
      <c r="B29" s="187">
        <v>5.0000000000000001E-3</v>
      </c>
      <c r="C29" s="187"/>
      <c r="D29" s="187"/>
      <c r="E29" s="187"/>
      <c r="F29" s="187">
        <v>2.5999999999999999E-2</v>
      </c>
      <c r="G29" s="69"/>
    </row>
    <row r="30" spans="1:7" x14ac:dyDescent="0.35">
      <c r="A30" s="1" t="s">
        <v>402</v>
      </c>
      <c r="B30" s="187">
        <v>1E-3</v>
      </c>
      <c r="C30" s="187"/>
      <c r="D30" s="187">
        <v>8.69</v>
      </c>
      <c r="E30" s="187"/>
      <c r="F30" s="187">
        <v>2.1000000000000001E-2</v>
      </c>
      <c r="G30" s="69"/>
    </row>
    <row r="31" spans="1:7" x14ac:dyDescent="0.35">
      <c r="A31" s="1" t="s">
        <v>428</v>
      </c>
      <c r="B31" s="187"/>
      <c r="C31" s="187"/>
      <c r="D31" s="187"/>
      <c r="E31" s="187"/>
      <c r="F31" s="187">
        <v>1.7999999999999999E-2</v>
      </c>
      <c r="G31" s="69"/>
    </row>
    <row r="32" spans="1:7" x14ac:dyDescent="0.35">
      <c r="A32" s="1" t="s">
        <v>382</v>
      </c>
      <c r="B32" s="187"/>
      <c r="C32" s="187"/>
      <c r="D32" s="187"/>
      <c r="E32" s="187"/>
      <c r="F32" s="187">
        <v>1.6E-2</v>
      </c>
      <c r="G32" s="69"/>
    </row>
    <row r="33" spans="1:7" x14ac:dyDescent="0.35">
      <c r="A33" s="1" t="s">
        <v>315</v>
      </c>
      <c r="B33" s="187"/>
      <c r="C33" s="187"/>
      <c r="D33" s="187"/>
      <c r="E33" s="187"/>
      <c r="F33" s="187">
        <v>1.4E-2</v>
      </c>
      <c r="G33" s="69"/>
    </row>
    <row r="34" spans="1:7" x14ac:dyDescent="0.35">
      <c r="A34" s="1" t="s">
        <v>369</v>
      </c>
      <c r="B34" s="187"/>
      <c r="C34" s="187"/>
      <c r="D34" s="187"/>
      <c r="E34" s="187">
        <v>1.2390000000000001</v>
      </c>
      <c r="F34" s="187">
        <v>1.2999999999999999E-2</v>
      </c>
      <c r="G34" s="69"/>
    </row>
    <row r="35" spans="1:7" x14ac:dyDescent="0.35">
      <c r="A35" s="1" t="s">
        <v>391</v>
      </c>
      <c r="B35" s="187">
        <v>0.56599999999999995</v>
      </c>
      <c r="C35" s="187"/>
      <c r="D35" s="187"/>
      <c r="E35" s="187"/>
      <c r="F35" s="187">
        <v>1.2999999999999999E-2</v>
      </c>
      <c r="G35" s="69"/>
    </row>
    <row r="36" spans="1:7" x14ac:dyDescent="0.35">
      <c r="A36" s="1" t="s">
        <v>383</v>
      </c>
      <c r="B36" s="187">
        <v>0.02</v>
      </c>
      <c r="C36" s="187"/>
      <c r="D36" s="187"/>
      <c r="E36" s="187"/>
      <c r="F36" s="187">
        <v>8.9999999999999993E-3</v>
      </c>
      <c r="G36" s="69"/>
    </row>
    <row r="37" spans="1:7" x14ac:dyDescent="0.35">
      <c r="A37" s="1" t="s">
        <v>461</v>
      </c>
      <c r="B37" s="187"/>
      <c r="C37" s="187"/>
      <c r="D37" s="187"/>
      <c r="E37" s="187"/>
      <c r="F37" s="187">
        <v>7.0000000000000001E-3</v>
      </c>
      <c r="G37" s="69"/>
    </row>
    <row r="38" spans="1:7" x14ac:dyDescent="0.35">
      <c r="A38" s="1" t="s">
        <v>372</v>
      </c>
      <c r="B38" s="187">
        <v>1.4999999999999999E-2</v>
      </c>
      <c r="C38" s="187"/>
      <c r="D38" s="187"/>
      <c r="E38" s="187"/>
      <c r="F38" s="187">
        <v>6.0000000000000001E-3</v>
      </c>
      <c r="G38" s="69"/>
    </row>
    <row r="39" spans="1:7" x14ac:dyDescent="0.35">
      <c r="A39" s="1" t="s">
        <v>455</v>
      </c>
      <c r="B39" s="187"/>
      <c r="C39" s="187"/>
      <c r="D39" s="187"/>
      <c r="E39" s="187"/>
      <c r="F39" s="187">
        <v>4.0000000000000001E-3</v>
      </c>
      <c r="G39" s="69"/>
    </row>
    <row r="40" spans="1:7" x14ac:dyDescent="0.35">
      <c r="A40" s="1" t="s">
        <v>367</v>
      </c>
      <c r="B40" s="187">
        <v>0.56100000000000005</v>
      </c>
      <c r="C40" s="187">
        <v>6.8129999999999997</v>
      </c>
      <c r="D40" s="187"/>
      <c r="E40" s="187"/>
      <c r="F40" s="187">
        <v>3.0000000000000001E-3</v>
      </c>
      <c r="G40" s="69"/>
    </row>
    <row r="41" spans="1:7" x14ac:dyDescent="0.35">
      <c r="A41" s="1" t="s">
        <v>392</v>
      </c>
      <c r="B41" s="187"/>
      <c r="C41" s="187"/>
      <c r="D41" s="187"/>
      <c r="E41" s="187"/>
      <c r="F41" s="187">
        <v>3.0000000000000001E-3</v>
      </c>
      <c r="G41" s="69"/>
    </row>
    <row r="42" spans="1:7" x14ac:dyDescent="0.35">
      <c r="A42" s="1" t="s">
        <v>415</v>
      </c>
      <c r="B42" s="187"/>
      <c r="C42" s="187"/>
      <c r="D42" s="187"/>
      <c r="E42" s="187"/>
      <c r="F42" s="187">
        <v>1E-3</v>
      </c>
      <c r="G42" s="69"/>
    </row>
    <row r="43" spans="1:7" x14ac:dyDescent="0.35">
      <c r="A43" s="1" t="s">
        <v>380</v>
      </c>
      <c r="B43" s="187">
        <v>0</v>
      </c>
      <c r="C43" s="187"/>
      <c r="D43" s="187"/>
      <c r="E43" s="187"/>
      <c r="F43" s="187">
        <v>0</v>
      </c>
      <c r="G43" s="69"/>
    </row>
    <row r="44" spans="1:7" x14ac:dyDescent="0.35">
      <c r="A44" s="1" t="s">
        <v>437</v>
      </c>
      <c r="B44" s="187"/>
      <c r="C44" s="187"/>
      <c r="D44" s="187"/>
      <c r="E44" s="187"/>
      <c r="F44" s="187">
        <v>0</v>
      </c>
      <c r="G44" s="69"/>
    </row>
    <row r="45" spans="1:7" x14ac:dyDescent="0.35">
      <c r="A45" s="1" t="s">
        <v>403</v>
      </c>
      <c r="B45" s="187"/>
      <c r="C45" s="187"/>
      <c r="D45" s="187"/>
      <c r="E45" s="187">
        <v>78.965000000000003</v>
      </c>
      <c r="F45" s="187"/>
      <c r="G45" s="69"/>
    </row>
    <row r="46" spans="1:7" x14ac:dyDescent="0.35">
      <c r="A46" s="1" t="s">
        <v>426</v>
      </c>
      <c r="B46" s="187"/>
      <c r="C46" s="187"/>
      <c r="D46" s="187"/>
      <c r="E46" s="187">
        <v>67.778999999999996</v>
      </c>
      <c r="F46" s="187"/>
      <c r="G46" s="69"/>
    </row>
    <row r="47" spans="1:7" x14ac:dyDescent="0.35">
      <c r="A47" s="1" t="s">
        <v>488</v>
      </c>
      <c r="B47" s="187"/>
      <c r="C47" s="187"/>
      <c r="D47" s="187"/>
      <c r="E47" s="187">
        <v>1.4999999999999999E-2</v>
      </c>
      <c r="F47" s="187"/>
      <c r="G47" s="69"/>
    </row>
    <row r="48" spans="1:7" x14ac:dyDescent="0.35">
      <c r="A48" s="1" t="s">
        <v>386</v>
      </c>
      <c r="B48" s="187"/>
      <c r="C48" s="187"/>
      <c r="D48" s="187">
        <v>1.06</v>
      </c>
      <c r="E48" s="187"/>
      <c r="F48" s="187"/>
      <c r="G48" s="69"/>
    </row>
    <row r="49" spans="1:7" x14ac:dyDescent="0.35">
      <c r="A49" s="1" t="s">
        <v>376</v>
      </c>
      <c r="B49" s="187">
        <v>0.78500000000000003</v>
      </c>
      <c r="C49" s="187"/>
      <c r="D49" s="187">
        <v>3.1E-2</v>
      </c>
      <c r="E49" s="187"/>
      <c r="F49" s="187"/>
      <c r="G49" s="69"/>
    </row>
    <row r="50" spans="1:7" x14ac:dyDescent="0.35">
      <c r="A50" s="1" t="s">
        <v>375</v>
      </c>
      <c r="B50" s="187">
        <v>1590.2159999999999</v>
      </c>
      <c r="C50" s="187"/>
      <c r="D50" s="187"/>
      <c r="E50" s="187"/>
      <c r="F50" s="187"/>
    </row>
    <row r="51" spans="1:7" x14ac:dyDescent="0.35">
      <c r="A51" s="269" t="s">
        <v>396</v>
      </c>
      <c r="B51" s="191">
        <v>619.25</v>
      </c>
      <c r="C51" s="191"/>
      <c r="D51" s="191"/>
      <c r="E51" s="191"/>
      <c r="F51" s="191"/>
    </row>
    <row r="62" spans="1:7" ht="13.5" customHeight="1" x14ac:dyDescent="0.35"/>
    <row r="99" ht="13.5" customHeight="1" x14ac:dyDescent="0.35"/>
    <row r="110" ht="13.5" customHeight="1" x14ac:dyDescent="0.35"/>
  </sheetData>
  <sortState xmlns:xlrd2="http://schemas.microsoft.com/office/spreadsheetml/2017/richdata2" ref="A3:F51">
    <sortCondition descending="1" ref="F3:F51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85"/>
  <sheetViews>
    <sheetView zoomScaleNormal="100" workbookViewId="0">
      <selection activeCell="K1" sqref="K1:L1"/>
    </sheetView>
  </sheetViews>
  <sheetFormatPr defaultColWidth="8.81640625" defaultRowHeight="15.5" x14ac:dyDescent="0.35"/>
  <cols>
    <col min="1" max="1" width="28.7265625" style="38" customWidth="1"/>
    <col min="2" max="2" width="13.54296875" style="38" bestFit="1" customWidth="1"/>
    <col min="3" max="3" width="8.36328125" style="38" bestFit="1" customWidth="1"/>
    <col min="4" max="4" width="10.453125" style="38" bestFit="1" customWidth="1"/>
    <col min="5" max="5" width="8.54296875" style="38" bestFit="1" customWidth="1"/>
    <col min="6" max="6" width="11.26953125" style="38" bestFit="1" customWidth="1"/>
    <col min="7" max="7" width="8.54296875" style="38" bestFit="1" customWidth="1"/>
    <col min="8" max="8" width="9" style="38" bestFit="1" customWidth="1"/>
    <col min="9" max="9" width="7.36328125" style="38" bestFit="1" customWidth="1"/>
    <col min="10" max="10" width="9" style="38" customWidth="1"/>
    <col min="11" max="16384" width="8.81640625" style="38"/>
  </cols>
  <sheetData>
    <row r="1" spans="1:12" x14ac:dyDescent="0.35">
      <c r="A1" s="41" t="s">
        <v>516</v>
      </c>
      <c r="K1" s="322" t="s">
        <v>319</v>
      </c>
      <c r="L1" s="322"/>
    </row>
    <row r="2" spans="1:12" x14ac:dyDescent="0.35">
      <c r="A2" s="341" t="s">
        <v>331</v>
      </c>
      <c r="B2" s="336">
        <v>44531</v>
      </c>
      <c r="C2" s="336"/>
      <c r="D2" s="336">
        <v>44866</v>
      </c>
      <c r="E2" s="336"/>
      <c r="F2" s="336">
        <v>44896</v>
      </c>
      <c r="G2" s="336"/>
      <c r="H2" s="334" t="s">
        <v>297</v>
      </c>
      <c r="I2" s="334" t="s">
        <v>567</v>
      </c>
    </row>
    <row r="3" spans="1:12" x14ac:dyDescent="0.35">
      <c r="A3" s="341"/>
      <c r="B3" s="11" t="s">
        <v>332</v>
      </c>
      <c r="C3" s="11" t="s">
        <v>299</v>
      </c>
      <c r="D3" s="11" t="s">
        <v>332</v>
      </c>
      <c r="E3" s="11" t="s">
        <v>299</v>
      </c>
      <c r="F3" s="11" t="s">
        <v>332</v>
      </c>
      <c r="G3" s="11" t="s">
        <v>299</v>
      </c>
      <c r="H3" s="334"/>
      <c r="I3" s="334"/>
    </row>
    <row r="4" spans="1:12" x14ac:dyDescent="0.35">
      <c r="A4" s="112" t="s">
        <v>329</v>
      </c>
      <c r="B4" s="262">
        <v>2486.5059999999999</v>
      </c>
      <c r="C4" s="6">
        <f>B4/$B$12</f>
        <v>0.39387136681667417</v>
      </c>
      <c r="D4" s="264">
        <v>4138.357</v>
      </c>
      <c r="E4" s="6">
        <f>D4/$D$12</f>
        <v>0.42891182186500848</v>
      </c>
      <c r="F4" s="264">
        <v>3455.2550000000001</v>
      </c>
      <c r="G4" s="6">
        <f>F4/$F$12</f>
        <v>0.39912660678476708</v>
      </c>
      <c r="H4" s="6">
        <f>(F4/D4)-1</f>
        <v>-0.1650659911650928</v>
      </c>
      <c r="I4" s="6">
        <f t="shared" ref="I4:I12" si="0">(F4/B4)-1</f>
        <v>0.38960251855414807</v>
      </c>
    </row>
    <row r="5" spans="1:12" x14ac:dyDescent="0.35">
      <c r="A5" s="113" t="s">
        <v>328</v>
      </c>
      <c r="B5" s="263">
        <v>2163.9499999999998</v>
      </c>
      <c r="C5" s="6">
        <f t="shared" ref="C5:C12" si="1">B5/$B$12</f>
        <v>0.34277735272826293</v>
      </c>
      <c r="D5" s="265">
        <v>2027.5319999999999</v>
      </c>
      <c r="E5" s="6">
        <f t="shared" ref="E5:E12" si="2">D5/$D$12</f>
        <v>0.21013954185431666</v>
      </c>
      <c r="F5" s="265">
        <v>1885.335</v>
      </c>
      <c r="G5" s="6">
        <f t="shared" ref="G5:G12" si="3">F5/$F$12</f>
        <v>0.2177805577888054</v>
      </c>
      <c r="H5" s="6">
        <f t="shared" ref="H5:H12" si="4">(F5/D5)-1</f>
        <v>-7.0133048454968816E-2</v>
      </c>
      <c r="I5" s="6">
        <f t="shared" si="0"/>
        <v>-0.12875297488389281</v>
      </c>
    </row>
    <row r="6" spans="1:12" x14ac:dyDescent="0.35">
      <c r="A6" s="113" t="s">
        <v>327</v>
      </c>
      <c r="B6" s="263">
        <v>575.89499999999998</v>
      </c>
      <c r="C6" s="6">
        <f t="shared" si="1"/>
        <v>9.1223809953761864E-2</v>
      </c>
      <c r="D6" s="265">
        <v>1347.299</v>
      </c>
      <c r="E6" s="6">
        <f t="shared" si="2"/>
        <v>0.13963813868327551</v>
      </c>
      <c r="F6" s="265">
        <v>1664.95</v>
      </c>
      <c r="G6" s="6">
        <f t="shared" si="3"/>
        <v>0.19232324212432886</v>
      </c>
      <c r="H6" s="6">
        <f t="shared" si="4"/>
        <v>0.23576874917891288</v>
      </c>
      <c r="I6" s="6">
        <f t="shared" si="0"/>
        <v>1.8910652115402984</v>
      </c>
    </row>
    <row r="7" spans="1:12" x14ac:dyDescent="0.35">
      <c r="A7" s="113" t="s">
        <v>326</v>
      </c>
      <c r="B7" s="263">
        <v>1583.837</v>
      </c>
      <c r="C7" s="6">
        <f t="shared" si="1"/>
        <v>0.2508853966187175</v>
      </c>
      <c r="D7" s="265">
        <v>1741.5809999999999</v>
      </c>
      <c r="E7" s="6">
        <f t="shared" si="2"/>
        <v>0.18050271632811846</v>
      </c>
      <c r="F7" s="265">
        <v>1364.357</v>
      </c>
      <c r="G7" s="6">
        <f t="shared" si="3"/>
        <v>0.15760086588487518</v>
      </c>
      <c r="H7" s="6">
        <f t="shared" si="4"/>
        <v>-0.21659859633287226</v>
      </c>
      <c r="I7" s="6">
        <f t="shared" si="0"/>
        <v>-0.13857486597421331</v>
      </c>
    </row>
    <row r="8" spans="1:12" x14ac:dyDescent="0.35">
      <c r="A8" s="113" t="s">
        <v>325</v>
      </c>
      <c r="B8" s="263">
        <v>740.61400000000003</v>
      </c>
      <c r="C8" s="6">
        <f t="shared" si="1"/>
        <v>0.11731588359873829</v>
      </c>
      <c r="D8" s="265">
        <v>1260.1579999999999</v>
      </c>
      <c r="E8" s="6">
        <f t="shared" si="2"/>
        <v>0.13060658218171253</v>
      </c>
      <c r="F8" s="265">
        <v>1186.268</v>
      </c>
      <c r="G8" s="6">
        <f t="shared" si="3"/>
        <v>0.13702928483638749</v>
      </c>
      <c r="H8" s="6">
        <f>(F8/D8)-1</f>
        <v>-5.8635504436745145E-2</v>
      </c>
      <c r="I8" s="6">
        <f t="shared" si="0"/>
        <v>0.60173585700513366</v>
      </c>
    </row>
    <row r="9" spans="1:12" x14ac:dyDescent="0.35">
      <c r="A9" s="113" t="s">
        <v>324</v>
      </c>
      <c r="B9" s="263">
        <v>673.274</v>
      </c>
      <c r="C9" s="6">
        <f t="shared" si="1"/>
        <v>0.10664898883096582</v>
      </c>
      <c r="D9" s="265">
        <v>1195.5419999999999</v>
      </c>
      <c r="E9" s="6">
        <f t="shared" si="2"/>
        <v>0.12390958473039805</v>
      </c>
      <c r="F9" s="265">
        <v>1026.049</v>
      </c>
      <c r="G9" s="6">
        <f t="shared" si="3"/>
        <v>0.11852191973237965</v>
      </c>
      <c r="H9" s="6">
        <f t="shared" si="4"/>
        <v>-0.14177084535716855</v>
      </c>
      <c r="I9" s="6">
        <f t="shared" si="0"/>
        <v>0.52396943889114977</v>
      </c>
    </row>
    <row r="10" spans="1:12" x14ac:dyDescent="0.35">
      <c r="A10" s="113" t="s">
        <v>323</v>
      </c>
      <c r="B10" s="263">
        <v>63.881</v>
      </c>
      <c r="C10" s="6">
        <f t="shared" si="1"/>
        <v>1.0118976903178985E-2</v>
      </c>
      <c r="D10" s="265">
        <v>6.0789999999999997</v>
      </c>
      <c r="E10" s="6">
        <f t="shared" si="2"/>
        <v>6.3004592525907897E-4</v>
      </c>
      <c r="F10" s="265">
        <v>29.475999999999999</v>
      </c>
      <c r="G10" s="6">
        <f t="shared" si="3"/>
        <v>3.4048589356177163E-3</v>
      </c>
      <c r="H10" s="6">
        <f t="shared" si="4"/>
        <v>3.8488238197071887</v>
      </c>
      <c r="I10" s="6">
        <f t="shared" si="0"/>
        <v>-0.53857954634398331</v>
      </c>
    </row>
    <row r="11" spans="1:12" s="41" customFormat="1" x14ac:dyDescent="0.35">
      <c r="A11" s="115" t="s">
        <v>322</v>
      </c>
      <c r="B11" s="263">
        <v>1.4410000000000001</v>
      </c>
      <c r="C11" s="6">
        <f t="shared" si="1"/>
        <v>2.282595093608572E-4</v>
      </c>
      <c r="D11" s="265">
        <v>0.54200000000000004</v>
      </c>
      <c r="E11" s="6">
        <f t="shared" si="2"/>
        <v>5.617451743550269E-5</v>
      </c>
      <c r="F11" s="265">
        <v>1.792</v>
      </c>
      <c r="G11" s="6">
        <f t="shared" si="3"/>
        <v>2.0699915906591628E-4</v>
      </c>
      <c r="H11" s="6">
        <f t="shared" si="4"/>
        <v>2.3062730627306269</v>
      </c>
      <c r="I11" s="6">
        <f t="shared" si="0"/>
        <v>0.2435808466342817</v>
      </c>
    </row>
    <row r="12" spans="1:12" s="41" customFormat="1" x14ac:dyDescent="0.35">
      <c r="A12" s="146" t="s">
        <v>293</v>
      </c>
      <c r="B12" s="226">
        <v>6312.9900000000098</v>
      </c>
      <c r="C12" s="54">
        <f t="shared" si="1"/>
        <v>1</v>
      </c>
      <c r="D12" s="218">
        <v>9648.5030000000006</v>
      </c>
      <c r="E12" s="54">
        <f t="shared" si="2"/>
        <v>1</v>
      </c>
      <c r="F12" s="218">
        <v>8657.0400000000009</v>
      </c>
      <c r="G12" s="54">
        <f t="shared" si="3"/>
        <v>1</v>
      </c>
      <c r="H12" s="54">
        <f t="shared" si="4"/>
        <v>-0.10275822062759365</v>
      </c>
      <c r="I12" s="54">
        <f t="shared" si="0"/>
        <v>0.37130583130972594</v>
      </c>
    </row>
    <row r="14" spans="1:12" x14ac:dyDescent="0.35">
      <c r="E14" s="59"/>
      <c r="G14" s="251"/>
      <c r="H14" s="31"/>
      <c r="I14" s="31"/>
    </row>
    <row r="15" spans="1:12" x14ac:dyDescent="0.35">
      <c r="G15" s="251"/>
      <c r="H15" s="31"/>
      <c r="I15" s="31"/>
    </row>
    <row r="16" spans="1:12" x14ac:dyDescent="0.35">
      <c r="G16" s="251"/>
      <c r="H16" s="31"/>
      <c r="I16" s="31"/>
    </row>
    <row r="17" spans="7:10" x14ac:dyDescent="0.35">
      <c r="G17" s="251"/>
      <c r="H17" s="31"/>
      <c r="I17" s="31"/>
    </row>
    <row r="18" spans="7:10" x14ac:dyDescent="0.35">
      <c r="G18" s="251"/>
      <c r="H18" s="31"/>
      <c r="I18" s="31"/>
    </row>
    <row r="19" spans="7:10" x14ac:dyDescent="0.35">
      <c r="G19" s="251"/>
      <c r="H19" s="31"/>
      <c r="I19" s="31"/>
    </row>
    <row r="20" spans="7:10" x14ac:dyDescent="0.35">
      <c r="G20" s="251"/>
      <c r="H20" s="31"/>
      <c r="I20" s="31"/>
    </row>
    <row r="21" spans="7:10" x14ac:dyDescent="0.35">
      <c r="G21" s="251"/>
      <c r="H21" s="31"/>
      <c r="I21" s="31"/>
    </row>
    <row r="22" spans="7:10" x14ac:dyDescent="0.35">
      <c r="G22" s="251"/>
      <c r="H22" s="31"/>
      <c r="I22" s="31"/>
    </row>
    <row r="23" spans="7:10" x14ac:dyDescent="0.35">
      <c r="G23" s="251"/>
    </row>
    <row r="26" spans="7:10" x14ac:dyDescent="0.35">
      <c r="J26" s="63"/>
    </row>
    <row r="44" s="41" customFormat="1" x14ac:dyDescent="0.35"/>
    <row r="271" spans="3:3" s="41" customFormat="1" x14ac:dyDescent="0.35"/>
    <row r="272" spans="3:3" x14ac:dyDescent="0.35">
      <c r="C272" s="64"/>
    </row>
    <row r="273" spans="2:3" x14ac:dyDescent="0.35">
      <c r="C273" s="64"/>
    </row>
    <row r="274" spans="2:3" x14ac:dyDescent="0.35">
      <c r="C274" s="64"/>
    </row>
    <row r="275" spans="2:3" x14ac:dyDescent="0.35">
      <c r="C275" s="64"/>
    </row>
    <row r="276" spans="2:3" x14ac:dyDescent="0.35">
      <c r="C276" s="64"/>
    </row>
    <row r="277" spans="2:3" x14ac:dyDescent="0.35">
      <c r="B277" s="65"/>
      <c r="C277" s="66"/>
    </row>
    <row r="278" spans="2:3" x14ac:dyDescent="0.35">
      <c r="C278" s="64"/>
    </row>
    <row r="279" spans="2:3" x14ac:dyDescent="0.35">
      <c r="C279" s="64"/>
    </row>
    <row r="280" spans="2:3" x14ac:dyDescent="0.35">
      <c r="C280" s="64"/>
    </row>
    <row r="281" spans="2:3" x14ac:dyDescent="0.35">
      <c r="C281" s="64"/>
    </row>
    <row r="282" spans="2:3" x14ac:dyDescent="0.35">
      <c r="C282" s="64"/>
    </row>
    <row r="283" spans="2:3" x14ac:dyDescent="0.35">
      <c r="C283" s="64"/>
    </row>
    <row r="284" spans="2:3" x14ac:dyDescent="0.35">
      <c r="C284" s="64"/>
    </row>
    <row r="285" spans="2:3" x14ac:dyDescent="0.35">
      <c r="C285" s="64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zoomScaleNormal="100" workbookViewId="0"/>
  </sheetViews>
  <sheetFormatPr defaultRowHeight="15.5" x14ac:dyDescent="0.35"/>
  <cols>
    <col min="1" max="1" width="33.6328125" style="1" customWidth="1"/>
    <col min="2" max="2" width="27" style="1" customWidth="1"/>
    <col min="3" max="3" width="30.1796875" style="1" bestFit="1" customWidth="1"/>
    <col min="4" max="4" width="19.1796875" style="1" customWidth="1"/>
    <col min="5" max="5" width="14.36328125" style="1" customWidth="1"/>
    <col min="6" max="6" width="41.6328125" style="1" customWidth="1"/>
    <col min="7" max="7" width="26.81640625" style="1" bestFit="1" customWidth="1"/>
    <col min="8" max="8" width="19.7265625" style="1" bestFit="1" customWidth="1"/>
    <col min="9" max="9" width="19.1796875" style="1" bestFit="1" customWidth="1"/>
    <col min="10" max="16384" width="8.7265625" style="1"/>
  </cols>
  <sheetData>
    <row r="1" spans="1:10" ht="16" thickBot="1" x14ac:dyDescent="0.4"/>
    <row r="2" spans="1:10" x14ac:dyDescent="0.35">
      <c r="A2" s="314" t="s">
        <v>602</v>
      </c>
      <c r="B2" s="315"/>
      <c r="C2" s="315"/>
      <c r="D2" s="315"/>
      <c r="E2" s="316"/>
      <c r="F2" s="171"/>
    </row>
    <row r="3" spans="1:10" ht="31" x14ac:dyDescent="0.35">
      <c r="A3" s="95" t="s">
        <v>265</v>
      </c>
      <c r="B3" s="96" t="s">
        <v>603</v>
      </c>
      <c r="C3" s="96" t="s">
        <v>604</v>
      </c>
      <c r="D3" s="96" t="s">
        <v>266</v>
      </c>
      <c r="E3" s="96" t="s">
        <v>267</v>
      </c>
    </row>
    <row r="4" spans="1:10" x14ac:dyDescent="0.35">
      <c r="A4" s="3" t="s">
        <v>352</v>
      </c>
      <c r="B4" s="97">
        <f>B274</f>
        <v>8944.5270000000073</v>
      </c>
      <c r="C4" s="97">
        <f>C274</f>
        <v>9648.5029999999988</v>
      </c>
      <c r="D4" s="98">
        <f>C4-B4</f>
        <v>703.97599999999147</v>
      </c>
      <c r="E4" s="99">
        <f>(C4/B4)-1</f>
        <v>7.8704664874955421E-2</v>
      </c>
    </row>
    <row r="5" spans="1:10" x14ac:dyDescent="0.35">
      <c r="A5" s="3" t="s">
        <v>268</v>
      </c>
      <c r="B5" s="97">
        <f>G274</f>
        <v>10450.813000000002</v>
      </c>
      <c r="C5" s="97">
        <f>H274</f>
        <v>12461.670999999991</v>
      </c>
      <c r="D5" s="98">
        <f>C5-B5</f>
        <v>2010.8579999999893</v>
      </c>
      <c r="E5" s="99">
        <f>(C5/B5)-1</f>
        <v>0.19241163342985756</v>
      </c>
      <c r="F5" s="60"/>
    </row>
    <row r="6" spans="1:10" x14ac:dyDescent="0.35">
      <c r="A6" s="100" t="s">
        <v>269</v>
      </c>
      <c r="B6" s="101">
        <f>(B4-B5)</f>
        <v>-1506.2859999999946</v>
      </c>
      <c r="C6" s="101">
        <f>(C4-C5)</f>
        <v>-2813.1679999999924</v>
      </c>
      <c r="D6" s="101">
        <f>C6-B6</f>
        <v>-1306.8819999999978</v>
      </c>
      <c r="E6" s="102">
        <f>(C6/B6)-1</f>
        <v>0.86761876562618423</v>
      </c>
    </row>
    <row r="7" spans="1:10" x14ac:dyDescent="0.35">
      <c r="A7" s="9"/>
      <c r="B7" s="172"/>
      <c r="C7" s="173"/>
      <c r="D7" s="172"/>
      <c r="E7" s="86"/>
    </row>
    <row r="8" spans="1:10" s="94" customFormat="1" x14ac:dyDescent="0.35">
      <c r="A8" s="91"/>
      <c r="B8" s="92"/>
      <c r="C8" s="92"/>
      <c r="D8" s="92"/>
      <c r="E8" s="93"/>
    </row>
    <row r="9" spans="1:10" x14ac:dyDescent="0.35">
      <c r="A9" s="317" t="s">
        <v>697</v>
      </c>
      <c r="B9" s="317"/>
      <c r="C9" s="317"/>
      <c r="D9" s="317"/>
      <c r="F9" s="317" t="s">
        <v>698</v>
      </c>
      <c r="G9" s="317"/>
      <c r="H9" s="317"/>
      <c r="I9" s="317"/>
    </row>
    <row r="10" spans="1:10" ht="38" customHeight="1" x14ac:dyDescent="0.35">
      <c r="A10" s="174" t="s">
        <v>562</v>
      </c>
      <c r="B10" s="175" t="s">
        <v>603</v>
      </c>
      <c r="C10" s="175" t="s">
        <v>604</v>
      </c>
      <c r="D10" s="174" t="s">
        <v>584</v>
      </c>
      <c r="F10" s="182" t="s">
        <v>562</v>
      </c>
      <c r="G10" s="96" t="s">
        <v>603</v>
      </c>
      <c r="H10" s="96" t="s">
        <v>604</v>
      </c>
      <c r="I10" s="182" t="s">
        <v>584</v>
      </c>
    </row>
    <row r="11" spans="1:10" x14ac:dyDescent="0.35">
      <c r="A11" s="22" t="s">
        <v>563</v>
      </c>
      <c r="B11" s="183">
        <v>348.91300000000001</v>
      </c>
      <c r="C11" s="184">
        <v>567.79</v>
      </c>
      <c r="D11" s="176">
        <f t="shared" ref="D11:D74" si="0">C11-B11</f>
        <v>218.87699999999995</v>
      </c>
      <c r="E11" s="60"/>
      <c r="F11" s="22" t="s">
        <v>351</v>
      </c>
      <c r="G11" s="183">
        <v>187.898</v>
      </c>
      <c r="H11" s="185">
        <v>1093.1089999999999</v>
      </c>
      <c r="I11" s="177">
        <f t="shared" ref="I11:I74" si="1">H11-G11</f>
        <v>905.2109999999999</v>
      </c>
      <c r="J11" s="60"/>
    </row>
    <row r="12" spans="1:10" x14ac:dyDescent="0.35">
      <c r="A12" s="23" t="s">
        <v>263</v>
      </c>
      <c r="B12" s="186">
        <v>470.46</v>
      </c>
      <c r="C12" s="187">
        <v>550.23500000000001</v>
      </c>
      <c r="D12" s="177">
        <f t="shared" si="0"/>
        <v>79.775000000000034</v>
      </c>
      <c r="E12" s="60"/>
      <c r="F12" s="23" t="s">
        <v>605</v>
      </c>
      <c r="G12" s="186">
        <v>24.117000000000001</v>
      </c>
      <c r="H12" s="188">
        <v>233.22</v>
      </c>
      <c r="I12" s="177">
        <f t="shared" si="1"/>
        <v>209.10300000000001</v>
      </c>
      <c r="J12" s="60"/>
    </row>
    <row r="13" spans="1:10" x14ac:dyDescent="0.35">
      <c r="A13" s="23" t="s">
        <v>578</v>
      </c>
      <c r="B13" s="186">
        <v>2706.558</v>
      </c>
      <c r="C13" s="187">
        <v>2783.4589999999998</v>
      </c>
      <c r="D13" s="177">
        <f t="shared" si="0"/>
        <v>76.90099999999984</v>
      </c>
      <c r="E13" s="60"/>
      <c r="F13" s="23" t="s">
        <v>563</v>
      </c>
      <c r="G13" s="186">
        <v>1529.3050000000001</v>
      </c>
      <c r="H13" s="188">
        <v>1654.0329999999999</v>
      </c>
      <c r="I13" s="177">
        <f t="shared" si="1"/>
        <v>124.72799999999984</v>
      </c>
      <c r="J13" s="60"/>
    </row>
    <row r="14" spans="1:10" x14ac:dyDescent="0.35">
      <c r="A14" s="23" t="s">
        <v>23</v>
      </c>
      <c r="B14" s="186">
        <v>371.774</v>
      </c>
      <c r="C14" s="187">
        <v>442.233</v>
      </c>
      <c r="D14" s="177">
        <f t="shared" si="0"/>
        <v>70.459000000000003</v>
      </c>
      <c r="E14" s="60"/>
      <c r="F14" s="23" t="s">
        <v>580</v>
      </c>
      <c r="G14" s="186">
        <v>426.98700000000002</v>
      </c>
      <c r="H14" s="188">
        <v>543.024</v>
      </c>
      <c r="I14" s="177">
        <f t="shared" si="1"/>
        <v>116.03699999999998</v>
      </c>
      <c r="J14" s="60"/>
    </row>
    <row r="15" spans="1:10" x14ac:dyDescent="0.35">
      <c r="A15" s="23" t="s">
        <v>64</v>
      </c>
      <c r="B15" s="186">
        <v>69.852999999999994</v>
      </c>
      <c r="C15" s="187">
        <v>127.392</v>
      </c>
      <c r="D15" s="177">
        <f t="shared" si="0"/>
        <v>57.539000000000001</v>
      </c>
      <c r="E15" s="60"/>
      <c r="F15" s="23" t="s">
        <v>13</v>
      </c>
      <c r="G15" s="186">
        <v>14.973000000000001</v>
      </c>
      <c r="H15" s="188">
        <v>102.458</v>
      </c>
      <c r="I15" s="177">
        <f t="shared" si="1"/>
        <v>87.484999999999999</v>
      </c>
      <c r="J15" s="60"/>
    </row>
    <row r="16" spans="1:10" x14ac:dyDescent="0.35">
      <c r="A16" s="23" t="s">
        <v>0</v>
      </c>
      <c r="B16" s="186">
        <v>130.37299999999999</v>
      </c>
      <c r="C16" s="187">
        <v>150.64699999999999</v>
      </c>
      <c r="D16" s="177">
        <f t="shared" si="0"/>
        <v>20.274000000000001</v>
      </c>
      <c r="E16" s="60"/>
      <c r="F16" s="23" t="s">
        <v>185</v>
      </c>
      <c r="G16" s="186">
        <v>218.59299999999999</v>
      </c>
      <c r="H16" s="188">
        <v>305.66199999999998</v>
      </c>
      <c r="I16" s="177">
        <f t="shared" si="1"/>
        <v>87.068999999999988</v>
      </c>
      <c r="J16" s="60"/>
    </row>
    <row r="17" spans="1:10" x14ac:dyDescent="0.35">
      <c r="A17" s="23" t="s">
        <v>216</v>
      </c>
      <c r="B17" s="186">
        <v>51.076000000000001</v>
      </c>
      <c r="C17" s="187">
        <v>69.966999999999999</v>
      </c>
      <c r="D17" s="177">
        <f t="shared" si="0"/>
        <v>18.890999999999998</v>
      </c>
      <c r="E17" s="60"/>
      <c r="F17" s="23" t="s">
        <v>218</v>
      </c>
      <c r="G17" s="186">
        <v>197.26599999999999</v>
      </c>
      <c r="H17" s="188">
        <v>230.64699999999999</v>
      </c>
      <c r="I17" s="177">
        <f t="shared" si="1"/>
        <v>33.381</v>
      </c>
      <c r="J17" s="60"/>
    </row>
    <row r="18" spans="1:10" x14ac:dyDescent="0.35">
      <c r="A18" s="23" t="s">
        <v>47</v>
      </c>
      <c r="B18" s="186">
        <v>123.736</v>
      </c>
      <c r="C18" s="187">
        <v>137.40600000000001</v>
      </c>
      <c r="D18" s="177">
        <f t="shared" si="0"/>
        <v>13.670000000000002</v>
      </c>
      <c r="E18" s="60"/>
      <c r="F18" s="23" t="s">
        <v>176</v>
      </c>
      <c r="G18" s="186">
        <v>148.649</v>
      </c>
      <c r="H18" s="188">
        <v>181.04300000000001</v>
      </c>
      <c r="I18" s="177">
        <f t="shared" si="1"/>
        <v>32.394000000000005</v>
      </c>
      <c r="J18" s="60"/>
    </row>
    <row r="19" spans="1:10" x14ac:dyDescent="0.35">
      <c r="A19" s="23" t="s">
        <v>123</v>
      </c>
      <c r="B19" s="186">
        <v>36.503999999999998</v>
      </c>
      <c r="C19" s="187">
        <v>48.485999999999997</v>
      </c>
      <c r="D19" s="177">
        <f t="shared" si="0"/>
        <v>11.981999999999999</v>
      </c>
      <c r="E19" s="60"/>
      <c r="F19" s="23" t="s">
        <v>220</v>
      </c>
      <c r="G19" s="186">
        <v>47.627000000000002</v>
      </c>
      <c r="H19" s="188">
        <v>79.183999999999997</v>
      </c>
      <c r="I19" s="177">
        <f t="shared" si="1"/>
        <v>31.556999999999995</v>
      </c>
      <c r="J19" s="60"/>
    </row>
    <row r="20" spans="1:10" x14ac:dyDescent="0.35">
      <c r="A20" s="23" t="s">
        <v>11</v>
      </c>
      <c r="B20" s="186">
        <v>81.3</v>
      </c>
      <c r="C20" s="187">
        <v>92.174000000000007</v>
      </c>
      <c r="D20" s="177">
        <f t="shared" si="0"/>
        <v>10.874000000000009</v>
      </c>
      <c r="E20" s="60"/>
      <c r="F20" s="23" t="s">
        <v>225</v>
      </c>
      <c r="G20" s="186">
        <v>82.385999999999996</v>
      </c>
      <c r="H20" s="188">
        <v>110.879</v>
      </c>
      <c r="I20" s="177">
        <f t="shared" si="1"/>
        <v>28.493000000000009</v>
      </c>
      <c r="J20" s="60"/>
    </row>
    <row r="21" spans="1:10" x14ac:dyDescent="0.35">
      <c r="A21" s="23" t="s">
        <v>2</v>
      </c>
      <c r="B21" s="186">
        <v>84.456999999999994</v>
      </c>
      <c r="C21" s="187">
        <v>95.221000000000004</v>
      </c>
      <c r="D21" s="177">
        <f t="shared" si="0"/>
        <v>10.76400000000001</v>
      </c>
      <c r="E21" s="60"/>
      <c r="F21" s="23" t="s">
        <v>564</v>
      </c>
      <c r="G21" s="186">
        <v>315.339</v>
      </c>
      <c r="H21" s="188">
        <v>340.97899999999998</v>
      </c>
      <c r="I21" s="177">
        <f t="shared" si="1"/>
        <v>25.639999999999986</v>
      </c>
      <c r="J21" s="60"/>
    </row>
    <row r="22" spans="1:10" x14ac:dyDescent="0.35">
      <c r="A22" s="23" t="s">
        <v>108</v>
      </c>
      <c r="B22" s="186">
        <v>42.250999999999998</v>
      </c>
      <c r="C22" s="187">
        <v>52.55</v>
      </c>
      <c r="D22" s="177">
        <f t="shared" si="0"/>
        <v>10.298999999999999</v>
      </c>
      <c r="E22" s="60"/>
      <c r="F22" s="23" t="s">
        <v>156</v>
      </c>
      <c r="G22" s="186">
        <v>3.9350000000000001</v>
      </c>
      <c r="H22" s="188">
        <v>26.109000000000002</v>
      </c>
      <c r="I22" s="177">
        <f t="shared" si="1"/>
        <v>22.174000000000003</v>
      </c>
      <c r="J22" s="60"/>
    </row>
    <row r="23" spans="1:10" x14ac:dyDescent="0.35">
      <c r="A23" s="23" t="s">
        <v>190</v>
      </c>
      <c r="B23" s="186">
        <v>5.8040000000000003</v>
      </c>
      <c r="C23" s="187">
        <v>15.771000000000001</v>
      </c>
      <c r="D23" s="177">
        <f t="shared" si="0"/>
        <v>9.9670000000000005</v>
      </c>
      <c r="E23" s="60"/>
      <c r="F23" s="23" t="s">
        <v>129</v>
      </c>
      <c r="G23" s="186">
        <v>217.52699999999999</v>
      </c>
      <c r="H23" s="188">
        <v>234.38399999999999</v>
      </c>
      <c r="I23" s="177">
        <f t="shared" si="1"/>
        <v>16.856999999999999</v>
      </c>
      <c r="J23" s="60"/>
    </row>
    <row r="24" spans="1:10" x14ac:dyDescent="0.35">
      <c r="A24" s="23" t="s">
        <v>76</v>
      </c>
      <c r="B24" s="186">
        <v>74.423000000000002</v>
      </c>
      <c r="C24" s="187">
        <v>83.956999999999994</v>
      </c>
      <c r="D24" s="177">
        <f t="shared" si="0"/>
        <v>9.5339999999999918</v>
      </c>
      <c r="E24" s="60"/>
      <c r="F24" s="23" t="s">
        <v>114</v>
      </c>
      <c r="G24" s="186">
        <v>87.418999999999997</v>
      </c>
      <c r="H24" s="188">
        <v>101.904</v>
      </c>
      <c r="I24" s="177">
        <f t="shared" si="1"/>
        <v>14.484999999999999</v>
      </c>
      <c r="J24" s="60"/>
    </row>
    <row r="25" spans="1:10" x14ac:dyDescent="0.35">
      <c r="A25" s="23" t="s">
        <v>176</v>
      </c>
      <c r="B25" s="186">
        <v>34.588999999999999</v>
      </c>
      <c r="C25" s="187">
        <v>42.798000000000002</v>
      </c>
      <c r="D25" s="177">
        <f t="shared" si="0"/>
        <v>8.2090000000000032</v>
      </c>
      <c r="E25" s="60"/>
      <c r="F25" s="23" t="s">
        <v>105</v>
      </c>
      <c r="G25" s="186">
        <v>155.72800000000001</v>
      </c>
      <c r="H25" s="188">
        <v>168.15100000000001</v>
      </c>
      <c r="I25" s="177">
        <f t="shared" si="1"/>
        <v>12.423000000000002</v>
      </c>
      <c r="J25" s="60"/>
    </row>
    <row r="26" spans="1:10" x14ac:dyDescent="0.35">
      <c r="A26" s="23" t="s">
        <v>125</v>
      </c>
      <c r="B26" s="186">
        <v>12.337999999999999</v>
      </c>
      <c r="C26" s="187">
        <v>19.747</v>
      </c>
      <c r="D26" s="177">
        <f t="shared" si="0"/>
        <v>7.4090000000000007</v>
      </c>
      <c r="E26" s="60"/>
      <c r="F26" s="23" t="s">
        <v>215</v>
      </c>
      <c r="G26" s="186">
        <v>70.769000000000005</v>
      </c>
      <c r="H26" s="188">
        <v>78.875</v>
      </c>
      <c r="I26" s="177">
        <f t="shared" si="1"/>
        <v>8.1059999999999945</v>
      </c>
      <c r="J26" s="60"/>
    </row>
    <row r="27" spans="1:10" x14ac:dyDescent="0.35">
      <c r="A27" s="23" t="s">
        <v>135</v>
      </c>
      <c r="B27" s="186">
        <v>8.266</v>
      </c>
      <c r="C27" s="187">
        <v>13.507999999999999</v>
      </c>
      <c r="D27" s="177">
        <f t="shared" si="0"/>
        <v>5.2419999999999991</v>
      </c>
      <c r="E27" s="60"/>
      <c r="F27" s="23" t="s">
        <v>217</v>
      </c>
      <c r="G27" s="186">
        <v>72.988</v>
      </c>
      <c r="H27" s="188">
        <v>80.55</v>
      </c>
      <c r="I27" s="177">
        <f t="shared" si="1"/>
        <v>7.5619999999999976</v>
      </c>
      <c r="J27" s="60"/>
    </row>
    <row r="28" spans="1:10" x14ac:dyDescent="0.35">
      <c r="A28" s="23" t="s">
        <v>221</v>
      </c>
      <c r="B28" s="186">
        <v>12.897</v>
      </c>
      <c r="C28" s="187">
        <v>18.015000000000001</v>
      </c>
      <c r="D28" s="177">
        <f t="shared" si="0"/>
        <v>5.1180000000000003</v>
      </c>
      <c r="E28" s="60"/>
      <c r="F28" s="23" t="s">
        <v>226</v>
      </c>
      <c r="G28" s="186">
        <v>0.72899999999999998</v>
      </c>
      <c r="H28" s="188">
        <v>7.9290000000000003</v>
      </c>
      <c r="I28" s="177">
        <f t="shared" si="1"/>
        <v>7.2</v>
      </c>
      <c r="J28" s="60"/>
    </row>
    <row r="29" spans="1:10" x14ac:dyDescent="0.35">
      <c r="A29" s="23" t="s">
        <v>199</v>
      </c>
      <c r="B29" s="186">
        <v>45.095999999999997</v>
      </c>
      <c r="C29" s="187">
        <v>50.18</v>
      </c>
      <c r="D29" s="177">
        <f t="shared" si="0"/>
        <v>5.0840000000000032</v>
      </c>
      <c r="E29" s="60"/>
      <c r="F29" s="23" t="s">
        <v>149</v>
      </c>
      <c r="G29" s="186">
        <v>55.433999999999997</v>
      </c>
      <c r="H29" s="188">
        <v>62.573999999999998</v>
      </c>
      <c r="I29" s="177">
        <f t="shared" si="1"/>
        <v>7.1400000000000006</v>
      </c>
      <c r="J29" s="60"/>
    </row>
    <row r="30" spans="1:10" x14ac:dyDescent="0.35">
      <c r="A30" s="23" t="s">
        <v>254</v>
      </c>
      <c r="B30" s="186">
        <v>15.651</v>
      </c>
      <c r="C30" s="187">
        <v>19.533000000000001</v>
      </c>
      <c r="D30" s="177">
        <f t="shared" si="0"/>
        <v>3.8820000000000014</v>
      </c>
      <c r="E30" s="60"/>
      <c r="F30" s="23" t="s">
        <v>195</v>
      </c>
      <c r="G30" s="186">
        <v>48.54</v>
      </c>
      <c r="H30" s="188">
        <v>55.509</v>
      </c>
      <c r="I30" s="177">
        <f t="shared" si="1"/>
        <v>6.9690000000000012</v>
      </c>
      <c r="J30" s="60"/>
    </row>
    <row r="31" spans="1:10" x14ac:dyDescent="0.35">
      <c r="A31" s="23" t="s">
        <v>203</v>
      </c>
      <c r="B31" s="186">
        <v>1.4390000000000001</v>
      </c>
      <c r="C31" s="187">
        <v>4.9329999999999998</v>
      </c>
      <c r="D31" s="177">
        <f t="shared" si="0"/>
        <v>3.4939999999999998</v>
      </c>
      <c r="E31" s="60"/>
      <c r="F31" s="23" t="s">
        <v>251</v>
      </c>
      <c r="G31" s="186">
        <v>171.72499999999999</v>
      </c>
      <c r="H31" s="188">
        <v>178.53200000000001</v>
      </c>
      <c r="I31" s="177">
        <f t="shared" si="1"/>
        <v>6.8070000000000164</v>
      </c>
      <c r="J31" s="60"/>
    </row>
    <row r="32" spans="1:10" x14ac:dyDescent="0.35">
      <c r="A32" s="23" t="s">
        <v>220</v>
      </c>
      <c r="B32" s="186">
        <v>4.4169999999999998</v>
      </c>
      <c r="C32" s="187">
        <v>7.8230000000000004</v>
      </c>
      <c r="D32" s="177">
        <f t="shared" si="0"/>
        <v>3.4060000000000006</v>
      </c>
      <c r="E32" s="60"/>
      <c r="F32" s="23" t="s">
        <v>12</v>
      </c>
      <c r="G32" s="186">
        <v>30.47</v>
      </c>
      <c r="H32" s="188">
        <v>37.094999999999999</v>
      </c>
      <c r="I32" s="177">
        <f t="shared" si="1"/>
        <v>6.625</v>
      </c>
      <c r="J32" s="60"/>
    </row>
    <row r="33" spans="1:10" x14ac:dyDescent="0.35">
      <c r="A33" s="23" t="s">
        <v>129</v>
      </c>
      <c r="B33" s="186">
        <v>127.11</v>
      </c>
      <c r="C33" s="187">
        <v>129.93100000000001</v>
      </c>
      <c r="D33" s="177">
        <f t="shared" si="0"/>
        <v>2.8210000000000122</v>
      </c>
      <c r="E33" s="60"/>
      <c r="F33" s="23" t="s">
        <v>162</v>
      </c>
      <c r="G33" s="186">
        <v>10.868</v>
      </c>
      <c r="H33" s="188">
        <v>17.428999999999998</v>
      </c>
      <c r="I33" s="177">
        <f t="shared" si="1"/>
        <v>6.5609999999999982</v>
      </c>
      <c r="J33" s="60"/>
    </row>
    <row r="34" spans="1:10" x14ac:dyDescent="0.35">
      <c r="A34" s="23" t="s">
        <v>81</v>
      </c>
      <c r="B34" s="186">
        <v>9.4410000000000007</v>
      </c>
      <c r="C34" s="187">
        <v>12.135999999999999</v>
      </c>
      <c r="D34" s="177">
        <f t="shared" si="0"/>
        <v>2.6949999999999985</v>
      </c>
      <c r="E34" s="60"/>
      <c r="F34" s="23" t="s">
        <v>2</v>
      </c>
      <c r="G34" s="186">
        <v>74.36</v>
      </c>
      <c r="H34" s="188">
        <v>80.727000000000004</v>
      </c>
      <c r="I34" s="177">
        <f t="shared" si="1"/>
        <v>6.3670000000000044</v>
      </c>
      <c r="J34" s="60"/>
    </row>
    <row r="35" spans="1:10" x14ac:dyDescent="0.35">
      <c r="A35" s="23" t="s">
        <v>37</v>
      </c>
      <c r="B35" s="186">
        <v>126.71899999999999</v>
      </c>
      <c r="C35" s="187">
        <v>129.32900000000001</v>
      </c>
      <c r="D35" s="177">
        <f t="shared" si="0"/>
        <v>2.6100000000000136</v>
      </c>
      <c r="E35" s="60"/>
      <c r="F35" s="23" t="s">
        <v>198</v>
      </c>
      <c r="G35" s="186">
        <v>46.886000000000003</v>
      </c>
      <c r="H35" s="188">
        <v>52.802999999999997</v>
      </c>
      <c r="I35" s="177">
        <f t="shared" si="1"/>
        <v>5.9169999999999945</v>
      </c>
      <c r="J35" s="60"/>
    </row>
    <row r="36" spans="1:10" x14ac:dyDescent="0.35">
      <c r="A36" s="23" t="s">
        <v>109</v>
      </c>
      <c r="B36" s="186">
        <v>1.2110000000000001</v>
      </c>
      <c r="C36" s="187">
        <v>3.706</v>
      </c>
      <c r="D36" s="177">
        <f t="shared" si="0"/>
        <v>2.4950000000000001</v>
      </c>
      <c r="E36" s="60"/>
      <c r="F36" s="23" t="s">
        <v>20</v>
      </c>
      <c r="G36" s="186">
        <v>128.74700000000001</v>
      </c>
      <c r="H36" s="188">
        <v>134.57</v>
      </c>
      <c r="I36" s="177">
        <f t="shared" si="1"/>
        <v>5.8229999999999791</v>
      </c>
      <c r="J36" s="60"/>
    </row>
    <row r="37" spans="1:10" x14ac:dyDescent="0.35">
      <c r="A37" s="23" t="s">
        <v>1</v>
      </c>
      <c r="B37" s="186">
        <v>57.234000000000002</v>
      </c>
      <c r="C37" s="187">
        <v>59.668999999999997</v>
      </c>
      <c r="D37" s="177">
        <f t="shared" si="0"/>
        <v>2.4349999999999952</v>
      </c>
      <c r="E37" s="60"/>
      <c r="F37" s="23" t="s">
        <v>221</v>
      </c>
      <c r="G37" s="186">
        <v>124.571</v>
      </c>
      <c r="H37" s="188">
        <v>130.34399999999999</v>
      </c>
      <c r="I37" s="177">
        <f t="shared" si="1"/>
        <v>5.7729999999999961</v>
      </c>
      <c r="J37" s="60"/>
    </row>
    <row r="38" spans="1:10" x14ac:dyDescent="0.35">
      <c r="A38" s="23" t="s">
        <v>106</v>
      </c>
      <c r="B38" s="186">
        <v>0.193</v>
      </c>
      <c r="C38" s="187">
        <v>2.6040000000000001</v>
      </c>
      <c r="D38" s="177">
        <f t="shared" si="0"/>
        <v>2.411</v>
      </c>
      <c r="E38" s="60"/>
      <c r="F38" s="23" t="s">
        <v>230</v>
      </c>
      <c r="G38" s="186">
        <v>93.305999999999997</v>
      </c>
      <c r="H38" s="188">
        <v>98.054000000000002</v>
      </c>
      <c r="I38" s="177">
        <f t="shared" si="1"/>
        <v>4.7480000000000047</v>
      </c>
      <c r="J38" s="60"/>
    </row>
    <row r="39" spans="1:10" x14ac:dyDescent="0.35">
      <c r="A39" s="23" t="s">
        <v>20</v>
      </c>
      <c r="B39" s="186">
        <v>26.215</v>
      </c>
      <c r="C39" s="187">
        <v>28.305</v>
      </c>
      <c r="D39" s="177">
        <f t="shared" si="0"/>
        <v>2.09</v>
      </c>
      <c r="E39" s="60"/>
      <c r="F39" s="23" t="s">
        <v>179</v>
      </c>
      <c r="G39" s="186">
        <v>57.115000000000002</v>
      </c>
      <c r="H39" s="188">
        <v>61.823999999999998</v>
      </c>
      <c r="I39" s="177">
        <f t="shared" si="1"/>
        <v>4.7089999999999961</v>
      </c>
      <c r="J39" s="60"/>
    </row>
    <row r="40" spans="1:10" x14ac:dyDescent="0.35">
      <c r="A40" s="23" t="s">
        <v>26</v>
      </c>
      <c r="B40" s="186">
        <v>17.434999999999999</v>
      </c>
      <c r="C40" s="187">
        <v>19.524999999999999</v>
      </c>
      <c r="D40" s="177">
        <f t="shared" si="0"/>
        <v>2.09</v>
      </c>
      <c r="E40" s="60"/>
      <c r="F40" s="23" t="s">
        <v>9</v>
      </c>
      <c r="G40" s="186">
        <v>55.497</v>
      </c>
      <c r="H40" s="188">
        <v>60.179000000000002</v>
      </c>
      <c r="I40" s="177">
        <f t="shared" si="1"/>
        <v>4.6820000000000022</v>
      </c>
      <c r="J40" s="60"/>
    </row>
    <row r="41" spans="1:10" x14ac:dyDescent="0.35">
      <c r="A41" s="23" t="s">
        <v>185</v>
      </c>
      <c r="B41" s="186">
        <v>31.117999999999999</v>
      </c>
      <c r="C41" s="187">
        <v>33.064999999999998</v>
      </c>
      <c r="D41" s="177">
        <f t="shared" si="0"/>
        <v>1.9469999999999992</v>
      </c>
      <c r="E41" s="60"/>
      <c r="F41" s="23" t="s">
        <v>197</v>
      </c>
      <c r="G41" s="186">
        <v>54.774000000000001</v>
      </c>
      <c r="H41" s="188">
        <v>59.329000000000001</v>
      </c>
      <c r="I41" s="177">
        <f t="shared" si="1"/>
        <v>4.5549999999999997</v>
      </c>
      <c r="J41" s="60"/>
    </row>
    <row r="42" spans="1:10" x14ac:dyDescent="0.35">
      <c r="A42" s="23" t="s">
        <v>33</v>
      </c>
      <c r="B42" s="186">
        <v>19.536000000000001</v>
      </c>
      <c r="C42" s="187">
        <v>21.24</v>
      </c>
      <c r="D42" s="177">
        <f t="shared" si="0"/>
        <v>1.7039999999999971</v>
      </c>
      <c r="E42" s="60"/>
      <c r="F42" s="23" t="s">
        <v>190</v>
      </c>
      <c r="G42" s="186">
        <v>65.423000000000002</v>
      </c>
      <c r="H42" s="188">
        <v>69.977999999999994</v>
      </c>
      <c r="I42" s="177">
        <f t="shared" si="1"/>
        <v>4.5549999999999926</v>
      </c>
      <c r="J42" s="60"/>
    </row>
    <row r="43" spans="1:10" x14ac:dyDescent="0.35">
      <c r="A43" s="23" t="s">
        <v>145</v>
      </c>
      <c r="B43" s="186">
        <v>48.462000000000003</v>
      </c>
      <c r="C43" s="187">
        <v>50.034999999999997</v>
      </c>
      <c r="D43" s="177">
        <f t="shared" si="0"/>
        <v>1.5729999999999933</v>
      </c>
      <c r="E43" s="60"/>
      <c r="F43" s="23" t="s">
        <v>223</v>
      </c>
      <c r="G43" s="186">
        <v>34.143000000000001</v>
      </c>
      <c r="H43" s="188">
        <v>38.57</v>
      </c>
      <c r="I43" s="177">
        <f t="shared" si="1"/>
        <v>4.4269999999999996</v>
      </c>
      <c r="J43" s="60"/>
    </row>
    <row r="44" spans="1:10" x14ac:dyDescent="0.35">
      <c r="A44" s="23" t="s">
        <v>74</v>
      </c>
      <c r="B44" s="186">
        <v>3.3159999999999998</v>
      </c>
      <c r="C44" s="187">
        <v>4.5170000000000003</v>
      </c>
      <c r="D44" s="177">
        <f t="shared" si="0"/>
        <v>1.2010000000000005</v>
      </c>
      <c r="E44" s="60"/>
      <c r="F44" s="23" t="s">
        <v>581</v>
      </c>
      <c r="G44" s="186">
        <v>227.54300000000001</v>
      </c>
      <c r="H44" s="188">
        <v>231.74299999999999</v>
      </c>
      <c r="I44" s="177">
        <f t="shared" si="1"/>
        <v>4.1999999999999886</v>
      </c>
      <c r="J44" s="60"/>
    </row>
    <row r="45" spans="1:10" x14ac:dyDescent="0.35">
      <c r="A45" s="23" t="s">
        <v>251</v>
      </c>
      <c r="B45" s="186">
        <v>12.045</v>
      </c>
      <c r="C45" s="187">
        <v>13.188000000000001</v>
      </c>
      <c r="D45" s="177">
        <f t="shared" si="0"/>
        <v>1.1430000000000007</v>
      </c>
      <c r="E45" s="60"/>
      <c r="F45" s="23" t="s">
        <v>236</v>
      </c>
      <c r="G45" s="186">
        <v>74.793000000000006</v>
      </c>
      <c r="H45" s="188">
        <v>78.730999999999995</v>
      </c>
      <c r="I45" s="177">
        <f t="shared" si="1"/>
        <v>3.9379999999999882</v>
      </c>
      <c r="J45" s="60"/>
    </row>
    <row r="46" spans="1:10" x14ac:dyDescent="0.35">
      <c r="A46" s="23" t="s">
        <v>61</v>
      </c>
      <c r="B46" s="186">
        <v>64.385999999999996</v>
      </c>
      <c r="C46" s="187">
        <v>65.521000000000001</v>
      </c>
      <c r="D46" s="177">
        <f t="shared" si="0"/>
        <v>1.1350000000000051</v>
      </c>
      <c r="E46" s="60"/>
      <c r="F46" s="23" t="s">
        <v>14</v>
      </c>
      <c r="G46" s="186">
        <v>34.869</v>
      </c>
      <c r="H46" s="188">
        <v>38.47</v>
      </c>
      <c r="I46" s="177">
        <f t="shared" si="1"/>
        <v>3.6009999999999991</v>
      </c>
      <c r="J46" s="60"/>
    </row>
    <row r="47" spans="1:10" x14ac:dyDescent="0.35">
      <c r="A47" s="23" t="s">
        <v>12</v>
      </c>
      <c r="B47" s="186">
        <v>31.032</v>
      </c>
      <c r="C47" s="187">
        <v>32.116999999999997</v>
      </c>
      <c r="D47" s="177">
        <f t="shared" si="0"/>
        <v>1.0849999999999973</v>
      </c>
      <c r="E47" s="60"/>
      <c r="F47" s="23" t="s">
        <v>109</v>
      </c>
      <c r="G47" s="186">
        <v>117.80200000000001</v>
      </c>
      <c r="H47" s="188">
        <v>121.301</v>
      </c>
      <c r="I47" s="177">
        <f t="shared" si="1"/>
        <v>3.4989999999999952</v>
      </c>
      <c r="J47" s="60"/>
    </row>
    <row r="48" spans="1:10" x14ac:dyDescent="0.35">
      <c r="A48" s="23" t="s">
        <v>98</v>
      </c>
      <c r="B48" s="186">
        <v>18.338000000000001</v>
      </c>
      <c r="C48" s="187">
        <v>19.169</v>
      </c>
      <c r="D48" s="177">
        <f t="shared" si="0"/>
        <v>0.83099999999999952</v>
      </c>
      <c r="E48" s="60"/>
      <c r="F48" s="23" t="s">
        <v>173</v>
      </c>
      <c r="G48" s="186">
        <v>37.93</v>
      </c>
      <c r="H48" s="188">
        <v>41.283999999999999</v>
      </c>
      <c r="I48" s="177">
        <f t="shared" si="1"/>
        <v>3.3539999999999992</v>
      </c>
      <c r="J48" s="60"/>
    </row>
    <row r="49" spans="1:10" x14ac:dyDescent="0.35">
      <c r="A49" s="23" t="s">
        <v>72</v>
      </c>
      <c r="B49" s="186">
        <v>16.468</v>
      </c>
      <c r="C49" s="187">
        <v>17.29</v>
      </c>
      <c r="D49" s="177">
        <f t="shared" si="0"/>
        <v>0.82199999999999918</v>
      </c>
      <c r="E49" s="60"/>
      <c r="F49" s="23" t="s">
        <v>216</v>
      </c>
      <c r="G49" s="186">
        <v>47.579000000000001</v>
      </c>
      <c r="H49" s="188">
        <v>50.875999999999998</v>
      </c>
      <c r="I49" s="177">
        <f t="shared" si="1"/>
        <v>3.296999999999997</v>
      </c>
      <c r="J49" s="60"/>
    </row>
    <row r="50" spans="1:10" x14ac:dyDescent="0.35">
      <c r="A50" s="23" t="s">
        <v>247</v>
      </c>
      <c r="B50" s="186">
        <v>0.158</v>
      </c>
      <c r="C50" s="187">
        <v>0.96199999999999997</v>
      </c>
      <c r="D50" s="177">
        <f t="shared" si="0"/>
        <v>0.80399999999999994</v>
      </c>
      <c r="E50" s="60"/>
      <c r="F50" s="23" t="s">
        <v>107</v>
      </c>
      <c r="G50" s="186">
        <v>134.29599999999999</v>
      </c>
      <c r="H50" s="188">
        <v>137.541</v>
      </c>
      <c r="I50" s="177">
        <f t="shared" si="1"/>
        <v>3.2450000000000045</v>
      </c>
      <c r="J50" s="60"/>
    </row>
    <row r="51" spans="1:10" x14ac:dyDescent="0.35">
      <c r="A51" s="23" t="s">
        <v>62</v>
      </c>
      <c r="B51" s="186">
        <v>81.287000000000006</v>
      </c>
      <c r="C51" s="187">
        <v>82.054000000000002</v>
      </c>
      <c r="D51" s="177">
        <f t="shared" si="0"/>
        <v>0.76699999999999591</v>
      </c>
      <c r="E51" s="60"/>
      <c r="F51" s="23" t="s">
        <v>172</v>
      </c>
      <c r="G51" s="186">
        <v>33.436</v>
      </c>
      <c r="H51" s="188">
        <v>36.631</v>
      </c>
      <c r="I51" s="177">
        <f t="shared" si="1"/>
        <v>3.1950000000000003</v>
      </c>
      <c r="J51" s="60"/>
    </row>
    <row r="52" spans="1:10" x14ac:dyDescent="0.35">
      <c r="A52" s="23" t="s">
        <v>217</v>
      </c>
      <c r="B52" s="186">
        <v>4.516</v>
      </c>
      <c r="C52" s="187">
        <v>5.1680000000000001</v>
      </c>
      <c r="D52" s="177">
        <f t="shared" si="0"/>
        <v>0.65200000000000014</v>
      </c>
      <c r="E52" s="60"/>
      <c r="F52" s="23" t="s">
        <v>199</v>
      </c>
      <c r="G52" s="186">
        <v>23.933</v>
      </c>
      <c r="H52" s="188">
        <v>27.085999999999999</v>
      </c>
      <c r="I52" s="177">
        <f t="shared" si="1"/>
        <v>3.1529999999999987</v>
      </c>
      <c r="J52" s="60"/>
    </row>
    <row r="53" spans="1:10" x14ac:dyDescent="0.35">
      <c r="A53" s="23" t="s">
        <v>252</v>
      </c>
      <c r="B53" s="186">
        <v>0.27</v>
      </c>
      <c r="C53" s="187">
        <v>0.90500000000000003</v>
      </c>
      <c r="D53" s="177">
        <f t="shared" si="0"/>
        <v>0.63500000000000001</v>
      </c>
      <c r="E53" s="60"/>
      <c r="F53" s="23" t="s">
        <v>104</v>
      </c>
      <c r="G53" s="186">
        <v>60.067999999999998</v>
      </c>
      <c r="H53" s="188">
        <v>63.21</v>
      </c>
      <c r="I53" s="177">
        <f t="shared" si="1"/>
        <v>3.142000000000003</v>
      </c>
      <c r="J53" s="60"/>
    </row>
    <row r="54" spans="1:10" x14ac:dyDescent="0.35">
      <c r="A54" s="23" t="s">
        <v>149</v>
      </c>
      <c r="B54" s="186">
        <v>3.944</v>
      </c>
      <c r="C54" s="187">
        <v>4.4720000000000004</v>
      </c>
      <c r="D54" s="177">
        <f t="shared" si="0"/>
        <v>0.52800000000000047</v>
      </c>
      <c r="E54" s="60"/>
      <c r="F54" s="23" t="s">
        <v>30</v>
      </c>
      <c r="G54" s="186">
        <v>21.971</v>
      </c>
      <c r="H54" s="188">
        <v>25.024999999999999</v>
      </c>
      <c r="I54" s="177">
        <f t="shared" si="1"/>
        <v>3.0539999999999985</v>
      </c>
      <c r="J54" s="60"/>
    </row>
    <row r="55" spans="1:10" x14ac:dyDescent="0.35">
      <c r="A55" s="23" t="s">
        <v>229</v>
      </c>
      <c r="B55" s="186">
        <v>0.46899999999999997</v>
      </c>
      <c r="C55" s="187">
        <v>0.98699999999999999</v>
      </c>
      <c r="D55" s="177">
        <f t="shared" si="0"/>
        <v>0.51800000000000002</v>
      </c>
      <c r="E55" s="60"/>
      <c r="F55" s="23" t="s">
        <v>35</v>
      </c>
      <c r="G55" s="186">
        <v>121.72199999999999</v>
      </c>
      <c r="H55" s="188">
        <v>124.568</v>
      </c>
      <c r="I55" s="177">
        <f t="shared" si="1"/>
        <v>2.8460000000000036</v>
      </c>
      <c r="J55" s="60"/>
    </row>
    <row r="56" spans="1:10" x14ac:dyDescent="0.35">
      <c r="A56" s="23" t="s">
        <v>60</v>
      </c>
      <c r="B56" s="186">
        <v>0.75600000000000001</v>
      </c>
      <c r="C56" s="187">
        <v>1.266</v>
      </c>
      <c r="D56" s="177">
        <f t="shared" si="0"/>
        <v>0.51</v>
      </c>
      <c r="E56" s="60"/>
      <c r="F56" s="23" t="s">
        <v>205</v>
      </c>
      <c r="G56" s="186">
        <v>60.341999999999999</v>
      </c>
      <c r="H56" s="188">
        <v>63.149000000000001</v>
      </c>
      <c r="I56" s="177">
        <f t="shared" si="1"/>
        <v>2.8070000000000022</v>
      </c>
      <c r="J56" s="60"/>
    </row>
    <row r="57" spans="1:10" x14ac:dyDescent="0.35">
      <c r="A57" s="23" t="s">
        <v>201</v>
      </c>
      <c r="B57" s="186">
        <v>0.501</v>
      </c>
      <c r="C57" s="187">
        <v>1.01</v>
      </c>
      <c r="D57" s="177">
        <f t="shared" si="0"/>
        <v>0.50900000000000001</v>
      </c>
      <c r="E57" s="60"/>
      <c r="F57" s="23" t="s">
        <v>239</v>
      </c>
      <c r="G57" s="186">
        <v>115.32</v>
      </c>
      <c r="H57" s="188">
        <v>118.108</v>
      </c>
      <c r="I57" s="177">
        <f t="shared" si="1"/>
        <v>2.7880000000000109</v>
      </c>
      <c r="J57" s="60"/>
    </row>
    <row r="58" spans="1:10" x14ac:dyDescent="0.35">
      <c r="A58" s="23" t="s">
        <v>49</v>
      </c>
      <c r="B58" s="186">
        <v>5.923</v>
      </c>
      <c r="C58" s="187">
        <v>6.4119999999999999</v>
      </c>
      <c r="D58" s="177">
        <f t="shared" si="0"/>
        <v>0.48899999999999988</v>
      </c>
      <c r="E58" s="60"/>
      <c r="F58" s="23" t="s">
        <v>204</v>
      </c>
      <c r="G58" s="186">
        <v>38.749000000000002</v>
      </c>
      <c r="H58" s="188">
        <v>41.435000000000002</v>
      </c>
      <c r="I58" s="177">
        <f t="shared" si="1"/>
        <v>2.6859999999999999</v>
      </c>
      <c r="J58" s="60"/>
    </row>
    <row r="59" spans="1:10" x14ac:dyDescent="0.35">
      <c r="A59" s="23" t="s">
        <v>219</v>
      </c>
      <c r="B59" s="186">
        <v>8.4220000000000006</v>
      </c>
      <c r="C59" s="187">
        <v>8.843</v>
      </c>
      <c r="D59" s="177">
        <f t="shared" si="0"/>
        <v>0.42099999999999937</v>
      </c>
      <c r="E59" s="60"/>
      <c r="F59" s="23" t="s">
        <v>119</v>
      </c>
      <c r="G59" s="186">
        <v>25.248999999999999</v>
      </c>
      <c r="H59" s="188">
        <v>27.931999999999999</v>
      </c>
      <c r="I59" s="177">
        <f t="shared" si="1"/>
        <v>2.6829999999999998</v>
      </c>
      <c r="J59" s="60"/>
    </row>
    <row r="60" spans="1:10" x14ac:dyDescent="0.35">
      <c r="A60" s="23" t="s">
        <v>212</v>
      </c>
      <c r="B60" s="186">
        <v>0.29399999999999998</v>
      </c>
      <c r="C60" s="187">
        <v>0.68400000000000005</v>
      </c>
      <c r="D60" s="177">
        <f t="shared" si="0"/>
        <v>0.39000000000000007</v>
      </c>
      <c r="E60" s="60"/>
      <c r="F60" s="23" t="s">
        <v>157</v>
      </c>
      <c r="G60" s="186">
        <v>205.25299999999999</v>
      </c>
      <c r="H60" s="188">
        <v>207.81</v>
      </c>
      <c r="I60" s="177">
        <f t="shared" si="1"/>
        <v>2.5570000000000164</v>
      </c>
      <c r="J60" s="60"/>
    </row>
    <row r="61" spans="1:10" x14ac:dyDescent="0.35">
      <c r="A61" s="23" t="s">
        <v>66</v>
      </c>
      <c r="B61" s="186">
        <v>37.146999999999998</v>
      </c>
      <c r="C61" s="187">
        <v>37.534999999999997</v>
      </c>
      <c r="D61" s="177">
        <f t="shared" si="0"/>
        <v>0.38799999999999812</v>
      </c>
      <c r="E61" s="60"/>
      <c r="F61" s="23" t="s">
        <v>108</v>
      </c>
      <c r="G61" s="186">
        <v>155.73500000000001</v>
      </c>
      <c r="H61" s="188">
        <v>158.249</v>
      </c>
      <c r="I61" s="177">
        <f t="shared" si="1"/>
        <v>2.5139999999999816</v>
      </c>
      <c r="J61" s="60"/>
    </row>
    <row r="62" spans="1:10" x14ac:dyDescent="0.35">
      <c r="A62" s="23" t="s">
        <v>249</v>
      </c>
      <c r="B62" s="186">
        <v>0</v>
      </c>
      <c r="C62" s="187">
        <v>0.37</v>
      </c>
      <c r="D62" s="177">
        <f t="shared" si="0"/>
        <v>0.37</v>
      </c>
      <c r="E62" s="60"/>
      <c r="F62" s="23" t="s">
        <v>194</v>
      </c>
      <c r="G62" s="186">
        <v>7.3449999999999998</v>
      </c>
      <c r="H62" s="188">
        <v>9.6660000000000004</v>
      </c>
      <c r="I62" s="177">
        <f t="shared" si="1"/>
        <v>2.3210000000000006</v>
      </c>
      <c r="J62" s="60"/>
    </row>
    <row r="63" spans="1:10" x14ac:dyDescent="0.35">
      <c r="A63" s="23" t="s">
        <v>10</v>
      </c>
      <c r="B63" s="186">
        <v>2.673</v>
      </c>
      <c r="C63" s="187">
        <v>2.952</v>
      </c>
      <c r="D63" s="177">
        <f t="shared" si="0"/>
        <v>0.27899999999999991</v>
      </c>
      <c r="E63" s="60"/>
      <c r="F63" s="23" t="s">
        <v>155</v>
      </c>
      <c r="G63" s="186">
        <v>34.587000000000003</v>
      </c>
      <c r="H63" s="188">
        <v>36.901000000000003</v>
      </c>
      <c r="I63" s="177">
        <f t="shared" si="1"/>
        <v>2.3140000000000001</v>
      </c>
      <c r="J63" s="60"/>
    </row>
    <row r="64" spans="1:10" x14ac:dyDescent="0.35">
      <c r="A64" s="23" t="s">
        <v>223</v>
      </c>
      <c r="B64" s="186">
        <v>2.569</v>
      </c>
      <c r="C64" s="187">
        <v>2.8439999999999999</v>
      </c>
      <c r="D64" s="177">
        <f t="shared" si="0"/>
        <v>0.27499999999999991</v>
      </c>
      <c r="E64" s="60"/>
      <c r="F64" s="23" t="s">
        <v>99</v>
      </c>
      <c r="G64" s="186">
        <v>37.005000000000003</v>
      </c>
      <c r="H64" s="188">
        <v>39.317</v>
      </c>
      <c r="I64" s="177">
        <f t="shared" si="1"/>
        <v>2.3119999999999976</v>
      </c>
      <c r="J64" s="60"/>
    </row>
    <row r="65" spans="1:10" x14ac:dyDescent="0.35">
      <c r="A65" s="23" t="s">
        <v>196</v>
      </c>
      <c r="B65" s="186">
        <v>5.3289999999999997</v>
      </c>
      <c r="C65" s="187">
        <v>5.5419999999999998</v>
      </c>
      <c r="D65" s="177">
        <f t="shared" si="0"/>
        <v>0.21300000000000008</v>
      </c>
      <c r="E65" s="60"/>
      <c r="F65" s="23" t="s">
        <v>233</v>
      </c>
      <c r="G65" s="186">
        <v>55.231999999999999</v>
      </c>
      <c r="H65" s="188">
        <v>57.497999999999998</v>
      </c>
      <c r="I65" s="177">
        <f t="shared" si="1"/>
        <v>2.2659999999999982</v>
      </c>
      <c r="J65" s="60"/>
    </row>
    <row r="66" spans="1:10" x14ac:dyDescent="0.35">
      <c r="A66" s="23" t="s">
        <v>5</v>
      </c>
      <c r="B66" s="186">
        <v>5.3360000000000003</v>
      </c>
      <c r="C66" s="187">
        <v>5.5339999999999998</v>
      </c>
      <c r="D66" s="177">
        <f t="shared" si="0"/>
        <v>0.19799999999999951</v>
      </c>
      <c r="E66" s="60"/>
      <c r="F66" s="23" t="s">
        <v>211</v>
      </c>
      <c r="G66" s="186">
        <v>59.92</v>
      </c>
      <c r="H66" s="188">
        <v>62.124000000000002</v>
      </c>
      <c r="I66" s="177">
        <f t="shared" si="1"/>
        <v>2.2040000000000006</v>
      </c>
      <c r="J66" s="60"/>
    </row>
    <row r="67" spans="1:10" x14ac:dyDescent="0.35">
      <c r="A67" s="23" t="s">
        <v>230</v>
      </c>
      <c r="B67" s="186">
        <v>7.2510000000000003</v>
      </c>
      <c r="C67" s="187">
        <v>7.4279999999999999</v>
      </c>
      <c r="D67" s="177">
        <f t="shared" si="0"/>
        <v>0.1769999999999996</v>
      </c>
      <c r="E67" s="60"/>
      <c r="F67" s="23" t="s">
        <v>130</v>
      </c>
      <c r="G67" s="186">
        <v>24.788</v>
      </c>
      <c r="H67" s="188">
        <v>26.946000000000002</v>
      </c>
      <c r="I67" s="177">
        <f t="shared" si="1"/>
        <v>2.1580000000000013</v>
      </c>
      <c r="J67" s="60"/>
    </row>
    <row r="68" spans="1:10" x14ac:dyDescent="0.35">
      <c r="A68" s="23" t="s">
        <v>22</v>
      </c>
      <c r="B68" s="186">
        <v>25.835999999999999</v>
      </c>
      <c r="C68" s="187">
        <v>26.01</v>
      </c>
      <c r="D68" s="177">
        <f t="shared" si="0"/>
        <v>0.17400000000000304</v>
      </c>
      <c r="E68" s="60"/>
      <c r="F68" s="23" t="s">
        <v>37</v>
      </c>
      <c r="G68" s="186">
        <v>237.875</v>
      </c>
      <c r="H68" s="188">
        <v>240.00700000000001</v>
      </c>
      <c r="I68" s="177">
        <f t="shared" si="1"/>
        <v>2.132000000000005</v>
      </c>
      <c r="J68" s="60"/>
    </row>
    <row r="69" spans="1:10" x14ac:dyDescent="0.35">
      <c r="A69" s="23" t="s">
        <v>218</v>
      </c>
      <c r="B69" s="186">
        <v>10.413</v>
      </c>
      <c r="C69" s="187">
        <v>10.584</v>
      </c>
      <c r="D69" s="177">
        <f t="shared" si="0"/>
        <v>0.17099999999999937</v>
      </c>
      <c r="E69" s="60"/>
      <c r="F69" s="23" t="s">
        <v>143</v>
      </c>
      <c r="G69" s="186">
        <v>59.915999999999997</v>
      </c>
      <c r="H69" s="188">
        <v>61.98</v>
      </c>
      <c r="I69" s="177">
        <f t="shared" si="1"/>
        <v>2.0640000000000001</v>
      </c>
      <c r="J69" s="60"/>
    </row>
    <row r="70" spans="1:10" x14ac:dyDescent="0.35">
      <c r="A70" s="23" t="s">
        <v>50</v>
      </c>
      <c r="B70" s="186">
        <v>1.264</v>
      </c>
      <c r="C70" s="187">
        <v>1.4330000000000001</v>
      </c>
      <c r="D70" s="177">
        <f t="shared" si="0"/>
        <v>0.16900000000000004</v>
      </c>
      <c r="E70" s="60"/>
      <c r="F70" s="23" t="s">
        <v>238</v>
      </c>
      <c r="G70" s="186">
        <v>16.602</v>
      </c>
      <c r="H70" s="188">
        <v>18.658000000000001</v>
      </c>
      <c r="I70" s="177">
        <f t="shared" si="1"/>
        <v>2.0560000000000009</v>
      </c>
      <c r="J70" s="60"/>
    </row>
    <row r="71" spans="1:10" x14ac:dyDescent="0.35">
      <c r="A71" s="23" t="s">
        <v>130</v>
      </c>
      <c r="B71" s="186">
        <v>0.27500000000000002</v>
      </c>
      <c r="C71" s="187">
        <v>0.438</v>
      </c>
      <c r="D71" s="177">
        <f t="shared" si="0"/>
        <v>0.16299999999999998</v>
      </c>
      <c r="E71" s="60"/>
      <c r="F71" s="23" t="s">
        <v>234</v>
      </c>
      <c r="G71" s="186">
        <v>27.745999999999999</v>
      </c>
      <c r="H71" s="188">
        <v>29.79</v>
      </c>
      <c r="I71" s="177">
        <f t="shared" si="1"/>
        <v>2.0440000000000005</v>
      </c>
      <c r="J71" s="60"/>
    </row>
    <row r="72" spans="1:10" x14ac:dyDescent="0.35">
      <c r="A72" s="23" t="s">
        <v>7</v>
      </c>
      <c r="B72" s="186">
        <v>8.5999999999999993E-2</v>
      </c>
      <c r="C72" s="187">
        <v>0.24199999999999999</v>
      </c>
      <c r="D72" s="177">
        <f t="shared" si="0"/>
        <v>0.156</v>
      </c>
      <c r="E72" s="60"/>
      <c r="F72" s="23" t="s">
        <v>134</v>
      </c>
      <c r="G72" s="186">
        <v>142.89500000000001</v>
      </c>
      <c r="H72" s="188">
        <v>144.93100000000001</v>
      </c>
      <c r="I72" s="177">
        <f t="shared" si="1"/>
        <v>2.0360000000000014</v>
      </c>
      <c r="J72" s="60"/>
    </row>
    <row r="73" spans="1:10" x14ac:dyDescent="0.35">
      <c r="A73" s="23" t="s">
        <v>200</v>
      </c>
      <c r="B73" s="186">
        <v>0.16200000000000001</v>
      </c>
      <c r="C73" s="187">
        <v>0.312</v>
      </c>
      <c r="D73" s="177">
        <f t="shared" si="0"/>
        <v>0.15</v>
      </c>
      <c r="E73" s="60"/>
      <c r="F73" s="23" t="s">
        <v>4</v>
      </c>
      <c r="G73" s="186">
        <v>18.782</v>
      </c>
      <c r="H73" s="188">
        <v>20.785</v>
      </c>
      <c r="I73" s="177">
        <f t="shared" si="1"/>
        <v>2.0030000000000001</v>
      </c>
      <c r="J73" s="60"/>
    </row>
    <row r="74" spans="1:10" x14ac:dyDescent="0.35">
      <c r="A74" s="23" t="s">
        <v>142</v>
      </c>
      <c r="B74" s="186">
        <v>0.94799999999999995</v>
      </c>
      <c r="C74" s="187">
        <v>1.0920000000000001</v>
      </c>
      <c r="D74" s="177">
        <f t="shared" si="0"/>
        <v>0.14400000000000013</v>
      </c>
      <c r="E74" s="60"/>
      <c r="F74" s="23" t="s">
        <v>142</v>
      </c>
      <c r="G74" s="186">
        <v>21.524000000000001</v>
      </c>
      <c r="H74" s="188">
        <v>23.524000000000001</v>
      </c>
      <c r="I74" s="177">
        <f t="shared" si="1"/>
        <v>2</v>
      </c>
      <c r="J74" s="60"/>
    </row>
    <row r="75" spans="1:10" x14ac:dyDescent="0.35">
      <c r="A75" s="23" t="s">
        <v>36</v>
      </c>
      <c r="B75" s="186">
        <v>0.95599999999999996</v>
      </c>
      <c r="C75" s="187">
        <v>1.089</v>
      </c>
      <c r="D75" s="177">
        <f t="shared" ref="D75:D138" si="2">C75-B75</f>
        <v>0.13300000000000001</v>
      </c>
      <c r="E75" s="60"/>
      <c r="F75" s="23" t="s">
        <v>202</v>
      </c>
      <c r="G75" s="186">
        <v>31.638000000000002</v>
      </c>
      <c r="H75" s="188">
        <v>33.616</v>
      </c>
      <c r="I75" s="177">
        <f t="shared" ref="I75:I138" si="3">H75-G75</f>
        <v>1.977999999999998</v>
      </c>
      <c r="J75" s="60"/>
    </row>
    <row r="76" spans="1:10" x14ac:dyDescent="0.35">
      <c r="A76" s="23" t="s">
        <v>205</v>
      </c>
      <c r="B76" s="186">
        <v>0.78200000000000003</v>
      </c>
      <c r="C76" s="187">
        <v>0.90900000000000003</v>
      </c>
      <c r="D76" s="177">
        <f t="shared" si="2"/>
        <v>0.127</v>
      </c>
      <c r="E76" s="60"/>
      <c r="F76" s="23" t="s">
        <v>212</v>
      </c>
      <c r="G76" s="186">
        <v>56.75</v>
      </c>
      <c r="H76" s="188">
        <v>58.7</v>
      </c>
      <c r="I76" s="177">
        <f t="shared" si="3"/>
        <v>1.9500000000000028</v>
      </c>
      <c r="J76" s="60"/>
    </row>
    <row r="77" spans="1:10" x14ac:dyDescent="0.35">
      <c r="A77" s="23" t="s">
        <v>250</v>
      </c>
      <c r="B77" s="186">
        <v>48.356000000000002</v>
      </c>
      <c r="C77" s="187">
        <v>48.481000000000002</v>
      </c>
      <c r="D77" s="177">
        <f t="shared" si="2"/>
        <v>0.125</v>
      </c>
      <c r="E77" s="60"/>
      <c r="F77" s="23" t="s">
        <v>250</v>
      </c>
      <c r="G77" s="186">
        <v>38.886000000000003</v>
      </c>
      <c r="H77" s="188">
        <v>40.835999999999999</v>
      </c>
      <c r="I77" s="177">
        <f t="shared" si="3"/>
        <v>1.9499999999999957</v>
      </c>
      <c r="J77" s="60"/>
    </row>
    <row r="78" spans="1:10" x14ac:dyDescent="0.35">
      <c r="A78" s="23" t="s">
        <v>181</v>
      </c>
      <c r="B78" s="186">
        <v>1.633</v>
      </c>
      <c r="C78" s="187">
        <v>1.7430000000000001</v>
      </c>
      <c r="D78" s="177">
        <f t="shared" si="2"/>
        <v>0.1100000000000001</v>
      </c>
      <c r="E78" s="60"/>
      <c r="F78" s="23" t="s">
        <v>241</v>
      </c>
      <c r="G78" s="186">
        <v>49.588000000000001</v>
      </c>
      <c r="H78" s="188">
        <v>51.536999999999999</v>
      </c>
      <c r="I78" s="177">
        <f t="shared" si="3"/>
        <v>1.9489999999999981</v>
      </c>
      <c r="J78" s="60"/>
    </row>
    <row r="79" spans="1:10" x14ac:dyDescent="0.35">
      <c r="A79" s="23" t="s">
        <v>202</v>
      </c>
      <c r="B79" s="186">
        <v>12.807</v>
      </c>
      <c r="C79" s="187">
        <v>12.914999999999999</v>
      </c>
      <c r="D79" s="177">
        <f t="shared" si="2"/>
        <v>0.10799999999999876</v>
      </c>
      <c r="E79" s="60"/>
      <c r="F79" s="23" t="s">
        <v>33</v>
      </c>
      <c r="G79" s="186">
        <v>106.343</v>
      </c>
      <c r="H79" s="188">
        <v>108.274</v>
      </c>
      <c r="I79" s="177">
        <f t="shared" si="3"/>
        <v>1.9309999999999974</v>
      </c>
      <c r="J79" s="60"/>
    </row>
    <row r="80" spans="1:10" x14ac:dyDescent="0.35">
      <c r="A80" s="23" t="s">
        <v>75</v>
      </c>
      <c r="B80" s="186">
        <v>6.3780000000000001</v>
      </c>
      <c r="C80" s="187">
        <v>6.4740000000000002</v>
      </c>
      <c r="D80" s="177">
        <f t="shared" si="2"/>
        <v>9.6000000000000085E-2</v>
      </c>
      <c r="E80" s="60"/>
      <c r="F80" s="23" t="s">
        <v>213</v>
      </c>
      <c r="G80" s="186">
        <v>54.720999999999997</v>
      </c>
      <c r="H80" s="188">
        <v>56.518000000000001</v>
      </c>
      <c r="I80" s="177">
        <f t="shared" si="3"/>
        <v>1.7970000000000041</v>
      </c>
      <c r="J80" s="60"/>
    </row>
    <row r="81" spans="1:10" x14ac:dyDescent="0.35">
      <c r="A81" s="23" t="s">
        <v>211</v>
      </c>
      <c r="B81" s="186">
        <v>0.115</v>
      </c>
      <c r="C81" s="187">
        <v>0.21099999999999999</v>
      </c>
      <c r="D81" s="177">
        <f t="shared" si="2"/>
        <v>9.5999999999999988E-2</v>
      </c>
      <c r="E81" s="60"/>
      <c r="F81" s="23" t="s">
        <v>160</v>
      </c>
      <c r="G81" s="186">
        <v>48.5</v>
      </c>
      <c r="H81" s="188">
        <v>50.293999999999997</v>
      </c>
      <c r="I81" s="177">
        <f t="shared" si="3"/>
        <v>1.7939999999999969</v>
      </c>
      <c r="J81" s="60"/>
    </row>
    <row r="82" spans="1:10" x14ac:dyDescent="0.35">
      <c r="A82" s="23" t="s">
        <v>77</v>
      </c>
      <c r="B82" s="186">
        <v>0.20899999999999999</v>
      </c>
      <c r="C82" s="187">
        <v>0.29899999999999999</v>
      </c>
      <c r="D82" s="177">
        <f t="shared" si="2"/>
        <v>0.09</v>
      </c>
      <c r="E82" s="60"/>
      <c r="F82" s="23" t="s">
        <v>6</v>
      </c>
      <c r="G82" s="186">
        <v>7.1959999999999997</v>
      </c>
      <c r="H82" s="188">
        <v>8.9160000000000004</v>
      </c>
      <c r="I82" s="177">
        <f t="shared" si="3"/>
        <v>1.7200000000000006</v>
      </c>
      <c r="J82" s="60"/>
    </row>
    <row r="83" spans="1:10" x14ac:dyDescent="0.35">
      <c r="A83" s="23" t="s">
        <v>241</v>
      </c>
      <c r="B83" s="186">
        <v>1.903</v>
      </c>
      <c r="C83" s="187">
        <v>1.9870000000000001</v>
      </c>
      <c r="D83" s="177">
        <f t="shared" si="2"/>
        <v>8.4000000000000075E-2</v>
      </c>
      <c r="E83" s="60"/>
      <c r="F83" s="23" t="s">
        <v>232</v>
      </c>
      <c r="G83" s="186">
        <v>53.585000000000001</v>
      </c>
      <c r="H83" s="188">
        <v>55.283000000000001</v>
      </c>
      <c r="I83" s="177">
        <f t="shared" si="3"/>
        <v>1.6980000000000004</v>
      </c>
      <c r="J83" s="60"/>
    </row>
    <row r="84" spans="1:10" x14ac:dyDescent="0.35">
      <c r="A84" s="23" t="s">
        <v>48</v>
      </c>
      <c r="B84" s="186">
        <v>0.34399999999999997</v>
      </c>
      <c r="C84" s="187">
        <v>0.42399999999999999</v>
      </c>
      <c r="D84" s="177">
        <f t="shared" si="2"/>
        <v>8.0000000000000016E-2</v>
      </c>
      <c r="E84" s="60"/>
      <c r="F84" s="23" t="s">
        <v>116</v>
      </c>
      <c r="G84" s="186">
        <v>24.927</v>
      </c>
      <c r="H84" s="188">
        <v>26.58</v>
      </c>
      <c r="I84" s="177">
        <f t="shared" si="3"/>
        <v>1.6529999999999987</v>
      </c>
      <c r="J84" s="60"/>
    </row>
    <row r="85" spans="1:10" x14ac:dyDescent="0.35">
      <c r="A85" s="23" t="s">
        <v>104</v>
      </c>
      <c r="B85" s="186">
        <v>5.5839999999999996</v>
      </c>
      <c r="C85" s="187">
        <v>5.6559999999999997</v>
      </c>
      <c r="D85" s="177">
        <f t="shared" si="2"/>
        <v>7.2000000000000064E-2</v>
      </c>
      <c r="E85" s="60"/>
      <c r="F85" s="23" t="s">
        <v>257</v>
      </c>
      <c r="G85" s="186">
        <v>39.192999999999998</v>
      </c>
      <c r="H85" s="188">
        <v>40.820999999999998</v>
      </c>
      <c r="I85" s="177">
        <f t="shared" si="3"/>
        <v>1.6280000000000001</v>
      </c>
      <c r="J85" s="60"/>
    </row>
    <row r="86" spans="1:10" x14ac:dyDescent="0.35">
      <c r="A86" s="23" t="s">
        <v>170</v>
      </c>
      <c r="B86" s="186">
        <v>0.65300000000000002</v>
      </c>
      <c r="C86" s="187">
        <v>0.72099999999999997</v>
      </c>
      <c r="D86" s="177">
        <f t="shared" si="2"/>
        <v>6.7999999999999949E-2</v>
      </c>
      <c r="E86" s="60"/>
      <c r="F86" s="23" t="s">
        <v>146</v>
      </c>
      <c r="G86" s="186">
        <v>40.155999999999999</v>
      </c>
      <c r="H86" s="188">
        <v>41.654000000000003</v>
      </c>
      <c r="I86" s="177">
        <f t="shared" si="3"/>
        <v>1.4980000000000047</v>
      </c>
      <c r="J86" s="60"/>
    </row>
    <row r="87" spans="1:10" x14ac:dyDescent="0.35">
      <c r="A87" s="23" t="s">
        <v>157</v>
      </c>
      <c r="B87" s="186">
        <v>103.611</v>
      </c>
      <c r="C87" s="187">
        <v>103.679</v>
      </c>
      <c r="D87" s="177">
        <f t="shared" si="2"/>
        <v>6.799999999999784E-2</v>
      </c>
      <c r="E87" s="60"/>
      <c r="F87" s="23" t="s">
        <v>183</v>
      </c>
      <c r="G87" s="186">
        <v>19.356999999999999</v>
      </c>
      <c r="H87" s="188">
        <v>20.844000000000001</v>
      </c>
      <c r="I87" s="177">
        <f t="shared" si="3"/>
        <v>1.4870000000000019</v>
      </c>
      <c r="J87" s="60"/>
    </row>
    <row r="88" spans="1:10" x14ac:dyDescent="0.35">
      <c r="A88" s="23" t="s">
        <v>113</v>
      </c>
      <c r="B88" s="186">
        <v>9.7000000000000003E-2</v>
      </c>
      <c r="C88" s="187">
        <v>0.14299999999999999</v>
      </c>
      <c r="D88" s="177">
        <f t="shared" si="2"/>
        <v>4.5999999999999985E-2</v>
      </c>
      <c r="E88" s="60"/>
      <c r="F88" s="23" t="s">
        <v>254</v>
      </c>
      <c r="G88" s="186">
        <v>8.4239999999999995</v>
      </c>
      <c r="H88" s="188">
        <v>9.9</v>
      </c>
      <c r="I88" s="177">
        <f t="shared" si="3"/>
        <v>1.4760000000000009</v>
      </c>
      <c r="J88" s="60"/>
    </row>
    <row r="89" spans="1:10" x14ac:dyDescent="0.35">
      <c r="A89" s="23" t="s">
        <v>210</v>
      </c>
      <c r="B89" s="186">
        <v>3.036</v>
      </c>
      <c r="C89" s="187">
        <v>3.08</v>
      </c>
      <c r="D89" s="177">
        <f t="shared" si="2"/>
        <v>4.4000000000000039E-2</v>
      </c>
      <c r="E89" s="60"/>
      <c r="F89" s="23" t="s">
        <v>214</v>
      </c>
      <c r="G89" s="186">
        <v>12.875999999999999</v>
      </c>
      <c r="H89" s="188">
        <v>14.348000000000001</v>
      </c>
      <c r="I89" s="177">
        <f t="shared" si="3"/>
        <v>1.4720000000000013</v>
      </c>
      <c r="J89" s="60"/>
    </row>
    <row r="90" spans="1:10" x14ac:dyDescent="0.35">
      <c r="A90" s="23" t="s">
        <v>194</v>
      </c>
      <c r="B90" s="186">
        <v>3.3000000000000002E-2</v>
      </c>
      <c r="C90" s="187">
        <v>7.5999999999999998E-2</v>
      </c>
      <c r="D90" s="177">
        <f t="shared" si="2"/>
        <v>4.2999999999999997E-2</v>
      </c>
      <c r="E90" s="60"/>
      <c r="F90" s="23" t="s">
        <v>117</v>
      </c>
      <c r="G90" s="186">
        <v>33.066000000000003</v>
      </c>
      <c r="H90" s="188">
        <v>34.463999999999999</v>
      </c>
      <c r="I90" s="177">
        <f t="shared" si="3"/>
        <v>1.3979999999999961</v>
      </c>
      <c r="J90" s="60"/>
    </row>
    <row r="91" spans="1:10" x14ac:dyDescent="0.35">
      <c r="A91" s="23" t="s">
        <v>228</v>
      </c>
      <c r="B91" s="186">
        <v>4.3999999999999997E-2</v>
      </c>
      <c r="C91" s="187">
        <v>8.5000000000000006E-2</v>
      </c>
      <c r="D91" s="177">
        <f t="shared" si="2"/>
        <v>4.1000000000000009E-2</v>
      </c>
      <c r="E91" s="60"/>
      <c r="F91" s="23" t="s">
        <v>196</v>
      </c>
      <c r="G91" s="186">
        <v>54.534999999999997</v>
      </c>
      <c r="H91" s="188">
        <v>55.923000000000002</v>
      </c>
      <c r="I91" s="177">
        <f t="shared" si="3"/>
        <v>1.3880000000000052</v>
      </c>
      <c r="J91" s="60"/>
    </row>
    <row r="92" spans="1:10" x14ac:dyDescent="0.35">
      <c r="A92" s="23" t="s">
        <v>255</v>
      </c>
      <c r="B92" s="186">
        <v>9.7000000000000003E-2</v>
      </c>
      <c r="C92" s="187">
        <v>0.13800000000000001</v>
      </c>
      <c r="D92" s="177">
        <f t="shared" si="2"/>
        <v>4.1000000000000009E-2</v>
      </c>
      <c r="E92" s="60"/>
      <c r="F92" s="23" t="s">
        <v>36</v>
      </c>
      <c r="G92" s="186">
        <v>61.018999999999998</v>
      </c>
      <c r="H92" s="188">
        <v>62.392000000000003</v>
      </c>
      <c r="I92" s="177">
        <f t="shared" si="3"/>
        <v>1.3730000000000047</v>
      </c>
      <c r="J92" s="60"/>
    </row>
    <row r="93" spans="1:10" x14ac:dyDescent="0.35">
      <c r="A93" s="23" t="s">
        <v>143</v>
      </c>
      <c r="B93" s="186">
        <v>1.8460000000000001</v>
      </c>
      <c r="C93" s="187">
        <v>1.8839999999999999</v>
      </c>
      <c r="D93" s="177">
        <f t="shared" si="2"/>
        <v>3.7999999999999812E-2</v>
      </c>
      <c r="E93" s="60"/>
      <c r="F93" s="23" t="s">
        <v>252</v>
      </c>
      <c r="G93" s="186">
        <v>34.627000000000002</v>
      </c>
      <c r="H93" s="188">
        <v>35.941000000000003</v>
      </c>
      <c r="I93" s="177">
        <f t="shared" si="3"/>
        <v>1.3140000000000001</v>
      </c>
      <c r="J93" s="60"/>
    </row>
    <row r="94" spans="1:10" x14ac:dyDescent="0.35">
      <c r="A94" s="23" t="s">
        <v>133</v>
      </c>
      <c r="B94" s="186">
        <v>4.8449999999999998</v>
      </c>
      <c r="C94" s="187">
        <v>4.8810000000000002</v>
      </c>
      <c r="D94" s="177">
        <f t="shared" si="2"/>
        <v>3.6000000000000476E-2</v>
      </c>
      <c r="E94" s="60"/>
      <c r="F94" s="23" t="s">
        <v>88</v>
      </c>
      <c r="G94" s="186">
        <v>108.53</v>
      </c>
      <c r="H94" s="188">
        <v>109.819</v>
      </c>
      <c r="I94" s="177">
        <f t="shared" si="3"/>
        <v>1.2890000000000015</v>
      </c>
      <c r="J94" s="60"/>
    </row>
    <row r="95" spans="1:10" x14ac:dyDescent="0.35">
      <c r="A95" s="23" t="s">
        <v>197</v>
      </c>
      <c r="B95" s="186">
        <v>2.3889999999999998</v>
      </c>
      <c r="C95" s="187">
        <v>2.4249999999999998</v>
      </c>
      <c r="D95" s="177">
        <f t="shared" si="2"/>
        <v>3.6000000000000032E-2</v>
      </c>
      <c r="E95" s="60"/>
      <c r="F95" s="23" t="s">
        <v>175</v>
      </c>
      <c r="G95" s="186">
        <v>30.257999999999999</v>
      </c>
      <c r="H95" s="188">
        <v>31.544</v>
      </c>
      <c r="I95" s="177">
        <f t="shared" si="3"/>
        <v>1.2860000000000014</v>
      </c>
      <c r="J95" s="60"/>
    </row>
    <row r="96" spans="1:10" x14ac:dyDescent="0.35">
      <c r="A96" s="23" t="s">
        <v>160</v>
      </c>
      <c r="B96" s="186">
        <v>3.74</v>
      </c>
      <c r="C96" s="187">
        <v>3.7759999999999998</v>
      </c>
      <c r="D96" s="177">
        <f t="shared" si="2"/>
        <v>3.5999999999999588E-2</v>
      </c>
      <c r="E96" s="60"/>
      <c r="F96" s="23" t="s">
        <v>169</v>
      </c>
      <c r="G96" s="186">
        <v>70.221999999999994</v>
      </c>
      <c r="H96" s="188">
        <v>71.495000000000005</v>
      </c>
      <c r="I96" s="177">
        <f t="shared" si="3"/>
        <v>1.2730000000000103</v>
      </c>
      <c r="J96" s="60"/>
    </row>
    <row r="97" spans="1:10" x14ac:dyDescent="0.35">
      <c r="A97" s="23" t="s">
        <v>158</v>
      </c>
      <c r="B97" s="186">
        <v>4.3999999999999997E-2</v>
      </c>
      <c r="C97" s="187">
        <v>7.9000000000000001E-2</v>
      </c>
      <c r="D97" s="177">
        <f t="shared" si="2"/>
        <v>3.5000000000000003E-2</v>
      </c>
      <c r="E97" s="60"/>
      <c r="F97" s="23" t="s">
        <v>21</v>
      </c>
      <c r="G97" s="186">
        <v>37.412999999999997</v>
      </c>
      <c r="H97" s="188">
        <v>38.631999999999998</v>
      </c>
      <c r="I97" s="177">
        <f t="shared" si="3"/>
        <v>1.2190000000000012</v>
      </c>
      <c r="J97" s="60"/>
    </row>
    <row r="98" spans="1:10" x14ac:dyDescent="0.35">
      <c r="A98" s="23" t="s">
        <v>243</v>
      </c>
      <c r="B98" s="186">
        <v>0.77</v>
      </c>
      <c r="C98" s="187">
        <v>0.79500000000000004</v>
      </c>
      <c r="D98" s="177">
        <f t="shared" si="2"/>
        <v>2.5000000000000022E-2</v>
      </c>
      <c r="E98" s="60"/>
      <c r="F98" s="23" t="s">
        <v>135</v>
      </c>
      <c r="G98" s="186">
        <v>111.527</v>
      </c>
      <c r="H98" s="188">
        <v>112.73699999999999</v>
      </c>
      <c r="I98" s="177">
        <f t="shared" si="3"/>
        <v>1.2099999999999937</v>
      </c>
      <c r="J98" s="60"/>
    </row>
    <row r="99" spans="1:10" x14ac:dyDescent="0.35">
      <c r="A99" s="23" t="s">
        <v>238</v>
      </c>
      <c r="B99" s="186">
        <v>0.216</v>
      </c>
      <c r="C99" s="187">
        <v>0.23899999999999999</v>
      </c>
      <c r="D99" s="177">
        <f t="shared" si="2"/>
        <v>2.2999999999999993E-2</v>
      </c>
      <c r="E99" s="60"/>
      <c r="F99" s="23" t="s">
        <v>231</v>
      </c>
      <c r="G99" s="186">
        <v>26.469000000000001</v>
      </c>
      <c r="H99" s="188">
        <v>27.623000000000001</v>
      </c>
      <c r="I99" s="177">
        <f t="shared" si="3"/>
        <v>1.1539999999999999</v>
      </c>
      <c r="J99" s="60"/>
    </row>
    <row r="100" spans="1:10" x14ac:dyDescent="0.35">
      <c r="A100" s="23" t="s">
        <v>30</v>
      </c>
      <c r="B100" s="186">
        <v>1.7000000000000001E-2</v>
      </c>
      <c r="C100" s="187">
        <v>3.7999999999999999E-2</v>
      </c>
      <c r="D100" s="177">
        <f t="shared" si="2"/>
        <v>2.0999999999999998E-2</v>
      </c>
      <c r="E100" s="60"/>
      <c r="F100" s="23" t="s">
        <v>154</v>
      </c>
      <c r="G100" s="186">
        <v>14.141999999999999</v>
      </c>
      <c r="H100" s="188">
        <v>15.228</v>
      </c>
      <c r="I100" s="177">
        <f t="shared" si="3"/>
        <v>1.0860000000000003</v>
      </c>
      <c r="J100" s="60"/>
    </row>
    <row r="101" spans="1:10" x14ac:dyDescent="0.35">
      <c r="A101" s="23" t="s">
        <v>107</v>
      </c>
      <c r="B101" s="186">
        <v>0.66500000000000004</v>
      </c>
      <c r="C101" s="187">
        <v>0.68400000000000005</v>
      </c>
      <c r="D101" s="177">
        <f t="shared" si="2"/>
        <v>1.9000000000000017E-2</v>
      </c>
      <c r="E101" s="60"/>
      <c r="F101" s="23" t="s">
        <v>5</v>
      </c>
      <c r="G101" s="186">
        <v>56.095999999999997</v>
      </c>
      <c r="H101" s="188">
        <v>57.127000000000002</v>
      </c>
      <c r="I101" s="177">
        <f t="shared" si="3"/>
        <v>1.0310000000000059</v>
      </c>
      <c r="J101" s="60"/>
    </row>
    <row r="102" spans="1:10" x14ac:dyDescent="0.35">
      <c r="A102" s="23" t="s">
        <v>122</v>
      </c>
      <c r="B102" s="186">
        <v>0.41699999999999998</v>
      </c>
      <c r="C102" s="187">
        <v>0.436</v>
      </c>
      <c r="D102" s="177">
        <f t="shared" si="2"/>
        <v>1.9000000000000017E-2</v>
      </c>
      <c r="E102" s="60"/>
      <c r="F102" s="23" t="s">
        <v>243</v>
      </c>
      <c r="G102" s="186">
        <v>33.817999999999998</v>
      </c>
      <c r="H102" s="188">
        <v>34.822000000000003</v>
      </c>
      <c r="I102" s="177">
        <f t="shared" si="3"/>
        <v>1.0040000000000049</v>
      </c>
      <c r="J102" s="60"/>
    </row>
    <row r="103" spans="1:10" x14ac:dyDescent="0.35">
      <c r="A103" s="23" t="s">
        <v>257</v>
      </c>
      <c r="B103" s="186">
        <v>0.38700000000000001</v>
      </c>
      <c r="C103" s="187">
        <v>0.40400000000000003</v>
      </c>
      <c r="D103" s="177">
        <f t="shared" si="2"/>
        <v>1.7000000000000015E-2</v>
      </c>
      <c r="E103" s="60"/>
      <c r="F103" s="23" t="s">
        <v>235</v>
      </c>
      <c r="G103" s="186">
        <v>24.227</v>
      </c>
      <c r="H103" s="188">
        <v>25.204000000000001</v>
      </c>
      <c r="I103" s="177">
        <f t="shared" si="3"/>
        <v>0.97700000000000031</v>
      </c>
      <c r="J103" s="60"/>
    </row>
    <row r="104" spans="1:10" x14ac:dyDescent="0.35">
      <c r="A104" s="23" t="s">
        <v>173</v>
      </c>
      <c r="B104" s="186">
        <v>0.46200000000000002</v>
      </c>
      <c r="C104" s="187">
        <v>0.47899999999999998</v>
      </c>
      <c r="D104" s="177">
        <f t="shared" si="2"/>
        <v>1.699999999999996E-2</v>
      </c>
      <c r="E104" s="60"/>
      <c r="F104" s="23" t="s">
        <v>159</v>
      </c>
      <c r="G104" s="186">
        <v>13.891</v>
      </c>
      <c r="H104" s="188">
        <v>14.821</v>
      </c>
      <c r="I104" s="177">
        <f t="shared" si="3"/>
        <v>0.92999999999999972</v>
      </c>
      <c r="J104" s="60"/>
    </row>
    <row r="105" spans="1:10" x14ac:dyDescent="0.35">
      <c r="A105" s="23" t="s">
        <v>215</v>
      </c>
      <c r="B105" s="186">
        <v>3.0539999999999998</v>
      </c>
      <c r="C105" s="187">
        <v>3.0670000000000002</v>
      </c>
      <c r="D105" s="177">
        <f t="shared" si="2"/>
        <v>1.3000000000000345E-2</v>
      </c>
      <c r="E105" s="60"/>
      <c r="F105" s="23" t="s">
        <v>76</v>
      </c>
      <c r="G105" s="186">
        <v>45.506</v>
      </c>
      <c r="H105" s="188">
        <v>46.430999999999997</v>
      </c>
      <c r="I105" s="177">
        <f t="shared" si="3"/>
        <v>0.92499999999999716</v>
      </c>
      <c r="J105" s="60"/>
    </row>
    <row r="106" spans="1:10" x14ac:dyDescent="0.35">
      <c r="A106" s="23" t="s">
        <v>120</v>
      </c>
      <c r="B106" s="186">
        <v>1.6020000000000001</v>
      </c>
      <c r="C106" s="187">
        <v>1.615</v>
      </c>
      <c r="D106" s="177">
        <f t="shared" si="2"/>
        <v>1.2999999999999901E-2</v>
      </c>
      <c r="E106" s="60"/>
      <c r="F106" s="23" t="s">
        <v>201</v>
      </c>
      <c r="G106" s="186">
        <v>35.509</v>
      </c>
      <c r="H106" s="188">
        <v>36.426000000000002</v>
      </c>
      <c r="I106" s="177">
        <f t="shared" si="3"/>
        <v>0.91700000000000159</v>
      </c>
      <c r="J106" s="60"/>
    </row>
    <row r="107" spans="1:10" x14ac:dyDescent="0.35">
      <c r="A107" s="23" t="s">
        <v>162</v>
      </c>
      <c r="B107" s="186">
        <v>1.929</v>
      </c>
      <c r="C107" s="187">
        <v>1.9410000000000001</v>
      </c>
      <c r="D107" s="177">
        <f t="shared" si="2"/>
        <v>1.2000000000000011E-2</v>
      </c>
      <c r="E107" s="60"/>
      <c r="F107" s="23" t="s">
        <v>98</v>
      </c>
      <c r="G107" s="186">
        <v>46.356000000000002</v>
      </c>
      <c r="H107" s="188">
        <v>47.250999999999998</v>
      </c>
      <c r="I107" s="177">
        <f t="shared" si="3"/>
        <v>0.89499999999999602</v>
      </c>
      <c r="J107" s="60"/>
    </row>
    <row r="108" spans="1:10" x14ac:dyDescent="0.35">
      <c r="A108" s="23" t="s">
        <v>239</v>
      </c>
      <c r="B108" s="186">
        <v>0.23400000000000001</v>
      </c>
      <c r="C108" s="187">
        <v>0.246</v>
      </c>
      <c r="D108" s="177">
        <f t="shared" si="2"/>
        <v>1.1999999999999983E-2</v>
      </c>
      <c r="E108" s="60"/>
      <c r="F108" s="23" t="s">
        <v>189</v>
      </c>
      <c r="G108" s="186">
        <v>7.819</v>
      </c>
      <c r="H108" s="188">
        <v>8.6940000000000008</v>
      </c>
      <c r="I108" s="177">
        <f t="shared" si="3"/>
        <v>0.87500000000000089</v>
      </c>
      <c r="J108" s="60"/>
    </row>
    <row r="109" spans="1:10" x14ac:dyDescent="0.35">
      <c r="A109" s="23" t="s">
        <v>171</v>
      </c>
      <c r="B109" s="186">
        <v>0.47599999999999998</v>
      </c>
      <c r="C109" s="187">
        <v>0.48699999999999999</v>
      </c>
      <c r="D109" s="177">
        <f t="shared" si="2"/>
        <v>1.100000000000001E-2</v>
      </c>
      <c r="E109" s="60"/>
      <c r="F109" s="23" t="s">
        <v>32</v>
      </c>
      <c r="G109" s="186">
        <v>20.623999999999999</v>
      </c>
      <c r="H109" s="188">
        <v>21.446999999999999</v>
      </c>
      <c r="I109" s="177">
        <f t="shared" si="3"/>
        <v>0.8230000000000004</v>
      </c>
      <c r="J109" s="60"/>
    </row>
    <row r="110" spans="1:10" x14ac:dyDescent="0.35">
      <c r="A110" s="23" t="s">
        <v>39</v>
      </c>
      <c r="B110" s="186">
        <v>0.113</v>
      </c>
      <c r="C110" s="187">
        <v>0.124</v>
      </c>
      <c r="D110" s="177">
        <f t="shared" si="2"/>
        <v>1.0999999999999996E-2</v>
      </c>
      <c r="E110" s="60"/>
      <c r="F110" s="23" t="s">
        <v>132</v>
      </c>
      <c r="G110" s="186">
        <v>24.225000000000001</v>
      </c>
      <c r="H110" s="188">
        <v>25.001000000000001</v>
      </c>
      <c r="I110" s="177">
        <f t="shared" si="3"/>
        <v>0.7759999999999998</v>
      </c>
      <c r="J110" s="60"/>
    </row>
    <row r="111" spans="1:10" x14ac:dyDescent="0.35">
      <c r="A111" s="23" t="s">
        <v>236</v>
      </c>
      <c r="B111" s="186">
        <v>1.278</v>
      </c>
      <c r="C111" s="187">
        <v>1.2889999999999999</v>
      </c>
      <c r="D111" s="177">
        <f t="shared" si="2"/>
        <v>1.0999999999999899E-2</v>
      </c>
      <c r="E111" s="60"/>
      <c r="F111" s="23" t="s">
        <v>184</v>
      </c>
      <c r="G111" s="186">
        <v>39.423000000000002</v>
      </c>
      <c r="H111" s="188">
        <v>40.189</v>
      </c>
      <c r="I111" s="177">
        <f t="shared" si="3"/>
        <v>0.76599999999999824</v>
      </c>
      <c r="J111" s="60"/>
    </row>
    <row r="112" spans="1:10" x14ac:dyDescent="0.35">
      <c r="A112" s="23" t="s">
        <v>231</v>
      </c>
      <c r="B112" s="186">
        <v>0.186</v>
      </c>
      <c r="C112" s="187">
        <v>0.19600000000000001</v>
      </c>
      <c r="D112" s="177">
        <f t="shared" si="2"/>
        <v>1.0000000000000009E-2</v>
      </c>
      <c r="E112" s="60"/>
      <c r="F112" s="23" t="s">
        <v>7</v>
      </c>
      <c r="G112" s="186">
        <v>29.067</v>
      </c>
      <c r="H112" s="188">
        <v>29.827000000000002</v>
      </c>
      <c r="I112" s="177">
        <f t="shared" si="3"/>
        <v>0.76000000000000156</v>
      </c>
      <c r="J112" s="60"/>
    </row>
    <row r="113" spans="1:10" x14ac:dyDescent="0.35">
      <c r="A113" s="23" t="s">
        <v>232</v>
      </c>
      <c r="B113" s="186">
        <v>0.86199999999999999</v>
      </c>
      <c r="C113" s="187">
        <v>0.871</v>
      </c>
      <c r="D113" s="177">
        <f t="shared" si="2"/>
        <v>9.000000000000008E-3</v>
      </c>
      <c r="E113" s="60"/>
      <c r="F113" s="23" t="s">
        <v>23</v>
      </c>
      <c r="G113" s="186">
        <v>34.951999999999998</v>
      </c>
      <c r="H113" s="188">
        <v>35.692999999999998</v>
      </c>
      <c r="I113" s="177">
        <f t="shared" si="3"/>
        <v>0.74099999999999966</v>
      </c>
      <c r="J113" s="60"/>
    </row>
    <row r="114" spans="1:10" x14ac:dyDescent="0.35">
      <c r="A114" s="23" t="s">
        <v>27</v>
      </c>
      <c r="B114" s="186">
        <v>0.251</v>
      </c>
      <c r="C114" s="187">
        <v>0.25800000000000001</v>
      </c>
      <c r="D114" s="177">
        <f t="shared" si="2"/>
        <v>7.0000000000000062E-3</v>
      </c>
      <c r="E114" s="60"/>
      <c r="F114" s="23" t="s">
        <v>193</v>
      </c>
      <c r="G114" s="186">
        <v>0.754</v>
      </c>
      <c r="H114" s="188">
        <v>1.4690000000000001</v>
      </c>
      <c r="I114" s="177">
        <f t="shared" si="3"/>
        <v>0.71500000000000008</v>
      </c>
      <c r="J114" s="60"/>
    </row>
    <row r="115" spans="1:10" x14ac:dyDescent="0.35">
      <c r="A115" s="23" t="s">
        <v>148</v>
      </c>
      <c r="B115" s="186">
        <v>0.73799999999999999</v>
      </c>
      <c r="C115" s="187">
        <v>0.745</v>
      </c>
      <c r="D115" s="177">
        <f t="shared" si="2"/>
        <v>7.0000000000000062E-3</v>
      </c>
      <c r="E115" s="60"/>
      <c r="F115" s="23" t="s">
        <v>152</v>
      </c>
      <c r="G115" s="186">
        <v>10.340999999999999</v>
      </c>
      <c r="H115" s="188">
        <v>11.036</v>
      </c>
      <c r="I115" s="177">
        <f t="shared" si="3"/>
        <v>0.69500000000000028</v>
      </c>
      <c r="J115" s="60"/>
    </row>
    <row r="116" spans="1:10" x14ac:dyDescent="0.35">
      <c r="A116" s="23" t="s">
        <v>172</v>
      </c>
      <c r="B116" s="186">
        <v>0.61499999999999999</v>
      </c>
      <c r="C116" s="187">
        <v>0.622</v>
      </c>
      <c r="D116" s="177">
        <f t="shared" si="2"/>
        <v>7.0000000000000062E-3</v>
      </c>
      <c r="E116" s="60"/>
      <c r="F116" s="23" t="s">
        <v>191</v>
      </c>
      <c r="G116" s="186">
        <v>2.8</v>
      </c>
      <c r="H116" s="188">
        <v>3.484</v>
      </c>
      <c r="I116" s="177">
        <f t="shared" si="3"/>
        <v>0.68400000000000016</v>
      </c>
      <c r="J116" s="60"/>
    </row>
    <row r="117" spans="1:10" x14ac:dyDescent="0.35">
      <c r="A117" s="23" t="s">
        <v>179</v>
      </c>
      <c r="B117" s="186">
        <v>13.509</v>
      </c>
      <c r="C117" s="187">
        <v>13.516</v>
      </c>
      <c r="D117" s="177">
        <f t="shared" si="2"/>
        <v>6.9999999999996732E-3</v>
      </c>
      <c r="E117" s="60"/>
      <c r="F117" s="23" t="s">
        <v>26</v>
      </c>
      <c r="G117" s="186">
        <v>66.66</v>
      </c>
      <c r="H117" s="188">
        <v>67.343000000000004</v>
      </c>
      <c r="I117" s="177">
        <f t="shared" si="3"/>
        <v>0.68300000000000693</v>
      </c>
      <c r="J117" s="60"/>
    </row>
    <row r="118" spans="1:10" x14ac:dyDescent="0.35">
      <c r="A118" s="23" t="s">
        <v>105</v>
      </c>
      <c r="B118" s="186">
        <v>1.5960000000000001</v>
      </c>
      <c r="C118" s="187">
        <v>1.6020000000000001</v>
      </c>
      <c r="D118" s="177">
        <f t="shared" si="2"/>
        <v>6.0000000000000053E-3</v>
      </c>
      <c r="E118" s="60"/>
      <c r="F118" s="23" t="s">
        <v>147</v>
      </c>
      <c r="G118" s="186">
        <v>15.882</v>
      </c>
      <c r="H118" s="188">
        <v>16.536999999999999</v>
      </c>
      <c r="I118" s="177">
        <f t="shared" si="3"/>
        <v>0.65499999999999936</v>
      </c>
      <c r="J118" s="60"/>
    </row>
    <row r="119" spans="1:10" x14ac:dyDescent="0.35">
      <c r="A119" s="23" t="s">
        <v>233</v>
      </c>
      <c r="B119" s="186">
        <v>0.20200000000000001</v>
      </c>
      <c r="C119" s="187">
        <v>0.20799999999999999</v>
      </c>
      <c r="D119" s="177">
        <f t="shared" si="2"/>
        <v>5.9999999999999776E-3</v>
      </c>
      <c r="E119" s="60"/>
      <c r="F119" s="23" t="s">
        <v>22</v>
      </c>
      <c r="G119" s="186">
        <v>24.428000000000001</v>
      </c>
      <c r="H119" s="188">
        <v>25.081</v>
      </c>
      <c r="I119" s="177">
        <f t="shared" si="3"/>
        <v>0.65299999999999869</v>
      </c>
      <c r="J119" s="60"/>
    </row>
    <row r="120" spans="1:10" x14ac:dyDescent="0.35">
      <c r="A120" s="23" t="s">
        <v>59</v>
      </c>
      <c r="B120" s="186">
        <v>0.71</v>
      </c>
      <c r="C120" s="187">
        <v>0.71499999999999997</v>
      </c>
      <c r="D120" s="177">
        <f t="shared" si="2"/>
        <v>5.0000000000000044E-3</v>
      </c>
      <c r="E120" s="60"/>
      <c r="F120" s="23" t="s">
        <v>253</v>
      </c>
      <c r="G120" s="186">
        <v>14.574999999999999</v>
      </c>
      <c r="H120" s="188">
        <v>15.217000000000001</v>
      </c>
      <c r="I120" s="177">
        <f t="shared" si="3"/>
        <v>0.64200000000000124</v>
      </c>
      <c r="J120" s="60"/>
    </row>
    <row r="121" spans="1:10" x14ac:dyDescent="0.35">
      <c r="A121" s="23" t="s">
        <v>256</v>
      </c>
      <c r="B121" s="186">
        <v>1.0999999999999999E-2</v>
      </c>
      <c r="C121" s="187">
        <v>1.6E-2</v>
      </c>
      <c r="D121" s="177">
        <f t="shared" si="2"/>
        <v>5.000000000000001E-3</v>
      </c>
      <c r="E121" s="60"/>
      <c r="F121" s="23" t="s">
        <v>120</v>
      </c>
      <c r="G121" s="186">
        <v>11.532</v>
      </c>
      <c r="H121" s="188">
        <v>12.153</v>
      </c>
      <c r="I121" s="177">
        <f t="shared" si="3"/>
        <v>0.62100000000000044</v>
      </c>
      <c r="J121" s="60"/>
    </row>
    <row r="122" spans="1:10" x14ac:dyDescent="0.35">
      <c r="A122" s="23" t="s">
        <v>35</v>
      </c>
      <c r="B122" s="186">
        <v>21.334</v>
      </c>
      <c r="C122" s="187">
        <v>21.338000000000001</v>
      </c>
      <c r="D122" s="177">
        <f t="shared" si="2"/>
        <v>4.0000000000013358E-3</v>
      </c>
      <c r="E122" s="60"/>
      <c r="F122" s="23" t="s">
        <v>27</v>
      </c>
      <c r="G122" s="186">
        <v>38</v>
      </c>
      <c r="H122" s="188">
        <v>38.600999999999999</v>
      </c>
      <c r="I122" s="177">
        <f t="shared" si="3"/>
        <v>0.60099999999999909</v>
      </c>
      <c r="J122" s="60"/>
    </row>
    <row r="123" spans="1:10" x14ac:dyDescent="0.35">
      <c r="A123" s="23" t="s">
        <v>213</v>
      </c>
      <c r="B123" s="186">
        <v>0.36299999999999999</v>
      </c>
      <c r="C123" s="187">
        <v>0.36699999999999999</v>
      </c>
      <c r="D123" s="177">
        <f t="shared" si="2"/>
        <v>4.0000000000000036E-3</v>
      </c>
      <c r="E123" s="60"/>
      <c r="F123" s="23" t="s">
        <v>49</v>
      </c>
      <c r="G123" s="186">
        <v>11.962</v>
      </c>
      <c r="H123" s="188">
        <v>12.532</v>
      </c>
      <c r="I123" s="177">
        <f t="shared" si="3"/>
        <v>0.57000000000000028</v>
      </c>
      <c r="J123" s="60"/>
    </row>
    <row r="124" spans="1:10" x14ac:dyDescent="0.35">
      <c r="A124" s="23" t="s">
        <v>21</v>
      </c>
      <c r="B124" s="186">
        <v>23.423999999999999</v>
      </c>
      <c r="C124" s="187">
        <v>23.427</v>
      </c>
      <c r="D124" s="177">
        <f t="shared" si="2"/>
        <v>3.0000000000001137E-3</v>
      </c>
      <c r="E124" s="60"/>
      <c r="F124" s="23" t="s">
        <v>97</v>
      </c>
      <c r="G124" s="186">
        <v>26.611000000000001</v>
      </c>
      <c r="H124" s="188">
        <v>27.158000000000001</v>
      </c>
      <c r="I124" s="177">
        <f t="shared" si="3"/>
        <v>0.5470000000000006</v>
      </c>
      <c r="J124" s="60"/>
    </row>
    <row r="125" spans="1:10" x14ac:dyDescent="0.35">
      <c r="A125" s="23" t="s">
        <v>140</v>
      </c>
      <c r="B125" s="186">
        <v>3.0000000000000001E-3</v>
      </c>
      <c r="C125" s="187">
        <v>6.0000000000000001E-3</v>
      </c>
      <c r="D125" s="177">
        <f t="shared" si="2"/>
        <v>3.0000000000000001E-3</v>
      </c>
      <c r="E125" s="60"/>
      <c r="F125" s="23" t="s">
        <v>207</v>
      </c>
      <c r="G125" s="186">
        <v>32.799999999999997</v>
      </c>
      <c r="H125" s="188">
        <v>33.326000000000001</v>
      </c>
      <c r="I125" s="177">
        <f t="shared" si="3"/>
        <v>0.52600000000000335</v>
      </c>
      <c r="J125" s="60"/>
    </row>
    <row r="126" spans="1:10" x14ac:dyDescent="0.35">
      <c r="A126" s="23" t="s">
        <v>188</v>
      </c>
      <c r="B126" s="186">
        <v>2.4E-2</v>
      </c>
      <c r="C126" s="187">
        <v>2.7E-2</v>
      </c>
      <c r="D126" s="177">
        <f t="shared" si="2"/>
        <v>2.9999999999999992E-3</v>
      </c>
      <c r="E126" s="60"/>
      <c r="F126" s="23" t="s">
        <v>148</v>
      </c>
      <c r="G126" s="186">
        <v>25.251000000000001</v>
      </c>
      <c r="H126" s="188">
        <v>25.721</v>
      </c>
      <c r="I126" s="177">
        <f t="shared" si="3"/>
        <v>0.46999999999999886</v>
      </c>
      <c r="J126" s="60"/>
    </row>
    <row r="127" spans="1:10" x14ac:dyDescent="0.35">
      <c r="A127" s="23" t="s">
        <v>175</v>
      </c>
      <c r="B127" s="186">
        <v>1.7390000000000001</v>
      </c>
      <c r="C127" s="187">
        <v>1.742</v>
      </c>
      <c r="D127" s="177">
        <f t="shared" si="2"/>
        <v>2.9999999999998916E-3</v>
      </c>
      <c r="E127" s="60"/>
      <c r="F127" s="23" t="s">
        <v>237</v>
      </c>
      <c r="G127" s="186">
        <v>13.901999999999999</v>
      </c>
      <c r="H127" s="188">
        <v>14.358000000000001</v>
      </c>
      <c r="I127" s="177">
        <f t="shared" si="3"/>
        <v>0.45600000000000129</v>
      </c>
      <c r="J127" s="60"/>
    </row>
    <row r="128" spans="1:10" x14ac:dyDescent="0.35">
      <c r="A128" s="23" t="s">
        <v>117</v>
      </c>
      <c r="B128" s="186">
        <v>2.7789999999999999</v>
      </c>
      <c r="C128" s="187">
        <v>2.7810000000000001</v>
      </c>
      <c r="D128" s="177">
        <f t="shared" si="2"/>
        <v>2.0000000000002238E-3</v>
      </c>
      <c r="E128" s="60"/>
      <c r="F128" s="23" t="s">
        <v>181</v>
      </c>
      <c r="G128" s="186">
        <v>30.093</v>
      </c>
      <c r="H128" s="188">
        <v>30.548999999999999</v>
      </c>
      <c r="I128" s="177">
        <f t="shared" si="3"/>
        <v>0.45599999999999952</v>
      </c>
      <c r="J128" s="60"/>
    </row>
    <row r="129" spans="1:10" x14ac:dyDescent="0.35">
      <c r="A129" s="23" t="s">
        <v>3</v>
      </c>
      <c r="B129" s="186">
        <v>1.056</v>
      </c>
      <c r="C129" s="187">
        <v>1.0580000000000001</v>
      </c>
      <c r="D129" s="177">
        <f t="shared" si="2"/>
        <v>2.0000000000000018E-3</v>
      </c>
      <c r="E129" s="60"/>
      <c r="F129" s="23" t="s">
        <v>103</v>
      </c>
      <c r="G129" s="186">
        <v>26.766999999999999</v>
      </c>
      <c r="H129" s="188">
        <v>27.215</v>
      </c>
      <c r="I129" s="177">
        <f t="shared" si="3"/>
        <v>0.4480000000000004</v>
      </c>
      <c r="J129" s="60"/>
    </row>
    <row r="130" spans="1:10" x14ac:dyDescent="0.35">
      <c r="A130" s="23" t="s">
        <v>147</v>
      </c>
      <c r="B130" s="186">
        <v>1.4550000000000001</v>
      </c>
      <c r="C130" s="187">
        <v>1.4570000000000001</v>
      </c>
      <c r="D130" s="177">
        <f t="shared" si="2"/>
        <v>2.0000000000000018E-3</v>
      </c>
      <c r="E130" s="60"/>
      <c r="F130" s="23" t="s">
        <v>25</v>
      </c>
      <c r="G130" s="186">
        <v>54.973999999999997</v>
      </c>
      <c r="H130" s="188">
        <v>55.418999999999997</v>
      </c>
      <c r="I130" s="177">
        <f t="shared" si="3"/>
        <v>0.44500000000000028</v>
      </c>
      <c r="J130" s="60"/>
    </row>
    <row r="131" spans="1:10" x14ac:dyDescent="0.35">
      <c r="A131" s="23" t="s">
        <v>204</v>
      </c>
      <c r="B131" s="186">
        <v>0.754</v>
      </c>
      <c r="C131" s="187">
        <v>0.75600000000000001</v>
      </c>
      <c r="D131" s="177">
        <f t="shared" si="2"/>
        <v>2.0000000000000018E-3</v>
      </c>
      <c r="E131" s="60"/>
      <c r="F131" s="23" t="s">
        <v>133</v>
      </c>
      <c r="G131" s="186">
        <v>20.265999999999998</v>
      </c>
      <c r="H131" s="188">
        <v>20.696000000000002</v>
      </c>
      <c r="I131" s="177">
        <f t="shared" si="3"/>
        <v>0.43000000000000327</v>
      </c>
      <c r="J131" s="60"/>
    </row>
    <row r="132" spans="1:10" x14ac:dyDescent="0.35">
      <c r="A132" s="23" t="s">
        <v>207</v>
      </c>
      <c r="B132" s="186">
        <v>1.0269999999999999</v>
      </c>
      <c r="C132" s="187">
        <v>1.0289999999999999</v>
      </c>
      <c r="D132" s="177">
        <f t="shared" si="2"/>
        <v>2.0000000000000018E-3</v>
      </c>
      <c r="E132" s="60"/>
      <c r="F132" s="23" t="s">
        <v>122</v>
      </c>
      <c r="G132" s="186">
        <v>8.7530000000000001</v>
      </c>
      <c r="H132" s="188">
        <v>9.1809999999999992</v>
      </c>
      <c r="I132" s="177">
        <f t="shared" si="3"/>
        <v>0.42799999999999905</v>
      </c>
      <c r="J132" s="60"/>
    </row>
    <row r="133" spans="1:10" x14ac:dyDescent="0.35">
      <c r="A133" s="23" t="s">
        <v>225</v>
      </c>
      <c r="B133" s="186">
        <v>0.59199999999999997</v>
      </c>
      <c r="C133" s="187">
        <v>0.59399999999999997</v>
      </c>
      <c r="D133" s="177">
        <f t="shared" si="2"/>
        <v>2.0000000000000018E-3</v>
      </c>
      <c r="E133" s="60"/>
      <c r="F133" s="23" t="s">
        <v>229</v>
      </c>
      <c r="G133" s="186">
        <v>17.462</v>
      </c>
      <c r="H133" s="188">
        <v>17.878</v>
      </c>
      <c r="I133" s="177">
        <f t="shared" si="3"/>
        <v>0.41600000000000037</v>
      </c>
      <c r="J133" s="60"/>
    </row>
    <row r="134" spans="1:10" x14ac:dyDescent="0.35">
      <c r="A134" s="23" t="s">
        <v>114</v>
      </c>
      <c r="B134" s="186">
        <v>22.77</v>
      </c>
      <c r="C134" s="187">
        <v>22.771999999999998</v>
      </c>
      <c r="D134" s="177">
        <f t="shared" si="2"/>
        <v>1.9999999999988916E-3</v>
      </c>
      <c r="E134" s="60"/>
      <c r="F134" s="23" t="s">
        <v>203</v>
      </c>
      <c r="G134" s="186">
        <v>15.465</v>
      </c>
      <c r="H134" s="188">
        <v>15.867000000000001</v>
      </c>
      <c r="I134" s="177">
        <f t="shared" si="3"/>
        <v>0.40200000000000102</v>
      </c>
      <c r="J134" s="60"/>
    </row>
    <row r="135" spans="1:10" x14ac:dyDescent="0.35">
      <c r="A135" s="23" t="s">
        <v>71</v>
      </c>
      <c r="B135" s="186">
        <v>132.679</v>
      </c>
      <c r="C135" s="187">
        <v>132.68</v>
      </c>
      <c r="D135" s="177">
        <f t="shared" si="2"/>
        <v>1.0000000000047748E-3</v>
      </c>
      <c r="E135" s="60"/>
      <c r="F135" s="23" t="s">
        <v>242</v>
      </c>
      <c r="G135" s="186">
        <v>8.3239999999999998</v>
      </c>
      <c r="H135" s="188">
        <v>8.7050000000000001</v>
      </c>
      <c r="I135" s="177">
        <f t="shared" si="3"/>
        <v>0.38100000000000023</v>
      </c>
      <c r="J135" s="60"/>
    </row>
    <row r="136" spans="1:10" x14ac:dyDescent="0.35">
      <c r="A136" s="23" t="s">
        <v>32</v>
      </c>
      <c r="B136" s="186">
        <v>0.20499999999999999</v>
      </c>
      <c r="C136" s="187">
        <v>0.20599999999999999</v>
      </c>
      <c r="D136" s="177">
        <f t="shared" si="2"/>
        <v>1.0000000000000009E-3</v>
      </c>
      <c r="E136" s="60"/>
      <c r="F136" s="23" t="s">
        <v>145</v>
      </c>
      <c r="G136" s="186">
        <v>17.071000000000002</v>
      </c>
      <c r="H136" s="188">
        <v>17.45</v>
      </c>
      <c r="I136" s="177">
        <f t="shared" si="3"/>
        <v>0.37899999999999778</v>
      </c>
      <c r="J136" s="60"/>
    </row>
    <row r="137" spans="1:10" x14ac:dyDescent="0.35">
      <c r="A137" s="23" t="s">
        <v>193</v>
      </c>
      <c r="B137" s="186">
        <v>2.5999999999999999E-2</v>
      </c>
      <c r="C137" s="187">
        <v>2.7E-2</v>
      </c>
      <c r="D137" s="177">
        <f t="shared" si="2"/>
        <v>1.0000000000000009E-3</v>
      </c>
      <c r="E137" s="60"/>
      <c r="F137" s="23" t="s">
        <v>171</v>
      </c>
      <c r="G137" s="186">
        <v>29.175000000000001</v>
      </c>
      <c r="H137" s="188">
        <v>29.552</v>
      </c>
      <c r="I137" s="177">
        <f t="shared" si="3"/>
        <v>0.37699999999999889</v>
      </c>
      <c r="J137" s="60"/>
    </row>
    <row r="138" spans="1:10" x14ac:dyDescent="0.35">
      <c r="A138" s="23" t="s">
        <v>237</v>
      </c>
      <c r="B138" s="186">
        <v>0.23200000000000001</v>
      </c>
      <c r="C138" s="187">
        <v>0.23300000000000001</v>
      </c>
      <c r="D138" s="177">
        <f t="shared" si="2"/>
        <v>1.0000000000000009E-3</v>
      </c>
      <c r="E138" s="60"/>
      <c r="F138" s="23" t="s">
        <v>200</v>
      </c>
      <c r="G138" s="186">
        <v>13.693</v>
      </c>
      <c r="H138" s="188">
        <v>14.064</v>
      </c>
      <c r="I138" s="177">
        <f t="shared" si="3"/>
        <v>0.37100000000000044</v>
      </c>
      <c r="J138" s="60"/>
    </row>
    <row r="139" spans="1:10" x14ac:dyDescent="0.35">
      <c r="A139" s="23" t="s">
        <v>45</v>
      </c>
      <c r="B139" s="186">
        <v>1E-3</v>
      </c>
      <c r="C139" s="187">
        <v>2E-3</v>
      </c>
      <c r="D139" s="177">
        <f t="shared" ref="D139:D202" si="4">C139-B139</f>
        <v>1E-3</v>
      </c>
      <c r="E139" s="60"/>
      <c r="F139" s="23" t="s">
        <v>186</v>
      </c>
      <c r="G139" s="186">
        <v>4.3099999999999996</v>
      </c>
      <c r="H139" s="188">
        <v>4.6630000000000003</v>
      </c>
      <c r="I139" s="177">
        <f t="shared" ref="I139:I202" si="5">H139-G139</f>
        <v>0.35300000000000065</v>
      </c>
      <c r="J139" s="60"/>
    </row>
    <row r="140" spans="1:10" x14ac:dyDescent="0.35">
      <c r="A140" s="23" t="s">
        <v>155</v>
      </c>
      <c r="B140" s="186">
        <v>4.0000000000000001E-3</v>
      </c>
      <c r="C140" s="187">
        <v>5.0000000000000001E-3</v>
      </c>
      <c r="D140" s="177">
        <f t="shared" si="4"/>
        <v>1E-3</v>
      </c>
      <c r="E140" s="60"/>
      <c r="F140" s="23" t="s">
        <v>174</v>
      </c>
      <c r="G140" s="186">
        <v>6.5590000000000002</v>
      </c>
      <c r="H140" s="188">
        <v>6.9050000000000002</v>
      </c>
      <c r="I140" s="177">
        <f t="shared" si="5"/>
        <v>0.34600000000000009</v>
      </c>
      <c r="J140" s="60"/>
    </row>
    <row r="141" spans="1:10" x14ac:dyDescent="0.35">
      <c r="A141" s="23" t="s">
        <v>28</v>
      </c>
      <c r="B141" s="186">
        <v>2.5000000000000001E-2</v>
      </c>
      <c r="C141" s="187">
        <v>2.5999999999999999E-2</v>
      </c>
      <c r="D141" s="177">
        <f t="shared" si="4"/>
        <v>9.9999999999999742E-4</v>
      </c>
      <c r="E141" s="60"/>
      <c r="F141" s="23" t="s">
        <v>1</v>
      </c>
      <c r="G141" s="186">
        <v>0.60599999999999998</v>
      </c>
      <c r="H141" s="188">
        <v>0.95</v>
      </c>
      <c r="I141" s="177">
        <f t="shared" si="5"/>
        <v>0.34399999999999997</v>
      </c>
      <c r="J141" s="60"/>
    </row>
    <row r="142" spans="1:10" x14ac:dyDescent="0.35">
      <c r="A142" s="23" t="s">
        <v>88</v>
      </c>
      <c r="B142" s="186">
        <v>1.385</v>
      </c>
      <c r="C142" s="187">
        <v>1.3859999999999999</v>
      </c>
      <c r="D142" s="177">
        <f t="shared" si="4"/>
        <v>9.9999999999988987E-4</v>
      </c>
      <c r="E142" s="60"/>
      <c r="F142" s="23" t="s">
        <v>150</v>
      </c>
      <c r="G142" s="186">
        <v>4.6379999999999999</v>
      </c>
      <c r="H142" s="188">
        <v>4.9779999999999998</v>
      </c>
      <c r="I142" s="177">
        <f t="shared" si="5"/>
        <v>0.33999999999999986</v>
      </c>
      <c r="J142" s="60"/>
    </row>
    <row r="143" spans="1:10" x14ac:dyDescent="0.35">
      <c r="A143" s="23" t="s">
        <v>4</v>
      </c>
      <c r="B143" s="186">
        <v>3.1960000000000002</v>
      </c>
      <c r="C143" s="187">
        <v>3.1960000000000002</v>
      </c>
      <c r="D143" s="177">
        <f t="shared" si="4"/>
        <v>0</v>
      </c>
      <c r="E143" s="60"/>
      <c r="F143" s="23" t="s">
        <v>75</v>
      </c>
      <c r="G143" s="186">
        <v>16.161000000000001</v>
      </c>
      <c r="H143" s="188">
        <v>16.486999999999998</v>
      </c>
      <c r="I143" s="177">
        <f t="shared" si="5"/>
        <v>0.32599999999999696</v>
      </c>
      <c r="J143" s="60"/>
    </row>
    <row r="144" spans="1:10" x14ac:dyDescent="0.35">
      <c r="A144" s="23" t="s">
        <v>6</v>
      </c>
      <c r="B144" s="186">
        <v>0.13400000000000001</v>
      </c>
      <c r="C144" s="187">
        <v>0.13400000000000001</v>
      </c>
      <c r="D144" s="177">
        <f t="shared" si="4"/>
        <v>0</v>
      </c>
      <c r="E144" s="60"/>
      <c r="F144" s="23" t="s">
        <v>93</v>
      </c>
      <c r="G144" s="186">
        <v>3.399</v>
      </c>
      <c r="H144" s="188">
        <v>3.7040000000000002</v>
      </c>
      <c r="I144" s="177">
        <f t="shared" si="5"/>
        <v>0.30500000000000016</v>
      </c>
      <c r="J144" s="60"/>
    </row>
    <row r="145" spans="1:10" x14ac:dyDescent="0.35">
      <c r="A145" s="23" t="s">
        <v>8</v>
      </c>
      <c r="B145" s="186">
        <v>0.45300000000000001</v>
      </c>
      <c r="C145" s="187">
        <v>0.45300000000000001</v>
      </c>
      <c r="D145" s="177">
        <f t="shared" si="4"/>
        <v>0</v>
      </c>
      <c r="E145" s="60"/>
      <c r="F145" s="23" t="s">
        <v>128</v>
      </c>
      <c r="G145" s="186">
        <v>10.372</v>
      </c>
      <c r="H145" s="188">
        <v>10.654999999999999</v>
      </c>
      <c r="I145" s="177">
        <f t="shared" si="5"/>
        <v>0.28299999999999947</v>
      </c>
      <c r="J145" s="60"/>
    </row>
    <row r="146" spans="1:10" x14ac:dyDescent="0.35">
      <c r="A146" s="23" t="s">
        <v>13</v>
      </c>
      <c r="B146" s="186">
        <v>9.2999999999999999E-2</v>
      </c>
      <c r="C146" s="187">
        <v>9.2999999999999999E-2</v>
      </c>
      <c r="D146" s="177">
        <f t="shared" si="4"/>
        <v>0</v>
      </c>
      <c r="E146" s="60"/>
      <c r="F146" s="23" t="s">
        <v>182</v>
      </c>
      <c r="G146" s="186">
        <v>7.9909999999999997</v>
      </c>
      <c r="H146" s="188">
        <v>8.2729999999999997</v>
      </c>
      <c r="I146" s="177">
        <f t="shared" si="5"/>
        <v>0.28200000000000003</v>
      </c>
      <c r="J146" s="60"/>
    </row>
    <row r="147" spans="1:10" x14ac:dyDescent="0.35">
      <c r="A147" s="23" t="s">
        <v>14</v>
      </c>
      <c r="B147" s="186"/>
      <c r="C147" s="189"/>
      <c r="D147" s="177">
        <f t="shared" si="4"/>
        <v>0</v>
      </c>
      <c r="E147" s="60"/>
      <c r="F147" s="23" t="s">
        <v>247</v>
      </c>
      <c r="G147" s="186">
        <v>17.474</v>
      </c>
      <c r="H147" s="188">
        <v>17.75</v>
      </c>
      <c r="I147" s="177">
        <f t="shared" si="5"/>
        <v>0.2759999999999998</v>
      </c>
      <c r="J147" s="60"/>
    </row>
    <row r="148" spans="1:10" x14ac:dyDescent="0.35">
      <c r="A148" s="23" t="s">
        <v>15</v>
      </c>
      <c r="B148" s="186">
        <v>8.9999999999999993E-3</v>
      </c>
      <c r="C148" s="187">
        <v>8.9999999999999993E-3</v>
      </c>
      <c r="D148" s="177">
        <f t="shared" si="4"/>
        <v>0</v>
      </c>
      <c r="E148" s="60"/>
      <c r="F148" s="23" t="s">
        <v>113</v>
      </c>
      <c r="G148" s="186">
        <v>3.56</v>
      </c>
      <c r="H148" s="188">
        <v>3.8319999999999999</v>
      </c>
      <c r="I148" s="177">
        <f t="shared" si="5"/>
        <v>0.2719999999999998</v>
      </c>
      <c r="J148" s="60"/>
    </row>
    <row r="149" spans="1:10" x14ac:dyDescent="0.35">
      <c r="A149" s="23" t="s">
        <v>16</v>
      </c>
      <c r="B149" s="186">
        <v>0.91900000000000004</v>
      </c>
      <c r="C149" s="187">
        <v>0.91900000000000004</v>
      </c>
      <c r="D149" s="177">
        <f t="shared" si="4"/>
        <v>0</v>
      </c>
      <c r="E149" s="60"/>
      <c r="F149" s="23" t="s">
        <v>11</v>
      </c>
      <c r="G149" s="186">
        <v>116.441</v>
      </c>
      <c r="H149" s="188">
        <v>116.681</v>
      </c>
      <c r="I149" s="177">
        <f t="shared" si="5"/>
        <v>0.23999999999999488</v>
      </c>
      <c r="J149" s="60"/>
    </row>
    <row r="150" spans="1:10" x14ac:dyDescent="0.35">
      <c r="A150" s="23" t="s">
        <v>17</v>
      </c>
      <c r="B150" s="186">
        <v>1E-3</v>
      </c>
      <c r="C150" s="187">
        <v>1E-3</v>
      </c>
      <c r="D150" s="177">
        <f t="shared" si="4"/>
        <v>0</v>
      </c>
      <c r="E150" s="60"/>
      <c r="F150" s="23" t="s">
        <v>24</v>
      </c>
      <c r="G150" s="186">
        <v>16.045000000000002</v>
      </c>
      <c r="H150" s="188">
        <v>16.238</v>
      </c>
      <c r="I150" s="177">
        <f t="shared" si="5"/>
        <v>0.19299999999999784</v>
      </c>
      <c r="J150" s="60"/>
    </row>
    <row r="151" spans="1:10" x14ac:dyDescent="0.35">
      <c r="A151" s="23" t="s">
        <v>18</v>
      </c>
      <c r="B151" s="186"/>
      <c r="C151" s="189"/>
      <c r="D151" s="177">
        <f t="shared" si="4"/>
        <v>0</v>
      </c>
      <c r="E151" s="60"/>
      <c r="F151" s="23" t="s">
        <v>28</v>
      </c>
      <c r="G151" s="186">
        <v>18.727</v>
      </c>
      <c r="H151" s="188">
        <v>18.917999999999999</v>
      </c>
      <c r="I151" s="177">
        <f t="shared" si="5"/>
        <v>0.19099999999999895</v>
      </c>
      <c r="J151" s="60"/>
    </row>
    <row r="152" spans="1:10" x14ac:dyDescent="0.35">
      <c r="A152" s="23" t="s">
        <v>19</v>
      </c>
      <c r="B152" s="186">
        <v>1.087</v>
      </c>
      <c r="C152" s="187">
        <v>1.087</v>
      </c>
      <c r="D152" s="177">
        <f t="shared" si="4"/>
        <v>0</v>
      </c>
      <c r="E152" s="60"/>
      <c r="F152" s="23" t="s">
        <v>101</v>
      </c>
      <c r="G152" s="186">
        <v>1.8029999999999999</v>
      </c>
      <c r="H152" s="188">
        <v>1.988</v>
      </c>
      <c r="I152" s="177">
        <f t="shared" si="5"/>
        <v>0.18500000000000005</v>
      </c>
      <c r="J152" s="60"/>
    </row>
    <row r="153" spans="1:10" x14ac:dyDescent="0.35">
      <c r="A153" s="23" t="s">
        <v>24</v>
      </c>
      <c r="B153" s="186">
        <v>0.38800000000000001</v>
      </c>
      <c r="C153" s="187">
        <v>0.38800000000000001</v>
      </c>
      <c r="D153" s="177">
        <f t="shared" si="4"/>
        <v>0</v>
      </c>
      <c r="E153" s="60"/>
      <c r="F153" s="23" t="s">
        <v>89</v>
      </c>
      <c r="G153" s="186">
        <v>3.5579999999999998</v>
      </c>
      <c r="H153" s="188">
        <v>3.7320000000000002</v>
      </c>
      <c r="I153" s="177">
        <f t="shared" si="5"/>
        <v>0.17400000000000038</v>
      </c>
      <c r="J153" s="60"/>
    </row>
    <row r="154" spans="1:10" x14ac:dyDescent="0.35">
      <c r="A154" s="23" t="s">
        <v>25</v>
      </c>
      <c r="B154" s="186">
        <v>8.5000000000000006E-2</v>
      </c>
      <c r="C154" s="187">
        <v>8.5000000000000006E-2</v>
      </c>
      <c r="D154" s="177">
        <f t="shared" si="4"/>
        <v>0</v>
      </c>
      <c r="E154" s="60"/>
      <c r="F154" s="23" t="s">
        <v>16</v>
      </c>
      <c r="G154" s="186">
        <v>42.12</v>
      </c>
      <c r="H154" s="188">
        <v>42.277000000000001</v>
      </c>
      <c r="I154" s="177">
        <f t="shared" si="5"/>
        <v>0.15700000000000358</v>
      </c>
      <c r="J154" s="60"/>
    </row>
    <row r="155" spans="1:10" x14ac:dyDescent="0.35">
      <c r="A155" s="23" t="s">
        <v>29</v>
      </c>
      <c r="B155" s="186">
        <v>8.7999999999999995E-2</v>
      </c>
      <c r="C155" s="187">
        <v>8.7999999999999995E-2</v>
      </c>
      <c r="D155" s="177">
        <f t="shared" si="4"/>
        <v>0</v>
      </c>
      <c r="E155" s="60"/>
      <c r="F155" s="23" t="s">
        <v>222</v>
      </c>
      <c r="G155" s="186">
        <v>20.606000000000002</v>
      </c>
      <c r="H155" s="188">
        <v>20.756</v>
      </c>
      <c r="I155" s="177">
        <f t="shared" si="5"/>
        <v>0.14999999999999858</v>
      </c>
      <c r="J155" s="60"/>
    </row>
    <row r="156" spans="1:10" x14ac:dyDescent="0.35">
      <c r="A156" s="23" t="s">
        <v>31</v>
      </c>
      <c r="B156" s="186">
        <v>5.0000000000000001E-3</v>
      </c>
      <c r="C156" s="187">
        <v>5.0000000000000001E-3</v>
      </c>
      <c r="D156" s="177">
        <f t="shared" si="4"/>
        <v>0</v>
      </c>
      <c r="E156" s="60"/>
      <c r="F156" s="23" t="s">
        <v>255</v>
      </c>
      <c r="G156" s="186">
        <v>10.672000000000001</v>
      </c>
      <c r="H156" s="188">
        <v>10.819000000000001</v>
      </c>
      <c r="I156" s="177">
        <f t="shared" si="5"/>
        <v>0.14700000000000024</v>
      </c>
      <c r="J156" s="60"/>
    </row>
    <row r="157" spans="1:10" x14ac:dyDescent="0.35">
      <c r="A157" s="23" t="s">
        <v>34</v>
      </c>
      <c r="B157" s="186">
        <v>4.0000000000000001E-3</v>
      </c>
      <c r="C157" s="187">
        <v>4.0000000000000001E-3</v>
      </c>
      <c r="D157" s="177">
        <f t="shared" si="4"/>
        <v>0</v>
      </c>
      <c r="E157" s="60"/>
      <c r="F157" s="23" t="s">
        <v>256</v>
      </c>
      <c r="G157" s="186">
        <v>7.4630000000000001</v>
      </c>
      <c r="H157" s="188">
        <v>7.6050000000000004</v>
      </c>
      <c r="I157" s="177">
        <f t="shared" si="5"/>
        <v>0.14200000000000035</v>
      </c>
      <c r="J157" s="60"/>
    </row>
    <row r="158" spans="1:10" x14ac:dyDescent="0.35">
      <c r="A158" s="23" t="s">
        <v>38</v>
      </c>
      <c r="B158" s="186"/>
      <c r="C158" s="189"/>
      <c r="D158" s="177">
        <f t="shared" si="4"/>
        <v>0</v>
      </c>
      <c r="E158" s="60"/>
      <c r="F158" s="23" t="s">
        <v>140</v>
      </c>
      <c r="G158" s="186">
        <v>3.58</v>
      </c>
      <c r="H158" s="188">
        <v>3.7029999999999998</v>
      </c>
      <c r="I158" s="177">
        <f t="shared" si="5"/>
        <v>0.12299999999999978</v>
      </c>
      <c r="J158" s="60"/>
    </row>
    <row r="159" spans="1:10" x14ac:dyDescent="0.35">
      <c r="A159" s="23" t="s">
        <v>40</v>
      </c>
      <c r="B159" s="186">
        <v>6.9000000000000006E-2</v>
      </c>
      <c r="C159" s="187">
        <v>6.9000000000000006E-2</v>
      </c>
      <c r="D159" s="177">
        <f t="shared" si="4"/>
        <v>0</v>
      </c>
      <c r="E159" s="60"/>
      <c r="F159" s="23" t="s">
        <v>144</v>
      </c>
      <c r="G159" s="186">
        <v>4.3639999999999999</v>
      </c>
      <c r="H159" s="188">
        <v>4.4800000000000004</v>
      </c>
      <c r="I159" s="177">
        <f t="shared" si="5"/>
        <v>0.11600000000000055</v>
      </c>
      <c r="J159" s="60"/>
    </row>
    <row r="160" spans="1:10" x14ac:dyDescent="0.35">
      <c r="A160" s="23" t="s">
        <v>41</v>
      </c>
      <c r="B160" s="186"/>
      <c r="C160" s="189"/>
      <c r="D160" s="177">
        <f t="shared" si="4"/>
        <v>0</v>
      </c>
      <c r="E160" s="60"/>
      <c r="F160" s="23" t="s">
        <v>96</v>
      </c>
      <c r="G160" s="186">
        <v>0.79500000000000004</v>
      </c>
      <c r="H160" s="188">
        <v>0.91100000000000003</v>
      </c>
      <c r="I160" s="177">
        <f t="shared" si="5"/>
        <v>0.11599999999999999</v>
      </c>
      <c r="J160" s="60"/>
    </row>
    <row r="161" spans="1:10" x14ac:dyDescent="0.35">
      <c r="A161" s="23" t="s">
        <v>42</v>
      </c>
      <c r="B161" s="186">
        <v>1E-3</v>
      </c>
      <c r="C161" s="187">
        <v>1E-3</v>
      </c>
      <c r="D161" s="177">
        <f t="shared" si="4"/>
        <v>0</v>
      </c>
      <c r="E161" s="60"/>
      <c r="F161" s="23" t="s">
        <v>48</v>
      </c>
      <c r="G161" s="186">
        <v>0.32100000000000001</v>
      </c>
      <c r="H161" s="188">
        <v>0.436</v>
      </c>
      <c r="I161" s="177">
        <f t="shared" si="5"/>
        <v>0.11499999999999999</v>
      </c>
      <c r="J161" s="60"/>
    </row>
    <row r="162" spans="1:10" x14ac:dyDescent="0.35">
      <c r="A162" s="23" t="s">
        <v>43</v>
      </c>
      <c r="B162" s="186">
        <v>0</v>
      </c>
      <c r="C162" s="187">
        <v>0</v>
      </c>
      <c r="D162" s="177">
        <f t="shared" si="4"/>
        <v>0</v>
      </c>
      <c r="E162" s="60"/>
      <c r="F162" s="23" t="s">
        <v>228</v>
      </c>
      <c r="G162" s="186">
        <v>5.9189999999999996</v>
      </c>
      <c r="H162" s="188">
        <v>6.032</v>
      </c>
      <c r="I162" s="177">
        <f t="shared" si="5"/>
        <v>0.11300000000000043</v>
      </c>
      <c r="J162" s="60"/>
    </row>
    <row r="163" spans="1:10" x14ac:dyDescent="0.35">
      <c r="A163" s="23" t="s">
        <v>44</v>
      </c>
      <c r="B163" s="186"/>
      <c r="C163" s="189"/>
      <c r="D163" s="177">
        <f t="shared" si="4"/>
        <v>0</v>
      </c>
      <c r="E163" s="60"/>
      <c r="F163" s="23" t="s">
        <v>206</v>
      </c>
      <c r="G163" s="186">
        <v>3.68</v>
      </c>
      <c r="H163" s="188">
        <v>3.7909999999999999</v>
      </c>
      <c r="I163" s="177">
        <f t="shared" si="5"/>
        <v>0.11099999999999977</v>
      </c>
      <c r="J163" s="60"/>
    </row>
    <row r="164" spans="1:10" x14ac:dyDescent="0.35">
      <c r="A164" s="23" t="s">
        <v>46</v>
      </c>
      <c r="B164" s="186"/>
      <c r="C164" s="189"/>
      <c r="D164" s="177">
        <f t="shared" si="4"/>
        <v>0</v>
      </c>
      <c r="E164" s="60"/>
      <c r="F164" s="23" t="s">
        <v>138</v>
      </c>
      <c r="G164" s="186">
        <v>4.8559999999999999</v>
      </c>
      <c r="H164" s="188">
        <v>4.9619999999999997</v>
      </c>
      <c r="I164" s="177">
        <f t="shared" si="5"/>
        <v>0.10599999999999987</v>
      </c>
      <c r="J164" s="60"/>
    </row>
    <row r="165" spans="1:10" x14ac:dyDescent="0.35">
      <c r="A165" s="23" t="s">
        <v>51</v>
      </c>
      <c r="B165" s="186">
        <v>3.3149999999999999</v>
      </c>
      <c r="C165" s="187">
        <v>3.3149999999999999</v>
      </c>
      <c r="D165" s="177">
        <f t="shared" si="4"/>
        <v>0</v>
      </c>
      <c r="E165" s="60"/>
      <c r="F165" s="23" t="s">
        <v>141</v>
      </c>
      <c r="G165" s="186">
        <v>0.89</v>
      </c>
      <c r="H165" s="188">
        <v>0.98599999999999999</v>
      </c>
      <c r="I165" s="177">
        <f t="shared" si="5"/>
        <v>9.5999999999999974E-2</v>
      </c>
      <c r="J165" s="60"/>
    </row>
    <row r="166" spans="1:10" x14ac:dyDescent="0.35">
      <c r="A166" s="23" t="s">
        <v>52</v>
      </c>
      <c r="B166" s="186"/>
      <c r="C166" s="189"/>
      <c r="D166" s="177">
        <f t="shared" si="4"/>
        <v>0</v>
      </c>
      <c r="E166" s="60"/>
      <c r="F166" s="23" t="s">
        <v>208</v>
      </c>
      <c r="G166" s="186">
        <v>3.8010000000000002</v>
      </c>
      <c r="H166" s="188">
        <v>3.8929999999999998</v>
      </c>
      <c r="I166" s="177">
        <f t="shared" si="5"/>
        <v>9.1999999999999638E-2</v>
      </c>
      <c r="J166" s="60"/>
    </row>
    <row r="167" spans="1:10" x14ac:dyDescent="0.35">
      <c r="A167" s="23" t="s">
        <v>53</v>
      </c>
      <c r="B167" s="186"/>
      <c r="C167" s="189"/>
      <c r="D167" s="177">
        <f t="shared" si="4"/>
        <v>0</v>
      </c>
      <c r="E167" s="60"/>
      <c r="F167" s="23" t="s">
        <v>170</v>
      </c>
      <c r="G167" s="186">
        <v>14.180999999999999</v>
      </c>
      <c r="H167" s="188">
        <v>14.260999999999999</v>
      </c>
      <c r="I167" s="177">
        <f t="shared" si="5"/>
        <v>8.0000000000000071E-2</v>
      </c>
      <c r="J167" s="60"/>
    </row>
    <row r="168" spans="1:10" x14ac:dyDescent="0.35">
      <c r="A168" s="23" t="s">
        <v>54</v>
      </c>
      <c r="B168" s="186"/>
      <c r="C168" s="189"/>
      <c r="D168" s="177">
        <f t="shared" si="4"/>
        <v>0</v>
      </c>
      <c r="E168" s="60"/>
      <c r="F168" s="23" t="s">
        <v>164</v>
      </c>
      <c r="G168" s="186">
        <v>11.694000000000001</v>
      </c>
      <c r="H168" s="188">
        <v>11.773999999999999</v>
      </c>
      <c r="I168" s="177">
        <f t="shared" si="5"/>
        <v>7.9999999999998295E-2</v>
      </c>
      <c r="J168" s="60"/>
    </row>
    <row r="169" spans="1:10" x14ac:dyDescent="0.35">
      <c r="A169" s="23" t="s">
        <v>55</v>
      </c>
      <c r="B169" s="186"/>
      <c r="C169" s="189"/>
      <c r="D169" s="177">
        <f t="shared" si="4"/>
        <v>0</v>
      </c>
      <c r="E169" s="60"/>
      <c r="F169" s="23" t="s">
        <v>34</v>
      </c>
      <c r="G169" s="186">
        <v>14.433</v>
      </c>
      <c r="H169" s="188">
        <v>14.507</v>
      </c>
      <c r="I169" s="177">
        <f t="shared" si="5"/>
        <v>7.3999999999999844E-2</v>
      </c>
      <c r="J169" s="60"/>
    </row>
    <row r="170" spans="1:10" x14ac:dyDescent="0.35">
      <c r="A170" s="23" t="s">
        <v>56</v>
      </c>
      <c r="B170" s="186"/>
      <c r="C170" s="189"/>
      <c r="D170" s="177">
        <f t="shared" si="4"/>
        <v>0</v>
      </c>
      <c r="E170" s="60"/>
      <c r="F170" s="23" t="s">
        <v>64</v>
      </c>
      <c r="G170" s="186">
        <v>30.411999999999999</v>
      </c>
      <c r="H170" s="188">
        <v>30.481000000000002</v>
      </c>
      <c r="I170" s="177">
        <f t="shared" si="5"/>
        <v>6.9000000000002615E-2</v>
      </c>
      <c r="J170" s="60"/>
    </row>
    <row r="171" spans="1:10" x14ac:dyDescent="0.35">
      <c r="A171" s="23" t="s">
        <v>57</v>
      </c>
      <c r="B171" s="186"/>
      <c r="C171" s="189"/>
      <c r="D171" s="177">
        <f t="shared" si="4"/>
        <v>0</v>
      </c>
      <c r="E171" s="60"/>
      <c r="F171" s="23" t="s">
        <v>31</v>
      </c>
      <c r="G171" s="186">
        <v>6.6849999999999996</v>
      </c>
      <c r="H171" s="188">
        <v>6.7519999999999998</v>
      </c>
      <c r="I171" s="177">
        <f t="shared" si="5"/>
        <v>6.7000000000000171E-2</v>
      </c>
      <c r="J171" s="60"/>
    </row>
    <row r="172" spans="1:10" x14ac:dyDescent="0.35">
      <c r="A172" s="23" t="s">
        <v>58</v>
      </c>
      <c r="B172" s="186">
        <v>1E-3</v>
      </c>
      <c r="C172" s="187">
        <v>1E-3</v>
      </c>
      <c r="D172" s="177">
        <f t="shared" si="4"/>
        <v>0</v>
      </c>
      <c r="E172" s="60"/>
      <c r="F172" s="23" t="s">
        <v>209</v>
      </c>
      <c r="G172" s="186">
        <v>2.153</v>
      </c>
      <c r="H172" s="188">
        <v>2.1989999999999998</v>
      </c>
      <c r="I172" s="177">
        <f t="shared" si="5"/>
        <v>4.5999999999999819E-2</v>
      </c>
      <c r="J172" s="60"/>
    </row>
    <row r="173" spans="1:10" x14ac:dyDescent="0.35">
      <c r="A173" s="23" t="s">
        <v>63</v>
      </c>
      <c r="B173" s="186">
        <v>4.0000000000000001E-3</v>
      </c>
      <c r="C173" s="187">
        <v>4.0000000000000001E-3</v>
      </c>
      <c r="D173" s="177">
        <f t="shared" si="4"/>
        <v>0</v>
      </c>
      <c r="E173" s="60"/>
      <c r="F173" s="23" t="s">
        <v>139</v>
      </c>
      <c r="G173" s="186">
        <v>2.67</v>
      </c>
      <c r="H173" s="188">
        <v>2.7120000000000002</v>
      </c>
      <c r="I173" s="177">
        <f t="shared" si="5"/>
        <v>4.2000000000000259E-2</v>
      </c>
      <c r="J173" s="60"/>
    </row>
    <row r="174" spans="1:10" x14ac:dyDescent="0.35">
      <c r="A174" s="23" t="s">
        <v>65</v>
      </c>
      <c r="B174" s="186"/>
      <c r="C174" s="189"/>
      <c r="D174" s="177">
        <f t="shared" si="4"/>
        <v>0</v>
      </c>
      <c r="E174" s="60"/>
      <c r="F174" s="23" t="s">
        <v>136</v>
      </c>
      <c r="G174" s="186">
        <v>1.34</v>
      </c>
      <c r="H174" s="188">
        <v>1.3819999999999999</v>
      </c>
      <c r="I174" s="177">
        <f t="shared" si="5"/>
        <v>4.1999999999999815E-2</v>
      </c>
      <c r="J174" s="60"/>
    </row>
    <row r="175" spans="1:10" x14ac:dyDescent="0.35">
      <c r="A175" s="23" t="s">
        <v>351</v>
      </c>
      <c r="B175" s="186">
        <v>453.09</v>
      </c>
      <c r="C175" s="187">
        <v>453.09</v>
      </c>
      <c r="D175" s="177">
        <f t="shared" si="4"/>
        <v>0</v>
      </c>
      <c r="E175" s="60"/>
      <c r="F175" s="23" t="s">
        <v>92</v>
      </c>
      <c r="G175" s="186">
        <v>0.90500000000000003</v>
      </c>
      <c r="H175" s="188">
        <v>0.94599999999999995</v>
      </c>
      <c r="I175" s="177">
        <f t="shared" si="5"/>
        <v>4.0999999999999925E-2</v>
      </c>
      <c r="J175" s="60"/>
    </row>
    <row r="176" spans="1:10" x14ac:dyDescent="0.35">
      <c r="A176" s="23" t="s">
        <v>68</v>
      </c>
      <c r="B176" s="186"/>
      <c r="C176" s="189"/>
      <c r="D176" s="177">
        <f t="shared" si="4"/>
        <v>0</v>
      </c>
      <c r="E176" s="60"/>
      <c r="F176" s="23" t="s">
        <v>244</v>
      </c>
      <c r="G176" s="186">
        <v>5.0570000000000004</v>
      </c>
      <c r="H176" s="188">
        <v>5.0979999999999999</v>
      </c>
      <c r="I176" s="177">
        <f t="shared" si="5"/>
        <v>4.0999999999999481E-2</v>
      </c>
      <c r="J176" s="60"/>
    </row>
    <row r="177" spans="1:10" x14ac:dyDescent="0.35">
      <c r="A177" s="23" t="s">
        <v>69</v>
      </c>
      <c r="B177" s="186"/>
      <c r="C177" s="189"/>
      <c r="D177" s="177">
        <f t="shared" si="4"/>
        <v>0</v>
      </c>
      <c r="E177" s="60"/>
      <c r="F177" s="23" t="s">
        <v>50</v>
      </c>
      <c r="G177" s="186">
        <v>27.725999999999999</v>
      </c>
      <c r="H177" s="188">
        <v>27.763000000000002</v>
      </c>
      <c r="I177" s="177">
        <f t="shared" si="5"/>
        <v>3.7000000000002586E-2</v>
      </c>
      <c r="J177" s="60"/>
    </row>
    <row r="178" spans="1:10" x14ac:dyDescent="0.35">
      <c r="A178" s="23" t="s">
        <v>507</v>
      </c>
      <c r="B178" s="186">
        <v>1561.7429999999999</v>
      </c>
      <c r="C178" s="187">
        <v>1561.7429999999999</v>
      </c>
      <c r="D178" s="177">
        <f t="shared" si="4"/>
        <v>0</v>
      </c>
      <c r="E178" s="60"/>
      <c r="F178" s="23" t="s">
        <v>248</v>
      </c>
      <c r="G178" s="186">
        <v>5.3360000000000003</v>
      </c>
      <c r="H178" s="188">
        <v>5.3719999999999999</v>
      </c>
      <c r="I178" s="177">
        <f t="shared" si="5"/>
        <v>3.5999999999999588E-2</v>
      </c>
      <c r="J178" s="60"/>
    </row>
    <row r="179" spans="1:10" x14ac:dyDescent="0.35">
      <c r="A179" s="23" t="s">
        <v>73</v>
      </c>
      <c r="B179" s="186">
        <v>2.4E-2</v>
      </c>
      <c r="C179" s="187">
        <v>2.4E-2</v>
      </c>
      <c r="D179" s="177">
        <f t="shared" si="4"/>
        <v>0</v>
      </c>
      <c r="E179" s="60"/>
      <c r="F179" s="23" t="s">
        <v>187</v>
      </c>
      <c r="G179" s="186">
        <v>7.0890000000000004</v>
      </c>
      <c r="H179" s="188">
        <v>7.1210000000000004</v>
      </c>
      <c r="I179" s="177">
        <f t="shared" si="5"/>
        <v>3.2000000000000028E-2</v>
      </c>
      <c r="J179" s="60"/>
    </row>
    <row r="180" spans="1:10" x14ac:dyDescent="0.35">
      <c r="A180" s="23" t="s">
        <v>78</v>
      </c>
      <c r="B180" s="186"/>
      <c r="C180" s="189"/>
      <c r="D180" s="177">
        <f t="shared" si="4"/>
        <v>0</v>
      </c>
      <c r="E180" s="60"/>
      <c r="F180" s="23" t="s">
        <v>180</v>
      </c>
      <c r="G180" s="186">
        <v>1.952</v>
      </c>
      <c r="H180" s="188">
        <v>1.9830000000000001</v>
      </c>
      <c r="I180" s="177">
        <f t="shared" si="5"/>
        <v>3.1000000000000139E-2</v>
      </c>
      <c r="J180" s="60"/>
    </row>
    <row r="181" spans="1:10" x14ac:dyDescent="0.35">
      <c r="A181" s="23" t="s">
        <v>79</v>
      </c>
      <c r="B181" s="186">
        <v>1.4999999999999999E-2</v>
      </c>
      <c r="C181" s="187">
        <v>1.4999999999999999E-2</v>
      </c>
      <c r="D181" s="177">
        <f t="shared" si="4"/>
        <v>0</v>
      </c>
      <c r="E181" s="60"/>
      <c r="F181" s="23" t="s">
        <v>118</v>
      </c>
      <c r="G181" s="186">
        <v>0.39600000000000002</v>
      </c>
      <c r="H181" s="188">
        <v>0.42699999999999999</v>
      </c>
      <c r="I181" s="177">
        <f t="shared" si="5"/>
        <v>3.0999999999999972E-2</v>
      </c>
      <c r="J181" s="60"/>
    </row>
    <row r="182" spans="1:10" x14ac:dyDescent="0.35">
      <c r="A182" s="23" t="s">
        <v>82</v>
      </c>
      <c r="B182" s="186">
        <v>8.0000000000000002E-3</v>
      </c>
      <c r="C182" s="187">
        <v>8.0000000000000002E-3</v>
      </c>
      <c r="D182" s="177">
        <f t="shared" si="4"/>
        <v>0</v>
      </c>
      <c r="E182" s="60"/>
      <c r="F182" s="23" t="s">
        <v>91</v>
      </c>
      <c r="G182" s="186">
        <v>1.228</v>
      </c>
      <c r="H182" s="188">
        <v>1.2569999999999999</v>
      </c>
      <c r="I182" s="177">
        <f t="shared" si="5"/>
        <v>2.8999999999999915E-2</v>
      </c>
      <c r="J182" s="60"/>
    </row>
    <row r="183" spans="1:10" x14ac:dyDescent="0.35">
      <c r="A183" s="23" t="s">
        <v>83</v>
      </c>
      <c r="B183" s="186"/>
      <c r="C183" s="189"/>
      <c r="D183" s="177">
        <f t="shared" si="4"/>
        <v>0</v>
      </c>
      <c r="E183" s="60"/>
      <c r="F183" s="23" t="s">
        <v>111</v>
      </c>
      <c r="G183" s="186">
        <v>1.91</v>
      </c>
      <c r="H183" s="188">
        <v>1.9359999999999999</v>
      </c>
      <c r="I183" s="177">
        <f t="shared" si="5"/>
        <v>2.6000000000000023E-2</v>
      </c>
      <c r="J183" s="60"/>
    </row>
    <row r="184" spans="1:10" x14ac:dyDescent="0.35">
      <c r="A184" s="23" t="s">
        <v>84</v>
      </c>
      <c r="B184" s="186"/>
      <c r="C184" s="189"/>
      <c r="D184" s="177">
        <f t="shared" si="4"/>
        <v>0</v>
      </c>
      <c r="E184" s="60"/>
      <c r="F184" s="23" t="s">
        <v>106</v>
      </c>
      <c r="G184" s="186">
        <v>27.780999999999999</v>
      </c>
      <c r="H184" s="188">
        <v>27.805</v>
      </c>
      <c r="I184" s="177">
        <f t="shared" si="5"/>
        <v>2.4000000000000909E-2</v>
      </c>
      <c r="J184" s="60"/>
    </row>
    <row r="185" spans="1:10" x14ac:dyDescent="0.35">
      <c r="A185" s="23" t="s">
        <v>85</v>
      </c>
      <c r="B185" s="186"/>
      <c r="C185" s="189"/>
      <c r="D185" s="177">
        <f t="shared" si="4"/>
        <v>0</v>
      </c>
      <c r="E185" s="60"/>
      <c r="F185" s="23" t="s">
        <v>8</v>
      </c>
      <c r="G185" s="186">
        <v>0.02</v>
      </c>
      <c r="H185" s="188">
        <v>4.3999999999999997E-2</v>
      </c>
      <c r="I185" s="177">
        <f t="shared" si="5"/>
        <v>2.3999999999999997E-2</v>
      </c>
      <c r="J185" s="60"/>
    </row>
    <row r="186" spans="1:10" x14ac:dyDescent="0.35">
      <c r="A186" s="23" t="s">
        <v>86</v>
      </c>
      <c r="B186" s="186"/>
      <c r="C186" s="189"/>
      <c r="D186" s="177">
        <f t="shared" si="4"/>
        <v>0</v>
      </c>
      <c r="E186" s="60"/>
      <c r="F186" s="23" t="s">
        <v>126</v>
      </c>
      <c r="G186" s="186">
        <v>1.0640000000000001</v>
      </c>
      <c r="H186" s="188">
        <v>1.077</v>
      </c>
      <c r="I186" s="177">
        <f t="shared" si="5"/>
        <v>1.2999999999999901E-2</v>
      </c>
      <c r="J186" s="60"/>
    </row>
    <row r="187" spans="1:10" x14ac:dyDescent="0.35">
      <c r="A187" s="23" t="s">
        <v>87</v>
      </c>
      <c r="B187" s="186">
        <v>2E-3</v>
      </c>
      <c r="C187" s="187">
        <v>2E-3</v>
      </c>
      <c r="D187" s="177">
        <f t="shared" si="4"/>
        <v>0</v>
      </c>
      <c r="E187" s="60"/>
      <c r="F187" s="23" t="s">
        <v>81</v>
      </c>
      <c r="G187" s="186">
        <v>181.89500000000001</v>
      </c>
      <c r="H187" s="188">
        <v>181.90600000000001</v>
      </c>
      <c r="I187" s="177">
        <f t="shared" si="5"/>
        <v>1.099999999999568E-2</v>
      </c>
      <c r="J187" s="60"/>
    </row>
    <row r="188" spans="1:10" x14ac:dyDescent="0.35">
      <c r="A188" s="23" t="s">
        <v>89</v>
      </c>
      <c r="B188" s="186">
        <v>8.9999999999999993E-3</v>
      </c>
      <c r="C188" s="187">
        <v>8.9999999999999993E-3</v>
      </c>
      <c r="D188" s="177">
        <f t="shared" si="4"/>
        <v>0</v>
      </c>
      <c r="E188" s="60"/>
      <c r="F188" s="23" t="s">
        <v>18</v>
      </c>
      <c r="G188" s="186">
        <v>0.185</v>
      </c>
      <c r="H188" s="188">
        <v>0.19500000000000001</v>
      </c>
      <c r="I188" s="177">
        <f t="shared" si="5"/>
        <v>1.0000000000000009E-2</v>
      </c>
      <c r="J188" s="60"/>
    </row>
    <row r="189" spans="1:10" x14ac:dyDescent="0.35">
      <c r="A189" s="23" t="s">
        <v>90</v>
      </c>
      <c r="B189" s="186">
        <v>3.5000000000000003E-2</v>
      </c>
      <c r="C189" s="187">
        <v>3.5000000000000003E-2</v>
      </c>
      <c r="D189" s="177">
        <f t="shared" si="4"/>
        <v>0</v>
      </c>
      <c r="E189" s="60"/>
      <c r="F189" s="23" t="s">
        <v>240</v>
      </c>
      <c r="G189" s="186">
        <v>3.7240000000000002</v>
      </c>
      <c r="H189" s="188">
        <v>3.7320000000000002</v>
      </c>
      <c r="I189" s="177">
        <f t="shared" si="5"/>
        <v>8.0000000000000071E-3</v>
      </c>
      <c r="J189" s="60"/>
    </row>
    <row r="190" spans="1:10" x14ac:dyDescent="0.35">
      <c r="A190" s="23" t="s">
        <v>91</v>
      </c>
      <c r="B190" s="186">
        <v>2E-3</v>
      </c>
      <c r="C190" s="187">
        <v>2E-3</v>
      </c>
      <c r="D190" s="177">
        <f t="shared" si="4"/>
        <v>0</v>
      </c>
      <c r="E190" s="60"/>
      <c r="F190" s="23" t="s">
        <v>137</v>
      </c>
      <c r="G190" s="186">
        <v>1.706</v>
      </c>
      <c r="H190" s="188">
        <v>1.7130000000000001</v>
      </c>
      <c r="I190" s="177">
        <f t="shared" si="5"/>
        <v>7.0000000000001172E-3</v>
      </c>
      <c r="J190" s="60"/>
    </row>
    <row r="191" spans="1:10" x14ac:dyDescent="0.35">
      <c r="A191" s="23" t="s">
        <v>92</v>
      </c>
      <c r="B191" s="186">
        <v>2E-3</v>
      </c>
      <c r="C191" s="187">
        <v>2E-3</v>
      </c>
      <c r="D191" s="177">
        <f t="shared" si="4"/>
        <v>0</v>
      </c>
      <c r="E191" s="60"/>
      <c r="F191" s="23" t="s">
        <v>188</v>
      </c>
      <c r="G191" s="186">
        <v>2.6640000000000001</v>
      </c>
      <c r="H191" s="188">
        <v>2.6709999999999998</v>
      </c>
      <c r="I191" s="177">
        <f t="shared" si="5"/>
        <v>6.9999999999996732E-3</v>
      </c>
      <c r="J191" s="60"/>
    </row>
    <row r="192" spans="1:10" x14ac:dyDescent="0.35">
      <c r="A192" s="23" t="s">
        <v>93</v>
      </c>
      <c r="B192" s="186">
        <v>0.21</v>
      </c>
      <c r="C192" s="187">
        <v>0.21</v>
      </c>
      <c r="D192" s="177">
        <f t="shared" si="4"/>
        <v>0</v>
      </c>
      <c r="E192" s="60"/>
      <c r="F192" s="23" t="s">
        <v>249</v>
      </c>
      <c r="G192" s="186">
        <v>4.585</v>
      </c>
      <c r="H192" s="188">
        <v>4.5919999999999996</v>
      </c>
      <c r="I192" s="177">
        <f t="shared" si="5"/>
        <v>6.9999999999996732E-3</v>
      </c>
      <c r="J192" s="60"/>
    </row>
    <row r="193" spans="1:10" x14ac:dyDescent="0.35">
      <c r="A193" s="23" t="s">
        <v>94</v>
      </c>
      <c r="B193" s="186">
        <v>0</v>
      </c>
      <c r="C193" s="187">
        <v>0</v>
      </c>
      <c r="D193" s="177">
        <f t="shared" si="4"/>
        <v>0</v>
      </c>
      <c r="E193" s="60"/>
      <c r="F193" s="23" t="s">
        <v>192</v>
      </c>
      <c r="G193" s="186">
        <v>0.16600000000000001</v>
      </c>
      <c r="H193" s="188">
        <v>0.17100000000000001</v>
      </c>
      <c r="I193" s="177">
        <f t="shared" si="5"/>
        <v>5.0000000000000044E-3</v>
      </c>
      <c r="J193" s="60"/>
    </row>
    <row r="194" spans="1:10" x14ac:dyDescent="0.35">
      <c r="A194" s="23" t="s">
        <v>95</v>
      </c>
      <c r="B194" s="186">
        <v>0.22700000000000001</v>
      </c>
      <c r="C194" s="187">
        <v>0.22700000000000001</v>
      </c>
      <c r="D194" s="177">
        <f t="shared" si="4"/>
        <v>0</v>
      </c>
      <c r="E194" s="60"/>
      <c r="F194" s="23" t="s">
        <v>124</v>
      </c>
      <c r="G194" s="186">
        <v>8.3000000000000004E-2</v>
      </c>
      <c r="H194" s="188">
        <v>8.7999999999999995E-2</v>
      </c>
      <c r="I194" s="177">
        <f t="shared" si="5"/>
        <v>4.9999999999999906E-3</v>
      </c>
      <c r="J194" s="60"/>
    </row>
    <row r="195" spans="1:10" x14ac:dyDescent="0.35">
      <c r="A195" s="23" t="s">
        <v>96</v>
      </c>
      <c r="B195" s="186">
        <v>6.3E-2</v>
      </c>
      <c r="C195" s="187">
        <v>6.3E-2</v>
      </c>
      <c r="D195" s="177">
        <f t="shared" si="4"/>
        <v>0</v>
      </c>
      <c r="E195" s="60"/>
      <c r="F195" s="23" t="s">
        <v>59</v>
      </c>
      <c r="G195" s="186">
        <v>1.9330000000000001</v>
      </c>
      <c r="H195" s="188">
        <v>1.9379999999999999</v>
      </c>
      <c r="I195" s="177">
        <f t="shared" si="5"/>
        <v>4.9999999999998934E-3</v>
      </c>
      <c r="J195" s="60"/>
    </row>
    <row r="196" spans="1:10" x14ac:dyDescent="0.35">
      <c r="A196" s="23" t="s">
        <v>97</v>
      </c>
      <c r="B196" s="186">
        <v>68.076999999999998</v>
      </c>
      <c r="C196" s="187">
        <v>68.076999999999998</v>
      </c>
      <c r="D196" s="177">
        <f t="shared" si="4"/>
        <v>0</v>
      </c>
      <c r="E196" s="60"/>
      <c r="F196" s="23" t="s">
        <v>10</v>
      </c>
      <c r="G196" s="186">
        <v>1.9830000000000001</v>
      </c>
      <c r="H196" s="188">
        <v>1.9870000000000001</v>
      </c>
      <c r="I196" s="177">
        <f t="shared" si="5"/>
        <v>4.0000000000000036E-3</v>
      </c>
      <c r="J196" s="60"/>
    </row>
    <row r="197" spans="1:10" x14ac:dyDescent="0.35">
      <c r="A197" s="23" t="s">
        <v>99</v>
      </c>
      <c r="B197" s="186">
        <v>1.05</v>
      </c>
      <c r="C197" s="187">
        <v>1.05</v>
      </c>
      <c r="D197" s="177">
        <f t="shared" si="4"/>
        <v>0</v>
      </c>
      <c r="E197" s="60"/>
      <c r="F197" s="23" t="s">
        <v>29</v>
      </c>
      <c r="G197" s="186">
        <v>0.23899999999999999</v>
      </c>
      <c r="H197" s="188">
        <v>0.24299999999999999</v>
      </c>
      <c r="I197" s="177">
        <f t="shared" si="5"/>
        <v>4.0000000000000036E-3</v>
      </c>
      <c r="J197" s="60"/>
    </row>
    <row r="198" spans="1:10" x14ac:dyDescent="0.35">
      <c r="A198" s="23" t="s">
        <v>100</v>
      </c>
      <c r="B198" s="186">
        <v>1E-3</v>
      </c>
      <c r="C198" s="187">
        <v>1E-3</v>
      </c>
      <c r="D198" s="177">
        <f t="shared" si="4"/>
        <v>0</v>
      </c>
      <c r="E198" s="60"/>
      <c r="F198" s="23" t="s">
        <v>47</v>
      </c>
      <c r="G198" s="186">
        <v>0.28699999999999998</v>
      </c>
      <c r="H198" s="188">
        <v>0.29099999999999998</v>
      </c>
      <c r="I198" s="177">
        <f t="shared" si="5"/>
        <v>4.0000000000000036E-3</v>
      </c>
      <c r="J198" s="60"/>
    </row>
    <row r="199" spans="1:10" x14ac:dyDescent="0.35">
      <c r="A199" s="23" t="s">
        <v>101</v>
      </c>
      <c r="B199" s="186">
        <v>4.0000000000000001E-3</v>
      </c>
      <c r="C199" s="187">
        <v>4.0000000000000001E-3</v>
      </c>
      <c r="D199" s="177">
        <f t="shared" si="4"/>
        <v>0</v>
      </c>
      <c r="E199" s="60"/>
      <c r="F199" s="23" t="s">
        <v>82</v>
      </c>
      <c r="G199" s="186">
        <v>17.841999999999999</v>
      </c>
      <c r="H199" s="188">
        <v>17.844999999999999</v>
      </c>
      <c r="I199" s="177">
        <f t="shared" si="5"/>
        <v>3.0000000000001137E-3</v>
      </c>
      <c r="J199" s="60"/>
    </row>
    <row r="200" spans="1:10" x14ac:dyDescent="0.35">
      <c r="A200" s="23" t="s">
        <v>102</v>
      </c>
      <c r="B200" s="186">
        <v>0.32</v>
      </c>
      <c r="C200" s="187">
        <v>0.32</v>
      </c>
      <c r="D200" s="177">
        <f t="shared" si="4"/>
        <v>0</v>
      </c>
      <c r="E200" s="60"/>
      <c r="F200" s="23" t="s">
        <v>72</v>
      </c>
      <c r="G200" s="186">
        <v>8.9999999999999993E-3</v>
      </c>
      <c r="H200" s="188">
        <v>1.2E-2</v>
      </c>
      <c r="I200" s="177">
        <f t="shared" si="5"/>
        <v>3.0000000000000009E-3</v>
      </c>
      <c r="J200" s="60"/>
    </row>
    <row r="201" spans="1:10" x14ac:dyDescent="0.35">
      <c r="A201" s="23" t="s">
        <v>103</v>
      </c>
      <c r="B201" s="186">
        <v>0.873</v>
      </c>
      <c r="C201" s="187">
        <v>0.873</v>
      </c>
      <c r="D201" s="177">
        <f t="shared" si="4"/>
        <v>0</v>
      </c>
      <c r="E201" s="60"/>
      <c r="F201" s="23" t="s">
        <v>153</v>
      </c>
      <c r="G201" s="186">
        <v>0.188</v>
      </c>
      <c r="H201" s="188">
        <v>0.19</v>
      </c>
      <c r="I201" s="177">
        <f t="shared" si="5"/>
        <v>2.0000000000000018E-3</v>
      </c>
      <c r="J201" s="60"/>
    </row>
    <row r="202" spans="1:10" x14ac:dyDescent="0.35">
      <c r="A202" s="23" t="s">
        <v>110</v>
      </c>
      <c r="B202" s="186"/>
      <c r="C202" s="189"/>
      <c r="D202" s="177">
        <f t="shared" si="4"/>
        <v>0</v>
      </c>
      <c r="E202" s="60"/>
      <c r="F202" s="23" t="s">
        <v>17</v>
      </c>
      <c r="G202" s="186">
        <v>2.548</v>
      </c>
      <c r="H202" s="188">
        <v>2.5499999999999998</v>
      </c>
      <c r="I202" s="177">
        <f t="shared" si="5"/>
        <v>1.9999999999997797E-3</v>
      </c>
      <c r="J202" s="60"/>
    </row>
    <row r="203" spans="1:10" x14ac:dyDescent="0.35">
      <c r="A203" s="23" t="s">
        <v>111</v>
      </c>
      <c r="B203" s="186"/>
      <c r="C203" s="189"/>
      <c r="D203" s="177">
        <f t="shared" ref="D203:D266" si="6">C203-B203</f>
        <v>0</v>
      </c>
      <c r="E203" s="60"/>
      <c r="F203" s="23" t="s">
        <v>61</v>
      </c>
      <c r="G203" s="186">
        <v>6.1980000000000004</v>
      </c>
      <c r="H203" s="188">
        <v>6.2</v>
      </c>
      <c r="I203" s="177">
        <f t="shared" ref="I203:I266" si="7">H203-G203</f>
        <v>1.9999999999997797E-3</v>
      </c>
      <c r="J203" s="60"/>
    </row>
    <row r="204" spans="1:10" x14ac:dyDescent="0.35">
      <c r="A204" s="23" t="s">
        <v>112</v>
      </c>
      <c r="B204" s="186">
        <v>0.75600000000000001</v>
      </c>
      <c r="C204" s="187">
        <v>0.75600000000000001</v>
      </c>
      <c r="D204" s="177">
        <f t="shared" si="6"/>
        <v>0</v>
      </c>
      <c r="E204" s="60"/>
      <c r="F204" s="23" t="s">
        <v>125</v>
      </c>
      <c r="G204" s="186">
        <v>3.8239999999999998</v>
      </c>
      <c r="H204" s="188">
        <v>3.8250000000000002</v>
      </c>
      <c r="I204" s="177">
        <f t="shared" si="7"/>
        <v>1.000000000000334E-3</v>
      </c>
      <c r="J204" s="60"/>
    </row>
    <row r="205" spans="1:10" x14ac:dyDescent="0.35">
      <c r="A205" s="23" t="s">
        <v>115</v>
      </c>
      <c r="B205" s="186">
        <v>5.0999999999999997E-2</v>
      </c>
      <c r="C205" s="187">
        <v>5.0999999999999997E-2</v>
      </c>
      <c r="D205" s="177">
        <f t="shared" si="6"/>
        <v>0</v>
      </c>
      <c r="E205" s="60"/>
      <c r="F205" s="23" t="s">
        <v>53</v>
      </c>
      <c r="G205" s="186">
        <v>0.13800000000000001</v>
      </c>
      <c r="H205" s="188">
        <v>0.13900000000000001</v>
      </c>
      <c r="I205" s="177">
        <f t="shared" si="7"/>
        <v>1.0000000000000009E-3</v>
      </c>
      <c r="J205" s="60"/>
    </row>
    <row r="206" spans="1:10" x14ac:dyDescent="0.35">
      <c r="A206" s="23" t="s">
        <v>116</v>
      </c>
      <c r="B206" s="186">
        <v>0.36499999999999999</v>
      </c>
      <c r="C206" s="187">
        <v>0.36499999999999999</v>
      </c>
      <c r="D206" s="177">
        <f t="shared" si="6"/>
        <v>0</v>
      </c>
      <c r="E206" s="60"/>
      <c r="F206" s="23" t="s">
        <v>55</v>
      </c>
      <c r="G206" s="186">
        <v>9.6000000000000002E-2</v>
      </c>
      <c r="H206" s="188">
        <v>9.7000000000000003E-2</v>
      </c>
      <c r="I206" s="177">
        <f t="shared" si="7"/>
        <v>1.0000000000000009E-3</v>
      </c>
      <c r="J206" s="60"/>
    </row>
    <row r="207" spans="1:10" x14ac:dyDescent="0.35">
      <c r="A207" s="23" t="s">
        <v>118</v>
      </c>
      <c r="B207" s="186">
        <v>1E-3</v>
      </c>
      <c r="C207" s="187">
        <v>1E-3</v>
      </c>
      <c r="D207" s="177">
        <f t="shared" si="6"/>
        <v>0</v>
      </c>
      <c r="E207" s="60"/>
      <c r="F207" s="23" t="s">
        <v>63</v>
      </c>
      <c r="G207" s="186">
        <v>2.5999999999999999E-2</v>
      </c>
      <c r="H207" s="188">
        <v>2.7E-2</v>
      </c>
      <c r="I207" s="177">
        <f t="shared" si="7"/>
        <v>1.0000000000000009E-3</v>
      </c>
      <c r="J207" s="60"/>
    </row>
    <row r="208" spans="1:10" x14ac:dyDescent="0.35">
      <c r="A208" s="23" t="s">
        <v>119</v>
      </c>
      <c r="B208" s="186">
        <v>0.501</v>
      </c>
      <c r="C208" s="187">
        <v>0.501</v>
      </c>
      <c r="D208" s="177">
        <f t="shared" si="6"/>
        <v>0</v>
      </c>
      <c r="E208" s="60"/>
      <c r="F208" s="23" t="s">
        <v>131</v>
      </c>
      <c r="G208" s="186">
        <v>5.6000000000000001E-2</v>
      </c>
      <c r="H208" s="188">
        <v>5.7000000000000002E-2</v>
      </c>
      <c r="I208" s="177">
        <f t="shared" si="7"/>
        <v>1.0000000000000009E-3</v>
      </c>
      <c r="J208" s="60"/>
    </row>
    <row r="209" spans="1:10" x14ac:dyDescent="0.35">
      <c r="A209" s="23" t="s">
        <v>121</v>
      </c>
      <c r="B209" s="186">
        <v>4.0000000000000001E-3</v>
      </c>
      <c r="C209" s="187">
        <v>4.0000000000000001E-3</v>
      </c>
      <c r="D209" s="177">
        <f t="shared" si="6"/>
        <v>0</v>
      </c>
      <c r="E209" s="60"/>
      <c r="F209" s="23" t="s">
        <v>177</v>
      </c>
      <c r="G209" s="186">
        <v>0.67700000000000005</v>
      </c>
      <c r="H209" s="188">
        <v>0.67800000000000005</v>
      </c>
      <c r="I209" s="177">
        <f t="shared" si="7"/>
        <v>1.0000000000000009E-3</v>
      </c>
      <c r="J209" s="60"/>
    </row>
    <row r="210" spans="1:10" x14ac:dyDescent="0.35">
      <c r="A210" s="23" t="s">
        <v>124</v>
      </c>
      <c r="B210" s="186"/>
      <c r="C210" s="189"/>
      <c r="D210" s="177">
        <f t="shared" si="6"/>
        <v>0</v>
      </c>
      <c r="E210" s="60"/>
      <c r="F210" s="23" t="s">
        <v>95</v>
      </c>
      <c r="G210" s="186">
        <v>3.7629999999999999</v>
      </c>
      <c r="H210" s="188">
        <v>3.7639999999999998</v>
      </c>
      <c r="I210" s="177">
        <f t="shared" si="7"/>
        <v>9.9999999999988987E-4</v>
      </c>
      <c r="J210" s="60"/>
    </row>
    <row r="211" spans="1:10" x14ac:dyDescent="0.35">
      <c r="A211" s="23" t="s">
        <v>126</v>
      </c>
      <c r="B211" s="186"/>
      <c r="C211" s="189"/>
      <c r="D211" s="177">
        <f t="shared" si="6"/>
        <v>0</v>
      </c>
      <c r="E211" s="60"/>
      <c r="F211" s="23" t="s">
        <v>0</v>
      </c>
      <c r="G211" s="186">
        <v>3.363</v>
      </c>
      <c r="H211" s="188">
        <v>3.363</v>
      </c>
      <c r="I211" s="177">
        <f t="shared" si="7"/>
        <v>0</v>
      </c>
      <c r="J211" s="60"/>
    </row>
    <row r="212" spans="1:10" x14ac:dyDescent="0.35">
      <c r="A212" s="23" t="s">
        <v>127</v>
      </c>
      <c r="B212" s="186">
        <v>0.125</v>
      </c>
      <c r="C212" s="187">
        <v>0.125</v>
      </c>
      <c r="D212" s="177">
        <f t="shared" si="6"/>
        <v>0</v>
      </c>
      <c r="E212" s="60"/>
      <c r="F212" s="23" t="s">
        <v>3</v>
      </c>
      <c r="G212" s="186">
        <v>0.53100000000000003</v>
      </c>
      <c r="H212" s="188">
        <v>0.53100000000000003</v>
      </c>
      <c r="I212" s="177">
        <f t="shared" si="7"/>
        <v>0</v>
      </c>
      <c r="J212" s="60"/>
    </row>
    <row r="213" spans="1:10" x14ac:dyDescent="0.35">
      <c r="A213" s="23" t="s">
        <v>128</v>
      </c>
      <c r="B213" s="186">
        <v>9.0999999999999998E-2</v>
      </c>
      <c r="C213" s="187">
        <v>9.0999999999999998E-2</v>
      </c>
      <c r="D213" s="177">
        <f t="shared" si="6"/>
        <v>0</v>
      </c>
      <c r="E213" s="60"/>
      <c r="F213" s="23" t="s">
        <v>15</v>
      </c>
      <c r="G213" s="186">
        <v>0.27200000000000002</v>
      </c>
      <c r="H213" s="188">
        <v>0.27200000000000002</v>
      </c>
      <c r="I213" s="177">
        <f t="shared" si="7"/>
        <v>0</v>
      </c>
      <c r="J213" s="60"/>
    </row>
    <row r="214" spans="1:10" x14ac:dyDescent="0.35">
      <c r="A214" s="23" t="s">
        <v>131</v>
      </c>
      <c r="B214" s="186">
        <v>1.6E-2</v>
      </c>
      <c r="C214" s="187">
        <v>1.6E-2</v>
      </c>
      <c r="D214" s="177">
        <f t="shared" si="6"/>
        <v>0</v>
      </c>
      <c r="E214" s="60"/>
      <c r="F214" s="23" t="s">
        <v>38</v>
      </c>
      <c r="G214" s="186">
        <v>0.19700000000000001</v>
      </c>
      <c r="H214" s="188">
        <v>0.19700000000000001</v>
      </c>
      <c r="I214" s="177">
        <f t="shared" si="7"/>
        <v>0</v>
      </c>
      <c r="J214" s="60"/>
    </row>
    <row r="215" spans="1:10" x14ac:dyDescent="0.35">
      <c r="A215" s="23" t="s">
        <v>132</v>
      </c>
      <c r="B215" s="186">
        <v>0.192</v>
      </c>
      <c r="C215" s="187">
        <v>0.192</v>
      </c>
      <c r="D215" s="177">
        <f t="shared" si="6"/>
        <v>0</v>
      </c>
      <c r="E215" s="60"/>
      <c r="F215" s="23" t="s">
        <v>39</v>
      </c>
      <c r="G215" s="186">
        <v>44.363</v>
      </c>
      <c r="H215" s="188">
        <v>44.363</v>
      </c>
      <c r="I215" s="177">
        <f t="shared" si="7"/>
        <v>0</v>
      </c>
      <c r="J215" s="60"/>
    </row>
    <row r="216" spans="1:10" x14ac:dyDescent="0.35">
      <c r="A216" s="23" t="s">
        <v>134</v>
      </c>
      <c r="B216" s="186">
        <v>0.156</v>
      </c>
      <c r="C216" s="187">
        <v>0.156</v>
      </c>
      <c r="D216" s="177">
        <f t="shared" si="6"/>
        <v>0</v>
      </c>
      <c r="E216" s="60"/>
      <c r="F216" s="23" t="s">
        <v>40</v>
      </c>
      <c r="G216" s="186">
        <v>0.39900000000000002</v>
      </c>
      <c r="H216" s="188">
        <v>0.39900000000000002</v>
      </c>
      <c r="I216" s="177">
        <f t="shared" si="7"/>
        <v>0</v>
      </c>
      <c r="J216" s="60"/>
    </row>
    <row r="217" spans="1:10" x14ac:dyDescent="0.35">
      <c r="A217" s="23" t="s">
        <v>136</v>
      </c>
      <c r="B217" s="186">
        <v>0.107</v>
      </c>
      <c r="C217" s="187">
        <v>0.107</v>
      </c>
      <c r="D217" s="177">
        <f t="shared" si="6"/>
        <v>0</v>
      </c>
      <c r="E217" s="60"/>
      <c r="F217" s="23" t="s">
        <v>41</v>
      </c>
      <c r="G217" s="186"/>
      <c r="H217" s="188"/>
      <c r="I217" s="177">
        <f t="shared" si="7"/>
        <v>0</v>
      </c>
      <c r="J217" s="60"/>
    </row>
    <row r="218" spans="1:10" x14ac:dyDescent="0.35">
      <c r="A218" s="23" t="s">
        <v>137</v>
      </c>
      <c r="B218" s="186">
        <v>8.9999999999999993E-3</v>
      </c>
      <c r="C218" s="187">
        <v>8.9999999999999993E-3</v>
      </c>
      <c r="D218" s="177">
        <f t="shared" si="6"/>
        <v>0</v>
      </c>
      <c r="E218" s="60"/>
      <c r="F218" s="23" t="s">
        <v>42</v>
      </c>
      <c r="G218" s="186">
        <v>2.4180000000000001</v>
      </c>
      <c r="H218" s="188">
        <v>2.4180000000000001</v>
      </c>
      <c r="I218" s="177">
        <f t="shared" si="7"/>
        <v>0</v>
      </c>
      <c r="J218" s="60"/>
    </row>
    <row r="219" spans="1:10" x14ac:dyDescent="0.35">
      <c r="A219" s="23" t="s">
        <v>138</v>
      </c>
      <c r="B219" s="186">
        <v>0.3</v>
      </c>
      <c r="C219" s="187">
        <v>0.3</v>
      </c>
      <c r="D219" s="177">
        <f t="shared" si="6"/>
        <v>0</v>
      </c>
      <c r="E219" s="60"/>
      <c r="F219" s="23" t="s">
        <v>43</v>
      </c>
      <c r="G219" s="186">
        <v>0.14299999999999999</v>
      </c>
      <c r="H219" s="188">
        <v>0.14299999999999999</v>
      </c>
      <c r="I219" s="177">
        <f t="shared" si="7"/>
        <v>0</v>
      </c>
      <c r="J219" s="60"/>
    </row>
    <row r="220" spans="1:10" x14ac:dyDescent="0.35">
      <c r="A220" s="23" t="s">
        <v>139</v>
      </c>
      <c r="B220" s="186">
        <v>0.08</v>
      </c>
      <c r="C220" s="187">
        <v>0.08</v>
      </c>
      <c r="D220" s="177">
        <f t="shared" si="6"/>
        <v>0</v>
      </c>
      <c r="E220" s="60"/>
      <c r="F220" s="23" t="s">
        <v>44</v>
      </c>
      <c r="G220" s="186">
        <v>0.23100000000000001</v>
      </c>
      <c r="H220" s="188">
        <v>0.23100000000000001</v>
      </c>
      <c r="I220" s="177">
        <f t="shared" si="7"/>
        <v>0</v>
      </c>
      <c r="J220" s="60"/>
    </row>
    <row r="221" spans="1:10" x14ac:dyDescent="0.35">
      <c r="A221" s="23" t="s">
        <v>141</v>
      </c>
      <c r="B221" s="186">
        <v>1.9E-2</v>
      </c>
      <c r="C221" s="187">
        <v>1.9E-2</v>
      </c>
      <c r="D221" s="177">
        <f t="shared" si="6"/>
        <v>0</v>
      </c>
      <c r="E221" s="60"/>
      <c r="F221" s="23" t="s">
        <v>45</v>
      </c>
      <c r="G221" s="186">
        <v>1.2030000000000001</v>
      </c>
      <c r="H221" s="188">
        <v>1.2030000000000001</v>
      </c>
      <c r="I221" s="177">
        <f t="shared" si="7"/>
        <v>0</v>
      </c>
      <c r="J221" s="60"/>
    </row>
    <row r="222" spans="1:10" x14ac:dyDescent="0.35">
      <c r="A222" s="23" t="s">
        <v>144</v>
      </c>
      <c r="B222" s="186">
        <v>0.216</v>
      </c>
      <c r="C222" s="187">
        <v>0.216</v>
      </c>
      <c r="D222" s="177">
        <f t="shared" si="6"/>
        <v>0</v>
      </c>
      <c r="E222" s="60"/>
      <c r="F222" s="23" t="s">
        <v>46</v>
      </c>
      <c r="G222" s="186">
        <v>3.2000000000000001E-2</v>
      </c>
      <c r="H222" s="188">
        <v>3.2000000000000001E-2</v>
      </c>
      <c r="I222" s="177">
        <f t="shared" si="7"/>
        <v>0</v>
      </c>
      <c r="J222" s="60"/>
    </row>
    <row r="223" spans="1:10" x14ac:dyDescent="0.35">
      <c r="A223" s="23" t="s">
        <v>146</v>
      </c>
      <c r="B223" s="186">
        <v>0.64100000000000001</v>
      </c>
      <c r="C223" s="187">
        <v>0.64100000000000001</v>
      </c>
      <c r="D223" s="177">
        <f t="shared" si="6"/>
        <v>0</v>
      </c>
      <c r="E223" s="60"/>
      <c r="F223" s="23" t="s">
        <v>51</v>
      </c>
      <c r="G223" s="186">
        <v>2.9000000000000001E-2</v>
      </c>
      <c r="H223" s="188">
        <v>2.9000000000000001E-2</v>
      </c>
      <c r="I223" s="177">
        <f t="shared" si="7"/>
        <v>0</v>
      </c>
      <c r="J223" s="60"/>
    </row>
    <row r="224" spans="1:10" x14ac:dyDescent="0.35">
      <c r="A224" s="23" t="s">
        <v>150</v>
      </c>
      <c r="B224" s="186">
        <v>0.22</v>
      </c>
      <c r="C224" s="187">
        <v>0.22</v>
      </c>
      <c r="D224" s="177">
        <f t="shared" si="6"/>
        <v>0</v>
      </c>
      <c r="E224" s="60"/>
      <c r="F224" s="23" t="s">
        <v>52</v>
      </c>
      <c r="G224" s="186"/>
      <c r="H224" s="188"/>
      <c r="I224" s="177">
        <f t="shared" si="7"/>
        <v>0</v>
      </c>
      <c r="J224" s="60"/>
    </row>
    <row r="225" spans="1:10" x14ac:dyDescent="0.35">
      <c r="A225" s="23" t="s">
        <v>152</v>
      </c>
      <c r="B225" s="186">
        <v>7.7779999999999996</v>
      </c>
      <c r="C225" s="187">
        <v>7.7779999999999996</v>
      </c>
      <c r="D225" s="177">
        <f t="shared" si="6"/>
        <v>0</v>
      </c>
      <c r="E225" s="60"/>
      <c r="F225" s="23" t="s">
        <v>54</v>
      </c>
      <c r="G225" s="186">
        <v>1E-3</v>
      </c>
      <c r="H225" s="188">
        <v>1E-3</v>
      </c>
      <c r="I225" s="177">
        <f t="shared" si="7"/>
        <v>0</v>
      </c>
      <c r="J225" s="60"/>
    </row>
    <row r="226" spans="1:10" x14ac:dyDescent="0.35">
      <c r="A226" s="23" t="s">
        <v>153</v>
      </c>
      <c r="B226" s="186">
        <v>3.9E-2</v>
      </c>
      <c r="C226" s="187">
        <v>3.9E-2</v>
      </c>
      <c r="D226" s="177">
        <f t="shared" si="6"/>
        <v>0</v>
      </c>
      <c r="E226" s="60"/>
      <c r="F226" s="23" t="s">
        <v>56</v>
      </c>
      <c r="G226" s="186">
        <v>0.10199999999999999</v>
      </c>
      <c r="H226" s="188">
        <v>0.10199999999999999</v>
      </c>
      <c r="I226" s="177">
        <f t="shared" si="7"/>
        <v>0</v>
      </c>
      <c r="J226" s="60"/>
    </row>
    <row r="227" spans="1:10" x14ac:dyDescent="0.35">
      <c r="A227" s="23" t="s">
        <v>154</v>
      </c>
      <c r="B227" s="186">
        <v>1.4E-2</v>
      </c>
      <c r="C227" s="187">
        <v>1.4E-2</v>
      </c>
      <c r="D227" s="177">
        <f t="shared" si="6"/>
        <v>0</v>
      </c>
      <c r="E227" s="60"/>
      <c r="F227" s="23" t="s">
        <v>57</v>
      </c>
      <c r="G227" s="186">
        <v>4.0000000000000001E-3</v>
      </c>
      <c r="H227" s="188">
        <v>4.0000000000000001E-3</v>
      </c>
      <c r="I227" s="177">
        <f t="shared" si="7"/>
        <v>0</v>
      </c>
      <c r="J227" s="60"/>
    </row>
    <row r="228" spans="1:10" x14ac:dyDescent="0.35">
      <c r="A228" s="23" t="s">
        <v>156</v>
      </c>
      <c r="B228" s="186">
        <v>17.803999999999998</v>
      </c>
      <c r="C228" s="187">
        <v>17.803999999999998</v>
      </c>
      <c r="D228" s="177">
        <f t="shared" si="6"/>
        <v>0</v>
      </c>
      <c r="E228" s="60"/>
      <c r="F228" s="23" t="s">
        <v>58</v>
      </c>
      <c r="G228" s="186">
        <v>3.7999999999999999E-2</v>
      </c>
      <c r="H228" s="188">
        <v>3.7999999999999999E-2</v>
      </c>
      <c r="I228" s="177">
        <f t="shared" si="7"/>
        <v>0</v>
      </c>
      <c r="J228" s="60"/>
    </row>
    <row r="229" spans="1:10" x14ac:dyDescent="0.35">
      <c r="A229" s="23" t="s">
        <v>159</v>
      </c>
      <c r="B229" s="186">
        <v>2.1000000000000001E-2</v>
      </c>
      <c r="C229" s="187">
        <v>2.1000000000000001E-2</v>
      </c>
      <c r="D229" s="177">
        <f t="shared" si="6"/>
        <v>0</v>
      </c>
      <c r="E229" s="60"/>
      <c r="F229" s="23" t="s">
        <v>60</v>
      </c>
      <c r="G229" s="186">
        <v>0.17</v>
      </c>
      <c r="H229" s="188">
        <v>0.17</v>
      </c>
      <c r="I229" s="177">
        <f t="shared" si="7"/>
        <v>0</v>
      </c>
      <c r="J229" s="60"/>
    </row>
    <row r="230" spans="1:10" x14ac:dyDescent="0.35">
      <c r="A230" s="23" t="s">
        <v>161</v>
      </c>
      <c r="B230" s="186">
        <v>4.0000000000000001E-3</v>
      </c>
      <c r="C230" s="187">
        <v>4.0000000000000001E-3</v>
      </c>
      <c r="D230" s="177">
        <f t="shared" si="6"/>
        <v>0</v>
      </c>
      <c r="E230" s="60"/>
      <c r="F230" s="23" t="s">
        <v>62</v>
      </c>
      <c r="G230" s="186">
        <v>146.333</v>
      </c>
      <c r="H230" s="188">
        <v>146.333</v>
      </c>
      <c r="I230" s="177">
        <f t="shared" si="7"/>
        <v>0</v>
      </c>
      <c r="J230" s="60"/>
    </row>
    <row r="231" spans="1:10" x14ac:dyDescent="0.35">
      <c r="A231" s="23" t="s">
        <v>163</v>
      </c>
      <c r="B231" s="186">
        <v>0.01</v>
      </c>
      <c r="C231" s="187">
        <v>0.01</v>
      </c>
      <c r="D231" s="177">
        <f t="shared" si="6"/>
        <v>0</v>
      </c>
      <c r="E231" s="60"/>
      <c r="F231" s="23" t="s">
        <v>65</v>
      </c>
      <c r="G231" s="186">
        <v>1E-3</v>
      </c>
      <c r="H231" s="188">
        <v>1E-3</v>
      </c>
      <c r="I231" s="177">
        <f t="shared" si="7"/>
        <v>0</v>
      </c>
      <c r="J231" s="60"/>
    </row>
    <row r="232" spans="1:10" x14ac:dyDescent="0.35">
      <c r="A232" s="23" t="s">
        <v>164</v>
      </c>
      <c r="B232" s="186">
        <v>0.129</v>
      </c>
      <c r="C232" s="187">
        <v>0.129</v>
      </c>
      <c r="D232" s="177">
        <f t="shared" si="6"/>
        <v>0</v>
      </c>
      <c r="E232" s="60"/>
      <c r="F232" s="23" t="s">
        <v>66</v>
      </c>
      <c r="G232" s="186">
        <v>5.0000000000000001E-3</v>
      </c>
      <c r="H232" s="188">
        <v>5.0000000000000001E-3</v>
      </c>
      <c r="I232" s="177">
        <f t="shared" si="7"/>
        <v>0</v>
      </c>
      <c r="J232" s="60"/>
    </row>
    <row r="233" spans="1:10" x14ac:dyDescent="0.35">
      <c r="A233" s="23" t="s">
        <v>165</v>
      </c>
      <c r="B233" s="186"/>
      <c r="C233" s="189"/>
      <c r="D233" s="177">
        <f t="shared" si="6"/>
        <v>0</v>
      </c>
      <c r="E233" s="60"/>
      <c r="F233" s="23" t="s">
        <v>68</v>
      </c>
      <c r="G233" s="186"/>
      <c r="H233" s="188"/>
      <c r="I233" s="177">
        <f t="shared" si="7"/>
        <v>0</v>
      </c>
      <c r="J233" s="60"/>
    </row>
    <row r="234" spans="1:10" x14ac:dyDescent="0.35">
      <c r="A234" s="23" t="s">
        <v>166</v>
      </c>
      <c r="B234" s="186">
        <v>3.9E-2</v>
      </c>
      <c r="C234" s="187">
        <v>3.9E-2</v>
      </c>
      <c r="D234" s="177">
        <f t="shared" si="6"/>
        <v>0</v>
      </c>
      <c r="E234" s="60"/>
      <c r="F234" s="23" t="s">
        <v>69</v>
      </c>
      <c r="G234" s="186">
        <v>3.0000000000000001E-3</v>
      </c>
      <c r="H234" s="188">
        <v>3.0000000000000001E-3</v>
      </c>
      <c r="I234" s="177">
        <f t="shared" si="7"/>
        <v>0</v>
      </c>
      <c r="J234" s="60"/>
    </row>
    <row r="235" spans="1:10" x14ac:dyDescent="0.35">
      <c r="A235" s="23" t="s">
        <v>167</v>
      </c>
      <c r="B235" s="186"/>
      <c r="C235" s="189"/>
      <c r="D235" s="177">
        <f t="shared" si="6"/>
        <v>0</v>
      </c>
      <c r="E235" s="60"/>
      <c r="F235" s="23" t="s">
        <v>70</v>
      </c>
      <c r="G235" s="186"/>
      <c r="H235" s="188"/>
      <c r="I235" s="177">
        <f t="shared" si="7"/>
        <v>0</v>
      </c>
      <c r="J235" s="60"/>
    </row>
    <row r="236" spans="1:10" x14ac:dyDescent="0.35">
      <c r="A236" s="23" t="s">
        <v>168</v>
      </c>
      <c r="B236" s="186">
        <v>6.0000000000000001E-3</v>
      </c>
      <c r="C236" s="187">
        <v>6.0000000000000001E-3</v>
      </c>
      <c r="D236" s="177">
        <f t="shared" si="6"/>
        <v>0</v>
      </c>
      <c r="E236" s="60"/>
      <c r="F236" s="23" t="s">
        <v>71</v>
      </c>
      <c r="G236" s="186">
        <v>1.5509999999999999</v>
      </c>
      <c r="H236" s="188">
        <v>1.5509999999999999</v>
      </c>
      <c r="I236" s="177">
        <f t="shared" si="7"/>
        <v>0</v>
      </c>
      <c r="J236" s="60"/>
    </row>
    <row r="237" spans="1:10" x14ac:dyDescent="0.35">
      <c r="A237" s="23" t="s">
        <v>169</v>
      </c>
      <c r="B237" s="186">
        <v>4.1369999999999996</v>
      </c>
      <c r="C237" s="187">
        <v>4.1369999999999996</v>
      </c>
      <c r="D237" s="177">
        <f t="shared" si="6"/>
        <v>0</v>
      </c>
      <c r="E237" s="60"/>
      <c r="F237" s="23" t="s">
        <v>74</v>
      </c>
      <c r="G237" s="186">
        <v>2.702</v>
      </c>
      <c r="H237" s="188">
        <v>2.702</v>
      </c>
      <c r="I237" s="177">
        <f t="shared" si="7"/>
        <v>0</v>
      </c>
      <c r="J237" s="60"/>
    </row>
    <row r="238" spans="1:10" x14ac:dyDescent="0.35">
      <c r="A238" s="23" t="s">
        <v>174</v>
      </c>
      <c r="B238" s="186">
        <v>9.1999999999999998E-2</v>
      </c>
      <c r="C238" s="187">
        <v>9.1999999999999998E-2</v>
      </c>
      <c r="D238" s="177">
        <f t="shared" si="6"/>
        <v>0</v>
      </c>
      <c r="E238" s="60"/>
      <c r="F238" s="23" t="s">
        <v>77</v>
      </c>
      <c r="G238" s="186">
        <v>0.36399999999999999</v>
      </c>
      <c r="H238" s="188">
        <v>0.36399999999999999</v>
      </c>
      <c r="I238" s="177">
        <f t="shared" si="7"/>
        <v>0</v>
      </c>
      <c r="J238" s="60"/>
    </row>
    <row r="239" spans="1:10" x14ac:dyDescent="0.35">
      <c r="A239" s="23" t="s">
        <v>177</v>
      </c>
      <c r="B239" s="186"/>
      <c r="C239" s="189"/>
      <c r="D239" s="177">
        <f t="shared" si="6"/>
        <v>0</v>
      </c>
      <c r="E239" s="60"/>
      <c r="F239" s="23" t="s">
        <v>78</v>
      </c>
      <c r="G239" s="186"/>
      <c r="H239" s="188"/>
      <c r="I239" s="177">
        <f t="shared" si="7"/>
        <v>0</v>
      </c>
      <c r="J239" s="60"/>
    </row>
    <row r="240" spans="1:10" x14ac:dyDescent="0.35">
      <c r="A240" s="23" t="s">
        <v>178</v>
      </c>
      <c r="B240" s="186"/>
      <c r="C240" s="189"/>
      <c r="D240" s="177">
        <f t="shared" si="6"/>
        <v>0</v>
      </c>
      <c r="E240" s="60"/>
      <c r="F240" s="23" t="s">
        <v>79</v>
      </c>
      <c r="G240" s="186">
        <v>0.46800000000000003</v>
      </c>
      <c r="H240" s="188">
        <v>0.46800000000000003</v>
      </c>
      <c r="I240" s="177">
        <f t="shared" si="7"/>
        <v>0</v>
      </c>
      <c r="J240" s="60"/>
    </row>
    <row r="241" spans="1:10" x14ac:dyDescent="0.35">
      <c r="A241" s="23" t="s">
        <v>180</v>
      </c>
      <c r="B241" s="186">
        <v>1E-3</v>
      </c>
      <c r="C241" s="187">
        <v>1E-3</v>
      </c>
      <c r="D241" s="177">
        <f t="shared" si="6"/>
        <v>0</v>
      </c>
      <c r="E241" s="60"/>
      <c r="F241" s="23" t="s">
        <v>83</v>
      </c>
      <c r="G241" s="186">
        <v>6.07</v>
      </c>
      <c r="H241" s="188">
        <v>6.07</v>
      </c>
      <c r="I241" s="177">
        <f t="shared" si="7"/>
        <v>0</v>
      </c>
      <c r="J241" s="60"/>
    </row>
    <row r="242" spans="1:10" x14ac:dyDescent="0.35">
      <c r="A242" s="23" t="s">
        <v>182</v>
      </c>
      <c r="B242" s="186">
        <v>1.871</v>
      </c>
      <c r="C242" s="187">
        <v>1.871</v>
      </c>
      <c r="D242" s="177">
        <f t="shared" si="6"/>
        <v>0</v>
      </c>
      <c r="E242" s="60"/>
      <c r="F242" s="23" t="s">
        <v>84</v>
      </c>
      <c r="G242" s="186">
        <v>3.5000000000000003E-2</v>
      </c>
      <c r="H242" s="188">
        <v>3.5000000000000003E-2</v>
      </c>
      <c r="I242" s="177">
        <f t="shared" si="7"/>
        <v>0</v>
      </c>
      <c r="J242" s="60"/>
    </row>
    <row r="243" spans="1:10" x14ac:dyDescent="0.35">
      <c r="A243" s="23" t="s">
        <v>183</v>
      </c>
      <c r="B243" s="186">
        <v>0.152</v>
      </c>
      <c r="C243" s="187">
        <v>0.152</v>
      </c>
      <c r="D243" s="177">
        <f t="shared" si="6"/>
        <v>0</v>
      </c>
      <c r="E243" s="60"/>
      <c r="F243" s="23" t="s">
        <v>85</v>
      </c>
      <c r="G243" s="186"/>
      <c r="H243" s="188"/>
      <c r="I243" s="177">
        <f t="shared" si="7"/>
        <v>0</v>
      </c>
      <c r="J243" s="60"/>
    </row>
    <row r="244" spans="1:10" x14ac:dyDescent="0.35">
      <c r="A244" s="23" t="s">
        <v>184</v>
      </c>
      <c r="B244" s="186">
        <v>1.091</v>
      </c>
      <c r="C244" s="187">
        <v>1.091</v>
      </c>
      <c r="D244" s="177">
        <f t="shared" si="6"/>
        <v>0</v>
      </c>
      <c r="E244" s="60"/>
      <c r="F244" s="23" t="s">
        <v>86</v>
      </c>
      <c r="G244" s="186"/>
      <c r="H244" s="188"/>
      <c r="I244" s="177">
        <f t="shared" si="7"/>
        <v>0</v>
      </c>
      <c r="J244" s="60"/>
    </row>
    <row r="245" spans="1:10" x14ac:dyDescent="0.35">
      <c r="A245" s="23" t="s">
        <v>186</v>
      </c>
      <c r="B245" s="186">
        <v>0.14399999999999999</v>
      </c>
      <c r="C245" s="187">
        <v>0.14399999999999999</v>
      </c>
      <c r="D245" s="177">
        <f t="shared" si="6"/>
        <v>0</v>
      </c>
      <c r="E245" s="60"/>
      <c r="F245" s="23" t="s">
        <v>87</v>
      </c>
      <c r="G245" s="186">
        <v>2.0550000000000002</v>
      </c>
      <c r="H245" s="188">
        <v>2.0550000000000002</v>
      </c>
      <c r="I245" s="177">
        <f t="shared" si="7"/>
        <v>0</v>
      </c>
      <c r="J245" s="60"/>
    </row>
    <row r="246" spans="1:10" x14ac:dyDescent="0.35">
      <c r="A246" s="23" t="s">
        <v>187</v>
      </c>
      <c r="B246" s="186">
        <v>1.6E-2</v>
      </c>
      <c r="C246" s="187">
        <v>1.6E-2</v>
      </c>
      <c r="D246" s="177">
        <f t="shared" si="6"/>
        <v>0</v>
      </c>
      <c r="E246" s="60"/>
      <c r="F246" s="23" t="s">
        <v>90</v>
      </c>
      <c r="G246" s="186">
        <v>0.73399999999999999</v>
      </c>
      <c r="H246" s="188">
        <v>0.73399999999999999</v>
      </c>
      <c r="I246" s="177">
        <f t="shared" si="7"/>
        <v>0</v>
      </c>
      <c r="J246" s="60"/>
    </row>
    <row r="247" spans="1:10" x14ac:dyDescent="0.35">
      <c r="A247" s="23" t="s">
        <v>189</v>
      </c>
      <c r="B247" s="186">
        <v>0.08</v>
      </c>
      <c r="C247" s="187">
        <v>0.08</v>
      </c>
      <c r="D247" s="177">
        <f t="shared" si="6"/>
        <v>0</v>
      </c>
      <c r="E247" s="60"/>
      <c r="F247" s="23" t="s">
        <v>94</v>
      </c>
      <c r="G247" s="186">
        <v>16.109000000000002</v>
      </c>
      <c r="H247" s="188">
        <v>16.109000000000002</v>
      </c>
      <c r="I247" s="177">
        <f t="shared" si="7"/>
        <v>0</v>
      </c>
      <c r="J247" s="60"/>
    </row>
    <row r="248" spans="1:10" x14ac:dyDescent="0.35">
      <c r="A248" s="23" t="s">
        <v>191</v>
      </c>
      <c r="B248" s="186">
        <v>4.0000000000000001E-3</v>
      </c>
      <c r="C248" s="187">
        <v>4.0000000000000001E-3</v>
      </c>
      <c r="D248" s="177">
        <f t="shared" si="6"/>
        <v>0</v>
      </c>
      <c r="E248" s="60"/>
      <c r="F248" s="23" t="s">
        <v>100</v>
      </c>
      <c r="G248" s="186">
        <v>5.7000000000000002E-2</v>
      </c>
      <c r="H248" s="188">
        <v>5.7000000000000002E-2</v>
      </c>
      <c r="I248" s="177">
        <f t="shared" si="7"/>
        <v>0</v>
      </c>
      <c r="J248" s="60"/>
    </row>
    <row r="249" spans="1:10" x14ac:dyDescent="0.35">
      <c r="A249" s="23" t="s">
        <v>192</v>
      </c>
      <c r="B249" s="186">
        <v>3.4000000000000002E-2</v>
      </c>
      <c r="C249" s="187">
        <v>3.4000000000000002E-2</v>
      </c>
      <c r="D249" s="177">
        <f t="shared" si="6"/>
        <v>0</v>
      </c>
      <c r="E249" s="60"/>
      <c r="F249" s="23" t="s">
        <v>102</v>
      </c>
      <c r="G249" s="186">
        <v>0.30099999999999999</v>
      </c>
      <c r="H249" s="188">
        <v>0.30099999999999999</v>
      </c>
      <c r="I249" s="177">
        <f t="shared" si="7"/>
        <v>0</v>
      </c>
      <c r="J249" s="60"/>
    </row>
    <row r="250" spans="1:10" x14ac:dyDescent="0.35">
      <c r="A250" s="23" t="s">
        <v>195</v>
      </c>
      <c r="B250" s="186">
        <v>1.1850000000000001</v>
      </c>
      <c r="C250" s="187">
        <v>1.1850000000000001</v>
      </c>
      <c r="D250" s="177">
        <f t="shared" si="6"/>
        <v>0</v>
      </c>
      <c r="E250" s="60"/>
      <c r="F250" s="23" t="s">
        <v>110</v>
      </c>
      <c r="G250" s="186">
        <v>22.992999999999999</v>
      </c>
      <c r="H250" s="188">
        <v>22.992999999999999</v>
      </c>
      <c r="I250" s="177">
        <f t="shared" si="7"/>
        <v>0</v>
      </c>
      <c r="J250" s="60"/>
    </row>
    <row r="251" spans="1:10" x14ac:dyDescent="0.35">
      <c r="A251" s="23" t="s">
        <v>198</v>
      </c>
      <c r="B251" s="186">
        <v>26.353999999999999</v>
      </c>
      <c r="C251" s="187">
        <v>26.353999999999999</v>
      </c>
      <c r="D251" s="177">
        <f t="shared" si="6"/>
        <v>0</v>
      </c>
      <c r="E251" s="60"/>
      <c r="F251" s="23" t="s">
        <v>112</v>
      </c>
      <c r="G251" s="186">
        <v>3.4319999999999999</v>
      </c>
      <c r="H251" s="188">
        <v>3.4319999999999999</v>
      </c>
      <c r="I251" s="177">
        <f t="shared" si="7"/>
        <v>0</v>
      </c>
      <c r="J251" s="60"/>
    </row>
    <row r="252" spans="1:10" x14ac:dyDescent="0.35">
      <c r="A252" s="23" t="s">
        <v>206</v>
      </c>
      <c r="B252" s="186">
        <v>0.122</v>
      </c>
      <c r="C252" s="187">
        <v>0.122</v>
      </c>
      <c r="D252" s="177">
        <f t="shared" si="6"/>
        <v>0</v>
      </c>
      <c r="E252" s="60"/>
      <c r="F252" s="23" t="s">
        <v>115</v>
      </c>
      <c r="G252" s="186"/>
      <c r="H252" s="188"/>
      <c r="I252" s="177">
        <f t="shared" si="7"/>
        <v>0</v>
      </c>
      <c r="J252" s="60"/>
    </row>
    <row r="253" spans="1:10" x14ac:dyDescent="0.35">
      <c r="A253" s="23" t="s">
        <v>208</v>
      </c>
      <c r="B253" s="186">
        <v>0.14399999999999999</v>
      </c>
      <c r="C253" s="187">
        <v>0.14399999999999999</v>
      </c>
      <c r="D253" s="177">
        <f t="shared" si="6"/>
        <v>0</v>
      </c>
      <c r="E253" s="60"/>
      <c r="F253" s="23" t="s">
        <v>121</v>
      </c>
      <c r="G253" s="186">
        <v>12.728999999999999</v>
      </c>
      <c r="H253" s="188">
        <v>12.728999999999999</v>
      </c>
      <c r="I253" s="177">
        <f t="shared" si="7"/>
        <v>0</v>
      </c>
      <c r="J253" s="60"/>
    </row>
    <row r="254" spans="1:10" x14ac:dyDescent="0.35">
      <c r="A254" s="23" t="s">
        <v>209</v>
      </c>
      <c r="B254" s="186">
        <v>1.2E-2</v>
      </c>
      <c r="C254" s="187">
        <v>1.2E-2</v>
      </c>
      <c r="D254" s="177">
        <f t="shared" si="6"/>
        <v>0</v>
      </c>
      <c r="E254" s="60"/>
      <c r="F254" s="23" t="s">
        <v>127</v>
      </c>
      <c r="G254" s="186">
        <v>4.0000000000000001E-3</v>
      </c>
      <c r="H254" s="188">
        <v>4.0000000000000001E-3</v>
      </c>
      <c r="I254" s="177">
        <f t="shared" si="7"/>
        <v>0</v>
      </c>
      <c r="J254" s="60"/>
    </row>
    <row r="255" spans="1:10" x14ac:dyDescent="0.35">
      <c r="A255" s="23" t="s">
        <v>214</v>
      </c>
      <c r="B255" s="186">
        <v>5.8999999999999997E-2</v>
      </c>
      <c r="C255" s="187">
        <v>5.8999999999999997E-2</v>
      </c>
      <c r="D255" s="177">
        <f t="shared" si="6"/>
        <v>0</v>
      </c>
      <c r="E255" s="60"/>
      <c r="F255" s="23" t="s">
        <v>151</v>
      </c>
      <c r="G255" s="186">
        <v>161.73500000000001</v>
      </c>
      <c r="H255" s="188">
        <v>161.73500000000001</v>
      </c>
      <c r="I255" s="177">
        <f t="shared" si="7"/>
        <v>0</v>
      </c>
      <c r="J255" s="60"/>
    </row>
    <row r="256" spans="1:10" x14ac:dyDescent="0.35">
      <c r="A256" s="23" t="s">
        <v>222</v>
      </c>
      <c r="B256" s="186">
        <v>6.9889999999999999</v>
      </c>
      <c r="C256" s="187">
        <v>6.9889999999999999</v>
      </c>
      <c r="D256" s="177">
        <f t="shared" si="6"/>
        <v>0</v>
      </c>
      <c r="E256" s="60"/>
      <c r="F256" s="23" t="s">
        <v>158</v>
      </c>
      <c r="G256" s="186">
        <v>2.8180000000000001</v>
      </c>
      <c r="H256" s="188">
        <v>2.8180000000000001</v>
      </c>
      <c r="I256" s="177">
        <f t="shared" si="7"/>
        <v>0</v>
      </c>
      <c r="J256" s="60"/>
    </row>
    <row r="257" spans="1:10" x14ac:dyDescent="0.35">
      <c r="A257" s="23" t="s">
        <v>224</v>
      </c>
      <c r="B257" s="186">
        <v>2.7E-2</v>
      </c>
      <c r="C257" s="187">
        <v>2.7E-2</v>
      </c>
      <c r="D257" s="177">
        <f t="shared" si="6"/>
        <v>0</v>
      </c>
      <c r="E257" s="60"/>
      <c r="F257" s="23" t="s">
        <v>161</v>
      </c>
      <c r="G257" s="186">
        <v>0.04</v>
      </c>
      <c r="H257" s="188">
        <v>0.04</v>
      </c>
      <c r="I257" s="177">
        <f t="shared" si="7"/>
        <v>0</v>
      </c>
      <c r="J257" s="60"/>
    </row>
    <row r="258" spans="1:10" x14ac:dyDescent="0.35">
      <c r="A258" s="23" t="s">
        <v>226</v>
      </c>
      <c r="B258" s="186">
        <v>0.63600000000000001</v>
      </c>
      <c r="C258" s="187">
        <v>0.63600000000000001</v>
      </c>
      <c r="D258" s="177">
        <f t="shared" si="6"/>
        <v>0</v>
      </c>
      <c r="E258" s="60"/>
      <c r="F258" s="23" t="s">
        <v>163</v>
      </c>
      <c r="G258" s="186">
        <v>2.5999999999999999E-2</v>
      </c>
      <c r="H258" s="188">
        <v>2.5999999999999999E-2</v>
      </c>
      <c r="I258" s="177">
        <f t="shared" si="7"/>
        <v>0</v>
      </c>
      <c r="J258" s="60"/>
    </row>
    <row r="259" spans="1:10" x14ac:dyDescent="0.35">
      <c r="A259" s="23" t="s">
        <v>227</v>
      </c>
      <c r="B259" s="186">
        <v>4.0000000000000001E-3</v>
      </c>
      <c r="C259" s="187">
        <v>4.0000000000000001E-3</v>
      </c>
      <c r="D259" s="177">
        <f t="shared" si="6"/>
        <v>0</v>
      </c>
      <c r="E259" s="60"/>
      <c r="F259" s="23" t="s">
        <v>165</v>
      </c>
      <c r="G259" s="186">
        <v>4.1000000000000002E-2</v>
      </c>
      <c r="H259" s="188">
        <v>4.1000000000000002E-2</v>
      </c>
      <c r="I259" s="177">
        <f t="shared" si="7"/>
        <v>0</v>
      </c>
      <c r="J259" s="60"/>
    </row>
    <row r="260" spans="1:10" x14ac:dyDescent="0.35">
      <c r="A260" s="23" t="s">
        <v>234</v>
      </c>
      <c r="B260" s="186">
        <v>3.5999999999999997E-2</v>
      </c>
      <c r="C260" s="187">
        <v>3.5999999999999997E-2</v>
      </c>
      <c r="D260" s="177">
        <f t="shared" si="6"/>
        <v>0</v>
      </c>
      <c r="E260" s="60"/>
      <c r="F260" s="23" t="s">
        <v>166</v>
      </c>
      <c r="G260" s="186">
        <v>4.0000000000000001E-3</v>
      </c>
      <c r="H260" s="188">
        <v>4.0000000000000001E-3</v>
      </c>
      <c r="I260" s="177">
        <f t="shared" si="7"/>
        <v>0</v>
      </c>
      <c r="J260" s="60"/>
    </row>
    <row r="261" spans="1:10" x14ac:dyDescent="0.35">
      <c r="A261" s="23" t="s">
        <v>235</v>
      </c>
      <c r="B261" s="186">
        <v>2.3E-2</v>
      </c>
      <c r="C261" s="187">
        <v>2.3E-2</v>
      </c>
      <c r="D261" s="177">
        <f t="shared" si="6"/>
        <v>0</v>
      </c>
      <c r="E261" s="60"/>
      <c r="F261" s="23" t="s">
        <v>167</v>
      </c>
      <c r="G261" s="186">
        <v>2E-3</v>
      </c>
      <c r="H261" s="188">
        <v>2E-3</v>
      </c>
      <c r="I261" s="177">
        <f t="shared" si="7"/>
        <v>0</v>
      </c>
      <c r="J261" s="60"/>
    </row>
    <row r="262" spans="1:10" x14ac:dyDescent="0.35">
      <c r="A262" s="23" t="s">
        <v>240</v>
      </c>
      <c r="B262" s="186"/>
      <c r="C262" s="189"/>
      <c r="D262" s="177">
        <f t="shared" si="6"/>
        <v>0</v>
      </c>
      <c r="E262" s="60"/>
      <c r="F262" s="23" t="s">
        <v>168</v>
      </c>
      <c r="G262" s="186"/>
      <c r="H262" s="188"/>
      <c r="I262" s="177">
        <f t="shared" si="7"/>
        <v>0</v>
      </c>
      <c r="J262" s="60"/>
    </row>
    <row r="263" spans="1:10" x14ac:dyDescent="0.35">
      <c r="A263" s="23" t="s">
        <v>242</v>
      </c>
      <c r="B263" s="186">
        <v>3.0000000000000001E-3</v>
      </c>
      <c r="C263" s="187">
        <v>3.0000000000000001E-3</v>
      </c>
      <c r="D263" s="177">
        <f t="shared" si="6"/>
        <v>0</v>
      </c>
      <c r="E263" s="60"/>
      <c r="F263" s="23" t="s">
        <v>224</v>
      </c>
      <c r="G263" s="186">
        <v>5.0810000000000004</v>
      </c>
      <c r="H263" s="188">
        <v>5.0810000000000004</v>
      </c>
      <c r="I263" s="177">
        <f t="shared" si="7"/>
        <v>0</v>
      </c>
      <c r="J263" s="60"/>
    </row>
    <row r="264" spans="1:10" x14ac:dyDescent="0.35">
      <c r="A264" s="23" t="s">
        <v>244</v>
      </c>
      <c r="B264" s="186">
        <v>0.17199999999999999</v>
      </c>
      <c r="C264" s="187">
        <v>0.17199999999999999</v>
      </c>
      <c r="D264" s="177">
        <f t="shared" si="6"/>
        <v>0</v>
      </c>
      <c r="E264" s="60"/>
      <c r="F264" s="23" t="s">
        <v>227</v>
      </c>
      <c r="G264" s="186">
        <v>5.4429999999999996</v>
      </c>
      <c r="H264" s="188">
        <v>5.4429999999999996</v>
      </c>
      <c r="I264" s="177">
        <f t="shared" si="7"/>
        <v>0</v>
      </c>
      <c r="J264" s="60"/>
    </row>
    <row r="265" spans="1:10" x14ac:dyDescent="0.35">
      <c r="A265" s="23" t="s">
        <v>245</v>
      </c>
      <c r="B265" s="186"/>
      <c r="C265" s="189"/>
      <c r="D265" s="177">
        <f t="shared" si="6"/>
        <v>0</v>
      </c>
      <c r="E265" s="60"/>
      <c r="F265" s="23" t="s">
        <v>245</v>
      </c>
      <c r="G265" s="186">
        <v>1.2689999999999999</v>
      </c>
      <c r="H265" s="188">
        <v>1.2689999999999999</v>
      </c>
      <c r="I265" s="177">
        <f t="shared" si="7"/>
        <v>0</v>
      </c>
      <c r="J265" s="60"/>
    </row>
    <row r="266" spans="1:10" x14ac:dyDescent="0.35">
      <c r="A266" s="23" t="s">
        <v>246</v>
      </c>
      <c r="B266" s="186">
        <v>0</v>
      </c>
      <c r="C266" s="187">
        <v>0</v>
      </c>
      <c r="D266" s="177">
        <f t="shared" si="6"/>
        <v>0</v>
      </c>
      <c r="E266" s="60"/>
      <c r="F266" s="23" t="s">
        <v>246</v>
      </c>
      <c r="G266" s="186"/>
      <c r="H266" s="188"/>
      <c r="I266" s="177">
        <f t="shared" si="7"/>
        <v>0</v>
      </c>
      <c r="J266" s="60"/>
    </row>
    <row r="267" spans="1:10" x14ac:dyDescent="0.35">
      <c r="A267" s="23" t="s">
        <v>248</v>
      </c>
      <c r="B267" s="186">
        <v>2.5000000000000001E-2</v>
      </c>
      <c r="C267" s="187">
        <v>2.5000000000000001E-2</v>
      </c>
      <c r="D267" s="177">
        <f t="shared" ref="D267:D274" si="8">C267-B267</f>
        <v>0</v>
      </c>
      <c r="E267" s="60"/>
      <c r="F267" s="23" t="s">
        <v>258</v>
      </c>
      <c r="G267" s="186"/>
      <c r="H267" s="188"/>
      <c r="I267" s="177">
        <f t="shared" ref="I267:I274" si="9">H267-G267</f>
        <v>0</v>
      </c>
      <c r="J267" s="60"/>
    </row>
    <row r="268" spans="1:10" x14ac:dyDescent="0.35">
      <c r="A268" s="23" t="s">
        <v>253</v>
      </c>
      <c r="B268" s="186">
        <v>0.65700000000000003</v>
      </c>
      <c r="C268" s="187">
        <v>0.65700000000000003</v>
      </c>
      <c r="D268" s="177">
        <f t="shared" si="8"/>
        <v>0</v>
      </c>
      <c r="E268" s="60"/>
      <c r="F268" s="23" t="s">
        <v>259</v>
      </c>
      <c r="G268" s="186"/>
      <c r="H268" s="188"/>
      <c r="I268" s="177">
        <f t="shared" si="9"/>
        <v>0</v>
      </c>
      <c r="J268" s="60"/>
    </row>
    <row r="269" spans="1:10" x14ac:dyDescent="0.35">
      <c r="A269" s="23" t="s">
        <v>258</v>
      </c>
      <c r="B269" s="186"/>
      <c r="C269" s="189"/>
      <c r="D269" s="177">
        <f t="shared" si="8"/>
        <v>0</v>
      </c>
      <c r="E269" s="60"/>
      <c r="F269" s="23" t="s">
        <v>260</v>
      </c>
      <c r="G269" s="186">
        <v>0</v>
      </c>
      <c r="H269" s="188">
        <v>0</v>
      </c>
      <c r="I269" s="177">
        <f t="shared" si="9"/>
        <v>0</v>
      </c>
      <c r="J269" s="60"/>
    </row>
    <row r="270" spans="1:10" x14ac:dyDescent="0.35">
      <c r="A270" s="23" t="s">
        <v>259</v>
      </c>
      <c r="B270" s="186"/>
      <c r="C270" s="189"/>
      <c r="D270" s="177">
        <f t="shared" si="8"/>
        <v>0</v>
      </c>
      <c r="E270" s="60"/>
      <c r="F270" s="23" t="s">
        <v>261</v>
      </c>
      <c r="G270" s="186">
        <v>2E-3</v>
      </c>
      <c r="H270" s="188">
        <v>2E-3</v>
      </c>
      <c r="I270" s="177">
        <f t="shared" si="9"/>
        <v>0</v>
      </c>
      <c r="J270" s="60"/>
    </row>
    <row r="271" spans="1:10" x14ac:dyDescent="0.35">
      <c r="A271" s="23" t="s">
        <v>260</v>
      </c>
      <c r="B271" s="186"/>
      <c r="C271" s="189"/>
      <c r="D271" s="177">
        <f t="shared" si="8"/>
        <v>0</v>
      </c>
      <c r="E271" s="60"/>
      <c r="F271" s="23" t="s">
        <v>262</v>
      </c>
      <c r="G271" s="186">
        <v>4.2919999999999998</v>
      </c>
      <c r="H271" s="188">
        <v>4.2919999999999998</v>
      </c>
      <c r="I271" s="177">
        <f t="shared" si="9"/>
        <v>0</v>
      </c>
      <c r="J271" s="60"/>
    </row>
    <row r="272" spans="1:10" x14ac:dyDescent="0.35">
      <c r="A272" s="23" t="s">
        <v>579</v>
      </c>
      <c r="B272" s="186">
        <v>785.21400000000006</v>
      </c>
      <c r="C272" s="187">
        <v>785.21400000000006</v>
      </c>
      <c r="D272" s="177">
        <f t="shared" si="8"/>
        <v>0</v>
      </c>
      <c r="E272" s="60"/>
      <c r="F272" s="23" t="s">
        <v>178</v>
      </c>
      <c r="G272" s="186">
        <v>1.26</v>
      </c>
      <c r="H272" s="188">
        <v>1.256</v>
      </c>
      <c r="I272" s="177">
        <f t="shared" si="9"/>
        <v>-4.0000000000000036E-3</v>
      </c>
      <c r="J272" s="60"/>
    </row>
    <row r="273" spans="1:10" x14ac:dyDescent="0.35">
      <c r="A273" s="35" t="s">
        <v>262</v>
      </c>
      <c r="B273" s="190">
        <v>0</v>
      </c>
      <c r="C273" s="191">
        <v>0</v>
      </c>
      <c r="D273" s="177">
        <f t="shared" si="8"/>
        <v>0</v>
      </c>
      <c r="E273" s="60"/>
      <c r="F273" s="35" t="s">
        <v>19</v>
      </c>
      <c r="G273" s="190">
        <v>1.897</v>
      </c>
      <c r="H273" s="192">
        <v>1.63</v>
      </c>
      <c r="I273" s="178">
        <f t="shared" si="9"/>
        <v>-0.26700000000000013</v>
      </c>
      <c r="J273" s="60"/>
    </row>
    <row r="274" spans="1:10" x14ac:dyDescent="0.35">
      <c r="A274" s="18" t="s">
        <v>293</v>
      </c>
      <c r="B274" s="179">
        <f>SUM(B11:B273)</f>
        <v>8944.5270000000073</v>
      </c>
      <c r="C274" s="179">
        <f>SUM(C11:C273)</f>
        <v>9648.5029999999988</v>
      </c>
      <c r="D274" s="4">
        <f t="shared" si="8"/>
        <v>703.97599999999147</v>
      </c>
      <c r="E274" s="60"/>
      <c r="F274" s="18" t="s">
        <v>293</v>
      </c>
      <c r="G274" s="179">
        <f>SUM(G11:G273)</f>
        <v>10450.813000000002</v>
      </c>
      <c r="H274" s="180">
        <f>SUM(H11:H273)</f>
        <v>12461.670999999991</v>
      </c>
      <c r="I274" s="8">
        <f t="shared" si="9"/>
        <v>2010.8579999999893</v>
      </c>
      <c r="J274" s="60"/>
    </row>
    <row r="275" spans="1:10" x14ac:dyDescent="0.35">
      <c r="G275" s="60"/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48"/>
  <sheetViews>
    <sheetView topLeftCell="G1" zoomScaleNormal="100" workbookViewId="0">
      <selection activeCell="K1" sqref="K1:L1"/>
    </sheetView>
  </sheetViews>
  <sheetFormatPr defaultColWidth="9.1796875" defaultRowHeight="15.5" x14ac:dyDescent="0.35"/>
  <cols>
    <col min="1" max="1" width="82.81640625" style="1" customWidth="1"/>
    <col min="2" max="2" width="7.36328125" style="1" customWidth="1"/>
    <col min="3" max="3" width="9.36328125" style="1" bestFit="1" customWidth="1"/>
    <col min="4" max="5" width="7.36328125" style="1" customWidth="1"/>
    <col min="6" max="6" width="12" style="1" bestFit="1" customWidth="1"/>
    <col min="7" max="8" width="7.36328125" style="1" customWidth="1"/>
    <col min="9" max="9" width="18.26953125" style="1" bestFit="1" customWidth="1"/>
    <col min="10" max="16384" width="9.1796875" style="1"/>
  </cols>
  <sheetData>
    <row r="1" spans="1:12" x14ac:dyDescent="0.35">
      <c r="A1" s="41" t="s">
        <v>597</v>
      </c>
      <c r="K1" s="322" t="s">
        <v>319</v>
      </c>
      <c r="L1" s="322"/>
    </row>
    <row r="2" spans="1:12" x14ac:dyDescent="0.35">
      <c r="A2" s="266" t="s">
        <v>330</v>
      </c>
      <c r="B2" s="266" t="s">
        <v>327</v>
      </c>
      <c r="C2" s="266" t="s">
        <v>324</v>
      </c>
      <c r="D2" s="266" t="s">
        <v>323</v>
      </c>
      <c r="E2" s="266" t="s">
        <v>326</v>
      </c>
      <c r="F2" s="266" t="s">
        <v>322</v>
      </c>
      <c r="G2" s="266" t="s">
        <v>328</v>
      </c>
      <c r="H2" s="266" t="s">
        <v>329</v>
      </c>
      <c r="I2" s="266" t="s">
        <v>325</v>
      </c>
    </row>
    <row r="3" spans="1:12" x14ac:dyDescent="0.35">
      <c r="A3" s="23" t="s">
        <v>0</v>
      </c>
      <c r="B3" s="267"/>
      <c r="C3" s="267">
        <v>1.2689999999999999</v>
      </c>
      <c r="D3" s="267"/>
      <c r="E3" s="267"/>
      <c r="F3" s="267"/>
      <c r="G3" s="267"/>
      <c r="H3" s="267">
        <v>95.801000000000002</v>
      </c>
      <c r="I3" s="267">
        <v>3.53</v>
      </c>
    </row>
    <row r="4" spans="1:12" x14ac:dyDescent="0.35">
      <c r="A4" s="23" t="s">
        <v>1</v>
      </c>
      <c r="B4" s="267">
        <v>2.7050000000000001</v>
      </c>
      <c r="C4" s="267"/>
      <c r="D4" s="267">
        <v>4.4939999999999998</v>
      </c>
      <c r="E4" s="267">
        <v>44.189</v>
      </c>
      <c r="F4" s="267"/>
      <c r="G4" s="267">
        <v>46.252000000000002</v>
      </c>
      <c r="H4" s="267">
        <v>6.0039999999999996</v>
      </c>
      <c r="I4" s="267">
        <v>8.0000000000000002E-3</v>
      </c>
    </row>
    <row r="5" spans="1:12" x14ac:dyDescent="0.35">
      <c r="A5" s="23" t="s">
        <v>2</v>
      </c>
      <c r="B5" s="267"/>
      <c r="C5" s="267">
        <v>44.622</v>
      </c>
      <c r="D5" s="267">
        <v>4.5</v>
      </c>
      <c r="E5" s="267"/>
      <c r="F5" s="267"/>
      <c r="G5" s="267">
        <v>4.5</v>
      </c>
      <c r="H5" s="267">
        <v>5.7910000000000004</v>
      </c>
      <c r="I5" s="267">
        <v>44.643999999999998</v>
      </c>
    </row>
    <row r="6" spans="1:12" x14ac:dyDescent="0.35">
      <c r="A6" s="23" t="s">
        <v>3</v>
      </c>
      <c r="B6" s="267"/>
      <c r="C6" s="267"/>
      <c r="D6" s="267"/>
      <c r="E6" s="267">
        <v>2.1999999999999999E-2</v>
      </c>
      <c r="F6" s="267"/>
      <c r="G6" s="267">
        <v>2.1999999999999999E-2</v>
      </c>
      <c r="H6" s="267">
        <v>0.73399999999999999</v>
      </c>
      <c r="I6" s="267">
        <v>3.0000000000000001E-3</v>
      </c>
    </row>
    <row r="7" spans="1:12" x14ac:dyDescent="0.35">
      <c r="A7" s="23" t="s">
        <v>4</v>
      </c>
      <c r="B7" s="267"/>
      <c r="C7" s="267"/>
      <c r="D7" s="267"/>
      <c r="E7" s="267"/>
      <c r="F7" s="267"/>
      <c r="G7" s="267"/>
      <c r="H7" s="267">
        <v>0.78900000000000003</v>
      </c>
      <c r="I7" s="267">
        <v>1.9E-2</v>
      </c>
    </row>
    <row r="8" spans="1:12" x14ac:dyDescent="0.35">
      <c r="A8" s="23" t="s">
        <v>5</v>
      </c>
      <c r="B8" s="267"/>
      <c r="C8" s="267">
        <v>0.108</v>
      </c>
      <c r="D8" s="267"/>
      <c r="E8" s="267"/>
      <c r="F8" s="267"/>
      <c r="G8" s="267"/>
      <c r="H8" s="267">
        <v>0.151</v>
      </c>
      <c r="I8" s="267">
        <v>0.316</v>
      </c>
    </row>
    <row r="9" spans="1:12" x14ac:dyDescent="0.35">
      <c r="A9" s="23" t="s">
        <v>6</v>
      </c>
      <c r="B9" s="267"/>
      <c r="C9" s="267">
        <v>1.4E-2</v>
      </c>
      <c r="D9" s="267"/>
      <c r="E9" s="267"/>
      <c r="F9" s="267"/>
      <c r="G9" s="267"/>
      <c r="H9" s="267"/>
      <c r="I9" s="267">
        <v>0.39700000000000002</v>
      </c>
    </row>
    <row r="10" spans="1:12" x14ac:dyDescent="0.35">
      <c r="A10" s="23" t="s">
        <v>7</v>
      </c>
      <c r="B10" s="267"/>
      <c r="C10" s="267">
        <v>0.13</v>
      </c>
      <c r="D10" s="267"/>
      <c r="E10" s="267"/>
      <c r="F10" s="267"/>
      <c r="G10" s="267"/>
      <c r="H10" s="267"/>
      <c r="I10" s="267">
        <v>0.13</v>
      </c>
    </row>
    <row r="11" spans="1:12" x14ac:dyDescent="0.35">
      <c r="A11" s="23" t="s">
        <v>8</v>
      </c>
      <c r="B11" s="267"/>
      <c r="C11" s="267"/>
      <c r="D11" s="267"/>
      <c r="E11" s="267"/>
      <c r="F11" s="267"/>
      <c r="G11" s="267"/>
      <c r="H11" s="267">
        <v>0.55400000000000005</v>
      </c>
      <c r="I11" s="267">
        <v>3.6190000000000002</v>
      </c>
    </row>
    <row r="12" spans="1:12" x14ac:dyDescent="0.35">
      <c r="A12" s="23" t="s">
        <v>9</v>
      </c>
      <c r="B12" s="267">
        <v>1.8660000000000001</v>
      </c>
      <c r="C12" s="267">
        <v>242.81700000000001</v>
      </c>
      <c r="D12" s="267"/>
      <c r="E12" s="267">
        <v>437.58</v>
      </c>
      <c r="F12" s="267"/>
      <c r="G12" s="267">
        <v>453.57499999999999</v>
      </c>
      <c r="H12" s="267">
        <v>80.524000000000001</v>
      </c>
      <c r="I12" s="267">
        <v>283.625</v>
      </c>
    </row>
    <row r="13" spans="1:12" x14ac:dyDescent="0.35">
      <c r="A13" s="23" t="s">
        <v>10</v>
      </c>
      <c r="B13" s="267"/>
      <c r="C13" s="267">
        <v>7.0999999999999994E-2</v>
      </c>
      <c r="D13" s="267"/>
      <c r="E13" s="267">
        <v>0.93700000000000006</v>
      </c>
      <c r="F13" s="267"/>
      <c r="G13" s="267">
        <v>0.93700000000000006</v>
      </c>
      <c r="H13" s="267">
        <v>3.35</v>
      </c>
      <c r="I13" s="267">
        <v>7.0999999999999994E-2</v>
      </c>
    </row>
    <row r="14" spans="1:12" x14ac:dyDescent="0.35">
      <c r="A14" s="23" t="s">
        <v>11</v>
      </c>
      <c r="B14" s="267">
        <v>43.697000000000003</v>
      </c>
      <c r="C14" s="267">
        <v>9.5000000000000001E-2</v>
      </c>
      <c r="D14" s="267"/>
      <c r="E14" s="267">
        <v>34.284999999999997</v>
      </c>
      <c r="F14" s="267"/>
      <c r="G14" s="267">
        <v>34.284999999999997</v>
      </c>
      <c r="H14" s="267">
        <v>23.984999999999999</v>
      </c>
      <c r="I14" s="267">
        <v>8.6999999999999994E-2</v>
      </c>
    </row>
    <row r="15" spans="1:12" x14ac:dyDescent="0.35">
      <c r="A15" s="23" t="s">
        <v>12</v>
      </c>
      <c r="B15" s="267"/>
      <c r="C15" s="267">
        <v>0.09</v>
      </c>
      <c r="D15" s="267"/>
      <c r="E15" s="267">
        <v>0</v>
      </c>
      <c r="F15" s="267"/>
      <c r="G15" s="267">
        <v>0</v>
      </c>
      <c r="H15" s="267">
        <v>11.888</v>
      </c>
      <c r="I15" s="267">
        <v>9.7000000000000003E-2</v>
      </c>
    </row>
    <row r="16" spans="1:12" x14ac:dyDescent="0.35">
      <c r="A16" s="23" t="s">
        <v>13</v>
      </c>
      <c r="B16" s="267"/>
      <c r="C16" s="267"/>
      <c r="D16" s="267"/>
      <c r="E16" s="267"/>
      <c r="F16" s="267"/>
      <c r="G16" s="267"/>
      <c r="H16" s="267"/>
      <c r="I16" s="267">
        <v>0.29899999999999999</v>
      </c>
    </row>
    <row r="17" spans="1:9" x14ac:dyDescent="0.35">
      <c r="A17" s="23" t="s">
        <v>16</v>
      </c>
      <c r="B17" s="267"/>
      <c r="C17" s="267"/>
      <c r="D17" s="267"/>
      <c r="E17" s="267"/>
      <c r="F17" s="267"/>
      <c r="G17" s="267"/>
      <c r="H17" s="267"/>
      <c r="I17" s="267">
        <v>0.59899999999999998</v>
      </c>
    </row>
    <row r="18" spans="1:9" x14ac:dyDescent="0.35">
      <c r="A18" s="23" t="s">
        <v>17</v>
      </c>
      <c r="B18" s="267"/>
      <c r="C18" s="267"/>
      <c r="D18" s="267"/>
      <c r="E18" s="267"/>
      <c r="F18" s="267"/>
      <c r="G18" s="267"/>
      <c r="H18" s="267">
        <v>0</v>
      </c>
      <c r="I18" s="267">
        <v>2E-3</v>
      </c>
    </row>
    <row r="19" spans="1:9" x14ac:dyDescent="0.35">
      <c r="A19" s="23" t="s">
        <v>18</v>
      </c>
      <c r="B19" s="267"/>
      <c r="C19" s="267"/>
      <c r="D19" s="267"/>
      <c r="E19" s="267"/>
      <c r="F19" s="267"/>
      <c r="G19" s="267"/>
      <c r="H19" s="267"/>
      <c r="I19" s="267">
        <v>0.03</v>
      </c>
    </row>
    <row r="20" spans="1:9" x14ac:dyDescent="0.35">
      <c r="A20" s="23" t="s">
        <v>19</v>
      </c>
      <c r="B20" s="267"/>
      <c r="C20" s="267"/>
      <c r="D20" s="267"/>
      <c r="E20" s="267"/>
      <c r="F20" s="267"/>
      <c r="G20" s="267">
        <v>0.49399999999999999</v>
      </c>
      <c r="H20" s="267">
        <v>0</v>
      </c>
      <c r="I20" s="267">
        <v>6.0999999999999999E-2</v>
      </c>
    </row>
    <row r="21" spans="1:9" x14ac:dyDescent="0.35">
      <c r="A21" s="23" t="s">
        <v>20</v>
      </c>
      <c r="B21" s="267"/>
      <c r="C21" s="267">
        <v>22.099</v>
      </c>
      <c r="D21" s="267"/>
      <c r="E21" s="267">
        <v>0</v>
      </c>
      <c r="F21" s="267"/>
      <c r="G21" s="267">
        <v>6.2E-2</v>
      </c>
      <c r="H21" s="267">
        <v>10.579000000000001</v>
      </c>
      <c r="I21" s="267">
        <v>22.363</v>
      </c>
    </row>
    <row r="22" spans="1:9" x14ac:dyDescent="0.35">
      <c r="A22" s="23" t="s">
        <v>21</v>
      </c>
      <c r="B22" s="267"/>
      <c r="C22" s="267">
        <v>0.22800000000000001</v>
      </c>
      <c r="D22" s="267"/>
      <c r="E22" s="267"/>
      <c r="F22" s="267"/>
      <c r="G22" s="267">
        <v>1.4E-2</v>
      </c>
      <c r="H22" s="267">
        <v>6.1609999999999996</v>
      </c>
      <c r="I22" s="267">
        <v>0.26700000000000002</v>
      </c>
    </row>
    <row r="23" spans="1:9" x14ac:dyDescent="0.35">
      <c r="A23" s="23" t="s">
        <v>22</v>
      </c>
      <c r="B23" s="267"/>
      <c r="C23" s="267">
        <v>1.2E-2</v>
      </c>
      <c r="D23" s="267"/>
      <c r="E23" s="267">
        <v>1.4999999999999999E-2</v>
      </c>
      <c r="F23" s="267"/>
      <c r="G23" s="267">
        <v>1.4999999999999999E-2</v>
      </c>
      <c r="H23" s="267">
        <v>5.0000000000000001E-3</v>
      </c>
      <c r="I23" s="267">
        <v>1.4E-2</v>
      </c>
    </row>
    <row r="24" spans="1:9" x14ac:dyDescent="0.35">
      <c r="A24" s="23" t="s">
        <v>23</v>
      </c>
      <c r="B24" s="267">
        <v>7.64</v>
      </c>
      <c r="C24" s="267">
        <v>0.56499999999999995</v>
      </c>
      <c r="D24" s="267"/>
      <c r="E24" s="267">
        <v>386.64499999999998</v>
      </c>
      <c r="F24" s="267"/>
      <c r="G24" s="267">
        <v>583.88900000000001</v>
      </c>
      <c r="H24" s="267">
        <v>35.963000000000001</v>
      </c>
      <c r="I24" s="267">
        <v>0.98599999999999999</v>
      </c>
    </row>
    <row r="25" spans="1:9" x14ac:dyDescent="0.35">
      <c r="A25" s="23" t="s">
        <v>24</v>
      </c>
      <c r="B25" s="267"/>
      <c r="C25" s="267">
        <v>0.126</v>
      </c>
      <c r="D25" s="267"/>
      <c r="E25" s="267"/>
      <c r="F25" s="267"/>
      <c r="G25" s="267"/>
      <c r="H25" s="267">
        <v>0.26200000000000001</v>
      </c>
      <c r="I25" s="267">
        <v>0.13200000000000001</v>
      </c>
    </row>
    <row r="26" spans="1:9" x14ac:dyDescent="0.35">
      <c r="A26" s="23" t="s">
        <v>25</v>
      </c>
      <c r="B26" s="267"/>
      <c r="C26" s="267">
        <v>8.5999999999999993E-2</v>
      </c>
      <c r="D26" s="267"/>
      <c r="E26" s="267"/>
      <c r="F26" s="267"/>
      <c r="G26" s="267"/>
      <c r="H26" s="267">
        <v>0</v>
      </c>
      <c r="I26" s="267">
        <v>0.124</v>
      </c>
    </row>
    <row r="27" spans="1:9" x14ac:dyDescent="0.35">
      <c r="A27" s="23" t="s">
        <v>26</v>
      </c>
      <c r="B27" s="267"/>
      <c r="C27" s="267">
        <v>0.69499999999999995</v>
      </c>
      <c r="D27" s="267"/>
      <c r="E27" s="267"/>
      <c r="F27" s="267"/>
      <c r="G27" s="267"/>
      <c r="H27" s="267">
        <v>2.008</v>
      </c>
      <c r="I27" s="267">
        <v>0.77600000000000002</v>
      </c>
    </row>
    <row r="28" spans="1:9" x14ac:dyDescent="0.35">
      <c r="A28" s="23" t="s">
        <v>27</v>
      </c>
      <c r="B28" s="267"/>
      <c r="C28" s="267">
        <v>1.0449999999999999</v>
      </c>
      <c r="D28" s="267">
        <v>0</v>
      </c>
      <c r="E28" s="267">
        <v>0</v>
      </c>
      <c r="F28" s="267"/>
      <c r="G28" s="267">
        <v>0</v>
      </c>
      <c r="H28" s="267">
        <v>1E-3</v>
      </c>
      <c r="I28" s="267">
        <v>1.0489999999999999</v>
      </c>
    </row>
    <row r="29" spans="1:9" x14ac:dyDescent="0.35">
      <c r="A29" s="23" t="s">
        <v>28</v>
      </c>
      <c r="B29" s="267"/>
      <c r="C29" s="267">
        <v>6.8000000000000005E-2</v>
      </c>
      <c r="D29" s="267"/>
      <c r="E29" s="267"/>
      <c r="F29" s="267"/>
      <c r="G29" s="267"/>
      <c r="H29" s="267">
        <v>1.4E-2</v>
      </c>
      <c r="I29" s="267">
        <v>0.14599999999999999</v>
      </c>
    </row>
    <row r="30" spans="1:9" x14ac:dyDescent="0.35">
      <c r="A30" s="23" t="s">
        <v>30</v>
      </c>
      <c r="B30" s="267"/>
      <c r="C30" s="267">
        <v>0.17499999999999999</v>
      </c>
      <c r="D30" s="267"/>
      <c r="E30" s="267">
        <v>0</v>
      </c>
      <c r="F30" s="267"/>
      <c r="G30" s="267">
        <v>0</v>
      </c>
      <c r="H30" s="267">
        <v>0</v>
      </c>
      <c r="I30" s="267">
        <v>0.20300000000000001</v>
      </c>
    </row>
    <row r="31" spans="1:9" x14ac:dyDescent="0.35">
      <c r="A31" s="23" t="s">
        <v>31</v>
      </c>
      <c r="B31" s="267"/>
      <c r="C31" s="267">
        <v>8.9999999999999993E-3</v>
      </c>
      <c r="D31" s="267"/>
      <c r="E31" s="267">
        <v>0</v>
      </c>
      <c r="F31" s="267"/>
      <c r="G31" s="267">
        <v>0</v>
      </c>
      <c r="H31" s="267">
        <v>5.0000000000000001E-3</v>
      </c>
      <c r="I31" s="267">
        <v>1.2E-2</v>
      </c>
    </row>
    <row r="32" spans="1:9" x14ac:dyDescent="0.35">
      <c r="A32" s="23" t="s">
        <v>32</v>
      </c>
      <c r="B32" s="267"/>
      <c r="C32" s="267">
        <v>3.0000000000000001E-3</v>
      </c>
      <c r="D32" s="267"/>
      <c r="E32" s="267">
        <v>0</v>
      </c>
      <c r="F32" s="267"/>
      <c r="G32" s="267">
        <v>0</v>
      </c>
      <c r="H32" s="267">
        <v>0.152</v>
      </c>
      <c r="I32" s="267">
        <v>7.0000000000000001E-3</v>
      </c>
    </row>
    <row r="33" spans="1:9" x14ac:dyDescent="0.35">
      <c r="A33" s="23" t="s">
        <v>33</v>
      </c>
      <c r="B33" s="267"/>
      <c r="C33" s="267">
        <v>0.94899999999999995</v>
      </c>
      <c r="D33" s="267"/>
      <c r="E33" s="267">
        <v>0</v>
      </c>
      <c r="F33" s="267"/>
      <c r="G33" s="267">
        <v>2.9039999999999999</v>
      </c>
      <c r="H33" s="267">
        <v>6.8520000000000003</v>
      </c>
      <c r="I33" s="267">
        <v>1.3779999999999999</v>
      </c>
    </row>
    <row r="34" spans="1:9" x14ac:dyDescent="0.35">
      <c r="A34" s="23" t="s">
        <v>34</v>
      </c>
      <c r="B34" s="267"/>
      <c r="C34" s="267"/>
      <c r="D34" s="267"/>
      <c r="E34" s="267"/>
      <c r="F34" s="267"/>
      <c r="G34" s="267"/>
      <c r="H34" s="267"/>
      <c r="I34" s="267">
        <v>0.10199999999999999</v>
      </c>
    </row>
    <row r="35" spans="1:9" x14ac:dyDescent="0.35">
      <c r="A35" s="23" t="s">
        <v>35</v>
      </c>
      <c r="B35" s="267"/>
      <c r="C35" s="267">
        <v>2.0270000000000001</v>
      </c>
      <c r="D35" s="267"/>
      <c r="E35" s="267">
        <v>0.13600000000000001</v>
      </c>
      <c r="F35" s="267"/>
      <c r="G35" s="267">
        <v>0.13600000000000001</v>
      </c>
      <c r="H35" s="267">
        <v>18.303000000000001</v>
      </c>
      <c r="I35" s="267">
        <v>2.0630000000000002</v>
      </c>
    </row>
    <row r="36" spans="1:9" x14ac:dyDescent="0.35">
      <c r="A36" s="23" t="s">
        <v>36</v>
      </c>
      <c r="B36" s="267"/>
      <c r="C36" s="267">
        <v>0.20200000000000001</v>
      </c>
      <c r="D36" s="267">
        <v>7.0000000000000001E-3</v>
      </c>
      <c r="E36" s="267">
        <v>8.9999999999999993E-3</v>
      </c>
      <c r="F36" s="267"/>
      <c r="G36" s="267">
        <v>2.5000000000000001E-2</v>
      </c>
      <c r="H36" s="267">
        <v>0.36699999999999999</v>
      </c>
      <c r="I36" s="267">
        <v>0.26400000000000001</v>
      </c>
    </row>
    <row r="37" spans="1:9" x14ac:dyDescent="0.35">
      <c r="A37" s="23" t="s">
        <v>37</v>
      </c>
      <c r="B37" s="267">
        <v>0.17</v>
      </c>
      <c r="C37" s="267">
        <v>33.415999999999997</v>
      </c>
      <c r="D37" s="267">
        <v>3.0000000000000001E-3</v>
      </c>
      <c r="E37" s="267">
        <v>4.0000000000000001E-3</v>
      </c>
      <c r="F37" s="267"/>
      <c r="G37" s="267">
        <v>0.01</v>
      </c>
      <c r="H37" s="267">
        <v>112.571</v>
      </c>
      <c r="I37" s="267">
        <v>35.978999999999999</v>
      </c>
    </row>
    <row r="38" spans="1:9" x14ac:dyDescent="0.35">
      <c r="A38" s="23" t="s">
        <v>39</v>
      </c>
      <c r="B38" s="267"/>
      <c r="C38" s="267"/>
      <c r="D38" s="267"/>
      <c r="E38" s="267">
        <v>6.0000000000000001E-3</v>
      </c>
      <c r="F38" s="267"/>
      <c r="G38" s="267">
        <v>6.0000000000000001E-3</v>
      </c>
      <c r="H38" s="267"/>
      <c r="I38" s="267">
        <v>1E-3</v>
      </c>
    </row>
    <row r="39" spans="1:9" x14ac:dyDescent="0.35">
      <c r="A39" s="23" t="s">
        <v>40</v>
      </c>
      <c r="B39" s="267"/>
      <c r="C39" s="267"/>
      <c r="D39" s="267"/>
      <c r="E39" s="267"/>
      <c r="F39" s="267"/>
      <c r="G39" s="267"/>
      <c r="H39" s="267">
        <v>2.9000000000000001E-2</v>
      </c>
      <c r="I39" s="267"/>
    </row>
    <row r="40" spans="1:9" x14ac:dyDescent="0.35">
      <c r="A40" s="23" t="s">
        <v>42</v>
      </c>
      <c r="B40" s="267"/>
      <c r="C40" s="267">
        <v>1.2999999999999999E-2</v>
      </c>
      <c r="D40" s="267"/>
      <c r="E40" s="267"/>
      <c r="F40" s="267"/>
      <c r="G40" s="267"/>
      <c r="H40" s="267"/>
      <c r="I40" s="267">
        <v>1.2999999999999999E-2</v>
      </c>
    </row>
    <row r="41" spans="1:9" x14ac:dyDescent="0.35">
      <c r="A41" s="23" t="s">
        <v>43</v>
      </c>
      <c r="B41" s="267">
        <v>1.4E-2</v>
      </c>
      <c r="C41" s="267"/>
      <c r="D41" s="267"/>
      <c r="E41" s="267"/>
      <c r="F41" s="267"/>
      <c r="G41" s="267"/>
      <c r="H41" s="267"/>
      <c r="I41" s="267">
        <v>3.0000000000000001E-3</v>
      </c>
    </row>
    <row r="42" spans="1:9" x14ac:dyDescent="0.35">
      <c r="A42" s="23" t="s">
        <v>45</v>
      </c>
      <c r="B42" s="267"/>
      <c r="C42" s="267"/>
      <c r="D42" s="267"/>
      <c r="E42" s="267"/>
      <c r="F42" s="267"/>
      <c r="G42" s="267"/>
      <c r="H42" s="267"/>
      <c r="I42" s="267">
        <v>6.0000000000000001E-3</v>
      </c>
    </row>
    <row r="43" spans="1:9" x14ac:dyDescent="0.35">
      <c r="A43" s="23" t="s">
        <v>47</v>
      </c>
      <c r="B43" s="267"/>
      <c r="C43" s="267"/>
      <c r="D43" s="267"/>
      <c r="E43" s="267">
        <v>53.47</v>
      </c>
      <c r="F43" s="267"/>
      <c r="G43" s="267">
        <v>59.694000000000003</v>
      </c>
      <c r="H43" s="267">
        <v>21.963999999999999</v>
      </c>
      <c r="I43" s="267"/>
    </row>
    <row r="44" spans="1:9" x14ac:dyDescent="0.35">
      <c r="A44" s="23" t="s">
        <v>48</v>
      </c>
      <c r="B44" s="267"/>
      <c r="C44" s="267"/>
      <c r="D44" s="267"/>
      <c r="E44" s="267"/>
      <c r="F44" s="267"/>
      <c r="G44" s="267"/>
      <c r="H44" s="267">
        <v>0.18099999999999999</v>
      </c>
      <c r="I44" s="267"/>
    </row>
    <row r="45" spans="1:9" x14ac:dyDescent="0.35">
      <c r="A45" s="23" t="s">
        <v>49</v>
      </c>
      <c r="B45" s="267">
        <v>0.93300000000000005</v>
      </c>
      <c r="C45" s="267"/>
      <c r="D45" s="267"/>
      <c r="E45" s="267">
        <v>0.20899999999999999</v>
      </c>
      <c r="F45" s="267"/>
      <c r="G45" s="267">
        <v>0.20899999999999999</v>
      </c>
      <c r="H45" s="267">
        <v>1.5680000000000001</v>
      </c>
      <c r="I45" s="267">
        <v>2E-3</v>
      </c>
    </row>
    <row r="46" spans="1:9" x14ac:dyDescent="0.35">
      <c r="A46" s="23" t="s">
        <v>50</v>
      </c>
      <c r="B46" s="267">
        <v>1.43</v>
      </c>
      <c r="C46" s="267">
        <v>1E-3</v>
      </c>
      <c r="D46" s="267"/>
      <c r="E46" s="267"/>
      <c r="F46" s="267"/>
      <c r="G46" s="267"/>
      <c r="H46" s="267">
        <v>4.0000000000000001E-3</v>
      </c>
      <c r="I46" s="267">
        <v>4.4999999999999998E-2</v>
      </c>
    </row>
    <row r="47" spans="1:9" x14ac:dyDescent="0.35">
      <c r="A47" s="23" t="s">
        <v>51</v>
      </c>
      <c r="B47" s="267"/>
      <c r="C47" s="267"/>
      <c r="D47" s="267"/>
      <c r="E47" s="267"/>
      <c r="F47" s="267"/>
      <c r="G47" s="267"/>
      <c r="H47" s="267">
        <v>2</v>
      </c>
      <c r="I47" s="267">
        <v>1E-3</v>
      </c>
    </row>
    <row r="48" spans="1:9" x14ac:dyDescent="0.35">
      <c r="A48" s="23" t="s">
        <v>59</v>
      </c>
      <c r="B48" s="267"/>
      <c r="C48" s="267"/>
      <c r="D48" s="267"/>
      <c r="E48" s="267">
        <v>1.9E-2</v>
      </c>
      <c r="F48" s="267"/>
      <c r="G48" s="267">
        <v>1.9E-2</v>
      </c>
      <c r="H48" s="267"/>
      <c r="I48" s="267">
        <v>0</v>
      </c>
    </row>
    <row r="49" spans="1:9" x14ac:dyDescent="0.35">
      <c r="A49" s="23" t="s">
        <v>60</v>
      </c>
      <c r="B49" s="267"/>
      <c r="C49" s="267"/>
      <c r="D49" s="267">
        <v>1.2999999999999999E-2</v>
      </c>
      <c r="E49" s="267">
        <v>1.7</v>
      </c>
      <c r="F49" s="267"/>
      <c r="G49" s="267">
        <v>1.714</v>
      </c>
      <c r="H49" s="267">
        <v>0.22500000000000001</v>
      </c>
      <c r="I49" s="267"/>
    </row>
    <row r="50" spans="1:9" x14ac:dyDescent="0.35">
      <c r="A50" s="23" t="s">
        <v>61</v>
      </c>
      <c r="B50" s="267">
        <v>10.615</v>
      </c>
      <c r="C50" s="267"/>
      <c r="D50" s="267"/>
      <c r="E50" s="267">
        <v>8.8569999999999993</v>
      </c>
      <c r="F50" s="267"/>
      <c r="G50" s="267">
        <v>8.8569999999999993</v>
      </c>
      <c r="H50" s="267">
        <v>3.2050000000000001</v>
      </c>
      <c r="I50" s="267"/>
    </row>
    <row r="51" spans="1:9" x14ac:dyDescent="0.35">
      <c r="A51" s="23" t="s">
        <v>62</v>
      </c>
      <c r="B51" s="267"/>
      <c r="C51" s="267">
        <v>22.167000000000002</v>
      </c>
      <c r="D51" s="267"/>
      <c r="E51" s="267"/>
      <c r="F51" s="267"/>
      <c r="G51" s="267"/>
      <c r="H51" s="267"/>
      <c r="I51" s="267">
        <v>22.167000000000002</v>
      </c>
    </row>
    <row r="52" spans="1:9" x14ac:dyDescent="0.35">
      <c r="A52" s="23" t="s">
        <v>63</v>
      </c>
      <c r="B52" s="267">
        <v>0.06</v>
      </c>
      <c r="C52" s="267"/>
      <c r="D52" s="267"/>
      <c r="E52" s="267"/>
      <c r="F52" s="267"/>
      <c r="G52" s="267"/>
      <c r="H52" s="267">
        <v>4.0000000000000001E-3</v>
      </c>
      <c r="I52" s="267"/>
    </row>
    <row r="53" spans="1:9" x14ac:dyDescent="0.35">
      <c r="A53" s="23" t="s">
        <v>64</v>
      </c>
      <c r="B53" s="267">
        <v>2.9000000000000001E-2</v>
      </c>
      <c r="C53" s="267">
        <v>40.881</v>
      </c>
      <c r="D53" s="267">
        <v>0.112</v>
      </c>
      <c r="E53" s="267">
        <v>0.223</v>
      </c>
      <c r="F53" s="267"/>
      <c r="G53" s="267">
        <v>0.42199999999999999</v>
      </c>
      <c r="H53" s="267">
        <v>14.983000000000001</v>
      </c>
      <c r="I53" s="267">
        <v>41.179000000000002</v>
      </c>
    </row>
    <row r="54" spans="1:9" x14ac:dyDescent="0.35">
      <c r="A54" s="23" t="s">
        <v>65</v>
      </c>
      <c r="B54" s="267"/>
      <c r="C54" s="267"/>
      <c r="D54" s="267"/>
      <c r="E54" s="267"/>
      <c r="F54" s="267"/>
      <c r="G54" s="267"/>
      <c r="H54" s="267">
        <v>1.9E-2</v>
      </c>
      <c r="I54" s="267"/>
    </row>
    <row r="55" spans="1:9" x14ac:dyDescent="0.35">
      <c r="A55" s="23" t="s">
        <v>66</v>
      </c>
      <c r="B55" s="267">
        <v>1.974</v>
      </c>
      <c r="C55" s="267">
        <v>0.11899999999999999</v>
      </c>
      <c r="D55" s="267"/>
      <c r="E55" s="267"/>
      <c r="F55" s="267"/>
      <c r="G55" s="267"/>
      <c r="H55" s="267">
        <v>0.44900000000000001</v>
      </c>
      <c r="I55" s="267">
        <v>0.11899999999999999</v>
      </c>
    </row>
    <row r="56" spans="1:9" x14ac:dyDescent="0.35">
      <c r="A56" s="23" t="s">
        <v>67</v>
      </c>
      <c r="B56" s="267">
        <v>0.60099999999999998</v>
      </c>
      <c r="C56" s="267"/>
      <c r="D56" s="267"/>
      <c r="E56" s="267">
        <v>94.694000000000003</v>
      </c>
      <c r="F56" s="267"/>
      <c r="G56" s="267">
        <v>94.694000000000003</v>
      </c>
      <c r="H56" s="267">
        <v>2E-3</v>
      </c>
      <c r="I56" s="267"/>
    </row>
    <row r="57" spans="1:9" x14ac:dyDescent="0.35">
      <c r="A57" s="23" t="s">
        <v>70</v>
      </c>
      <c r="B57" s="267">
        <v>1185.615</v>
      </c>
      <c r="C57" s="267"/>
      <c r="D57" s="267"/>
      <c r="E57" s="267"/>
      <c r="F57" s="267"/>
      <c r="G57" s="267"/>
      <c r="H57" s="267"/>
      <c r="I57" s="267"/>
    </row>
    <row r="58" spans="1:9" x14ac:dyDescent="0.35">
      <c r="A58" s="23" t="s">
        <v>71</v>
      </c>
      <c r="B58" s="267">
        <v>239.035</v>
      </c>
      <c r="C58" s="267"/>
      <c r="D58" s="267"/>
      <c r="E58" s="267">
        <v>1E-3</v>
      </c>
      <c r="F58" s="267"/>
      <c r="G58" s="267">
        <v>2E-3</v>
      </c>
      <c r="H58" s="267">
        <v>0</v>
      </c>
      <c r="I58" s="267"/>
    </row>
    <row r="59" spans="1:9" x14ac:dyDescent="0.35">
      <c r="A59" s="23" t="s">
        <v>72</v>
      </c>
      <c r="B59" s="267">
        <v>0.93700000000000006</v>
      </c>
      <c r="C59" s="267">
        <v>3.0000000000000001E-3</v>
      </c>
      <c r="D59" s="267"/>
      <c r="E59" s="267"/>
      <c r="F59" s="267"/>
      <c r="G59" s="267"/>
      <c r="H59" s="267">
        <v>10.456</v>
      </c>
      <c r="I59" s="267">
        <v>3.0000000000000001E-3</v>
      </c>
    </row>
    <row r="60" spans="1:9" x14ac:dyDescent="0.35">
      <c r="A60" s="23" t="s">
        <v>73</v>
      </c>
      <c r="B60" s="267"/>
      <c r="C60" s="267">
        <v>1.2E-2</v>
      </c>
      <c r="D60" s="267"/>
      <c r="E60" s="267"/>
      <c r="F60" s="267"/>
      <c r="G60" s="267"/>
      <c r="H60" s="267"/>
      <c r="I60" s="267">
        <v>1.2E-2</v>
      </c>
    </row>
    <row r="61" spans="1:9" x14ac:dyDescent="0.35">
      <c r="A61" s="23" t="s">
        <v>74</v>
      </c>
      <c r="B61" s="267"/>
      <c r="C61" s="267">
        <v>1.1020000000000001</v>
      </c>
      <c r="D61" s="267"/>
      <c r="E61" s="267">
        <v>0.38500000000000001</v>
      </c>
      <c r="F61" s="267"/>
      <c r="G61" s="267">
        <v>0.38500000000000001</v>
      </c>
      <c r="H61" s="267">
        <v>0</v>
      </c>
      <c r="I61" s="267">
        <v>1.1020000000000001</v>
      </c>
    </row>
    <row r="62" spans="1:9" x14ac:dyDescent="0.35">
      <c r="A62" s="23" t="s">
        <v>75</v>
      </c>
      <c r="B62" s="267"/>
      <c r="C62" s="267"/>
      <c r="D62" s="267"/>
      <c r="E62" s="267">
        <v>3.464</v>
      </c>
      <c r="F62" s="267"/>
      <c r="G62" s="267">
        <v>3.464</v>
      </c>
      <c r="H62" s="267">
        <v>0.129</v>
      </c>
      <c r="I62" s="267">
        <v>0.67700000000000005</v>
      </c>
    </row>
    <row r="63" spans="1:9" x14ac:dyDescent="0.35">
      <c r="A63" s="23" t="s">
        <v>76</v>
      </c>
      <c r="B63" s="267"/>
      <c r="C63" s="267">
        <v>5.7000000000000002E-2</v>
      </c>
      <c r="D63" s="267"/>
      <c r="E63" s="267">
        <v>14.218</v>
      </c>
      <c r="F63" s="267"/>
      <c r="G63" s="267">
        <v>14.218</v>
      </c>
      <c r="H63" s="267">
        <v>0</v>
      </c>
      <c r="I63" s="267">
        <v>5.7000000000000002E-2</v>
      </c>
    </row>
    <row r="64" spans="1:9" x14ac:dyDescent="0.35">
      <c r="A64" s="23" t="s">
        <v>77</v>
      </c>
      <c r="B64" s="267"/>
      <c r="C64" s="267"/>
      <c r="D64" s="267"/>
      <c r="E64" s="267"/>
      <c r="F64" s="267"/>
      <c r="G64" s="267"/>
      <c r="H64" s="267">
        <v>1.014</v>
      </c>
      <c r="I64" s="267"/>
    </row>
    <row r="65" spans="1:9" x14ac:dyDescent="0.35">
      <c r="A65" s="23" t="s">
        <v>79</v>
      </c>
      <c r="B65" s="267"/>
      <c r="C65" s="267"/>
      <c r="D65" s="267">
        <v>0.52400000000000002</v>
      </c>
      <c r="E65" s="267">
        <v>7.8E-2</v>
      </c>
      <c r="F65" s="267"/>
      <c r="G65" s="267">
        <v>0.60599999999999998</v>
      </c>
      <c r="H65" s="267"/>
      <c r="I65" s="267"/>
    </row>
    <row r="66" spans="1:9" x14ac:dyDescent="0.35">
      <c r="A66" s="23" t="s">
        <v>80</v>
      </c>
      <c r="B66" s="267">
        <v>2.1999999999999999E-2</v>
      </c>
      <c r="C66" s="267">
        <v>59.49</v>
      </c>
      <c r="D66" s="267"/>
      <c r="E66" s="267">
        <v>1.38</v>
      </c>
      <c r="F66" s="267"/>
      <c r="G66" s="267">
        <v>2.1930000000000001</v>
      </c>
      <c r="H66" s="267">
        <v>380.78300000000002</v>
      </c>
      <c r="I66" s="267">
        <v>62.607999999999997</v>
      </c>
    </row>
    <row r="67" spans="1:9" x14ac:dyDescent="0.35">
      <c r="A67" s="23" t="s">
        <v>81</v>
      </c>
      <c r="B67" s="267"/>
      <c r="C67" s="267">
        <v>18.329999999999998</v>
      </c>
      <c r="D67" s="267"/>
      <c r="E67" s="267">
        <v>0</v>
      </c>
      <c r="F67" s="267"/>
      <c r="G67" s="267">
        <v>0</v>
      </c>
      <c r="H67" s="267"/>
      <c r="I67" s="267">
        <v>18.337</v>
      </c>
    </row>
    <row r="68" spans="1:9" x14ac:dyDescent="0.35">
      <c r="A68" s="23" t="s">
        <v>82</v>
      </c>
      <c r="B68" s="267"/>
      <c r="C68" s="267"/>
      <c r="D68" s="267"/>
      <c r="E68" s="267"/>
      <c r="F68" s="267"/>
      <c r="G68" s="267"/>
      <c r="H68" s="267">
        <v>5.0000000000000001E-3</v>
      </c>
      <c r="I68" s="267"/>
    </row>
    <row r="69" spans="1:9" x14ac:dyDescent="0.35">
      <c r="A69" s="23" t="s">
        <v>84</v>
      </c>
      <c r="B69" s="267"/>
      <c r="C69" s="267"/>
      <c r="D69" s="267"/>
      <c r="E69" s="267">
        <v>4.0000000000000001E-3</v>
      </c>
      <c r="F69" s="267"/>
      <c r="G69" s="267">
        <v>4.0000000000000001E-3</v>
      </c>
      <c r="H69" s="267"/>
      <c r="I69" s="267">
        <v>7.4999999999999997E-2</v>
      </c>
    </row>
    <row r="70" spans="1:9" x14ac:dyDescent="0.35">
      <c r="A70" s="23" t="s">
        <v>88</v>
      </c>
      <c r="B70" s="267"/>
      <c r="C70" s="267">
        <v>7.0000000000000001E-3</v>
      </c>
      <c r="D70" s="267"/>
      <c r="E70" s="267"/>
      <c r="F70" s="267"/>
      <c r="G70" s="267"/>
      <c r="H70" s="267">
        <v>2E-3</v>
      </c>
      <c r="I70" s="267">
        <v>8.0000000000000002E-3</v>
      </c>
    </row>
    <row r="71" spans="1:9" x14ac:dyDescent="0.35">
      <c r="A71" s="23" t="s">
        <v>89</v>
      </c>
      <c r="B71" s="267"/>
      <c r="C71" s="267"/>
      <c r="D71" s="267"/>
      <c r="E71" s="267"/>
      <c r="F71" s="267"/>
      <c r="G71" s="267"/>
      <c r="H71" s="267"/>
      <c r="I71" s="267">
        <v>2.9000000000000001E-2</v>
      </c>
    </row>
    <row r="72" spans="1:9" x14ac:dyDescent="0.35">
      <c r="A72" s="23" t="s">
        <v>91</v>
      </c>
      <c r="B72" s="267"/>
      <c r="C72" s="267"/>
      <c r="D72" s="267"/>
      <c r="E72" s="267"/>
      <c r="F72" s="267"/>
      <c r="G72" s="267"/>
      <c r="H72" s="267"/>
      <c r="I72" s="267">
        <v>1E-3</v>
      </c>
    </row>
    <row r="73" spans="1:9" x14ac:dyDescent="0.35">
      <c r="A73" s="23" t="s">
        <v>92</v>
      </c>
      <c r="B73" s="267"/>
      <c r="C73" s="267">
        <v>6.2E-2</v>
      </c>
      <c r="D73" s="267"/>
      <c r="E73" s="267"/>
      <c r="F73" s="267"/>
      <c r="G73" s="267"/>
      <c r="H73" s="267">
        <v>0</v>
      </c>
      <c r="I73" s="267">
        <v>6.3E-2</v>
      </c>
    </row>
    <row r="74" spans="1:9" x14ac:dyDescent="0.35">
      <c r="A74" s="23" t="s">
        <v>93</v>
      </c>
      <c r="B74" s="267"/>
      <c r="C74" s="267"/>
      <c r="D74" s="267"/>
      <c r="E74" s="267"/>
      <c r="F74" s="267"/>
      <c r="G74" s="267"/>
      <c r="H74" s="267"/>
      <c r="I74" s="267">
        <v>1E-3</v>
      </c>
    </row>
    <row r="75" spans="1:9" x14ac:dyDescent="0.35">
      <c r="A75" s="23" t="s">
        <v>94</v>
      </c>
      <c r="B75" s="267"/>
      <c r="C75" s="267">
        <v>1E-3</v>
      </c>
      <c r="D75" s="267"/>
      <c r="E75" s="267"/>
      <c r="F75" s="267"/>
      <c r="G75" s="267"/>
      <c r="H75" s="267"/>
      <c r="I75" s="267">
        <v>1E-3</v>
      </c>
    </row>
    <row r="76" spans="1:9" x14ac:dyDescent="0.35">
      <c r="A76" s="23" t="s">
        <v>95</v>
      </c>
      <c r="B76" s="267"/>
      <c r="C76" s="267"/>
      <c r="D76" s="267"/>
      <c r="E76" s="267"/>
      <c r="F76" s="267"/>
      <c r="G76" s="267"/>
      <c r="H76" s="267">
        <v>0.53800000000000003</v>
      </c>
      <c r="I76" s="267"/>
    </row>
    <row r="77" spans="1:9" x14ac:dyDescent="0.35">
      <c r="A77" s="23" t="s">
        <v>96</v>
      </c>
      <c r="B77" s="267"/>
      <c r="C77" s="267">
        <v>1E-3</v>
      </c>
      <c r="D77" s="267"/>
      <c r="E77" s="267"/>
      <c r="F77" s="267"/>
      <c r="G77" s="267"/>
      <c r="H77" s="267">
        <v>3.0000000000000001E-3</v>
      </c>
      <c r="I77" s="267">
        <v>1.0999999999999999E-2</v>
      </c>
    </row>
    <row r="78" spans="1:9" x14ac:dyDescent="0.35">
      <c r="A78" s="23" t="s">
        <v>97</v>
      </c>
      <c r="B78" s="267"/>
      <c r="C78" s="267">
        <v>1.9770000000000001</v>
      </c>
      <c r="D78" s="267">
        <v>1.7999999999999999E-2</v>
      </c>
      <c r="E78" s="267">
        <v>39.264000000000003</v>
      </c>
      <c r="F78" s="267"/>
      <c r="G78" s="267">
        <v>39.28</v>
      </c>
      <c r="H78" s="267">
        <v>2.9000000000000001E-2</v>
      </c>
      <c r="I78" s="267">
        <v>1.99</v>
      </c>
    </row>
    <row r="79" spans="1:9" x14ac:dyDescent="0.35">
      <c r="A79" s="23" t="s">
        <v>98</v>
      </c>
      <c r="B79" s="267"/>
      <c r="C79" s="267">
        <v>3.83</v>
      </c>
      <c r="D79" s="267"/>
      <c r="E79" s="267">
        <v>0</v>
      </c>
      <c r="F79" s="267"/>
      <c r="G79" s="267">
        <v>0</v>
      </c>
      <c r="H79" s="267">
        <v>2.2810000000000001</v>
      </c>
      <c r="I79" s="267">
        <v>4.3109999999999999</v>
      </c>
    </row>
    <row r="80" spans="1:9" x14ac:dyDescent="0.35">
      <c r="A80" s="23" t="s">
        <v>99</v>
      </c>
      <c r="B80" s="267"/>
      <c r="C80" s="267">
        <v>5.6000000000000001E-2</v>
      </c>
      <c r="D80" s="267"/>
      <c r="E80" s="267"/>
      <c r="F80" s="267"/>
      <c r="G80" s="267"/>
      <c r="H80" s="267"/>
      <c r="I80" s="267">
        <v>9.7000000000000003E-2</v>
      </c>
    </row>
    <row r="81" spans="1:9" x14ac:dyDescent="0.35">
      <c r="A81" s="23" t="s">
        <v>102</v>
      </c>
      <c r="B81" s="267"/>
      <c r="C81" s="267"/>
      <c r="D81" s="267"/>
      <c r="E81" s="267"/>
      <c r="F81" s="267"/>
      <c r="G81" s="267"/>
      <c r="H81" s="267"/>
      <c r="I81" s="267">
        <v>3.0000000000000001E-3</v>
      </c>
    </row>
    <row r="82" spans="1:9" x14ac:dyDescent="0.35">
      <c r="A82" s="23" t="s">
        <v>103</v>
      </c>
      <c r="B82" s="267"/>
      <c r="C82" s="267">
        <v>1.4E-2</v>
      </c>
      <c r="D82" s="267"/>
      <c r="E82" s="267">
        <v>1.2E-2</v>
      </c>
      <c r="F82" s="267"/>
      <c r="G82" s="267">
        <v>7.0000000000000001E-3</v>
      </c>
      <c r="H82" s="267">
        <v>2E-3</v>
      </c>
      <c r="I82" s="267">
        <v>0.53500000000000003</v>
      </c>
    </row>
    <row r="83" spans="1:9" x14ac:dyDescent="0.35">
      <c r="A83" s="23" t="s">
        <v>104</v>
      </c>
      <c r="B83" s="267"/>
      <c r="C83" s="267">
        <v>0</v>
      </c>
      <c r="D83" s="267"/>
      <c r="E83" s="267">
        <v>0</v>
      </c>
      <c r="F83" s="267"/>
      <c r="G83" s="267">
        <v>0</v>
      </c>
      <c r="H83" s="267">
        <v>0.69699999999999995</v>
      </c>
      <c r="I83" s="267">
        <v>1.4430000000000001</v>
      </c>
    </row>
    <row r="84" spans="1:9" x14ac:dyDescent="0.35">
      <c r="A84" s="23" t="s">
        <v>105</v>
      </c>
      <c r="B84" s="267"/>
      <c r="C84" s="267">
        <v>1.131</v>
      </c>
      <c r="D84" s="267"/>
      <c r="E84" s="267">
        <v>2E-3</v>
      </c>
      <c r="F84" s="267"/>
      <c r="G84" s="267">
        <v>0.01</v>
      </c>
      <c r="H84" s="267">
        <v>1E-3</v>
      </c>
      <c r="I84" s="267">
        <v>1.33</v>
      </c>
    </row>
    <row r="85" spans="1:9" x14ac:dyDescent="0.35">
      <c r="A85" s="23" t="s">
        <v>106</v>
      </c>
      <c r="B85" s="267"/>
      <c r="C85" s="267">
        <v>2E-3</v>
      </c>
      <c r="D85" s="267"/>
      <c r="E85" s="267">
        <v>2.5569999999999999</v>
      </c>
      <c r="F85" s="267"/>
      <c r="G85" s="267">
        <v>2.73</v>
      </c>
      <c r="H85" s="267">
        <v>2.5999999999999999E-2</v>
      </c>
      <c r="I85" s="267">
        <v>2E-3</v>
      </c>
    </row>
    <row r="86" spans="1:9" x14ac:dyDescent="0.35">
      <c r="A86" s="23" t="s">
        <v>107</v>
      </c>
      <c r="B86" s="267"/>
      <c r="C86" s="267">
        <v>0.89600000000000002</v>
      </c>
      <c r="D86" s="267"/>
      <c r="E86" s="267">
        <v>4.0000000000000001E-3</v>
      </c>
      <c r="F86" s="267"/>
      <c r="G86" s="267">
        <v>4.0000000000000001E-3</v>
      </c>
      <c r="H86" s="267">
        <v>3.7999999999999999E-2</v>
      </c>
      <c r="I86" s="267">
        <v>0.96699999999999997</v>
      </c>
    </row>
    <row r="87" spans="1:9" x14ac:dyDescent="0.35">
      <c r="A87" s="23" t="s">
        <v>108</v>
      </c>
      <c r="B87" s="267"/>
      <c r="C87" s="267">
        <v>25.585000000000001</v>
      </c>
      <c r="D87" s="267"/>
      <c r="E87" s="267">
        <v>8.7999999999999995E-2</v>
      </c>
      <c r="F87" s="267"/>
      <c r="G87" s="267">
        <v>6.8000000000000005E-2</v>
      </c>
      <c r="H87" s="267">
        <v>1E-3</v>
      </c>
      <c r="I87" s="267">
        <v>25.72</v>
      </c>
    </row>
    <row r="88" spans="1:9" x14ac:dyDescent="0.35">
      <c r="A88" s="23" t="s">
        <v>109</v>
      </c>
      <c r="B88" s="267"/>
      <c r="C88" s="267"/>
      <c r="D88" s="267"/>
      <c r="E88" s="267"/>
      <c r="F88" s="267"/>
      <c r="G88" s="267"/>
      <c r="H88" s="267"/>
      <c r="I88" s="267">
        <v>0.16700000000000001</v>
      </c>
    </row>
    <row r="89" spans="1:9" x14ac:dyDescent="0.35">
      <c r="A89" s="23" t="s">
        <v>110</v>
      </c>
      <c r="B89" s="267"/>
      <c r="C89" s="267">
        <v>0.35</v>
      </c>
      <c r="D89" s="267"/>
      <c r="E89" s="267"/>
      <c r="F89" s="267"/>
      <c r="G89" s="267"/>
      <c r="H89" s="267"/>
      <c r="I89" s="267">
        <v>0.35</v>
      </c>
    </row>
    <row r="90" spans="1:9" x14ac:dyDescent="0.35">
      <c r="A90" s="23" t="s">
        <v>112</v>
      </c>
      <c r="B90" s="267"/>
      <c r="C90" s="267">
        <v>3.4239999999999999</v>
      </c>
      <c r="D90" s="267"/>
      <c r="E90" s="267"/>
      <c r="F90" s="267"/>
      <c r="G90" s="267"/>
      <c r="H90" s="267"/>
      <c r="I90" s="267">
        <v>3.4249999999999998</v>
      </c>
    </row>
    <row r="91" spans="1:9" x14ac:dyDescent="0.35">
      <c r="A91" s="23" t="s">
        <v>113</v>
      </c>
      <c r="B91" s="267"/>
      <c r="C91" s="267"/>
      <c r="D91" s="267"/>
      <c r="E91" s="267"/>
      <c r="F91" s="267"/>
      <c r="G91" s="267"/>
      <c r="H91" s="267"/>
      <c r="I91" s="267">
        <v>0.122</v>
      </c>
    </row>
    <row r="92" spans="1:9" x14ac:dyDescent="0.35">
      <c r="A92" s="23" t="s">
        <v>114</v>
      </c>
      <c r="B92" s="267"/>
      <c r="C92" s="267">
        <v>44.792999999999999</v>
      </c>
      <c r="D92" s="267"/>
      <c r="E92" s="267">
        <v>3.0000000000000001E-3</v>
      </c>
      <c r="F92" s="267"/>
      <c r="G92" s="267"/>
      <c r="H92" s="267">
        <v>0.109</v>
      </c>
      <c r="I92" s="267">
        <v>44.856000000000002</v>
      </c>
    </row>
    <row r="93" spans="1:9" x14ac:dyDescent="0.35">
      <c r="A93" s="23" t="s">
        <v>115</v>
      </c>
      <c r="B93" s="267"/>
      <c r="C93" s="267"/>
      <c r="D93" s="267"/>
      <c r="E93" s="267"/>
      <c r="F93" s="267"/>
      <c r="G93" s="267"/>
      <c r="H93" s="267">
        <v>5.8999999999999997E-2</v>
      </c>
      <c r="I93" s="267"/>
    </row>
    <row r="94" spans="1:9" x14ac:dyDescent="0.35">
      <c r="A94" s="23" t="s">
        <v>116</v>
      </c>
      <c r="B94" s="267"/>
      <c r="C94" s="267">
        <v>2.7E-2</v>
      </c>
      <c r="D94" s="267"/>
      <c r="E94" s="267">
        <v>1.2E-2</v>
      </c>
      <c r="F94" s="267"/>
      <c r="G94" s="267">
        <v>1.2E-2</v>
      </c>
      <c r="H94" s="267">
        <v>5.2999999999999999E-2</v>
      </c>
      <c r="I94" s="267">
        <v>0.112</v>
      </c>
    </row>
    <row r="95" spans="1:9" x14ac:dyDescent="0.35">
      <c r="A95" s="23" t="s">
        <v>117</v>
      </c>
      <c r="B95" s="267"/>
      <c r="C95" s="267">
        <v>0.114</v>
      </c>
      <c r="D95" s="267"/>
      <c r="E95" s="267">
        <v>8.0000000000000002E-3</v>
      </c>
      <c r="F95" s="267"/>
      <c r="G95" s="267">
        <v>4.0000000000000001E-3</v>
      </c>
      <c r="H95" s="267">
        <v>0.12</v>
      </c>
      <c r="I95" s="267">
        <v>0.161</v>
      </c>
    </row>
    <row r="96" spans="1:9" x14ac:dyDescent="0.35">
      <c r="A96" s="23" t="s">
        <v>119</v>
      </c>
      <c r="B96" s="267"/>
      <c r="C96" s="267">
        <v>1E-3</v>
      </c>
      <c r="D96" s="267"/>
      <c r="E96" s="267">
        <v>0</v>
      </c>
      <c r="F96" s="267"/>
      <c r="G96" s="267">
        <v>0</v>
      </c>
      <c r="H96" s="267"/>
      <c r="I96" s="267">
        <v>0.33400000000000002</v>
      </c>
    </row>
    <row r="97" spans="1:9" x14ac:dyDescent="0.35">
      <c r="A97" s="23" t="s">
        <v>120</v>
      </c>
      <c r="B97" s="267"/>
      <c r="C97" s="267">
        <v>3.1379999999999999</v>
      </c>
      <c r="D97" s="267"/>
      <c r="E97" s="267">
        <v>5.0000000000000001E-3</v>
      </c>
      <c r="F97" s="267"/>
      <c r="G97" s="267">
        <v>6.0000000000000001E-3</v>
      </c>
      <c r="H97" s="267">
        <v>6.0000000000000001E-3</v>
      </c>
      <c r="I97" s="267">
        <v>3.1579999999999999</v>
      </c>
    </row>
    <row r="98" spans="1:9" x14ac:dyDescent="0.35">
      <c r="A98" s="23" t="s">
        <v>121</v>
      </c>
      <c r="B98" s="267"/>
      <c r="C98" s="267"/>
      <c r="D98" s="267"/>
      <c r="E98" s="267"/>
      <c r="F98" s="267"/>
      <c r="G98" s="267"/>
      <c r="H98" s="267"/>
      <c r="I98" s="267">
        <v>0.25600000000000001</v>
      </c>
    </row>
    <row r="99" spans="1:9" x14ac:dyDescent="0.35">
      <c r="A99" s="23" t="s">
        <v>122</v>
      </c>
      <c r="B99" s="267"/>
      <c r="C99" s="267">
        <v>1.0999999999999999E-2</v>
      </c>
      <c r="D99" s="267"/>
      <c r="E99" s="267">
        <v>0.13100000000000001</v>
      </c>
      <c r="F99" s="267"/>
      <c r="G99" s="267">
        <v>0.13600000000000001</v>
      </c>
      <c r="H99" s="267">
        <v>1.9E-2</v>
      </c>
      <c r="I99" s="267">
        <v>8.1000000000000003E-2</v>
      </c>
    </row>
    <row r="100" spans="1:9" x14ac:dyDescent="0.35">
      <c r="A100" s="23" t="s">
        <v>123</v>
      </c>
      <c r="B100" s="267"/>
      <c r="C100" s="267">
        <v>103.727</v>
      </c>
      <c r="D100" s="267"/>
      <c r="E100" s="267">
        <v>1.0999999999999999E-2</v>
      </c>
      <c r="F100" s="267"/>
      <c r="G100" s="267">
        <v>1.0999999999999999E-2</v>
      </c>
      <c r="H100" s="267">
        <v>1.0649999999999999</v>
      </c>
      <c r="I100" s="267">
        <v>103.75</v>
      </c>
    </row>
    <row r="101" spans="1:9" x14ac:dyDescent="0.35">
      <c r="A101" s="23" t="s">
        <v>125</v>
      </c>
      <c r="B101" s="267"/>
      <c r="C101" s="267"/>
      <c r="D101" s="267"/>
      <c r="E101" s="267">
        <v>1.2450000000000001</v>
      </c>
      <c r="F101" s="267"/>
      <c r="G101" s="267">
        <v>1.5069999999999999</v>
      </c>
      <c r="H101" s="267">
        <v>3.9980000000000002</v>
      </c>
      <c r="I101" s="267"/>
    </row>
    <row r="102" spans="1:9" x14ac:dyDescent="0.35">
      <c r="A102" s="23" t="s">
        <v>127</v>
      </c>
      <c r="B102" s="267"/>
      <c r="C102" s="267"/>
      <c r="D102" s="267"/>
      <c r="E102" s="267">
        <v>8.2000000000000003E-2</v>
      </c>
      <c r="F102" s="267"/>
      <c r="G102" s="267">
        <v>8.2000000000000003E-2</v>
      </c>
      <c r="H102" s="267">
        <v>0</v>
      </c>
      <c r="I102" s="267"/>
    </row>
    <row r="103" spans="1:9" x14ac:dyDescent="0.35">
      <c r="A103" s="23" t="s">
        <v>128</v>
      </c>
      <c r="B103" s="267"/>
      <c r="C103" s="267">
        <v>2.1999999999999999E-2</v>
      </c>
      <c r="D103" s="267"/>
      <c r="E103" s="267"/>
      <c r="F103" s="267"/>
      <c r="G103" s="267"/>
      <c r="H103" s="267">
        <v>3.0000000000000001E-3</v>
      </c>
      <c r="I103" s="267">
        <v>3.4000000000000002E-2</v>
      </c>
    </row>
    <row r="104" spans="1:9" x14ac:dyDescent="0.35">
      <c r="A104" s="23" t="s">
        <v>129</v>
      </c>
      <c r="B104" s="267"/>
      <c r="C104" s="267">
        <v>7.1989999999999998</v>
      </c>
      <c r="D104" s="267"/>
      <c r="E104" s="267"/>
      <c r="F104" s="267"/>
      <c r="G104" s="267"/>
      <c r="H104" s="267">
        <v>1.7000000000000001E-2</v>
      </c>
      <c r="I104" s="267">
        <v>7.2910000000000004</v>
      </c>
    </row>
    <row r="105" spans="1:9" x14ac:dyDescent="0.35">
      <c r="A105" s="23" t="s">
        <v>130</v>
      </c>
      <c r="B105" s="267"/>
      <c r="C105" s="267">
        <v>0.28399999999999997</v>
      </c>
      <c r="D105" s="267"/>
      <c r="E105" s="267">
        <v>3.0000000000000001E-3</v>
      </c>
      <c r="F105" s="267"/>
      <c r="G105" s="267">
        <v>3.0000000000000001E-3</v>
      </c>
      <c r="H105" s="267">
        <v>0.86</v>
      </c>
      <c r="I105" s="267">
        <v>0.38900000000000001</v>
      </c>
    </row>
    <row r="106" spans="1:9" x14ac:dyDescent="0.35">
      <c r="A106" s="23" t="s">
        <v>131</v>
      </c>
      <c r="B106" s="267"/>
      <c r="C106" s="267">
        <v>0</v>
      </c>
      <c r="D106" s="267"/>
      <c r="E106" s="267"/>
      <c r="F106" s="267"/>
      <c r="G106" s="267"/>
      <c r="H106" s="267"/>
      <c r="I106" s="267">
        <v>0</v>
      </c>
    </row>
    <row r="107" spans="1:9" x14ac:dyDescent="0.35">
      <c r="A107" s="23" t="s">
        <v>132</v>
      </c>
      <c r="B107" s="267"/>
      <c r="C107" s="267"/>
      <c r="D107" s="267"/>
      <c r="E107" s="267">
        <v>2.4E-2</v>
      </c>
      <c r="F107" s="267"/>
      <c r="G107" s="267">
        <v>0.159</v>
      </c>
      <c r="H107" s="267">
        <v>6.9000000000000006E-2</v>
      </c>
      <c r="I107" s="267">
        <v>0.128</v>
      </c>
    </row>
    <row r="108" spans="1:9" x14ac:dyDescent="0.35">
      <c r="A108" s="23" t="s">
        <v>133</v>
      </c>
      <c r="B108" s="267"/>
      <c r="C108" s="267">
        <v>5.0000000000000001E-3</v>
      </c>
      <c r="D108" s="267"/>
      <c r="E108" s="267"/>
      <c r="F108" s="267"/>
      <c r="G108" s="267"/>
      <c r="H108" s="267">
        <v>6.4109999999999996</v>
      </c>
      <c r="I108" s="267">
        <v>6.6000000000000003E-2</v>
      </c>
    </row>
    <row r="109" spans="1:9" x14ac:dyDescent="0.35">
      <c r="A109" s="23" t="s">
        <v>134</v>
      </c>
      <c r="B109" s="267"/>
      <c r="C109" s="267">
        <v>1.335</v>
      </c>
      <c r="D109" s="267"/>
      <c r="E109" s="267">
        <v>1E-3</v>
      </c>
      <c r="F109" s="267"/>
      <c r="G109" s="267">
        <v>1E-3</v>
      </c>
      <c r="H109" s="267">
        <v>0.255</v>
      </c>
      <c r="I109" s="267">
        <v>1.3680000000000001</v>
      </c>
    </row>
    <row r="110" spans="1:9" x14ac:dyDescent="0.35">
      <c r="A110" s="23" t="s">
        <v>135</v>
      </c>
      <c r="B110" s="267"/>
      <c r="C110" s="267">
        <v>1.04</v>
      </c>
      <c r="D110" s="267"/>
      <c r="E110" s="267">
        <v>1E-3</v>
      </c>
      <c r="F110" s="267"/>
      <c r="G110" s="267">
        <v>1E-3</v>
      </c>
      <c r="H110" s="267">
        <v>0.29499999999999998</v>
      </c>
      <c r="I110" s="267">
        <v>1.0589999999999999</v>
      </c>
    </row>
    <row r="111" spans="1:9" x14ac:dyDescent="0.35">
      <c r="A111" s="23" t="s">
        <v>136</v>
      </c>
      <c r="B111" s="267">
        <v>0</v>
      </c>
      <c r="C111" s="267"/>
      <c r="D111" s="267"/>
      <c r="E111" s="267"/>
      <c r="F111" s="267"/>
      <c r="G111" s="267"/>
      <c r="H111" s="267"/>
      <c r="I111" s="267">
        <v>4.9000000000000002E-2</v>
      </c>
    </row>
    <row r="112" spans="1:9" x14ac:dyDescent="0.35">
      <c r="A112" s="23" t="s">
        <v>137</v>
      </c>
      <c r="B112" s="267"/>
      <c r="C112" s="267"/>
      <c r="D112" s="267"/>
      <c r="E112" s="267"/>
      <c r="F112" s="267"/>
      <c r="G112" s="267"/>
      <c r="H112" s="267"/>
      <c r="I112" s="267">
        <v>1E-3</v>
      </c>
    </row>
    <row r="113" spans="1:9" x14ac:dyDescent="0.35">
      <c r="A113" s="23" t="s">
        <v>138</v>
      </c>
      <c r="B113" s="267"/>
      <c r="C113" s="267">
        <v>0.188</v>
      </c>
      <c r="D113" s="267"/>
      <c r="E113" s="267">
        <v>0</v>
      </c>
      <c r="F113" s="267"/>
      <c r="G113" s="267">
        <v>3.2000000000000001E-2</v>
      </c>
      <c r="H113" s="267">
        <v>1E-3</v>
      </c>
      <c r="I113" s="267">
        <v>0.188</v>
      </c>
    </row>
    <row r="114" spans="1:9" x14ac:dyDescent="0.35">
      <c r="A114" s="23" t="s">
        <v>139</v>
      </c>
      <c r="B114" s="267"/>
      <c r="C114" s="267"/>
      <c r="D114" s="267"/>
      <c r="E114" s="267"/>
      <c r="F114" s="267"/>
      <c r="G114" s="267"/>
      <c r="H114" s="267">
        <v>1.4999999999999999E-2</v>
      </c>
      <c r="I114" s="267"/>
    </row>
    <row r="115" spans="1:9" x14ac:dyDescent="0.35">
      <c r="A115" s="23" t="s">
        <v>140</v>
      </c>
      <c r="B115" s="267"/>
      <c r="C115" s="267"/>
      <c r="D115" s="267"/>
      <c r="E115" s="267"/>
      <c r="F115" s="267"/>
      <c r="G115" s="267"/>
      <c r="H115" s="267">
        <v>0</v>
      </c>
      <c r="I115" s="267">
        <v>3.0000000000000001E-3</v>
      </c>
    </row>
    <row r="116" spans="1:9" x14ac:dyDescent="0.35">
      <c r="A116" s="23" t="s">
        <v>141</v>
      </c>
      <c r="B116" s="267"/>
      <c r="C116" s="267"/>
      <c r="D116" s="267"/>
      <c r="E116" s="267"/>
      <c r="F116" s="267"/>
      <c r="G116" s="267"/>
      <c r="H116" s="267"/>
      <c r="I116" s="267">
        <v>6.0000000000000001E-3</v>
      </c>
    </row>
    <row r="117" spans="1:9" x14ac:dyDescent="0.35">
      <c r="A117" s="23" t="s">
        <v>142</v>
      </c>
      <c r="B117" s="267"/>
      <c r="C117" s="267">
        <v>1.139</v>
      </c>
      <c r="D117" s="267">
        <v>0.02</v>
      </c>
      <c r="E117" s="267"/>
      <c r="F117" s="267"/>
      <c r="G117" s="267">
        <v>2.5000000000000001E-2</v>
      </c>
      <c r="H117" s="267">
        <v>0.32900000000000001</v>
      </c>
      <c r="I117" s="267">
        <v>1.403</v>
      </c>
    </row>
    <row r="118" spans="1:9" x14ac:dyDescent="0.35">
      <c r="A118" s="23" t="s">
        <v>143</v>
      </c>
      <c r="B118" s="267"/>
      <c r="C118" s="267">
        <v>0.26700000000000002</v>
      </c>
      <c r="D118" s="267">
        <v>1E-3</v>
      </c>
      <c r="E118" s="267">
        <v>1.9E-2</v>
      </c>
      <c r="F118" s="267"/>
      <c r="G118" s="267">
        <v>1.7999999999999999E-2</v>
      </c>
      <c r="H118" s="267">
        <v>0.73299999999999998</v>
      </c>
      <c r="I118" s="267">
        <v>2.7290000000000001</v>
      </c>
    </row>
    <row r="119" spans="1:9" x14ac:dyDescent="0.35">
      <c r="A119" s="23" t="s">
        <v>144</v>
      </c>
      <c r="B119" s="267"/>
      <c r="C119" s="267">
        <v>7.3999999999999996E-2</v>
      </c>
      <c r="D119" s="267"/>
      <c r="E119" s="267">
        <v>1.2999999999999999E-2</v>
      </c>
      <c r="F119" s="267"/>
      <c r="G119" s="267">
        <v>3.7999999999999999E-2</v>
      </c>
      <c r="H119" s="267">
        <v>1.2999999999999999E-2</v>
      </c>
      <c r="I119" s="267">
        <v>0.13500000000000001</v>
      </c>
    </row>
    <row r="120" spans="1:9" x14ac:dyDescent="0.35">
      <c r="A120" s="23" t="s">
        <v>145</v>
      </c>
      <c r="B120" s="267">
        <v>2.3319999999999999</v>
      </c>
      <c r="C120" s="267">
        <v>1.919</v>
      </c>
      <c r="D120" s="267"/>
      <c r="E120" s="267">
        <v>0</v>
      </c>
      <c r="F120" s="267"/>
      <c r="G120" s="267">
        <v>2.78</v>
      </c>
      <c r="H120" s="267">
        <v>12.478999999999999</v>
      </c>
      <c r="I120" s="267">
        <v>2.2679999999999998</v>
      </c>
    </row>
    <row r="121" spans="1:9" x14ac:dyDescent="0.35">
      <c r="A121" s="23" t="s">
        <v>146</v>
      </c>
      <c r="B121" s="267"/>
      <c r="C121" s="267">
        <v>1.2999999999999999E-2</v>
      </c>
      <c r="D121" s="267"/>
      <c r="E121" s="267"/>
      <c r="F121" s="267"/>
      <c r="G121" s="267"/>
      <c r="H121" s="267">
        <v>1.7000000000000001E-2</v>
      </c>
      <c r="I121" s="267">
        <v>4.9000000000000002E-2</v>
      </c>
    </row>
    <row r="122" spans="1:9" x14ac:dyDescent="0.35">
      <c r="A122" s="23" t="s">
        <v>147</v>
      </c>
      <c r="B122" s="267"/>
      <c r="C122" s="267">
        <v>4.0000000000000001E-3</v>
      </c>
      <c r="D122" s="267"/>
      <c r="E122" s="267">
        <v>2.3E-2</v>
      </c>
      <c r="F122" s="267"/>
      <c r="G122" s="267">
        <v>0.41199999999999998</v>
      </c>
      <c r="H122" s="267">
        <v>6.3E-2</v>
      </c>
      <c r="I122" s="267">
        <v>0.151</v>
      </c>
    </row>
    <row r="123" spans="1:9" x14ac:dyDescent="0.35">
      <c r="A123" s="23" t="s">
        <v>148</v>
      </c>
      <c r="B123" s="267"/>
      <c r="C123" s="267">
        <v>2.7E-2</v>
      </c>
      <c r="D123" s="267"/>
      <c r="E123" s="267"/>
      <c r="F123" s="267"/>
      <c r="G123" s="267"/>
      <c r="H123" s="267">
        <v>0.38400000000000001</v>
      </c>
      <c r="I123" s="267">
        <v>6.2E-2</v>
      </c>
    </row>
    <row r="124" spans="1:9" x14ac:dyDescent="0.35">
      <c r="A124" s="23" t="s">
        <v>149</v>
      </c>
      <c r="B124" s="267">
        <v>3.4000000000000002E-2</v>
      </c>
      <c r="C124" s="267">
        <v>4.0000000000000001E-3</v>
      </c>
      <c r="D124" s="267"/>
      <c r="E124" s="267">
        <v>0</v>
      </c>
      <c r="F124" s="267"/>
      <c r="G124" s="267">
        <v>1E-3</v>
      </c>
      <c r="H124" s="267">
        <v>2.2679999999999998</v>
      </c>
      <c r="I124" s="267">
        <v>7.1999999999999995E-2</v>
      </c>
    </row>
    <row r="125" spans="1:9" x14ac:dyDescent="0.35">
      <c r="A125" s="23" t="s">
        <v>150</v>
      </c>
      <c r="B125" s="267"/>
      <c r="C125" s="267"/>
      <c r="D125" s="267"/>
      <c r="E125" s="267"/>
      <c r="F125" s="267"/>
      <c r="G125" s="267"/>
      <c r="H125" s="267">
        <v>0.34799999999999998</v>
      </c>
      <c r="I125" s="267">
        <v>5.2999999999999999E-2</v>
      </c>
    </row>
    <row r="126" spans="1:9" x14ac:dyDescent="0.35">
      <c r="A126" s="23" t="s">
        <v>151</v>
      </c>
      <c r="B126" s="267">
        <v>160.92500000000001</v>
      </c>
      <c r="C126" s="267"/>
      <c r="D126" s="267">
        <v>18.698</v>
      </c>
      <c r="E126" s="267">
        <v>178.43600000000001</v>
      </c>
      <c r="F126" s="267"/>
      <c r="G126" s="267">
        <v>298.36200000000002</v>
      </c>
      <c r="H126" s="267">
        <v>1703.825</v>
      </c>
      <c r="I126" s="267"/>
    </row>
    <row r="127" spans="1:9" x14ac:dyDescent="0.35">
      <c r="A127" s="23" t="s">
        <v>152</v>
      </c>
      <c r="B127" s="267"/>
      <c r="C127" s="267"/>
      <c r="D127" s="267"/>
      <c r="E127" s="267">
        <v>4.7039999999999997</v>
      </c>
      <c r="F127" s="267"/>
      <c r="G127" s="267">
        <v>4.7039999999999997</v>
      </c>
      <c r="H127" s="267"/>
      <c r="I127" s="267"/>
    </row>
    <row r="128" spans="1:9" x14ac:dyDescent="0.35">
      <c r="A128" s="23" t="s">
        <v>154</v>
      </c>
      <c r="B128" s="267"/>
      <c r="C128" s="267">
        <v>5.423</v>
      </c>
      <c r="D128" s="267"/>
      <c r="E128" s="267">
        <v>7.0000000000000001E-3</v>
      </c>
      <c r="F128" s="267"/>
      <c r="G128" s="267">
        <v>7.0000000000000001E-3</v>
      </c>
      <c r="H128" s="267"/>
      <c r="I128" s="267">
        <v>5.423</v>
      </c>
    </row>
    <row r="129" spans="1:9" x14ac:dyDescent="0.35">
      <c r="A129" s="23" t="s">
        <v>155</v>
      </c>
      <c r="B129" s="267"/>
      <c r="C129" s="267">
        <v>2.54</v>
      </c>
      <c r="D129" s="267"/>
      <c r="E129" s="267"/>
      <c r="F129" s="267"/>
      <c r="G129" s="267"/>
      <c r="H129" s="267">
        <v>1.3220000000000001</v>
      </c>
      <c r="I129" s="267">
        <v>2.5409999999999999</v>
      </c>
    </row>
    <row r="130" spans="1:9" x14ac:dyDescent="0.35">
      <c r="A130" s="23" t="s">
        <v>156</v>
      </c>
      <c r="B130" s="267"/>
      <c r="C130" s="267"/>
      <c r="D130" s="267"/>
      <c r="E130" s="267"/>
      <c r="F130" s="267"/>
      <c r="G130" s="267"/>
      <c r="H130" s="267"/>
      <c r="I130" s="267">
        <v>1.2E-2</v>
      </c>
    </row>
    <row r="131" spans="1:9" x14ac:dyDescent="0.35">
      <c r="A131" s="23" t="s">
        <v>157</v>
      </c>
      <c r="B131" s="267"/>
      <c r="C131" s="267">
        <v>88.968999999999994</v>
      </c>
      <c r="D131" s="267"/>
      <c r="E131" s="267">
        <v>0.02</v>
      </c>
      <c r="F131" s="267"/>
      <c r="G131" s="267">
        <v>0.02</v>
      </c>
      <c r="H131" s="267">
        <v>0.20499999999999999</v>
      </c>
      <c r="I131" s="267">
        <v>88.972999999999999</v>
      </c>
    </row>
    <row r="132" spans="1:9" x14ac:dyDescent="0.35">
      <c r="A132" s="23" t="s">
        <v>158</v>
      </c>
      <c r="B132" s="267"/>
      <c r="C132" s="267"/>
      <c r="D132" s="267"/>
      <c r="E132" s="267"/>
      <c r="F132" s="267"/>
      <c r="G132" s="267"/>
      <c r="H132" s="267">
        <v>1E-3</v>
      </c>
      <c r="I132" s="267"/>
    </row>
    <row r="133" spans="1:9" x14ac:dyDescent="0.35">
      <c r="A133" s="23" t="s">
        <v>159</v>
      </c>
      <c r="B133" s="267"/>
      <c r="C133" s="267"/>
      <c r="D133" s="267"/>
      <c r="E133" s="267"/>
      <c r="F133" s="267"/>
      <c r="G133" s="267"/>
      <c r="H133" s="267"/>
      <c r="I133" s="267">
        <v>0.17399999999999999</v>
      </c>
    </row>
    <row r="134" spans="1:9" x14ac:dyDescent="0.35">
      <c r="A134" s="23" t="s">
        <v>160</v>
      </c>
      <c r="B134" s="267"/>
      <c r="C134" s="267">
        <v>0.54</v>
      </c>
      <c r="D134" s="267"/>
      <c r="E134" s="267"/>
      <c r="F134" s="267"/>
      <c r="G134" s="267"/>
      <c r="H134" s="267">
        <v>0.38300000000000001</v>
      </c>
      <c r="I134" s="267">
        <v>0.69899999999999995</v>
      </c>
    </row>
    <row r="135" spans="1:9" x14ac:dyDescent="0.35">
      <c r="A135" s="23" t="s">
        <v>161</v>
      </c>
      <c r="B135" s="267"/>
      <c r="C135" s="267"/>
      <c r="D135" s="267"/>
      <c r="E135" s="267"/>
      <c r="F135" s="267"/>
      <c r="G135" s="267"/>
      <c r="H135" s="267">
        <v>5.0000000000000001E-3</v>
      </c>
      <c r="I135" s="267"/>
    </row>
    <row r="136" spans="1:9" x14ac:dyDescent="0.35">
      <c r="A136" s="23" t="s">
        <v>162</v>
      </c>
      <c r="B136" s="267">
        <v>0.628</v>
      </c>
      <c r="C136" s="267">
        <v>1E-3</v>
      </c>
      <c r="D136" s="267"/>
      <c r="E136" s="267">
        <v>0</v>
      </c>
      <c r="F136" s="267"/>
      <c r="G136" s="267">
        <v>0</v>
      </c>
      <c r="H136" s="267"/>
      <c r="I136" s="267">
        <v>1E-3</v>
      </c>
    </row>
    <row r="137" spans="1:9" x14ac:dyDescent="0.35">
      <c r="A137" s="23" t="s">
        <v>164</v>
      </c>
      <c r="B137" s="267"/>
      <c r="C137" s="267">
        <v>1.875</v>
      </c>
      <c r="D137" s="267"/>
      <c r="E137" s="267"/>
      <c r="F137" s="267"/>
      <c r="G137" s="267"/>
      <c r="H137" s="267">
        <v>0.01</v>
      </c>
      <c r="I137" s="267">
        <v>1.8759999999999999</v>
      </c>
    </row>
    <row r="138" spans="1:9" x14ac:dyDescent="0.35">
      <c r="A138" s="23" t="s">
        <v>166</v>
      </c>
      <c r="B138" s="267"/>
      <c r="C138" s="267"/>
      <c r="D138" s="267"/>
      <c r="E138" s="267">
        <v>1.9E-2</v>
      </c>
      <c r="F138" s="267"/>
      <c r="G138" s="267">
        <v>1.9E-2</v>
      </c>
      <c r="H138" s="267"/>
      <c r="I138" s="267">
        <v>1.7000000000000001E-2</v>
      </c>
    </row>
    <row r="139" spans="1:9" x14ac:dyDescent="0.35">
      <c r="A139" s="23" t="s">
        <v>169</v>
      </c>
      <c r="B139" s="267"/>
      <c r="C139" s="267">
        <v>0.26800000000000002</v>
      </c>
      <c r="D139" s="267"/>
      <c r="E139" s="267"/>
      <c r="F139" s="267"/>
      <c r="G139" s="267"/>
      <c r="H139" s="267">
        <v>1.286</v>
      </c>
      <c r="I139" s="267">
        <v>0.90300000000000002</v>
      </c>
    </row>
    <row r="140" spans="1:9" x14ac:dyDescent="0.35">
      <c r="A140" s="23" t="s">
        <v>170</v>
      </c>
      <c r="B140" s="267">
        <v>0.20100000000000001</v>
      </c>
      <c r="C140" s="267">
        <v>2.3E-2</v>
      </c>
      <c r="D140" s="267"/>
      <c r="E140" s="267">
        <v>8.9999999999999993E-3</v>
      </c>
      <c r="F140" s="267"/>
      <c r="G140" s="267">
        <v>2.5999999999999999E-2</v>
      </c>
      <c r="H140" s="267">
        <v>0.105</v>
      </c>
      <c r="I140" s="267">
        <v>2.5999999999999999E-2</v>
      </c>
    </row>
    <row r="141" spans="1:9" x14ac:dyDescent="0.35">
      <c r="A141" s="23" t="s">
        <v>171</v>
      </c>
      <c r="B141" s="267"/>
      <c r="C141" s="267">
        <v>7.1999999999999995E-2</v>
      </c>
      <c r="D141" s="267"/>
      <c r="E141" s="267"/>
      <c r="F141" s="267"/>
      <c r="G141" s="267"/>
      <c r="H141" s="267">
        <v>1.2999999999999999E-2</v>
      </c>
      <c r="I141" s="267">
        <v>0.26800000000000002</v>
      </c>
    </row>
    <row r="142" spans="1:9" x14ac:dyDescent="0.35">
      <c r="A142" s="23" t="s">
        <v>172</v>
      </c>
      <c r="B142" s="267"/>
      <c r="C142" s="267">
        <v>0.33700000000000002</v>
      </c>
      <c r="D142" s="267"/>
      <c r="E142" s="267">
        <v>2.7E-2</v>
      </c>
      <c r="F142" s="267"/>
      <c r="G142" s="267">
        <v>2.7E-2</v>
      </c>
      <c r="H142" s="267">
        <v>0.29599999999999999</v>
      </c>
      <c r="I142" s="267">
        <v>0.59399999999999997</v>
      </c>
    </row>
    <row r="143" spans="1:9" x14ac:dyDescent="0.35">
      <c r="A143" s="23" t="s">
        <v>173</v>
      </c>
      <c r="B143" s="267"/>
      <c r="C143" s="267">
        <v>0.14099999999999999</v>
      </c>
      <c r="D143" s="267">
        <v>0.112</v>
      </c>
      <c r="E143" s="267"/>
      <c r="F143" s="267"/>
      <c r="G143" s="267">
        <v>0.115</v>
      </c>
      <c r="H143" s="267">
        <v>1.964</v>
      </c>
      <c r="I143" s="267">
        <v>0.22900000000000001</v>
      </c>
    </row>
    <row r="144" spans="1:9" x14ac:dyDescent="0.35">
      <c r="A144" s="23" t="s">
        <v>174</v>
      </c>
      <c r="B144" s="267"/>
      <c r="C144" s="267">
        <v>2.9000000000000001E-2</v>
      </c>
      <c r="D144" s="267"/>
      <c r="E144" s="267">
        <v>0</v>
      </c>
      <c r="F144" s="267"/>
      <c r="G144" s="267">
        <v>0</v>
      </c>
      <c r="H144" s="267">
        <v>8.3000000000000004E-2</v>
      </c>
      <c r="I144" s="267">
        <v>8.6999999999999994E-2</v>
      </c>
    </row>
    <row r="145" spans="1:9" x14ac:dyDescent="0.35">
      <c r="A145" s="23" t="s">
        <v>175</v>
      </c>
      <c r="B145" s="267"/>
      <c r="C145" s="267">
        <v>0.26800000000000002</v>
      </c>
      <c r="D145" s="267"/>
      <c r="E145" s="267">
        <v>7.0000000000000001E-3</v>
      </c>
      <c r="F145" s="267"/>
      <c r="G145" s="267">
        <v>8.9999999999999993E-3</v>
      </c>
      <c r="H145" s="267">
        <v>9.5000000000000001E-2</v>
      </c>
      <c r="I145" s="267">
        <v>1.048</v>
      </c>
    </row>
    <row r="146" spans="1:9" x14ac:dyDescent="0.35">
      <c r="A146" s="23" t="s">
        <v>176</v>
      </c>
      <c r="B146" s="267">
        <v>1.478</v>
      </c>
      <c r="C146" s="267">
        <v>38.622999999999998</v>
      </c>
      <c r="D146" s="267">
        <v>0.17199999999999999</v>
      </c>
      <c r="E146" s="267">
        <v>9.9000000000000005E-2</v>
      </c>
      <c r="F146" s="267"/>
      <c r="G146" s="267">
        <v>0.26700000000000002</v>
      </c>
      <c r="H146" s="267">
        <v>1.06</v>
      </c>
      <c r="I146" s="267">
        <v>39.212000000000003</v>
      </c>
    </row>
    <row r="147" spans="1:9" x14ac:dyDescent="0.35">
      <c r="A147" s="23" t="s">
        <v>179</v>
      </c>
      <c r="B147" s="267"/>
      <c r="C147" s="267">
        <v>8.9309999999999992</v>
      </c>
      <c r="D147" s="267"/>
      <c r="E147" s="267">
        <v>3.5000000000000003E-2</v>
      </c>
      <c r="F147" s="267"/>
      <c r="G147" s="267">
        <v>3.5000000000000003E-2</v>
      </c>
      <c r="H147" s="267">
        <v>0.84299999999999997</v>
      </c>
      <c r="I147" s="267">
        <v>9.3610000000000007</v>
      </c>
    </row>
    <row r="148" spans="1:9" x14ac:dyDescent="0.35">
      <c r="A148" s="23" t="s">
        <v>181</v>
      </c>
      <c r="B148" s="267"/>
      <c r="C148" s="267">
        <v>5.0000000000000001E-3</v>
      </c>
      <c r="D148" s="267"/>
      <c r="E148" s="267"/>
      <c r="F148" s="267"/>
      <c r="G148" s="267">
        <v>3.1E-2</v>
      </c>
      <c r="H148" s="267">
        <v>0.20899999999999999</v>
      </c>
      <c r="I148" s="267">
        <v>0.08</v>
      </c>
    </row>
    <row r="149" spans="1:9" x14ac:dyDescent="0.35">
      <c r="A149" s="23" t="s">
        <v>182</v>
      </c>
      <c r="B149" s="267"/>
      <c r="C149" s="267">
        <v>8.7999999999999995E-2</v>
      </c>
      <c r="D149" s="267"/>
      <c r="E149" s="267"/>
      <c r="F149" s="267"/>
      <c r="G149" s="267">
        <v>7.5999999999999998E-2</v>
      </c>
      <c r="H149" s="267">
        <v>8.0000000000000002E-3</v>
      </c>
      <c r="I149" s="267">
        <v>8.7999999999999995E-2</v>
      </c>
    </row>
    <row r="150" spans="1:9" x14ac:dyDescent="0.35">
      <c r="A150" s="23" t="s">
        <v>183</v>
      </c>
      <c r="B150" s="267"/>
      <c r="C150" s="267">
        <v>1.7000000000000001E-2</v>
      </c>
      <c r="D150" s="267"/>
      <c r="E150" s="267"/>
      <c r="F150" s="267"/>
      <c r="G150" s="267"/>
      <c r="H150" s="267">
        <v>2E-3</v>
      </c>
      <c r="I150" s="267">
        <v>3.5000000000000003E-2</v>
      </c>
    </row>
    <row r="151" spans="1:9" x14ac:dyDescent="0.35">
      <c r="A151" s="23" t="s">
        <v>184</v>
      </c>
      <c r="B151" s="267"/>
      <c r="C151" s="267">
        <v>0.14000000000000001</v>
      </c>
      <c r="D151" s="267"/>
      <c r="E151" s="267"/>
      <c r="F151" s="267"/>
      <c r="G151" s="267"/>
      <c r="H151" s="267"/>
      <c r="I151" s="267">
        <v>0.14000000000000001</v>
      </c>
    </row>
    <row r="152" spans="1:9" x14ac:dyDescent="0.35">
      <c r="A152" s="23" t="s">
        <v>185</v>
      </c>
      <c r="B152" s="267"/>
      <c r="C152" s="267">
        <v>21.695</v>
      </c>
      <c r="D152" s="267"/>
      <c r="E152" s="267"/>
      <c r="F152" s="267"/>
      <c r="G152" s="267"/>
      <c r="H152" s="267">
        <v>2.4870000000000001</v>
      </c>
      <c r="I152" s="267">
        <v>21.699000000000002</v>
      </c>
    </row>
    <row r="153" spans="1:9" x14ac:dyDescent="0.35">
      <c r="A153" s="23" t="s">
        <v>186</v>
      </c>
      <c r="B153" s="267"/>
      <c r="C153" s="267">
        <v>0</v>
      </c>
      <c r="D153" s="267"/>
      <c r="E153" s="267"/>
      <c r="F153" s="267"/>
      <c r="G153" s="267"/>
      <c r="H153" s="267">
        <v>2E-3</v>
      </c>
      <c r="I153" s="267">
        <v>0.17100000000000001</v>
      </c>
    </row>
    <row r="154" spans="1:9" x14ac:dyDescent="0.35">
      <c r="A154" s="23" t="s">
        <v>187</v>
      </c>
      <c r="B154" s="267"/>
      <c r="C154" s="267"/>
      <c r="D154" s="267"/>
      <c r="E154" s="267"/>
      <c r="F154" s="267"/>
      <c r="G154" s="267"/>
      <c r="H154" s="267"/>
      <c r="I154" s="267">
        <v>1.2999999999999999E-2</v>
      </c>
    </row>
    <row r="155" spans="1:9" x14ac:dyDescent="0.35">
      <c r="A155" s="23" t="s">
        <v>188</v>
      </c>
      <c r="B155" s="267"/>
      <c r="C155" s="267"/>
      <c r="D155" s="267"/>
      <c r="E155" s="267"/>
      <c r="F155" s="267"/>
      <c r="G155" s="267"/>
      <c r="H155" s="267"/>
      <c r="I155" s="267">
        <v>1.2E-2</v>
      </c>
    </row>
    <row r="156" spans="1:9" x14ac:dyDescent="0.35">
      <c r="A156" s="23" t="s">
        <v>189</v>
      </c>
      <c r="B156" s="267"/>
      <c r="C156" s="267"/>
      <c r="D156" s="267"/>
      <c r="E156" s="267"/>
      <c r="F156" s="267"/>
      <c r="G156" s="267"/>
      <c r="H156" s="267"/>
      <c r="I156" s="267">
        <v>5.5E-2</v>
      </c>
    </row>
    <row r="157" spans="1:9" x14ac:dyDescent="0.35">
      <c r="A157" s="23" t="s">
        <v>190</v>
      </c>
      <c r="B157" s="267"/>
      <c r="C157" s="267">
        <v>8.3360000000000003</v>
      </c>
      <c r="D157" s="267"/>
      <c r="E157" s="267">
        <v>8.0000000000000002E-3</v>
      </c>
      <c r="F157" s="267"/>
      <c r="G157" s="267">
        <v>0.33200000000000002</v>
      </c>
      <c r="H157" s="267">
        <v>0.28100000000000003</v>
      </c>
      <c r="I157" s="267">
        <v>8.4879999999999995</v>
      </c>
    </row>
    <row r="158" spans="1:9" x14ac:dyDescent="0.35">
      <c r="A158" s="23" t="s">
        <v>191</v>
      </c>
      <c r="B158" s="267"/>
      <c r="C158" s="267">
        <v>4.0000000000000001E-3</v>
      </c>
      <c r="D158" s="267"/>
      <c r="E158" s="267"/>
      <c r="F158" s="267"/>
      <c r="G158" s="267"/>
      <c r="H158" s="267"/>
      <c r="I158" s="267">
        <v>8.0000000000000002E-3</v>
      </c>
    </row>
    <row r="159" spans="1:9" x14ac:dyDescent="0.35">
      <c r="A159" s="23" t="s">
        <v>193</v>
      </c>
      <c r="B159" s="267"/>
      <c r="C159" s="267">
        <v>0.71399999999999997</v>
      </c>
      <c r="D159" s="267"/>
      <c r="E159" s="267"/>
      <c r="F159" s="267"/>
      <c r="G159" s="267"/>
      <c r="H159" s="267"/>
      <c r="I159" s="267">
        <v>0.73</v>
      </c>
    </row>
    <row r="160" spans="1:9" x14ac:dyDescent="0.35">
      <c r="A160" s="23" t="s">
        <v>194</v>
      </c>
      <c r="B160" s="267"/>
      <c r="C160" s="267">
        <v>1.103</v>
      </c>
      <c r="D160" s="267"/>
      <c r="E160" s="267"/>
      <c r="F160" s="267"/>
      <c r="G160" s="267"/>
      <c r="H160" s="267">
        <v>1E-3</v>
      </c>
      <c r="I160" s="267">
        <v>1.103</v>
      </c>
    </row>
    <row r="161" spans="1:9" x14ac:dyDescent="0.35">
      <c r="A161" s="23" t="s">
        <v>195</v>
      </c>
      <c r="B161" s="267"/>
      <c r="C161" s="267">
        <v>3.649</v>
      </c>
      <c r="D161" s="267"/>
      <c r="E161" s="267"/>
      <c r="F161" s="267"/>
      <c r="G161" s="267"/>
      <c r="H161" s="267">
        <v>8.9999999999999993E-3</v>
      </c>
      <c r="I161" s="267">
        <v>4.1520000000000001</v>
      </c>
    </row>
    <row r="162" spans="1:9" x14ac:dyDescent="0.35">
      <c r="A162" s="23" t="s">
        <v>196</v>
      </c>
      <c r="B162" s="267"/>
      <c r="C162" s="267">
        <v>1.7000000000000001E-2</v>
      </c>
      <c r="D162" s="267"/>
      <c r="E162" s="267"/>
      <c r="F162" s="267"/>
      <c r="G162" s="267">
        <v>0.22500000000000001</v>
      </c>
      <c r="H162" s="267">
        <v>0.76200000000000001</v>
      </c>
      <c r="I162" s="267">
        <v>0.13600000000000001</v>
      </c>
    </row>
    <row r="163" spans="1:9" x14ac:dyDescent="0.35">
      <c r="A163" s="23" t="s">
        <v>197</v>
      </c>
      <c r="B163" s="267"/>
      <c r="C163" s="267">
        <v>2.1459999999999999</v>
      </c>
      <c r="D163" s="267"/>
      <c r="E163" s="267"/>
      <c r="F163" s="267"/>
      <c r="G163" s="267">
        <v>5.0000000000000001E-3</v>
      </c>
      <c r="H163" s="267">
        <v>0.53100000000000003</v>
      </c>
      <c r="I163" s="267">
        <v>2.3769999999999998</v>
      </c>
    </row>
    <row r="164" spans="1:9" x14ac:dyDescent="0.35">
      <c r="A164" s="23" t="s">
        <v>198</v>
      </c>
      <c r="B164" s="267"/>
      <c r="C164" s="267">
        <v>0.48199999999999998</v>
      </c>
      <c r="D164" s="267"/>
      <c r="E164" s="267">
        <v>17.152000000000001</v>
      </c>
      <c r="F164" s="267"/>
      <c r="G164" s="267">
        <v>17.228000000000002</v>
      </c>
      <c r="H164" s="267">
        <v>6.9000000000000006E-2</v>
      </c>
      <c r="I164" s="267">
        <v>0.50800000000000001</v>
      </c>
    </row>
    <row r="165" spans="1:9" x14ac:dyDescent="0.35">
      <c r="A165" s="23" t="s">
        <v>199</v>
      </c>
      <c r="B165" s="267"/>
      <c r="C165" s="267">
        <v>6.1879999999999997</v>
      </c>
      <c r="D165" s="267"/>
      <c r="E165" s="267"/>
      <c r="F165" s="267"/>
      <c r="G165" s="267">
        <v>1.0999999999999999E-2</v>
      </c>
      <c r="H165" s="267">
        <v>9.0999999999999998E-2</v>
      </c>
      <c r="I165" s="267">
        <v>6.3369999999999997</v>
      </c>
    </row>
    <row r="166" spans="1:9" x14ac:dyDescent="0.35">
      <c r="A166" s="23" t="s">
        <v>200</v>
      </c>
      <c r="B166" s="267"/>
      <c r="C166" s="267">
        <v>0.26</v>
      </c>
      <c r="D166" s="267"/>
      <c r="E166" s="267"/>
      <c r="F166" s="267"/>
      <c r="G166" s="267"/>
      <c r="H166" s="267">
        <v>0.02</v>
      </c>
      <c r="I166" s="267">
        <v>0.29799999999999999</v>
      </c>
    </row>
    <row r="167" spans="1:9" x14ac:dyDescent="0.35">
      <c r="A167" s="23" t="s">
        <v>201</v>
      </c>
      <c r="B167" s="267"/>
      <c r="C167" s="267">
        <v>0.371</v>
      </c>
      <c r="D167" s="267"/>
      <c r="E167" s="267">
        <v>0</v>
      </c>
      <c r="F167" s="267"/>
      <c r="G167" s="267">
        <v>1.7000000000000001E-2</v>
      </c>
      <c r="H167" s="267">
        <v>0.10199999999999999</v>
      </c>
      <c r="I167" s="267">
        <v>0.41899999999999998</v>
      </c>
    </row>
    <row r="168" spans="1:9" x14ac:dyDescent="0.35">
      <c r="A168" s="23" t="s">
        <v>202</v>
      </c>
      <c r="B168" s="267"/>
      <c r="C168" s="267">
        <v>4.3929999999999998</v>
      </c>
      <c r="D168" s="267"/>
      <c r="E168" s="267">
        <v>2.3E-2</v>
      </c>
      <c r="F168" s="267"/>
      <c r="G168" s="267">
        <v>2.3E-2</v>
      </c>
      <c r="H168" s="267">
        <v>9.7000000000000003E-2</v>
      </c>
      <c r="I168" s="267">
        <v>4.5179999999999998</v>
      </c>
    </row>
    <row r="169" spans="1:9" x14ac:dyDescent="0.35">
      <c r="A169" s="23" t="s">
        <v>203</v>
      </c>
      <c r="B169" s="267"/>
      <c r="C169" s="267">
        <v>1.2E-2</v>
      </c>
      <c r="D169" s="267"/>
      <c r="E169" s="267">
        <v>0.13400000000000001</v>
      </c>
      <c r="F169" s="267"/>
      <c r="G169" s="267">
        <v>0.13400000000000001</v>
      </c>
      <c r="H169" s="267">
        <v>8.0000000000000002E-3</v>
      </c>
      <c r="I169" s="267">
        <v>5.2999999999999999E-2</v>
      </c>
    </row>
    <row r="170" spans="1:9" x14ac:dyDescent="0.35">
      <c r="A170" s="23" t="s">
        <v>204</v>
      </c>
      <c r="B170" s="267"/>
      <c r="C170" s="267">
        <v>8.8999999999999996E-2</v>
      </c>
      <c r="D170" s="267"/>
      <c r="E170" s="267"/>
      <c r="F170" s="267"/>
      <c r="G170" s="267"/>
      <c r="H170" s="267">
        <v>0.05</v>
      </c>
      <c r="I170" s="267">
        <v>0.14699999999999999</v>
      </c>
    </row>
    <row r="171" spans="1:9" x14ac:dyDescent="0.35">
      <c r="A171" s="23" t="s">
        <v>205</v>
      </c>
      <c r="B171" s="267"/>
      <c r="C171" s="267">
        <v>3.3000000000000002E-2</v>
      </c>
      <c r="D171" s="267"/>
      <c r="E171" s="267">
        <v>2E-3</v>
      </c>
      <c r="F171" s="267"/>
      <c r="G171" s="267">
        <v>0.113</v>
      </c>
      <c r="H171" s="267">
        <v>0.27400000000000002</v>
      </c>
      <c r="I171" s="267">
        <v>0.08</v>
      </c>
    </row>
    <row r="172" spans="1:9" x14ac:dyDescent="0.35">
      <c r="A172" s="23" t="s">
        <v>206</v>
      </c>
      <c r="B172" s="267"/>
      <c r="C172" s="267"/>
      <c r="D172" s="267"/>
      <c r="E172" s="267">
        <v>0.127</v>
      </c>
      <c r="F172" s="267"/>
      <c r="G172" s="267">
        <v>0.159</v>
      </c>
      <c r="H172" s="267">
        <v>1.512</v>
      </c>
      <c r="I172" s="267"/>
    </row>
    <row r="173" spans="1:9" x14ac:dyDescent="0.35">
      <c r="A173" s="23" t="s">
        <v>207</v>
      </c>
      <c r="B173" s="267"/>
      <c r="C173" s="267">
        <v>2E-3</v>
      </c>
      <c r="D173" s="267"/>
      <c r="E173" s="267"/>
      <c r="F173" s="267"/>
      <c r="G173" s="267"/>
      <c r="H173" s="267">
        <v>0.121</v>
      </c>
      <c r="I173" s="267">
        <v>1.159</v>
      </c>
    </row>
    <row r="174" spans="1:9" x14ac:dyDescent="0.35">
      <c r="A174" s="23" t="s">
        <v>208</v>
      </c>
      <c r="B174" s="267"/>
      <c r="C174" s="267"/>
      <c r="D174" s="267"/>
      <c r="E174" s="267"/>
      <c r="F174" s="267"/>
      <c r="G174" s="267"/>
      <c r="H174" s="267">
        <v>8.7999999999999995E-2</v>
      </c>
      <c r="I174" s="267">
        <v>5.0999999999999997E-2</v>
      </c>
    </row>
    <row r="175" spans="1:9" x14ac:dyDescent="0.35">
      <c r="A175" s="23" t="s">
        <v>209</v>
      </c>
      <c r="B175" s="267"/>
      <c r="C175" s="267"/>
      <c r="D175" s="267"/>
      <c r="E175" s="267"/>
      <c r="F175" s="267"/>
      <c r="G175" s="267"/>
      <c r="H175" s="267">
        <v>2E-3</v>
      </c>
      <c r="I175" s="267">
        <v>8.9999999999999993E-3</v>
      </c>
    </row>
    <row r="176" spans="1:9" x14ac:dyDescent="0.35">
      <c r="A176" s="23" t="s">
        <v>210</v>
      </c>
      <c r="B176" s="267"/>
      <c r="C176" s="267">
        <v>0.24</v>
      </c>
      <c r="D176" s="267">
        <v>0.20399999999999999</v>
      </c>
      <c r="E176" s="267">
        <v>0.126</v>
      </c>
      <c r="F176" s="267"/>
      <c r="G176" s="267">
        <v>0.36599999999999999</v>
      </c>
      <c r="H176" s="267">
        <v>1.7450000000000001</v>
      </c>
      <c r="I176" s="267">
        <v>74.540000000000006</v>
      </c>
    </row>
    <row r="177" spans="1:9" x14ac:dyDescent="0.35">
      <c r="A177" s="23" t="s">
        <v>211</v>
      </c>
      <c r="B177" s="267"/>
      <c r="C177" s="267">
        <v>0.06</v>
      </c>
      <c r="D177" s="267"/>
      <c r="E177" s="267">
        <v>2E-3</v>
      </c>
      <c r="F177" s="267"/>
      <c r="G177" s="267">
        <v>2E-3</v>
      </c>
      <c r="H177" s="267">
        <v>0.49299999999999999</v>
      </c>
      <c r="I177" s="267">
        <v>0.42099999999999999</v>
      </c>
    </row>
    <row r="178" spans="1:9" x14ac:dyDescent="0.35">
      <c r="A178" s="23" t="s">
        <v>212</v>
      </c>
      <c r="B178" s="267"/>
      <c r="C178" s="267">
        <v>0.68899999999999995</v>
      </c>
      <c r="D178" s="267"/>
      <c r="E178" s="267">
        <v>7.0000000000000001E-3</v>
      </c>
      <c r="F178" s="267"/>
      <c r="G178" s="267">
        <v>5.1999999999999998E-2</v>
      </c>
      <c r="H178" s="267">
        <v>2.7879999999999998</v>
      </c>
      <c r="I178" s="267">
        <v>0.70199999999999996</v>
      </c>
    </row>
    <row r="179" spans="1:9" x14ac:dyDescent="0.35">
      <c r="A179" s="23" t="s">
        <v>213</v>
      </c>
      <c r="B179" s="267"/>
      <c r="C179" s="267">
        <v>2.9000000000000001E-2</v>
      </c>
      <c r="D179" s="267"/>
      <c r="E179" s="267"/>
      <c r="F179" s="267"/>
      <c r="G179" s="267">
        <v>1.6E-2</v>
      </c>
      <c r="H179" s="267">
        <v>0.61199999999999999</v>
      </c>
      <c r="I179" s="267">
        <v>1.4079999999999999</v>
      </c>
    </row>
    <row r="180" spans="1:9" x14ac:dyDescent="0.35">
      <c r="A180" s="23" t="s">
        <v>214</v>
      </c>
      <c r="B180" s="267"/>
      <c r="C180" s="267"/>
      <c r="D180" s="267"/>
      <c r="E180" s="267">
        <v>2E-3</v>
      </c>
      <c r="F180" s="267"/>
      <c r="G180" s="267">
        <v>2E-3</v>
      </c>
      <c r="H180" s="267"/>
      <c r="I180" s="267"/>
    </row>
    <row r="181" spans="1:9" x14ac:dyDescent="0.35">
      <c r="A181" s="23" t="s">
        <v>215</v>
      </c>
      <c r="B181" s="267"/>
      <c r="C181" s="267">
        <v>0.73299999999999998</v>
      </c>
      <c r="D181" s="267"/>
      <c r="E181" s="267"/>
      <c r="F181" s="267"/>
      <c r="G181" s="267">
        <v>2E-3</v>
      </c>
      <c r="H181" s="267">
        <v>0.16600000000000001</v>
      </c>
      <c r="I181" s="267">
        <v>3.4569999999999999</v>
      </c>
    </row>
    <row r="182" spans="1:9" x14ac:dyDescent="0.35">
      <c r="A182" s="23" t="s">
        <v>216</v>
      </c>
      <c r="B182" s="267"/>
      <c r="C182" s="267">
        <v>14.302</v>
      </c>
      <c r="D182" s="267"/>
      <c r="E182" s="267"/>
      <c r="F182" s="267"/>
      <c r="G182" s="267"/>
      <c r="H182" s="267">
        <v>28.041</v>
      </c>
      <c r="I182" s="267">
        <v>14.635999999999999</v>
      </c>
    </row>
    <row r="183" spans="1:9" x14ac:dyDescent="0.35">
      <c r="A183" s="23" t="s">
        <v>217</v>
      </c>
      <c r="B183" s="267"/>
      <c r="C183" s="267">
        <v>7.29</v>
      </c>
      <c r="D183" s="267"/>
      <c r="E183" s="267">
        <v>2E-3</v>
      </c>
      <c r="F183" s="267"/>
      <c r="G183" s="267">
        <v>2E-3</v>
      </c>
      <c r="H183" s="267">
        <v>0.48399999999999999</v>
      </c>
      <c r="I183" s="267">
        <v>7.6859999999999999</v>
      </c>
    </row>
    <row r="184" spans="1:9" x14ac:dyDescent="0.35">
      <c r="A184" s="23" t="s">
        <v>218</v>
      </c>
      <c r="B184" s="267"/>
      <c r="C184" s="267">
        <v>11.502000000000001</v>
      </c>
      <c r="D184" s="267"/>
      <c r="E184" s="267"/>
      <c r="F184" s="267"/>
      <c r="G184" s="267"/>
      <c r="H184" s="267">
        <v>0.29499999999999998</v>
      </c>
      <c r="I184" s="267">
        <v>12.305999999999999</v>
      </c>
    </row>
    <row r="185" spans="1:9" x14ac:dyDescent="0.35">
      <c r="A185" s="23" t="s">
        <v>219</v>
      </c>
      <c r="B185" s="267"/>
      <c r="C185" s="267">
        <v>81.563999999999993</v>
      </c>
      <c r="D185" s="267"/>
      <c r="E185" s="267"/>
      <c r="F185" s="267"/>
      <c r="G185" s="267"/>
      <c r="H185" s="267">
        <v>0.52600000000000002</v>
      </c>
      <c r="I185" s="267">
        <v>81.613</v>
      </c>
    </row>
    <row r="186" spans="1:9" x14ac:dyDescent="0.35">
      <c r="A186" s="23" t="s">
        <v>220</v>
      </c>
      <c r="B186" s="267"/>
      <c r="C186" s="267">
        <v>7.0279999999999996</v>
      </c>
      <c r="D186" s="267"/>
      <c r="E186" s="267"/>
      <c r="F186" s="267"/>
      <c r="G186" s="267"/>
      <c r="H186" s="267"/>
      <c r="I186" s="267">
        <v>7.6779999999999999</v>
      </c>
    </row>
    <row r="187" spans="1:9" x14ac:dyDescent="0.35">
      <c r="A187" s="23" t="s">
        <v>221</v>
      </c>
      <c r="B187" s="267"/>
      <c r="C187" s="267">
        <v>0.46800000000000003</v>
      </c>
      <c r="D187" s="267"/>
      <c r="E187" s="267"/>
      <c r="F187" s="267"/>
      <c r="G187" s="267"/>
      <c r="H187" s="267">
        <v>3.2090000000000001</v>
      </c>
      <c r="I187" s="267">
        <v>0.93100000000000005</v>
      </c>
    </row>
    <row r="188" spans="1:9" x14ac:dyDescent="0.35">
      <c r="A188" s="23" t="s">
        <v>222</v>
      </c>
      <c r="B188" s="267"/>
      <c r="C188" s="267">
        <v>1.901</v>
      </c>
      <c r="D188" s="267"/>
      <c r="E188" s="267"/>
      <c r="F188" s="267"/>
      <c r="G188" s="267">
        <v>1E-3</v>
      </c>
      <c r="H188" s="267">
        <v>1E-3</v>
      </c>
      <c r="I188" s="267">
        <v>2.327</v>
      </c>
    </row>
    <row r="189" spans="1:9" x14ac:dyDescent="0.35">
      <c r="A189" s="23" t="s">
        <v>223</v>
      </c>
      <c r="B189" s="267"/>
      <c r="C189" s="267">
        <v>1.873</v>
      </c>
      <c r="D189" s="267"/>
      <c r="E189" s="267"/>
      <c r="F189" s="267"/>
      <c r="G189" s="267"/>
      <c r="H189" s="267">
        <v>0.19700000000000001</v>
      </c>
      <c r="I189" s="267">
        <v>1.911</v>
      </c>
    </row>
    <row r="190" spans="1:9" x14ac:dyDescent="0.35">
      <c r="A190" s="23" t="s">
        <v>224</v>
      </c>
      <c r="B190" s="267"/>
      <c r="C190" s="267"/>
      <c r="D190" s="267"/>
      <c r="E190" s="267"/>
      <c r="F190" s="267"/>
      <c r="G190" s="267"/>
      <c r="H190" s="267">
        <v>0.02</v>
      </c>
      <c r="I190" s="267"/>
    </row>
    <row r="191" spans="1:9" x14ac:dyDescent="0.35">
      <c r="A191" s="23" t="s">
        <v>225</v>
      </c>
      <c r="B191" s="267"/>
      <c r="C191" s="267"/>
      <c r="D191" s="267"/>
      <c r="E191" s="267"/>
      <c r="F191" s="267"/>
      <c r="G191" s="267">
        <v>2.8000000000000001E-2</v>
      </c>
      <c r="H191" s="267">
        <v>7.3999999999999996E-2</v>
      </c>
      <c r="I191" s="267"/>
    </row>
    <row r="192" spans="1:9" x14ac:dyDescent="0.35">
      <c r="A192" s="23" t="s">
        <v>226</v>
      </c>
      <c r="B192" s="267"/>
      <c r="C192" s="267">
        <v>8.6999999999999994E-2</v>
      </c>
      <c r="D192" s="267"/>
      <c r="E192" s="267"/>
      <c r="F192" s="267"/>
      <c r="G192" s="267"/>
      <c r="H192" s="267"/>
      <c r="I192" s="267">
        <v>0.20300000000000001</v>
      </c>
    </row>
    <row r="193" spans="1:9" x14ac:dyDescent="0.35">
      <c r="A193" s="23" t="s">
        <v>227</v>
      </c>
      <c r="B193" s="267"/>
      <c r="C193" s="267">
        <v>0.60199999999999998</v>
      </c>
      <c r="D193" s="267"/>
      <c r="E193" s="267"/>
      <c r="F193" s="267"/>
      <c r="G193" s="267"/>
      <c r="H193" s="267"/>
      <c r="I193" s="267">
        <v>0.60199999999999998</v>
      </c>
    </row>
    <row r="194" spans="1:9" x14ac:dyDescent="0.35">
      <c r="A194" s="23" t="s">
        <v>228</v>
      </c>
      <c r="B194" s="267"/>
      <c r="C194" s="267"/>
      <c r="D194" s="267"/>
      <c r="E194" s="267"/>
      <c r="F194" s="267"/>
      <c r="G194" s="267"/>
      <c r="H194" s="267">
        <v>1.2E-2</v>
      </c>
      <c r="I194" s="267">
        <v>7.0000000000000001E-3</v>
      </c>
    </row>
    <row r="195" spans="1:9" x14ac:dyDescent="0.35">
      <c r="A195" s="23" t="s">
        <v>229</v>
      </c>
      <c r="B195" s="267"/>
      <c r="C195" s="267">
        <v>0.89500000000000002</v>
      </c>
      <c r="D195" s="267"/>
      <c r="E195" s="267">
        <v>7.0000000000000001E-3</v>
      </c>
      <c r="F195" s="267"/>
      <c r="G195" s="267">
        <v>3.2000000000000001E-2</v>
      </c>
      <c r="H195" s="267">
        <v>1.9E-2</v>
      </c>
      <c r="I195" s="267">
        <v>1.903</v>
      </c>
    </row>
    <row r="196" spans="1:9" x14ac:dyDescent="0.35">
      <c r="A196" s="23" t="s">
        <v>230</v>
      </c>
      <c r="B196" s="267"/>
      <c r="C196" s="267">
        <v>3.3000000000000002E-2</v>
      </c>
      <c r="D196" s="267"/>
      <c r="E196" s="267">
        <v>4.0000000000000001E-3</v>
      </c>
      <c r="F196" s="267"/>
      <c r="G196" s="267">
        <v>6.0000000000000001E-3</v>
      </c>
      <c r="H196" s="267">
        <v>0.41</v>
      </c>
      <c r="I196" s="267">
        <v>5.1909999999999998</v>
      </c>
    </row>
    <row r="197" spans="1:9" x14ac:dyDescent="0.35">
      <c r="A197" s="23" t="s">
        <v>231</v>
      </c>
      <c r="B197" s="267"/>
      <c r="C197" s="267">
        <v>3.3000000000000002E-2</v>
      </c>
      <c r="D197" s="267"/>
      <c r="E197" s="267">
        <v>0</v>
      </c>
      <c r="F197" s="267"/>
      <c r="G197" s="267">
        <v>1E-3</v>
      </c>
      <c r="H197" s="267">
        <v>4.0000000000000001E-3</v>
      </c>
      <c r="I197" s="267">
        <v>4.4999999999999998E-2</v>
      </c>
    </row>
    <row r="198" spans="1:9" x14ac:dyDescent="0.35">
      <c r="A198" s="23" t="s">
        <v>232</v>
      </c>
      <c r="B198" s="267"/>
      <c r="C198" s="267"/>
      <c r="D198" s="267"/>
      <c r="E198" s="267"/>
      <c r="F198" s="267"/>
      <c r="G198" s="267">
        <v>0</v>
      </c>
      <c r="H198" s="267">
        <v>0.02</v>
      </c>
      <c r="I198" s="267">
        <v>2E-3</v>
      </c>
    </row>
    <row r="199" spans="1:9" x14ac:dyDescent="0.35">
      <c r="A199" s="23" t="s">
        <v>233</v>
      </c>
      <c r="B199" s="267"/>
      <c r="C199" s="267"/>
      <c r="D199" s="267"/>
      <c r="E199" s="267"/>
      <c r="F199" s="267"/>
      <c r="G199" s="267"/>
      <c r="H199" s="267">
        <v>0</v>
      </c>
      <c r="I199" s="267">
        <v>0.09</v>
      </c>
    </row>
    <row r="200" spans="1:9" x14ac:dyDescent="0.35">
      <c r="A200" s="23" t="s">
        <v>234</v>
      </c>
      <c r="B200" s="267"/>
      <c r="C200" s="267">
        <v>5.1999999999999998E-2</v>
      </c>
      <c r="D200" s="267"/>
      <c r="E200" s="267">
        <v>1E-3</v>
      </c>
      <c r="F200" s="267"/>
      <c r="G200" s="267">
        <v>1E-3</v>
      </c>
      <c r="H200" s="267">
        <v>5.6000000000000001E-2</v>
      </c>
      <c r="I200" s="267">
        <v>0.05</v>
      </c>
    </row>
    <row r="201" spans="1:9" x14ac:dyDescent="0.35">
      <c r="A201" s="23" t="s">
        <v>235</v>
      </c>
      <c r="B201" s="267">
        <v>0</v>
      </c>
      <c r="C201" s="267"/>
      <c r="D201" s="267"/>
      <c r="E201" s="267">
        <v>1E-3</v>
      </c>
      <c r="F201" s="267">
        <v>0</v>
      </c>
      <c r="G201" s="267">
        <v>2E-3</v>
      </c>
      <c r="H201" s="267">
        <v>0</v>
      </c>
      <c r="I201" s="267"/>
    </row>
    <row r="202" spans="1:9" x14ac:dyDescent="0.35">
      <c r="A202" s="23" t="s">
        <v>236</v>
      </c>
      <c r="B202" s="267">
        <v>0</v>
      </c>
      <c r="C202" s="267">
        <v>6.6000000000000003E-2</v>
      </c>
      <c r="D202" s="267"/>
      <c r="E202" s="267">
        <v>6.0000000000000001E-3</v>
      </c>
      <c r="F202" s="267"/>
      <c r="G202" s="267">
        <v>4.0000000000000001E-3</v>
      </c>
      <c r="H202" s="267">
        <v>1.7000000000000001E-2</v>
      </c>
      <c r="I202" s="267">
        <v>0.107</v>
      </c>
    </row>
    <row r="203" spans="1:9" x14ac:dyDescent="0.35">
      <c r="A203" s="23" t="s">
        <v>237</v>
      </c>
      <c r="B203" s="267"/>
      <c r="C203" s="267">
        <v>8.6999999999999994E-2</v>
      </c>
      <c r="D203" s="267"/>
      <c r="E203" s="267">
        <v>1E-3</v>
      </c>
      <c r="F203" s="267"/>
      <c r="G203" s="267">
        <v>0.01</v>
      </c>
      <c r="H203" s="267">
        <v>4.1000000000000002E-2</v>
      </c>
      <c r="I203" s="267">
        <v>0.127</v>
      </c>
    </row>
    <row r="204" spans="1:9" x14ac:dyDescent="0.35">
      <c r="A204" s="23" t="s">
        <v>238</v>
      </c>
      <c r="B204" s="267">
        <v>0</v>
      </c>
      <c r="C204" s="267">
        <v>0.04</v>
      </c>
      <c r="D204" s="267"/>
      <c r="E204" s="267">
        <v>1.6E-2</v>
      </c>
      <c r="F204" s="267"/>
      <c r="G204" s="267">
        <v>7.0000000000000001E-3</v>
      </c>
      <c r="H204" s="267">
        <v>6.0000000000000001E-3</v>
      </c>
      <c r="I204" s="267">
        <v>5.2999999999999999E-2</v>
      </c>
    </row>
    <row r="205" spans="1:9" x14ac:dyDescent="0.35">
      <c r="A205" s="23" t="s">
        <v>239</v>
      </c>
      <c r="B205" s="267">
        <v>0</v>
      </c>
      <c r="C205" s="267">
        <v>8.0000000000000002E-3</v>
      </c>
      <c r="D205" s="267"/>
      <c r="E205" s="267">
        <v>6.0000000000000001E-3</v>
      </c>
      <c r="F205" s="267"/>
      <c r="G205" s="267">
        <v>1.9E-2</v>
      </c>
      <c r="H205" s="267">
        <v>3.2000000000000001E-2</v>
      </c>
      <c r="I205" s="267">
        <v>2.1999999999999999E-2</v>
      </c>
    </row>
    <row r="206" spans="1:9" x14ac:dyDescent="0.35">
      <c r="A206" s="23" t="s">
        <v>240</v>
      </c>
      <c r="B206" s="267"/>
      <c r="C206" s="267"/>
      <c r="D206" s="267"/>
      <c r="E206" s="267"/>
      <c r="F206" s="267"/>
      <c r="G206" s="267"/>
      <c r="H206" s="267">
        <v>0</v>
      </c>
      <c r="I206" s="267">
        <v>6.0000000000000001E-3</v>
      </c>
    </row>
    <row r="207" spans="1:9" x14ac:dyDescent="0.35">
      <c r="A207" s="23" t="s">
        <v>241</v>
      </c>
      <c r="B207" s="267"/>
      <c r="C207" s="267">
        <v>4.0000000000000001E-3</v>
      </c>
      <c r="D207" s="267"/>
      <c r="E207" s="267">
        <v>2.8340000000000001</v>
      </c>
      <c r="F207" s="267"/>
      <c r="G207" s="267">
        <v>2.8340000000000001</v>
      </c>
      <c r="H207" s="267">
        <v>0.14099999999999999</v>
      </c>
      <c r="I207" s="267">
        <v>7.0000000000000001E-3</v>
      </c>
    </row>
    <row r="208" spans="1:9" x14ac:dyDescent="0.35">
      <c r="A208" s="23" t="s">
        <v>242</v>
      </c>
      <c r="B208" s="267"/>
      <c r="C208" s="267"/>
      <c r="D208" s="267"/>
      <c r="E208" s="267"/>
      <c r="F208" s="267"/>
      <c r="G208" s="267"/>
      <c r="H208" s="267">
        <v>2.5999999999999999E-2</v>
      </c>
      <c r="I208" s="267">
        <v>1E-3</v>
      </c>
    </row>
    <row r="209" spans="1:9" x14ac:dyDescent="0.35">
      <c r="A209" s="23" t="s">
        <v>243</v>
      </c>
      <c r="B209" s="267"/>
      <c r="C209" s="267">
        <v>0.20599999999999999</v>
      </c>
      <c r="D209" s="267">
        <v>0.105</v>
      </c>
      <c r="E209" s="267">
        <v>0</v>
      </c>
      <c r="F209" s="267"/>
      <c r="G209" s="267">
        <v>0.13600000000000001</v>
      </c>
      <c r="H209" s="267">
        <v>6.8000000000000005E-2</v>
      </c>
      <c r="I209" s="267">
        <v>0.214</v>
      </c>
    </row>
    <row r="210" spans="1:9" x14ac:dyDescent="0.35">
      <c r="A210" s="23" t="s">
        <v>244</v>
      </c>
      <c r="B210" s="267"/>
      <c r="C210" s="267"/>
      <c r="D210" s="267"/>
      <c r="E210" s="267">
        <v>0.01</v>
      </c>
      <c r="F210" s="267"/>
      <c r="G210" s="267">
        <v>1.2E-2</v>
      </c>
      <c r="H210" s="267">
        <v>1.851</v>
      </c>
      <c r="I210" s="267"/>
    </row>
    <row r="211" spans="1:9" x14ac:dyDescent="0.35">
      <c r="A211" s="23" t="s">
        <v>245</v>
      </c>
      <c r="B211" s="267"/>
      <c r="C211" s="267">
        <v>0.13</v>
      </c>
      <c r="D211" s="267"/>
      <c r="E211" s="267"/>
      <c r="F211" s="267"/>
      <c r="G211" s="267"/>
      <c r="H211" s="267"/>
      <c r="I211" s="267">
        <v>0.13300000000000001</v>
      </c>
    </row>
    <row r="212" spans="1:9" x14ac:dyDescent="0.35">
      <c r="A212" s="23" t="s">
        <v>247</v>
      </c>
      <c r="B212" s="267"/>
      <c r="C212" s="267"/>
      <c r="D212" s="267"/>
      <c r="E212" s="267"/>
      <c r="F212" s="267"/>
      <c r="G212" s="267">
        <v>2E-3</v>
      </c>
      <c r="H212" s="267">
        <v>0.34699999999999998</v>
      </c>
      <c r="I212" s="267">
        <v>8.9999999999999993E-3</v>
      </c>
    </row>
    <row r="213" spans="1:9" x14ac:dyDescent="0.35">
      <c r="A213" s="23" t="s">
        <v>248</v>
      </c>
      <c r="B213" s="267"/>
      <c r="C213" s="267">
        <v>6.0000000000000001E-3</v>
      </c>
      <c r="D213" s="267"/>
      <c r="E213" s="267">
        <v>6.0000000000000001E-3</v>
      </c>
      <c r="F213" s="267"/>
      <c r="G213" s="267">
        <v>6.0000000000000001E-3</v>
      </c>
      <c r="H213" s="267">
        <v>2E-3</v>
      </c>
      <c r="I213" s="267">
        <v>8.0000000000000002E-3</v>
      </c>
    </row>
    <row r="214" spans="1:9" x14ac:dyDescent="0.35">
      <c r="A214" s="23" t="s">
        <v>249</v>
      </c>
      <c r="B214" s="267"/>
      <c r="C214" s="267"/>
      <c r="D214" s="267"/>
      <c r="E214" s="267"/>
      <c r="F214" s="267"/>
      <c r="G214" s="267"/>
      <c r="H214" s="267"/>
      <c r="I214" s="267">
        <v>6.9000000000000006E-2</v>
      </c>
    </row>
    <row r="215" spans="1:9" x14ac:dyDescent="0.35">
      <c r="A215" s="23" t="s">
        <v>250</v>
      </c>
      <c r="B215" s="267"/>
      <c r="C215" s="267">
        <v>4.5999999999999999E-2</v>
      </c>
      <c r="D215" s="267"/>
      <c r="E215" s="267">
        <v>27.216999999999999</v>
      </c>
      <c r="F215" s="267"/>
      <c r="G215" s="267">
        <v>189.352</v>
      </c>
      <c r="H215" s="267">
        <v>0.24399999999999999</v>
      </c>
      <c r="I215" s="267">
        <v>0.27400000000000002</v>
      </c>
    </row>
    <row r="216" spans="1:9" x14ac:dyDescent="0.35">
      <c r="A216" s="23" t="s">
        <v>251</v>
      </c>
      <c r="B216" s="267"/>
      <c r="C216" s="267">
        <v>0.255</v>
      </c>
      <c r="D216" s="267">
        <v>9.1999999999999998E-2</v>
      </c>
      <c r="E216" s="267">
        <v>6.2E-2</v>
      </c>
      <c r="F216" s="267"/>
      <c r="G216" s="267">
        <v>0.14699999999999999</v>
      </c>
      <c r="H216" s="267">
        <v>7.6390000000000002</v>
      </c>
      <c r="I216" s="267">
        <v>0.74399999999999999</v>
      </c>
    </row>
    <row r="217" spans="1:9" x14ac:dyDescent="0.35">
      <c r="A217" s="23" t="s">
        <v>252</v>
      </c>
      <c r="B217" s="267"/>
      <c r="C217" s="267">
        <v>1.6E-2</v>
      </c>
      <c r="D217" s="267"/>
      <c r="E217" s="267">
        <v>5.0000000000000001E-3</v>
      </c>
      <c r="F217" s="267"/>
      <c r="G217" s="267">
        <v>4.0000000000000001E-3</v>
      </c>
      <c r="H217" s="267">
        <v>7.0000000000000001E-3</v>
      </c>
      <c r="I217" s="267">
        <v>0.32500000000000001</v>
      </c>
    </row>
    <row r="218" spans="1:9" x14ac:dyDescent="0.35">
      <c r="A218" s="23" t="s">
        <v>253</v>
      </c>
      <c r="B218" s="267"/>
      <c r="C218" s="267">
        <v>0.40300000000000002</v>
      </c>
      <c r="D218" s="267">
        <v>2.1000000000000001E-2</v>
      </c>
      <c r="E218" s="267">
        <v>2E-3</v>
      </c>
      <c r="F218" s="267"/>
      <c r="G218" s="267">
        <v>2.1999999999999999E-2</v>
      </c>
      <c r="H218" s="267">
        <v>1.2E-2</v>
      </c>
      <c r="I218" s="267">
        <v>0.48699999999999999</v>
      </c>
    </row>
    <row r="219" spans="1:9" x14ac:dyDescent="0.35">
      <c r="A219" s="23" t="s">
        <v>254</v>
      </c>
      <c r="B219" s="267">
        <v>2.0070000000000001</v>
      </c>
      <c r="C219" s="267">
        <v>1.8420000000000001</v>
      </c>
      <c r="D219" s="267">
        <v>0.372</v>
      </c>
      <c r="E219" s="267">
        <v>7.0839999999999996</v>
      </c>
      <c r="F219" s="267">
        <v>1.792</v>
      </c>
      <c r="G219" s="267">
        <v>9.266</v>
      </c>
      <c r="H219" s="267">
        <v>1.9850000000000001</v>
      </c>
      <c r="I219" s="267">
        <v>0.748</v>
      </c>
    </row>
    <row r="220" spans="1:9" x14ac:dyDescent="0.35">
      <c r="A220" s="23" t="s">
        <v>255</v>
      </c>
      <c r="B220" s="267"/>
      <c r="C220" s="267">
        <v>0</v>
      </c>
      <c r="D220" s="267">
        <v>2E-3</v>
      </c>
      <c r="E220" s="267">
        <v>7.3999999999999996E-2</v>
      </c>
      <c r="F220" s="267"/>
      <c r="G220" s="267">
        <v>7.8E-2</v>
      </c>
      <c r="H220" s="267">
        <v>2.3E-2</v>
      </c>
      <c r="I220" s="267"/>
    </row>
    <row r="221" spans="1:9" x14ac:dyDescent="0.35">
      <c r="A221" s="23" t="s">
        <v>256</v>
      </c>
      <c r="B221" s="267"/>
      <c r="C221" s="267">
        <v>0</v>
      </c>
      <c r="D221" s="267"/>
      <c r="E221" s="267"/>
      <c r="F221" s="267"/>
      <c r="G221" s="267">
        <v>6.0000000000000001E-3</v>
      </c>
      <c r="H221" s="267">
        <v>3.0000000000000001E-3</v>
      </c>
      <c r="I221" s="267">
        <v>0.14699999999999999</v>
      </c>
    </row>
    <row r="222" spans="1:9" x14ac:dyDescent="0.35">
      <c r="A222" s="23" t="s">
        <v>257</v>
      </c>
      <c r="B222" s="267"/>
      <c r="C222" s="267">
        <v>1.2E-2</v>
      </c>
      <c r="D222" s="267">
        <v>6.0000000000000001E-3</v>
      </c>
      <c r="E222" s="267">
        <v>3.3000000000000002E-2</v>
      </c>
      <c r="F222" s="267"/>
      <c r="G222" s="267">
        <v>4.1000000000000002E-2</v>
      </c>
      <c r="H222" s="267">
        <v>0.05</v>
      </c>
      <c r="I222" s="267">
        <v>0.17399999999999999</v>
      </c>
    </row>
    <row r="223" spans="1:9" x14ac:dyDescent="0.35">
      <c r="A223" s="35" t="s">
        <v>261</v>
      </c>
      <c r="B223" s="268"/>
      <c r="C223" s="268"/>
      <c r="D223" s="268"/>
      <c r="E223" s="268"/>
      <c r="F223" s="268"/>
      <c r="G223" s="268"/>
      <c r="H223" s="268">
        <v>791.93</v>
      </c>
      <c r="I223" s="268"/>
    </row>
    <row r="224" spans="1:9" x14ac:dyDescent="0.35">
      <c r="A224" s="145"/>
      <c r="B224" s="145"/>
      <c r="C224" s="145"/>
      <c r="D224" s="145"/>
      <c r="E224" s="145"/>
      <c r="F224" s="145"/>
      <c r="G224" s="145"/>
      <c r="H224" s="145"/>
      <c r="I224" s="145"/>
    </row>
    <row r="225" spans="1:9" x14ac:dyDescent="0.35">
      <c r="A225" s="145"/>
      <c r="B225" s="145"/>
      <c r="C225" s="145"/>
      <c r="D225" s="145"/>
      <c r="E225" s="145"/>
      <c r="F225" s="145"/>
      <c r="G225" s="145"/>
      <c r="H225" s="145"/>
      <c r="I225" s="145"/>
    </row>
    <row r="226" spans="1:9" x14ac:dyDescent="0.35">
      <c r="A226" s="145"/>
      <c r="B226" s="145"/>
      <c r="C226" s="145"/>
      <c r="D226" s="145"/>
      <c r="E226" s="145"/>
      <c r="F226" s="145"/>
      <c r="G226" s="145"/>
      <c r="H226" s="145"/>
      <c r="I226" s="145"/>
    </row>
    <row r="227" spans="1:9" x14ac:dyDescent="0.35">
      <c r="A227" s="145"/>
      <c r="B227" s="145"/>
      <c r="C227" s="145"/>
      <c r="D227" s="145"/>
      <c r="E227" s="145"/>
      <c r="F227" s="145"/>
      <c r="G227" s="145"/>
      <c r="H227" s="145"/>
      <c r="I227" s="145"/>
    </row>
    <row r="228" spans="1:9" x14ac:dyDescent="0.35">
      <c r="A228" s="145"/>
      <c r="B228" s="145"/>
      <c r="C228" s="145"/>
      <c r="D228" s="145"/>
      <c r="E228" s="145"/>
      <c r="F228" s="145"/>
      <c r="G228" s="145"/>
      <c r="H228" s="145"/>
      <c r="I228" s="145"/>
    </row>
    <row r="229" spans="1:9" x14ac:dyDescent="0.35">
      <c r="A229" s="145"/>
      <c r="B229" s="145"/>
      <c r="C229" s="145"/>
      <c r="D229" s="145"/>
      <c r="E229" s="145"/>
      <c r="F229" s="145"/>
      <c r="G229" s="145"/>
      <c r="H229" s="145"/>
      <c r="I229" s="145"/>
    </row>
    <row r="230" spans="1:9" x14ac:dyDescent="0.35">
      <c r="A230" s="145"/>
      <c r="B230" s="145"/>
      <c r="C230" s="145"/>
      <c r="D230" s="145"/>
      <c r="E230" s="145"/>
      <c r="F230" s="145"/>
      <c r="G230" s="145"/>
      <c r="H230" s="145"/>
      <c r="I230" s="145"/>
    </row>
    <row r="231" spans="1:9" x14ac:dyDescent="0.35">
      <c r="A231" s="145"/>
      <c r="B231" s="145"/>
      <c r="C231" s="145"/>
      <c r="D231" s="145"/>
      <c r="E231" s="145"/>
      <c r="F231" s="145"/>
      <c r="G231" s="145"/>
      <c r="H231" s="145"/>
      <c r="I231" s="145"/>
    </row>
    <row r="232" spans="1:9" x14ac:dyDescent="0.35">
      <c r="A232" s="145"/>
      <c r="B232" s="145"/>
      <c r="C232" s="145"/>
      <c r="D232" s="145"/>
      <c r="E232" s="145"/>
      <c r="F232" s="145"/>
      <c r="G232" s="145"/>
      <c r="H232" s="145"/>
      <c r="I232" s="145"/>
    </row>
    <row r="233" spans="1:9" x14ac:dyDescent="0.35">
      <c r="A233" s="145"/>
      <c r="B233" s="145"/>
      <c r="C233" s="145"/>
      <c r="D233" s="145"/>
      <c r="E233" s="145"/>
      <c r="F233" s="145"/>
      <c r="G233" s="145"/>
      <c r="H233" s="145"/>
      <c r="I233" s="145"/>
    </row>
    <row r="234" spans="1:9" x14ac:dyDescent="0.35">
      <c r="A234" s="145"/>
      <c r="B234" s="145"/>
      <c r="C234" s="145"/>
      <c r="D234" s="145"/>
      <c r="E234" s="145"/>
      <c r="F234" s="145"/>
      <c r="G234" s="145"/>
      <c r="H234" s="145"/>
      <c r="I234" s="145"/>
    </row>
    <row r="235" spans="1:9" x14ac:dyDescent="0.35">
      <c r="A235" s="145"/>
      <c r="B235" s="145"/>
      <c r="C235" s="145"/>
      <c r="D235" s="145"/>
      <c r="E235" s="145"/>
      <c r="F235" s="145"/>
      <c r="G235" s="145"/>
      <c r="H235" s="145"/>
      <c r="I235" s="145"/>
    </row>
    <row r="236" spans="1:9" x14ac:dyDescent="0.35">
      <c r="A236" s="145"/>
      <c r="B236" s="145"/>
      <c r="C236" s="145"/>
      <c r="D236" s="145"/>
      <c r="E236" s="145"/>
      <c r="F236" s="145"/>
      <c r="G236" s="145"/>
      <c r="H236" s="145"/>
      <c r="I236" s="145"/>
    </row>
    <row r="237" spans="1:9" x14ac:dyDescent="0.35">
      <c r="A237" s="145"/>
      <c r="B237" s="145"/>
      <c r="C237" s="145"/>
      <c r="D237" s="145"/>
      <c r="E237" s="145"/>
      <c r="F237" s="145"/>
      <c r="G237" s="145"/>
      <c r="H237" s="145"/>
      <c r="I237" s="145"/>
    </row>
    <row r="238" spans="1:9" x14ac:dyDescent="0.35">
      <c r="A238" s="145"/>
      <c r="B238" s="145"/>
      <c r="C238" s="145"/>
      <c r="D238" s="145"/>
      <c r="E238" s="145"/>
      <c r="F238" s="145"/>
      <c r="G238" s="145"/>
      <c r="H238" s="145"/>
      <c r="I238" s="145"/>
    </row>
    <row r="239" spans="1:9" x14ac:dyDescent="0.35">
      <c r="A239" s="145"/>
      <c r="B239" s="145"/>
      <c r="C239" s="145"/>
      <c r="D239" s="145"/>
      <c r="E239" s="145"/>
      <c r="F239" s="145"/>
      <c r="G239" s="145"/>
      <c r="H239" s="145"/>
      <c r="I239" s="145"/>
    </row>
    <row r="240" spans="1:9" x14ac:dyDescent="0.35">
      <c r="A240" s="145"/>
      <c r="B240" s="145"/>
      <c r="C240" s="145"/>
      <c r="D240" s="145"/>
      <c r="E240" s="145"/>
      <c r="F240" s="145"/>
      <c r="G240" s="145"/>
      <c r="H240" s="145"/>
      <c r="I240" s="145"/>
    </row>
    <row r="241" spans="1:9" x14ac:dyDescent="0.35">
      <c r="A241" s="145"/>
      <c r="B241" s="145"/>
      <c r="C241" s="145"/>
      <c r="D241" s="145"/>
      <c r="E241" s="145"/>
      <c r="F241" s="145"/>
      <c r="G241" s="145"/>
      <c r="H241" s="145"/>
      <c r="I241" s="145"/>
    </row>
    <row r="242" spans="1:9" x14ac:dyDescent="0.35">
      <c r="A242" s="145"/>
      <c r="B242" s="145"/>
      <c r="C242" s="145"/>
      <c r="D242" s="145"/>
      <c r="E242" s="145"/>
      <c r="F242" s="145"/>
      <c r="G242" s="145"/>
      <c r="H242" s="145"/>
      <c r="I242" s="145"/>
    </row>
    <row r="243" spans="1:9" x14ac:dyDescent="0.35">
      <c r="A243" s="145"/>
      <c r="B243" s="145"/>
      <c r="C243" s="145"/>
      <c r="D243" s="145"/>
      <c r="E243" s="145"/>
      <c r="F243" s="145"/>
      <c r="G243" s="145"/>
      <c r="H243" s="145"/>
      <c r="I243" s="145"/>
    </row>
    <row r="244" spans="1:9" x14ac:dyDescent="0.35">
      <c r="A244" s="145"/>
      <c r="B244" s="145"/>
      <c r="C244" s="145"/>
      <c r="D244" s="145"/>
      <c r="E244" s="145"/>
      <c r="F244" s="145"/>
      <c r="G244" s="145"/>
      <c r="H244" s="145"/>
      <c r="I244" s="145"/>
    </row>
    <row r="245" spans="1:9" x14ac:dyDescent="0.35">
      <c r="A245" s="145"/>
      <c r="B245" s="145"/>
      <c r="C245" s="145"/>
      <c r="D245" s="145"/>
      <c r="E245" s="145"/>
      <c r="F245" s="145"/>
      <c r="G245" s="145"/>
      <c r="H245" s="145"/>
      <c r="I245" s="145"/>
    </row>
    <row r="246" spans="1:9" x14ac:dyDescent="0.35">
      <c r="A246" s="145"/>
      <c r="B246" s="145"/>
      <c r="C246" s="145"/>
      <c r="D246" s="145"/>
      <c r="E246" s="145"/>
      <c r="F246" s="145"/>
      <c r="G246" s="145"/>
      <c r="H246" s="145"/>
      <c r="I246" s="145"/>
    </row>
    <row r="247" spans="1:9" x14ac:dyDescent="0.35">
      <c r="A247" s="145"/>
      <c r="B247" s="145"/>
      <c r="C247" s="145"/>
      <c r="D247" s="145"/>
      <c r="E247" s="145"/>
      <c r="F247" s="145"/>
      <c r="G247" s="145"/>
      <c r="H247" s="145"/>
      <c r="I247" s="145"/>
    </row>
    <row r="248" spans="1:9" x14ac:dyDescent="0.35">
      <c r="A248" s="145"/>
      <c r="B248" s="145"/>
      <c r="C248" s="145"/>
      <c r="D248" s="145"/>
      <c r="E248" s="145"/>
      <c r="F248" s="145"/>
      <c r="G248" s="145"/>
      <c r="H248" s="145"/>
      <c r="I248" s="145"/>
    </row>
  </sheetData>
  <sortState xmlns:xlrd2="http://schemas.microsoft.com/office/spreadsheetml/2017/richdata2" ref="A3:I223">
    <sortCondition descending="1" ref="I3:I223"/>
  </sortState>
  <mergeCells count="1">
    <mergeCell ref="K1:L1"/>
  </mergeCells>
  <hyperlinks>
    <hyperlink ref="K1" location="'Table of Content'!A1" display="Table of Content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46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26.6328125" style="1" customWidth="1"/>
    <col min="2" max="2" width="10.54296875" style="1" bestFit="1" customWidth="1"/>
    <col min="3" max="3" width="8.54296875" style="1" bestFit="1" customWidth="1"/>
    <col min="4" max="4" width="11.26953125" style="1" bestFit="1" customWidth="1"/>
    <col min="5" max="5" width="8.54296875" style="1" bestFit="1" customWidth="1"/>
    <col min="6" max="6" width="11.26953125" style="1" bestFit="1" customWidth="1"/>
    <col min="7" max="7" width="8.54296875" style="1" bestFit="1" customWidth="1"/>
    <col min="8" max="8" width="9" style="1" bestFit="1" customWidth="1"/>
    <col min="9" max="9" width="7.36328125" style="1" bestFit="1" customWidth="1"/>
    <col min="10" max="16384" width="9.1796875" style="1"/>
  </cols>
  <sheetData>
    <row r="1" spans="1:12" x14ac:dyDescent="0.35">
      <c r="A1" s="41" t="s">
        <v>515</v>
      </c>
      <c r="K1" s="322" t="s">
        <v>319</v>
      </c>
      <c r="L1" s="322"/>
    </row>
    <row r="2" spans="1:12" x14ac:dyDescent="0.35">
      <c r="A2" s="341" t="s">
        <v>331</v>
      </c>
      <c r="B2" s="336">
        <v>44531</v>
      </c>
      <c r="C2" s="336"/>
      <c r="D2" s="336">
        <v>44866</v>
      </c>
      <c r="E2" s="336"/>
      <c r="F2" s="336">
        <v>44896</v>
      </c>
      <c r="G2" s="336"/>
      <c r="H2" s="334" t="s">
        <v>297</v>
      </c>
      <c r="I2" s="334" t="s">
        <v>567</v>
      </c>
    </row>
    <row r="3" spans="1:12" x14ac:dyDescent="0.35">
      <c r="A3" s="342"/>
      <c r="B3" s="2" t="s">
        <v>332</v>
      </c>
      <c r="C3" s="2" t="s">
        <v>299</v>
      </c>
      <c r="D3" s="2" t="s">
        <v>332</v>
      </c>
      <c r="E3" s="2" t="s">
        <v>299</v>
      </c>
      <c r="F3" s="2" t="s">
        <v>332</v>
      </c>
      <c r="G3" s="2" t="s">
        <v>299</v>
      </c>
      <c r="H3" s="335"/>
      <c r="I3" s="335"/>
    </row>
    <row r="4" spans="1:12" x14ac:dyDescent="0.35">
      <c r="A4" s="22" t="s">
        <v>329</v>
      </c>
      <c r="B4" s="264">
        <v>3839.8890000000001</v>
      </c>
      <c r="C4" s="5">
        <f>B4/$B$12</f>
        <v>0.44711152366621604</v>
      </c>
      <c r="D4" s="264">
        <v>5079.5150000000003</v>
      </c>
      <c r="E4" s="5">
        <f>D4/$D$12</f>
        <v>0.4076110659637861</v>
      </c>
      <c r="F4" s="264">
        <v>4118.8429999999998</v>
      </c>
      <c r="G4" s="5">
        <f>F4/$F$12</f>
        <v>0.42042759902600846</v>
      </c>
      <c r="H4" s="5">
        <f>(F4/D4)-1</f>
        <v>-0.18912671780671986</v>
      </c>
      <c r="I4" s="5">
        <f>(F4/B4)-1</f>
        <v>7.2646370767488255E-2</v>
      </c>
    </row>
    <row r="5" spans="1:12" x14ac:dyDescent="0.35">
      <c r="A5" s="23" t="s">
        <v>328</v>
      </c>
      <c r="B5" s="265">
        <v>1700.0840000000001</v>
      </c>
      <c r="C5" s="6">
        <f t="shared" ref="C5:C12" si="0">B5/$B$12</f>
        <v>0.19795550017215477</v>
      </c>
      <c r="D5" s="265">
        <v>2681.2730000000001</v>
      </c>
      <c r="E5" s="6">
        <f t="shared" ref="E5:E12" si="1">D5/$D$12</f>
        <v>0.21516159429983348</v>
      </c>
      <c r="F5" s="265">
        <v>1286.731</v>
      </c>
      <c r="G5" s="6">
        <f t="shared" ref="G5:G12" si="2">F5/$F$12</f>
        <v>0.13134203583927206</v>
      </c>
      <c r="H5" s="6">
        <f t="shared" ref="H5:H12" si="3">(F5/D5)-1</f>
        <v>-0.52010444292692315</v>
      </c>
      <c r="I5" s="6">
        <f t="shared" ref="I5:I12" si="4">(F5/B5)-1</f>
        <v>-0.24313680971057905</v>
      </c>
    </row>
    <row r="6" spans="1:12" x14ac:dyDescent="0.35">
      <c r="A6" s="23" t="s">
        <v>327</v>
      </c>
      <c r="B6" s="265">
        <v>1490.479</v>
      </c>
      <c r="C6" s="6">
        <f t="shared" si="0"/>
        <v>0.17354937517269328</v>
      </c>
      <c r="D6" s="265">
        <v>2149.0650000000001</v>
      </c>
      <c r="E6" s="6">
        <f t="shared" si="1"/>
        <v>0.1724539991466634</v>
      </c>
      <c r="F6" s="265">
        <v>1155.7139999999999</v>
      </c>
      <c r="G6" s="6">
        <f t="shared" si="2"/>
        <v>0.11796858054088109</v>
      </c>
      <c r="H6" s="6">
        <f t="shared" si="3"/>
        <v>-0.46222473494287053</v>
      </c>
      <c r="I6" s="6">
        <f t="shared" si="4"/>
        <v>-0.22460229228321904</v>
      </c>
    </row>
    <row r="7" spans="1:12" x14ac:dyDescent="0.35">
      <c r="A7" s="23" t="s">
        <v>326</v>
      </c>
      <c r="B7" s="265">
        <v>1169.05</v>
      </c>
      <c r="C7" s="6">
        <f t="shared" si="0"/>
        <v>0.1361226136333602</v>
      </c>
      <c r="D7" s="265">
        <v>1525.4649999999999</v>
      </c>
      <c r="E7" s="6">
        <f t="shared" si="1"/>
        <v>0.12241255606892526</v>
      </c>
      <c r="F7" s="265">
        <v>594.30399999999997</v>
      </c>
      <c r="G7" s="6">
        <f t="shared" si="2"/>
        <v>6.0663104617377485E-2</v>
      </c>
      <c r="H7" s="6">
        <f t="shared" si="3"/>
        <v>-0.61041125165113586</v>
      </c>
      <c r="I7" s="6">
        <f t="shared" si="4"/>
        <v>-0.4916350883195757</v>
      </c>
    </row>
    <row r="8" spans="1:12" x14ac:dyDescent="0.35">
      <c r="A8" s="23" t="s">
        <v>324</v>
      </c>
      <c r="B8" s="265">
        <v>348.49200000000002</v>
      </c>
      <c r="C8" s="6">
        <f t="shared" si="0"/>
        <v>4.0577940952326218E-2</v>
      </c>
      <c r="D8" s="265">
        <v>142.19</v>
      </c>
      <c r="E8" s="6">
        <f t="shared" si="1"/>
        <v>1.1410187285477205E-2</v>
      </c>
      <c r="F8" s="265">
        <v>168.57300000000001</v>
      </c>
      <c r="G8" s="6">
        <f t="shared" si="2"/>
        <v>1.7206953906864459E-2</v>
      </c>
      <c r="H8" s="6">
        <f t="shared" si="3"/>
        <v>0.18554750685702226</v>
      </c>
      <c r="I8" s="6">
        <f t="shared" si="4"/>
        <v>-0.51627870941083298</v>
      </c>
    </row>
    <row r="9" spans="1:12" x14ac:dyDescent="0.35">
      <c r="A9" s="23" t="s">
        <v>325</v>
      </c>
      <c r="B9" s="265">
        <v>336.57</v>
      </c>
      <c r="C9" s="6">
        <f t="shared" si="0"/>
        <v>3.9189759266566905E-2</v>
      </c>
      <c r="D9" s="265">
        <v>103.376</v>
      </c>
      <c r="E9" s="6">
        <f t="shared" si="1"/>
        <v>8.2955167087945102E-3</v>
      </c>
      <c r="F9" s="265">
        <v>86.662000000000006</v>
      </c>
      <c r="G9" s="6">
        <f t="shared" si="2"/>
        <v>8.8459542125766746E-3</v>
      </c>
      <c r="H9" s="6">
        <f t="shared" si="3"/>
        <v>-0.16168162823092402</v>
      </c>
      <c r="I9" s="6">
        <f t="shared" si="4"/>
        <v>-0.74251418724188123</v>
      </c>
    </row>
    <row r="10" spans="1:12" x14ac:dyDescent="0.35">
      <c r="A10" s="23" t="s">
        <v>322</v>
      </c>
      <c r="B10" s="265">
        <v>43.619</v>
      </c>
      <c r="C10" s="6">
        <f t="shared" si="0"/>
        <v>5.0789378419002938E-3</v>
      </c>
      <c r="D10" s="265">
        <v>110.851</v>
      </c>
      <c r="E10" s="6">
        <f t="shared" si="1"/>
        <v>8.8953560080345558E-3</v>
      </c>
      <c r="F10" s="265">
        <v>44.441000000000003</v>
      </c>
      <c r="G10" s="6">
        <f t="shared" si="2"/>
        <v>4.5362794669072948E-3</v>
      </c>
      <c r="H10" s="6">
        <f t="shared" si="3"/>
        <v>-0.59909247548511058</v>
      </c>
      <c r="I10" s="6">
        <f t="shared" si="4"/>
        <v>1.8844998739081742E-2</v>
      </c>
    </row>
    <row r="11" spans="1:12" x14ac:dyDescent="0.35">
      <c r="A11" s="23" t="s">
        <v>323</v>
      </c>
      <c r="B11" s="265">
        <v>586.45399999999995</v>
      </c>
      <c r="C11" s="6">
        <f t="shared" si="0"/>
        <v>6.8285916988784584E-2</v>
      </c>
      <c r="D11" s="265">
        <v>93.262</v>
      </c>
      <c r="E11" s="6">
        <f t="shared" si="1"/>
        <v>7.4839080569531966E-3</v>
      </c>
      <c r="F11" s="265">
        <v>22.495999999999999</v>
      </c>
      <c r="G11" s="6">
        <f t="shared" si="2"/>
        <v>2.2962611752108749E-3</v>
      </c>
      <c r="H11" s="6">
        <f t="shared" si="3"/>
        <v>-0.75878707297720405</v>
      </c>
      <c r="I11" s="6">
        <f t="shared" si="4"/>
        <v>-0.9616406401866131</v>
      </c>
    </row>
    <row r="12" spans="1:12" s="9" customFormat="1" x14ac:dyDescent="0.35">
      <c r="A12" s="7" t="s">
        <v>293</v>
      </c>
      <c r="B12" s="143">
        <v>8588.2129999999906</v>
      </c>
      <c r="C12" s="216">
        <f t="shared" si="0"/>
        <v>1</v>
      </c>
      <c r="D12" s="143">
        <v>12461.671</v>
      </c>
      <c r="E12" s="216">
        <f t="shared" si="1"/>
        <v>1</v>
      </c>
      <c r="F12" s="143">
        <v>9796.7949999999892</v>
      </c>
      <c r="G12" s="216">
        <f t="shared" si="2"/>
        <v>1</v>
      </c>
      <c r="H12" s="62">
        <f t="shared" si="3"/>
        <v>-0.21384579965239103</v>
      </c>
      <c r="I12" s="62">
        <f t="shared" si="4"/>
        <v>0.14072566667827169</v>
      </c>
    </row>
    <row r="13" spans="1:12" x14ac:dyDescent="0.35">
      <c r="A13" s="38"/>
      <c r="B13" s="38"/>
      <c r="C13" s="38"/>
      <c r="D13" s="38"/>
      <c r="E13" s="38"/>
      <c r="F13" s="38"/>
      <c r="G13" s="38"/>
      <c r="H13" s="38"/>
      <c r="I13" s="38"/>
      <c r="K13" s="59"/>
    </row>
    <row r="14" spans="1:12" x14ac:dyDescent="0.35">
      <c r="A14" s="38"/>
      <c r="C14" s="60"/>
      <c r="E14" s="60"/>
      <c r="G14" s="60"/>
      <c r="H14" s="38"/>
      <c r="I14" s="38"/>
      <c r="J14" s="61"/>
    </row>
    <row r="15" spans="1:12" x14ac:dyDescent="0.35">
      <c r="A15" s="38"/>
      <c r="E15" s="38"/>
      <c r="F15" s="38"/>
      <c r="G15" s="31"/>
      <c r="H15" s="31"/>
      <c r="I15" s="31"/>
    </row>
    <row r="16" spans="1:12" x14ac:dyDescent="0.35">
      <c r="G16" s="31"/>
      <c r="H16" s="31"/>
      <c r="I16" s="31"/>
    </row>
    <row r="17" spans="1:9" x14ac:dyDescent="0.35">
      <c r="A17" s="38"/>
      <c r="B17" s="38"/>
      <c r="C17" s="38"/>
      <c r="D17" s="38"/>
      <c r="E17" s="38"/>
      <c r="F17" s="38"/>
      <c r="G17" s="31"/>
      <c r="H17" s="31"/>
      <c r="I17" s="31"/>
    </row>
    <row r="18" spans="1:9" x14ac:dyDescent="0.35">
      <c r="A18" s="38"/>
      <c r="B18" s="38"/>
      <c r="C18" s="38"/>
      <c r="D18" s="38"/>
      <c r="E18" s="38"/>
      <c r="F18" s="38"/>
      <c r="G18" s="31"/>
      <c r="H18" s="31"/>
      <c r="I18" s="31"/>
    </row>
    <row r="19" spans="1:9" x14ac:dyDescent="0.35">
      <c r="A19" s="38"/>
      <c r="B19" s="38"/>
      <c r="C19" s="38"/>
      <c r="D19" s="38"/>
      <c r="E19" s="38"/>
      <c r="F19" s="38"/>
      <c r="G19" s="31"/>
      <c r="H19" s="31"/>
      <c r="I19" s="31"/>
    </row>
    <row r="20" spans="1:9" x14ac:dyDescent="0.35">
      <c r="A20" s="38"/>
      <c r="B20" s="38"/>
      <c r="C20" s="38"/>
      <c r="D20" s="38"/>
      <c r="E20" s="38"/>
      <c r="F20" s="38"/>
      <c r="G20" s="31"/>
      <c r="H20" s="31"/>
      <c r="I20" s="31"/>
    </row>
    <row r="21" spans="1:9" x14ac:dyDescent="0.35">
      <c r="A21" s="38"/>
      <c r="B21" s="38"/>
      <c r="C21" s="38"/>
      <c r="D21" s="38"/>
      <c r="E21" s="38"/>
      <c r="F21" s="38"/>
      <c r="G21" s="31"/>
      <c r="H21" s="31"/>
      <c r="I21" s="31"/>
    </row>
    <row r="22" spans="1:9" x14ac:dyDescent="0.35">
      <c r="A22" s="38"/>
      <c r="B22" s="38"/>
      <c r="C22" s="38"/>
      <c r="D22" s="38"/>
      <c r="E22" s="38"/>
      <c r="F22" s="38"/>
      <c r="G22" s="31"/>
      <c r="H22" s="31"/>
      <c r="I22" s="31"/>
    </row>
    <row r="23" spans="1:9" x14ac:dyDescent="0.35">
      <c r="A23" s="38"/>
      <c r="B23" s="38"/>
      <c r="C23" s="38"/>
      <c r="D23" s="38"/>
      <c r="E23" s="38"/>
      <c r="F23" s="38"/>
      <c r="G23" s="31"/>
      <c r="H23" s="31"/>
      <c r="I23" s="31"/>
    </row>
    <row r="24" spans="1:9" x14ac:dyDescent="0.35">
      <c r="A24" s="38"/>
      <c r="B24" s="38"/>
      <c r="C24" s="38"/>
      <c r="D24" s="38"/>
      <c r="E24" s="38"/>
      <c r="F24" s="38"/>
      <c r="G24" s="38"/>
      <c r="H24" s="38"/>
      <c r="I24" s="38"/>
    </row>
    <row r="25" spans="1:9" x14ac:dyDescent="0.35">
      <c r="A25" s="38"/>
      <c r="B25" s="38"/>
      <c r="C25" s="38"/>
      <c r="D25" s="38"/>
      <c r="E25" s="38"/>
      <c r="F25" s="38"/>
      <c r="G25" s="38"/>
      <c r="H25" s="38"/>
      <c r="I25" s="38"/>
    </row>
    <row r="26" spans="1:9" x14ac:dyDescent="0.35">
      <c r="A26" s="38"/>
      <c r="B26" s="38"/>
      <c r="C26" s="38"/>
      <c r="D26" s="38"/>
      <c r="E26" s="38"/>
      <c r="F26" s="38"/>
      <c r="G26" s="38"/>
      <c r="H26" s="38"/>
      <c r="I26" s="38"/>
    </row>
    <row r="27" spans="1:9" x14ac:dyDescent="0.35">
      <c r="A27" s="38"/>
      <c r="B27" s="38"/>
      <c r="C27" s="38"/>
      <c r="D27" s="38"/>
      <c r="E27" s="38"/>
      <c r="F27" s="38"/>
      <c r="G27" s="38"/>
      <c r="H27" s="38"/>
      <c r="I27" s="38"/>
    </row>
    <row r="28" spans="1:9" x14ac:dyDescent="0.35">
      <c r="A28" s="38"/>
      <c r="B28" s="38"/>
      <c r="C28" s="38"/>
      <c r="D28" s="38"/>
      <c r="E28" s="38"/>
      <c r="F28" s="38"/>
      <c r="G28" s="38"/>
      <c r="H28" s="38"/>
      <c r="I28" s="38"/>
    </row>
    <row r="29" spans="1:9" x14ac:dyDescent="0.35">
      <c r="A29" s="38"/>
      <c r="B29" s="38"/>
      <c r="C29" s="38"/>
      <c r="D29" s="38"/>
      <c r="E29" s="38"/>
      <c r="F29" s="38"/>
      <c r="G29" s="38"/>
      <c r="H29" s="38"/>
      <c r="I29" s="38"/>
    </row>
    <row r="30" spans="1:9" x14ac:dyDescent="0.35">
      <c r="A30" s="38"/>
      <c r="B30" s="38"/>
      <c r="C30" s="38"/>
      <c r="D30" s="38"/>
      <c r="E30" s="38"/>
      <c r="F30" s="38"/>
      <c r="G30" s="38"/>
      <c r="H30" s="38"/>
      <c r="I30" s="38"/>
    </row>
    <row r="31" spans="1:9" x14ac:dyDescent="0.35">
      <c r="A31" s="38"/>
      <c r="B31" s="38"/>
      <c r="C31" s="38"/>
      <c r="D31" s="38"/>
      <c r="E31" s="38"/>
      <c r="F31" s="38"/>
      <c r="G31" s="38"/>
      <c r="H31" s="38"/>
      <c r="I31" s="38"/>
    </row>
    <row r="32" spans="1:9" x14ac:dyDescent="0.35">
      <c r="A32" s="38"/>
      <c r="B32" s="38"/>
      <c r="C32" s="38"/>
      <c r="D32" s="38"/>
      <c r="E32" s="38"/>
      <c r="F32" s="38"/>
      <c r="G32" s="38"/>
      <c r="H32" s="38"/>
      <c r="I32" s="38"/>
    </row>
    <row r="33" spans="1:9" x14ac:dyDescent="0.35">
      <c r="A33" s="38"/>
      <c r="B33" s="38"/>
      <c r="C33" s="38"/>
      <c r="D33" s="38"/>
      <c r="E33" s="38"/>
      <c r="F33" s="38"/>
      <c r="G33" s="38"/>
      <c r="H33" s="38"/>
      <c r="I33" s="38"/>
    </row>
    <row r="34" spans="1:9" x14ac:dyDescent="0.35">
      <c r="A34" s="38"/>
      <c r="B34" s="38"/>
      <c r="C34" s="38"/>
      <c r="D34" s="38"/>
      <c r="E34" s="38"/>
      <c r="F34" s="38"/>
      <c r="G34" s="38"/>
      <c r="H34" s="38"/>
      <c r="I34" s="38"/>
    </row>
    <row r="35" spans="1:9" x14ac:dyDescent="0.35">
      <c r="A35" s="38"/>
      <c r="B35" s="38"/>
      <c r="C35" s="38"/>
      <c r="D35" s="38"/>
      <c r="E35" s="38"/>
      <c r="F35" s="38"/>
      <c r="G35" s="38"/>
      <c r="H35" s="38"/>
      <c r="I35" s="38"/>
    </row>
    <row r="36" spans="1:9" x14ac:dyDescent="0.35">
      <c r="A36" s="38"/>
      <c r="B36" s="38"/>
      <c r="C36" s="38"/>
      <c r="D36" s="38"/>
      <c r="E36" s="38"/>
      <c r="F36" s="38"/>
      <c r="G36" s="38"/>
      <c r="H36" s="38"/>
      <c r="I36" s="38"/>
    </row>
    <row r="37" spans="1:9" x14ac:dyDescent="0.35">
      <c r="A37" s="38"/>
      <c r="B37" s="38"/>
      <c r="C37" s="38"/>
      <c r="D37" s="38"/>
      <c r="E37" s="38"/>
      <c r="F37" s="38"/>
      <c r="G37" s="38"/>
      <c r="H37" s="38"/>
      <c r="I37" s="38"/>
    </row>
    <row r="38" spans="1:9" x14ac:dyDescent="0.35">
      <c r="A38" s="38"/>
      <c r="B38" s="38"/>
      <c r="C38" s="38"/>
      <c r="D38" s="38"/>
      <c r="E38" s="38"/>
      <c r="F38" s="38"/>
      <c r="G38" s="38"/>
      <c r="H38" s="38"/>
      <c r="I38" s="38"/>
    </row>
    <row r="39" spans="1:9" x14ac:dyDescent="0.35">
      <c r="A39" s="38"/>
      <c r="B39" s="38"/>
      <c r="C39" s="38"/>
      <c r="D39" s="38"/>
      <c r="E39" s="38"/>
      <c r="F39" s="38"/>
      <c r="G39" s="38"/>
      <c r="H39" s="38"/>
      <c r="I39" s="38"/>
    </row>
    <row r="40" spans="1:9" x14ac:dyDescent="0.35">
      <c r="A40" s="38"/>
      <c r="B40" s="38"/>
      <c r="C40" s="38"/>
      <c r="D40" s="38"/>
      <c r="E40" s="38"/>
      <c r="F40" s="38"/>
      <c r="G40" s="38"/>
      <c r="H40" s="38"/>
      <c r="I40" s="38"/>
    </row>
    <row r="41" spans="1:9" x14ac:dyDescent="0.35">
      <c r="A41" s="38"/>
      <c r="B41" s="38"/>
      <c r="C41" s="38"/>
      <c r="D41" s="38"/>
      <c r="E41" s="38"/>
      <c r="F41" s="38"/>
      <c r="G41" s="38"/>
      <c r="H41" s="38"/>
      <c r="I41" s="38"/>
    </row>
    <row r="42" spans="1:9" x14ac:dyDescent="0.35">
      <c r="A42" s="38"/>
      <c r="B42" s="38"/>
      <c r="C42" s="38"/>
      <c r="D42" s="38"/>
      <c r="E42" s="38"/>
      <c r="F42" s="38"/>
      <c r="G42" s="38"/>
      <c r="H42" s="38"/>
      <c r="I42" s="38"/>
    </row>
    <row r="46" spans="1:9" s="9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51"/>
  <sheetViews>
    <sheetView zoomScaleNormal="100" workbookViewId="0">
      <selection activeCell="K1" sqref="K1:L1"/>
    </sheetView>
  </sheetViews>
  <sheetFormatPr defaultColWidth="6.6328125" defaultRowHeight="15.5" x14ac:dyDescent="0.35"/>
  <cols>
    <col min="1" max="1" width="50.08984375" style="1" customWidth="1"/>
    <col min="2" max="2" width="11" style="68" customWidth="1"/>
    <col min="3" max="3" width="9.90625" style="68" bestFit="1" customWidth="1"/>
    <col min="4" max="4" width="6.6328125" style="68" bestFit="1" customWidth="1"/>
    <col min="5" max="5" width="6.54296875" style="68" customWidth="1"/>
    <col min="6" max="6" width="12.81640625" style="68" bestFit="1" customWidth="1"/>
    <col min="7" max="7" width="7.1796875" style="68" bestFit="1" customWidth="1"/>
    <col min="8" max="8" width="7" style="68" bestFit="1" customWidth="1"/>
    <col min="9" max="9" width="18.26953125" style="68" bestFit="1" customWidth="1"/>
    <col min="10" max="10" width="9.36328125" style="1" customWidth="1"/>
    <col min="11" max="11" width="7.81640625" style="1" customWidth="1"/>
    <col min="12" max="12" width="7.90625" style="1" customWidth="1"/>
    <col min="13" max="16384" width="6.6328125" style="1"/>
  </cols>
  <sheetData>
    <row r="1" spans="1:12" x14ac:dyDescent="0.35">
      <c r="A1" s="41" t="s">
        <v>596</v>
      </c>
      <c r="B1" s="108"/>
      <c r="C1" s="108"/>
      <c r="D1" s="108"/>
      <c r="E1" s="108"/>
      <c r="F1" s="108"/>
      <c r="G1" s="108"/>
      <c r="H1" s="108"/>
      <c r="I1" s="108"/>
      <c r="K1" s="322" t="s">
        <v>319</v>
      </c>
      <c r="L1" s="322"/>
    </row>
    <row r="2" spans="1:12" x14ac:dyDescent="0.35">
      <c r="A2" s="266" t="s">
        <v>330</v>
      </c>
      <c r="B2" s="266" t="s">
        <v>327</v>
      </c>
      <c r="C2" s="266" t="s">
        <v>324</v>
      </c>
      <c r="D2" s="266" t="s">
        <v>323</v>
      </c>
      <c r="E2" s="266" t="s">
        <v>326</v>
      </c>
      <c r="F2" s="266" t="s">
        <v>322</v>
      </c>
      <c r="G2" s="266" t="s">
        <v>328</v>
      </c>
      <c r="H2" s="266" t="s">
        <v>329</v>
      </c>
      <c r="I2" s="266" t="s">
        <v>325</v>
      </c>
    </row>
    <row r="3" spans="1:12" x14ac:dyDescent="0.35">
      <c r="A3" s="23" t="s">
        <v>0</v>
      </c>
      <c r="B3" s="267"/>
      <c r="C3" s="267"/>
      <c r="D3" s="267"/>
      <c r="E3" s="267"/>
      <c r="F3" s="267"/>
      <c r="G3" s="267"/>
      <c r="H3" s="267">
        <v>0.95699999999999996</v>
      </c>
      <c r="I3" s="267"/>
    </row>
    <row r="4" spans="1:12" x14ac:dyDescent="0.35">
      <c r="A4" s="23" t="s">
        <v>1</v>
      </c>
      <c r="B4" s="267"/>
      <c r="C4" s="267"/>
      <c r="D4" s="267"/>
      <c r="E4" s="267"/>
      <c r="F4" s="267"/>
      <c r="G4" s="267"/>
      <c r="H4" s="267">
        <v>3.4000000000000002E-2</v>
      </c>
      <c r="I4" s="267"/>
    </row>
    <row r="5" spans="1:12" x14ac:dyDescent="0.35">
      <c r="A5" s="23" t="s">
        <v>2</v>
      </c>
      <c r="B5" s="267">
        <v>17.919</v>
      </c>
      <c r="C5" s="267"/>
      <c r="D5" s="267">
        <v>0.16300000000000001</v>
      </c>
      <c r="E5" s="267">
        <v>26.35</v>
      </c>
      <c r="F5" s="267">
        <v>25.628</v>
      </c>
      <c r="G5" s="267">
        <v>38.555999999999997</v>
      </c>
      <c r="H5" s="267">
        <v>14.006</v>
      </c>
      <c r="I5" s="267"/>
    </row>
    <row r="6" spans="1:12" x14ac:dyDescent="0.35">
      <c r="A6" s="23" t="s">
        <v>3</v>
      </c>
      <c r="B6" s="267"/>
      <c r="C6" s="267">
        <v>1.6E-2</v>
      </c>
      <c r="D6" s="267"/>
      <c r="E6" s="267"/>
      <c r="F6" s="267"/>
      <c r="G6" s="267"/>
      <c r="H6" s="267">
        <v>5.6000000000000001E-2</v>
      </c>
      <c r="I6" s="267">
        <v>1.6E-2</v>
      </c>
    </row>
    <row r="7" spans="1:12" x14ac:dyDescent="0.35">
      <c r="A7" s="23" t="s">
        <v>4</v>
      </c>
      <c r="B7" s="267">
        <v>0.13900000000000001</v>
      </c>
      <c r="C7" s="267"/>
      <c r="D7" s="267"/>
      <c r="E7" s="267">
        <v>9.1999999999999998E-2</v>
      </c>
      <c r="F7" s="267">
        <v>0.13600000000000001</v>
      </c>
      <c r="G7" s="267">
        <v>0.40200000000000002</v>
      </c>
      <c r="H7" s="267">
        <v>12.731</v>
      </c>
      <c r="I7" s="267"/>
    </row>
    <row r="8" spans="1:12" x14ac:dyDescent="0.35">
      <c r="A8" s="23" t="s">
        <v>5</v>
      </c>
      <c r="B8" s="267">
        <v>5.0000000000000001E-3</v>
      </c>
      <c r="C8" s="267"/>
      <c r="D8" s="267"/>
      <c r="E8" s="267">
        <v>1.2450000000000001</v>
      </c>
      <c r="F8" s="267"/>
      <c r="G8" s="267">
        <v>1.2470000000000001</v>
      </c>
      <c r="H8" s="267">
        <v>45.286000000000001</v>
      </c>
      <c r="I8" s="267">
        <v>5.0000000000000001E-3</v>
      </c>
    </row>
    <row r="9" spans="1:12" x14ac:dyDescent="0.35">
      <c r="A9" s="23" t="s">
        <v>6</v>
      </c>
      <c r="B9" s="267"/>
      <c r="C9" s="267"/>
      <c r="D9" s="267"/>
      <c r="E9" s="267">
        <v>0.76700000000000002</v>
      </c>
      <c r="F9" s="267"/>
      <c r="G9" s="267">
        <v>0.76700000000000002</v>
      </c>
      <c r="H9" s="267">
        <v>6.6529999999999996</v>
      </c>
      <c r="I9" s="267"/>
    </row>
    <row r="10" spans="1:12" x14ac:dyDescent="0.35">
      <c r="A10" s="23" t="s">
        <v>7</v>
      </c>
      <c r="B10" s="267"/>
      <c r="C10" s="267"/>
      <c r="D10" s="267"/>
      <c r="E10" s="267">
        <v>3.4</v>
      </c>
      <c r="F10" s="267"/>
      <c r="G10" s="267">
        <v>3.4</v>
      </c>
      <c r="H10" s="267">
        <v>23.745000000000001</v>
      </c>
      <c r="I10" s="267"/>
    </row>
    <row r="11" spans="1:12" x14ac:dyDescent="0.35">
      <c r="A11" s="23" t="s">
        <v>8</v>
      </c>
      <c r="B11" s="267">
        <v>2E-3</v>
      </c>
      <c r="C11" s="267"/>
      <c r="D11" s="267"/>
      <c r="E11" s="267"/>
      <c r="F11" s="267"/>
      <c r="G11" s="267"/>
      <c r="H11" s="267">
        <v>6.7969999999999997</v>
      </c>
      <c r="I11" s="267"/>
    </row>
    <row r="12" spans="1:12" x14ac:dyDescent="0.35">
      <c r="A12" s="23" t="s">
        <v>9</v>
      </c>
      <c r="B12" s="267">
        <v>5.4809999999999999</v>
      </c>
      <c r="C12" s="267"/>
      <c r="D12" s="267">
        <v>0.27100000000000002</v>
      </c>
      <c r="E12" s="267">
        <v>4.4420000000000002</v>
      </c>
      <c r="F12" s="267"/>
      <c r="G12" s="267">
        <v>28.745999999999999</v>
      </c>
      <c r="H12" s="267">
        <v>8.8330000000000002</v>
      </c>
      <c r="I12" s="267"/>
    </row>
    <row r="13" spans="1:12" x14ac:dyDescent="0.35">
      <c r="A13" s="23" t="s">
        <v>10</v>
      </c>
      <c r="B13" s="267"/>
      <c r="C13" s="267"/>
      <c r="D13" s="267">
        <v>0.378</v>
      </c>
      <c r="E13" s="267">
        <v>0.39800000000000002</v>
      </c>
      <c r="F13" s="267"/>
      <c r="G13" s="267">
        <v>0.77600000000000002</v>
      </c>
      <c r="H13" s="267">
        <v>0.20399999999999999</v>
      </c>
      <c r="I13" s="267"/>
    </row>
    <row r="14" spans="1:12" x14ac:dyDescent="0.35">
      <c r="A14" s="23" t="s">
        <v>11</v>
      </c>
      <c r="B14" s="267"/>
      <c r="C14" s="267"/>
      <c r="D14" s="267"/>
      <c r="E14" s="267">
        <v>9.3249999999999993</v>
      </c>
      <c r="F14" s="267"/>
      <c r="G14" s="267">
        <v>9.3249999999999993</v>
      </c>
      <c r="H14" s="267">
        <v>1.3879999999999999</v>
      </c>
      <c r="I14" s="267"/>
    </row>
    <row r="15" spans="1:12" x14ac:dyDescent="0.35">
      <c r="A15" s="23" t="s">
        <v>12</v>
      </c>
      <c r="B15" s="267">
        <v>4.5010000000000003</v>
      </c>
      <c r="C15" s="267"/>
      <c r="D15" s="267"/>
      <c r="E15" s="267">
        <v>0.27900000000000003</v>
      </c>
      <c r="F15" s="267"/>
      <c r="G15" s="267">
        <v>0.27900000000000003</v>
      </c>
      <c r="H15" s="267">
        <v>7.3529999999999998</v>
      </c>
      <c r="I15" s="267"/>
    </row>
    <row r="16" spans="1:12" x14ac:dyDescent="0.35">
      <c r="A16" s="23" t="s">
        <v>13</v>
      </c>
      <c r="B16" s="267"/>
      <c r="C16" s="267"/>
      <c r="D16" s="267"/>
      <c r="E16" s="267"/>
      <c r="F16" s="267"/>
      <c r="G16" s="267"/>
      <c r="H16" s="267">
        <v>10.417</v>
      </c>
      <c r="I16" s="267"/>
    </row>
    <row r="17" spans="1:9" x14ac:dyDescent="0.35">
      <c r="A17" s="23" t="s">
        <v>14</v>
      </c>
      <c r="B17" s="267">
        <v>14.984999999999999</v>
      </c>
      <c r="C17" s="267">
        <v>5.0000000000000001E-3</v>
      </c>
      <c r="D17" s="267">
        <v>0</v>
      </c>
      <c r="E17" s="267"/>
      <c r="F17" s="267">
        <v>0</v>
      </c>
      <c r="G17" s="267">
        <v>0</v>
      </c>
      <c r="H17" s="267">
        <v>16.224</v>
      </c>
      <c r="I17" s="267">
        <v>5.0000000000000001E-3</v>
      </c>
    </row>
    <row r="18" spans="1:9" x14ac:dyDescent="0.35">
      <c r="A18" s="23" t="s">
        <v>15</v>
      </c>
      <c r="B18" s="267"/>
      <c r="C18" s="267"/>
      <c r="D18" s="267"/>
      <c r="E18" s="267"/>
      <c r="F18" s="267"/>
      <c r="G18" s="267"/>
      <c r="H18" s="267">
        <v>0</v>
      </c>
      <c r="I18" s="267"/>
    </row>
    <row r="19" spans="1:9" x14ac:dyDescent="0.35">
      <c r="A19" s="23" t="s">
        <v>16</v>
      </c>
      <c r="B19" s="267"/>
      <c r="C19" s="267">
        <v>6.5110000000000001</v>
      </c>
      <c r="D19" s="267"/>
      <c r="E19" s="267"/>
      <c r="F19" s="267"/>
      <c r="G19" s="267"/>
      <c r="H19" s="267">
        <v>102.649</v>
      </c>
      <c r="I19" s="267">
        <v>6.5149999999999997</v>
      </c>
    </row>
    <row r="20" spans="1:9" x14ac:dyDescent="0.35">
      <c r="A20" s="23" t="s">
        <v>17</v>
      </c>
      <c r="B20" s="267">
        <v>2E-3</v>
      </c>
      <c r="C20" s="267"/>
      <c r="D20" s="267"/>
      <c r="E20" s="267"/>
      <c r="F20" s="267"/>
      <c r="G20" s="267">
        <v>0</v>
      </c>
      <c r="H20" s="267">
        <v>1.2050000000000001</v>
      </c>
      <c r="I20" s="267">
        <v>1.6E-2</v>
      </c>
    </row>
    <row r="21" spans="1:9" x14ac:dyDescent="0.35">
      <c r="A21" s="23" t="s">
        <v>18</v>
      </c>
      <c r="B21" s="267"/>
      <c r="C21" s="267"/>
      <c r="D21" s="267"/>
      <c r="E21" s="267">
        <v>0</v>
      </c>
      <c r="F21" s="267"/>
      <c r="G21" s="267">
        <v>0</v>
      </c>
      <c r="H21" s="267">
        <v>9.0999999999999998E-2</v>
      </c>
      <c r="I21" s="267"/>
    </row>
    <row r="22" spans="1:9" x14ac:dyDescent="0.35">
      <c r="A22" s="23" t="s">
        <v>19</v>
      </c>
      <c r="B22" s="267">
        <v>1E-3</v>
      </c>
      <c r="C22" s="267"/>
      <c r="D22" s="267"/>
      <c r="E22" s="267"/>
      <c r="F22" s="267"/>
      <c r="G22" s="267"/>
      <c r="H22" s="267">
        <v>0.91</v>
      </c>
      <c r="I22" s="267"/>
    </row>
    <row r="23" spans="1:9" x14ac:dyDescent="0.35">
      <c r="A23" s="23" t="s">
        <v>20</v>
      </c>
      <c r="B23" s="267">
        <v>0.55700000000000005</v>
      </c>
      <c r="C23" s="267">
        <v>2.294</v>
      </c>
      <c r="D23" s="267"/>
      <c r="E23" s="267">
        <v>42.347999999999999</v>
      </c>
      <c r="F23" s="267"/>
      <c r="G23" s="267">
        <v>42.368000000000002</v>
      </c>
      <c r="H23" s="267">
        <v>60.698</v>
      </c>
      <c r="I23" s="267">
        <v>2.4009999999999998</v>
      </c>
    </row>
    <row r="24" spans="1:9" x14ac:dyDescent="0.35">
      <c r="A24" s="23" t="s">
        <v>21</v>
      </c>
      <c r="B24" s="267">
        <v>2E-3</v>
      </c>
      <c r="C24" s="267">
        <v>0.53400000000000003</v>
      </c>
      <c r="D24" s="267"/>
      <c r="E24" s="267">
        <v>0.27200000000000002</v>
      </c>
      <c r="F24" s="267"/>
      <c r="G24" s="267">
        <v>0.27200000000000002</v>
      </c>
      <c r="H24" s="267">
        <v>35.762999999999998</v>
      </c>
      <c r="I24" s="267">
        <v>0.51600000000000001</v>
      </c>
    </row>
    <row r="25" spans="1:9" x14ac:dyDescent="0.35">
      <c r="A25" s="23" t="s">
        <v>22</v>
      </c>
      <c r="B25" s="267">
        <v>1.1679999999999999</v>
      </c>
      <c r="C25" s="267">
        <v>0.68500000000000005</v>
      </c>
      <c r="D25" s="267"/>
      <c r="E25" s="267">
        <v>0.47499999999999998</v>
      </c>
      <c r="F25" s="267"/>
      <c r="G25" s="267">
        <v>0.47499999999999998</v>
      </c>
      <c r="H25" s="267">
        <v>25.306999999999999</v>
      </c>
      <c r="I25" s="267">
        <v>0.67900000000000005</v>
      </c>
    </row>
    <row r="26" spans="1:9" x14ac:dyDescent="0.35">
      <c r="A26" s="23" t="s">
        <v>23</v>
      </c>
      <c r="B26" s="267">
        <v>7.0000000000000001E-3</v>
      </c>
      <c r="C26" s="267">
        <v>0.106</v>
      </c>
      <c r="D26" s="267">
        <v>1E-3</v>
      </c>
      <c r="E26" s="267">
        <v>2.1999999999999999E-2</v>
      </c>
      <c r="F26" s="267"/>
      <c r="G26" s="267">
        <v>2.1999999999999999E-2</v>
      </c>
      <c r="H26" s="267">
        <v>28.32</v>
      </c>
      <c r="I26" s="267">
        <v>0.106</v>
      </c>
    </row>
    <row r="27" spans="1:9" x14ac:dyDescent="0.35">
      <c r="A27" s="23" t="s">
        <v>24</v>
      </c>
      <c r="B27" s="267">
        <v>4.9000000000000002E-2</v>
      </c>
      <c r="C27" s="267">
        <v>6.8000000000000005E-2</v>
      </c>
      <c r="D27" s="267">
        <v>0</v>
      </c>
      <c r="E27" s="267">
        <v>0.22900000000000001</v>
      </c>
      <c r="F27" s="267"/>
      <c r="G27" s="267">
        <v>0.22900000000000001</v>
      </c>
      <c r="H27" s="267">
        <v>12.52</v>
      </c>
      <c r="I27" s="267"/>
    </row>
    <row r="28" spans="1:9" x14ac:dyDescent="0.35">
      <c r="A28" s="23" t="s">
        <v>25</v>
      </c>
      <c r="B28" s="267">
        <v>1.2E-2</v>
      </c>
      <c r="C28" s="267">
        <v>0.51300000000000001</v>
      </c>
      <c r="D28" s="267"/>
      <c r="E28" s="267">
        <v>0.38800000000000001</v>
      </c>
      <c r="F28" s="267"/>
      <c r="G28" s="267">
        <v>0.39900000000000002</v>
      </c>
      <c r="H28" s="267">
        <v>40.517000000000003</v>
      </c>
      <c r="I28" s="267">
        <v>0.52100000000000002</v>
      </c>
    </row>
    <row r="29" spans="1:9" x14ac:dyDescent="0.35">
      <c r="A29" s="23" t="s">
        <v>26</v>
      </c>
      <c r="B29" s="267">
        <v>5.7539999999999996</v>
      </c>
      <c r="C29" s="267">
        <v>8.52</v>
      </c>
      <c r="D29" s="267">
        <v>1E-3</v>
      </c>
      <c r="E29" s="267">
        <v>3.5000000000000003E-2</v>
      </c>
      <c r="F29" s="267">
        <v>5.7539999999999996</v>
      </c>
      <c r="G29" s="267">
        <v>0.39100000000000001</v>
      </c>
      <c r="H29" s="267">
        <v>94.808999999999997</v>
      </c>
      <c r="I29" s="267">
        <v>1.738</v>
      </c>
    </row>
    <row r="30" spans="1:9" x14ac:dyDescent="0.35">
      <c r="A30" s="23" t="s">
        <v>27</v>
      </c>
      <c r="B30" s="267">
        <v>0.32400000000000001</v>
      </c>
      <c r="C30" s="267">
        <v>1.4179999999999999</v>
      </c>
      <c r="D30" s="267"/>
      <c r="E30" s="267">
        <v>0.26600000000000001</v>
      </c>
      <c r="F30" s="267">
        <v>1.0999999999999999E-2</v>
      </c>
      <c r="G30" s="267">
        <v>0.26700000000000002</v>
      </c>
      <c r="H30" s="267">
        <v>28.120999999999999</v>
      </c>
      <c r="I30" s="267">
        <v>9.8000000000000004E-2</v>
      </c>
    </row>
    <row r="31" spans="1:9" x14ac:dyDescent="0.35">
      <c r="A31" s="23" t="s">
        <v>28</v>
      </c>
      <c r="B31" s="267"/>
      <c r="C31" s="267">
        <v>0.63800000000000001</v>
      </c>
      <c r="D31" s="267">
        <v>0.36599999999999999</v>
      </c>
      <c r="E31" s="267">
        <v>2.597</v>
      </c>
      <c r="F31" s="267"/>
      <c r="G31" s="267">
        <v>2.9649999999999999</v>
      </c>
      <c r="H31" s="267">
        <v>9.5670000000000002</v>
      </c>
      <c r="I31" s="267">
        <v>0.71899999999999997</v>
      </c>
    </row>
    <row r="32" spans="1:9" x14ac:dyDescent="0.35">
      <c r="A32" s="23" t="s">
        <v>29</v>
      </c>
      <c r="B32" s="267"/>
      <c r="C32" s="267"/>
      <c r="D32" s="267"/>
      <c r="E32" s="267">
        <v>2E-3</v>
      </c>
      <c r="F32" s="267"/>
      <c r="G32" s="267">
        <v>2E-3</v>
      </c>
      <c r="H32" s="267">
        <v>0.32400000000000001</v>
      </c>
      <c r="I32" s="267"/>
    </row>
    <row r="33" spans="1:9" x14ac:dyDescent="0.35">
      <c r="A33" s="23" t="s">
        <v>30</v>
      </c>
      <c r="B33" s="267">
        <v>1E-3</v>
      </c>
      <c r="C33" s="267">
        <v>1E-3</v>
      </c>
      <c r="D33" s="267"/>
      <c r="E33" s="267">
        <v>0.96599999999999997</v>
      </c>
      <c r="F33" s="267"/>
      <c r="G33" s="267">
        <v>0.97099999999999997</v>
      </c>
      <c r="H33" s="267">
        <v>12.955</v>
      </c>
      <c r="I33" s="267"/>
    </row>
    <row r="34" spans="1:9" x14ac:dyDescent="0.35">
      <c r="A34" s="23" t="s">
        <v>31</v>
      </c>
      <c r="B34" s="267">
        <v>6.0000000000000001E-3</v>
      </c>
      <c r="C34" s="267">
        <v>0</v>
      </c>
      <c r="D34" s="267"/>
      <c r="E34" s="267">
        <v>0.42299999999999999</v>
      </c>
      <c r="F34" s="267"/>
      <c r="G34" s="267">
        <v>0.49099999999999999</v>
      </c>
      <c r="H34" s="267">
        <v>5.9779999999999998</v>
      </c>
      <c r="I34" s="267"/>
    </row>
    <row r="35" spans="1:9" x14ac:dyDescent="0.35">
      <c r="A35" s="23" t="s">
        <v>32</v>
      </c>
      <c r="B35" s="267">
        <v>1.2999999999999999E-2</v>
      </c>
      <c r="C35" s="267">
        <v>4.1000000000000002E-2</v>
      </c>
      <c r="D35" s="267"/>
      <c r="E35" s="267">
        <v>0.01</v>
      </c>
      <c r="F35" s="267"/>
      <c r="G35" s="267">
        <v>2.4E-2</v>
      </c>
      <c r="H35" s="267">
        <v>18.385999999999999</v>
      </c>
      <c r="I35" s="267">
        <v>3.5999999999999997E-2</v>
      </c>
    </row>
    <row r="36" spans="1:9" x14ac:dyDescent="0.35">
      <c r="A36" s="23" t="s">
        <v>33</v>
      </c>
      <c r="B36" s="267"/>
      <c r="C36" s="267">
        <v>20.434999999999999</v>
      </c>
      <c r="D36" s="267"/>
      <c r="E36" s="267">
        <v>0.53200000000000003</v>
      </c>
      <c r="F36" s="267"/>
      <c r="G36" s="267">
        <v>0.53200000000000003</v>
      </c>
      <c r="H36" s="267">
        <v>68.028999999999996</v>
      </c>
      <c r="I36" s="267">
        <v>20.448</v>
      </c>
    </row>
    <row r="37" spans="1:9" x14ac:dyDescent="0.35">
      <c r="A37" s="23" t="s">
        <v>34</v>
      </c>
      <c r="B37" s="267"/>
      <c r="C37" s="267"/>
      <c r="D37" s="267"/>
      <c r="E37" s="267">
        <v>8.9999999999999993E-3</v>
      </c>
      <c r="F37" s="267"/>
      <c r="G37" s="267">
        <v>8.9999999999999993E-3</v>
      </c>
      <c r="H37" s="267">
        <v>12.87</v>
      </c>
      <c r="I37" s="267"/>
    </row>
    <row r="38" spans="1:9" x14ac:dyDescent="0.35">
      <c r="A38" s="23" t="s">
        <v>35</v>
      </c>
      <c r="B38" s="267">
        <v>0.56299999999999994</v>
      </c>
      <c r="C38" s="267">
        <v>2.645</v>
      </c>
      <c r="D38" s="267">
        <v>0.158</v>
      </c>
      <c r="E38" s="267">
        <v>2.6629999999999998</v>
      </c>
      <c r="F38" s="267"/>
      <c r="G38" s="267">
        <v>2.2679999999999998</v>
      </c>
      <c r="H38" s="267">
        <v>75.224000000000004</v>
      </c>
      <c r="I38" s="267">
        <v>2.6469999999999998</v>
      </c>
    </row>
    <row r="39" spans="1:9" x14ac:dyDescent="0.35">
      <c r="A39" s="23" t="s">
        <v>36</v>
      </c>
      <c r="B39" s="267">
        <v>1.6E-2</v>
      </c>
      <c r="C39" s="267">
        <v>1.7999999999999999E-2</v>
      </c>
      <c r="D39" s="267">
        <v>0.04</v>
      </c>
      <c r="E39" s="267">
        <v>7.8550000000000004</v>
      </c>
      <c r="F39" s="267"/>
      <c r="G39" s="267">
        <v>7.9</v>
      </c>
      <c r="H39" s="267">
        <v>67.662000000000006</v>
      </c>
      <c r="I39" s="267">
        <v>0.10299999999999999</v>
      </c>
    </row>
    <row r="40" spans="1:9" x14ac:dyDescent="0.35">
      <c r="A40" s="23" t="s">
        <v>37</v>
      </c>
      <c r="B40" s="267"/>
      <c r="C40" s="267"/>
      <c r="D40" s="267"/>
      <c r="E40" s="267">
        <v>22.068000000000001</v>
      </c>
      <c r="F40" s="267"/>
      <c r="G40" s="267">
        <v>20.829000000000001</v>
      </c>
      <c r="H40" s="267">
        <v>173.27</v>
      </c>
      <c r="I40" s="267">
        <v>6.7000000000000004E-2</v>
      </c>
    </row>
    <row r="41" spans="1:9" x14ac:dyDescent="0.35">
      <c r="A41" s="23" t="s">
        <v>39</v>
      </c>
      <c r="B41" s="267">
        <v>2.738</v>
      </c>
      <c r="C41" s="267">
        <v>4.87</v>
      </c>
      <c r="D41" s="267">
        <v>1.861</v>
      </c>
      <c r="E41" s="267">
        <v>0.54600000000000004</v>
      </c>
      <c r="F41" s="267"/>
      <c r="G41" s="267">
        <v>2.4350000000000001</v>
      </c>
      <c r="H41" s="267">
        <v>70.289000000000001</v>
      </c>
      <c r="I41" s="267">
        <v>3.8530000000000002</v>
      </c>
    </row>
    <row r="42" spans="1:9" x14ac:dyDescent="0.35">
      <c r="A42" s="23" t="s">
        <v>40</v>
      </c>
      <c r="B42" s="267">
        <v>0</v>
      </c>
      <c r="C42" s="267"/>
      <c r="D42" s="267"/>
      <c r="E42" s="267"/>
      <c r="F42" s="267"/>
      <c r="G42" s="267"/>
      <c r="H42" s="267">
        <v>0.58599999999999997</v>
      </c>
      <c r="I42" s="267"/>
    </row>
    <row r="43" spans="1:9" x14ac:dyDescent="0.35">
      <c r="A43" s="23" t="s">
        <v>41</v>
      </c>
      <c r="B43" s="267"/>
      <c r="C43" s="267"/>
      <c r="D43" s="267"/>
      <c r="E43" s="267"/>
      <c r="F43" s="267"/>
      <c r="G43" s="267">
        <v>1E-3</v>
      </c>
      <c r="H43" s="267"/>
      <c r="I43" s="267"/>
    </row>
    <row r="44" spans="1:9" x14ac:dyDescent="0.35">
      <c r="A44" s="23" t="s">
        <v>42</v>
      </c>
      <c r="B44" s="267">
        <v>0</v>
      </c>
      <c r="C44" s="267">
        <v>0.14899999999999999</v>
      </c>
      <c r="D44" s="267"/>
      <c r="E44" s="267"/>
      <c r="F44" s="267"/>
      <c r="G44" s="267"/>
      <c r="H44" s="267">
        <v>1.7390000000000001</v>
      </c>
      <c r="I44" s="267">
        <v>0.14899999999999999</v>
      </c>
    </row>
    <row r="45" spans="1:9" x14ac:dyDescent="0.35">
      <c r="A45" s="23" t="s">
        <v>43</v>
      </c>
      <c r="B45" s="267"/>
      <c r="C45" s="267"/>
      <c r="D45" s="267"/>
      <c r="E45" s="267"/>
      <c r="F45" s="267"/>
      <c r="G45" s="267">
        <v>1.0999999999999999E-2</v>
      </c>
      <c r="H45" s="267">
        <v>4.1000000000000002E-2</v>
      </c>
      <c r="I45" s="267"/>
    </row>
    <row r="46" spans="1:9" x14ac:dyDescent="0.35">
      <c r="A46" s="23" t="s">
        <v>44</v>
      </c>
      <c r="B46" s="267"/>
      <c r="C46" s="267"/>
      <c r="D46" s="267"/>
      <c r="E46" s="267"/>
      <c r="F46" s="267"/>
      <c r="G46" s="267"/>
      <c r="H46" s="267">
        <v>0.01</v>
      </c>
      <c r="I46" s="267"/>
    </row>
    <row r="47" spans="1:9" x14ac:dyDescent="0.35">
      <c r="A47" s="23" t="s">
        <v>45</v>
      </c>
      <c r="B47" s="267">
        <v>5.0000000000000001E-3</v>
      </c>
      <c r="C47" s="267"/>
      <c r="D47" s="267"/>
      <c r="E47" s="267"/>
      <c r="F47" s="267"/>
      <c r="G47" s="267"/>
      <c r="H47" s="267">
        <v>0.91400000000000003</v>
      </c>
      <c r="I47" s="267"/>
    </row>
    <row r="48" spans="1:9" x14ac:dyDescent="0.35">
      <c r="A48" s="23" t="s">
        <v>46</v>
      </c>
      <c r="B48" s="267">
        <v>6.0000000000000001E-3</v>
      </c>
      <c r="C48" s="267"/>
      <c r="D48" s="267"/>
      <c r="E48" s="267"/>
      <c r="F48" s="267"/>
      <c r="G48" s="267"/>
      <c r="H48" s="267"/>
      <c r="I48" s="267"/>
    </row>
    <row r="49" spans="1:9" x14ac:dyDescent="0.35">
      <c r="A49" s="23" t="s">
        <v>47</v>
      </c>
      <c r="B49" s="267"/>
      <c r="C49" s="267"/>
      <c r="D49" s="267"/>
      <c r="E49" s="267"/>
      <c r="F49" s="267"/>
      <c r="G49" s="267"/>
      <c r="H49" s="267">
        <v>0.27600000000000002</v>
      </c>
      <c r="I49" s="267"/>
    </row>
    <row r="50" spans="1:9" x14ac:dyDescent="0.35">
      <c r="A50" s="23" t="s">
        <v>48</v>
      </c>
      <c r="B50" s="267"/>
      <c r="C50" s="267"/>
      <c r="D50" s="267"/>
      <c r="E50" s="267"/>
      <c r="F50" s="267"/>
      <c r="G50" s="267"/>
      <c r="H50" s="267">
        <v>0.215</v>
      </c>
      <c r="I50" s="267"/>
    </row>
    <row r="51" spans="1:9" x14ac:dyDescent="0.35">
      <c r="A51" s="23" t="s">
        <v>49</v>
      </c>
      <c r="B51" s="267"/>
      <c r="C51" s="267">
        <v>1.4810000000000001</v>
      </c>
      <c r="D51" s="267"/>
      <c r="E51" s="267"/>
      <c r="F51" s="267"/>
      <c r="G51" s="267"/>
      <c r="H51" s="267">
        <v>14.048999999999999</v>
      </c>
      <c r="I51" s="267">
        <v>2.4409999999999998</v>
      </c>
    </row>
    <row r="52" spans="1:9" x14ac:dyDescent="0.35">
      <c r="A52" s="23" t="s">
        <v>50</v>
      </c>
      <c r="B52" s="267">
        <v>4.1000000000000002E-2</v>
      </c>
      <c r="C52" s="267">
        <v>4.9249999999999998</v>
      </c>
      <c r="D52" s="267"/>
      <c r="E52" s="267">
        <v>8.0000000000000002E-3</v>
      </c>
      <c r="F52" s="267"/>
      <c r="G52" s="267">
        <v>8.9999999999999993E-3</v>
      </c>
      <c r="H52" s="267">
        <v>23.263000000000002</v>
      </c>
      <c r="I52" s="267">
        <v>2.1059999999999999</v>
      </c>
    </row>
    <row r="53" spans="1:9" x14ac:dyDescent="0.35">
      <c r="A53" s="23" t="s">
        <v>53</v>
      </c>
      <c r="B53" s="267">
        <v>1E-3</v>
      </c>
      <c r="C53" s="267"/>
      <c r="D53" s="267"/>
      <c r="E53" s="267"/>
      <c r="F53" s="267"/>
      <c r="G53" s="267"/>
      <c r="H53" s="267">
        <v>0.189</v>
      </c>
      <c r="I53" s="267"/>
    </row>
    <row r="54" spans="1:9" x14ac:dyDescent="0.35">
      <c r="A54" s="23" t="s">
        <v>54</v>
      </c>
      <c r="B54" s="267">
        <v>0</v>
      </c>
      <c r="C54" s="267"/>
      <c r="D54" s="267"/>
      <c r="E54" s="267"/>
      <c r="F54" s="267"/>
      <c r="G54" s="267"/>
      <c r="H54" s="267"/>
      <c r="I54" s="267"/>
    </row>
    <row r="55" spans="1:9" x14ac:dyDescent="0.35">
      <c r="A55" s="23" t="s">
        <v>55</v>
      </c>
      <c r="B55" s="267"/>
      <c r="C55" s="267"/>
      <c r="D55" s="267"/>
      <c r="E55" s="267">
        <v>4.4999999999999998E-2</v>
      </c>
      <c r="F55" s="267"/>
      <c r="G55" s="267">
        <v>4.4999999999999998E-2</v>
      </c>
      <c r="H55" s="267">
        <v>5.7000000000000002E-2</v>
      </c>
      <c r="I55" s="267"/>
    </row>
    <row r="56" spans="1:9" x14ac:dyDescent="0.35">
      <c r="A56" s="23" t="s">
        <v>56</v>
      </c>
      <c r="B56" s="267"/>
      <c r="C56" s="267"/>
      <c r="D56" s="267"/>
      <c r="E56" s="267">
        <v>4.0000000000000001E-3</v>
      </c>
      <c r="F56" s="267"/>
      <c r="G56" s="267">
        <v>4.0000000000000001E-3</v>
      </c>
      <c r="H56" s="267">
        <v>1.2E-2</v>
      </c>
      <c r="I56" s="267"/>
    </row>
    <row r="57" spans="1:9" x14ac:dyDescent="0.35">
      <c r="A57" s="23" t="s">
        <v>57</v>
      </c>
      <c r="B57" s="267"/>
      <c r="C57" s="267"/>
      <c r="D57" s="267"/>
      <c r="E57" s="267"/>
      <c r="F57" s="267"/>
      <c r="G57" s="267">
        <v>0</v>
      </c>
      <c r="H57" s="267">
        <v>2.7E-2</v>
      </c>
      <c r="I57" s="267"/>
    </row>
    <row r="58" spans="1:9" x14ac:dyDescent="0.35">
      <c r="A58" s="23" t="s">
        <v>58</v>
      </c>
      <c r="B58" s="267">
        <v>2E-3</v>
      </c>
      <c r="C58" s="267"/>
      <c r="D58" s="267"/>
      <c r="E58" s="267"/>
      <c r="F58" s="267"/>
      <c r="G58" s="267"/>
      <c r="H58" s="267">
        <v>0</v>
      </c>
      <c r="I58" s="267"/>
    </row>
    <row r="59" spans="1:9" x14ac:dyDescent="0.35">
      <c r="A59" s="23" t="s">
        <v>59</v>
      </c>
      <c r="B59" s="267">
        <v>2E-3</v>
      </c>
      <c r="C59" s="267">
        <v>4.0000000000000001E-3</v>
      </c>
      <c r="D59" s="267"/>
      <c r="E59" s="267">
        <v>7.5999999999999998E-2</v>
      </c>
      <c r="F59" s="267">
        <v>2E-3</v>
      </c>
      <c r="G59" s="267">
        <v>7.5999999999999998E-2</v>
      </c>
      <c r="H59" s="267">
        <v>0.83899999999999997</v>
      </c>
      <c r="I59" s="267">
        <v>4.2000000000000003E-2</v>
      </c>
    </row>
    <row r="60" spans="1:9" x14ac:dyDescent="0.35">
      <c r="A60" s="23" t="s">
        <v>60</v>
      </c>
      <c r="B60" s="267"/>
      <c r="C60" s="267"/>
      <c r="D60" s="267"/>
      <c r="E60" s="267"/>
      <c r="F60" s="267"/>
      <c r="G60" s="267"/>
      <c r="H60" s="267">
        <v>0.13900000000000001</v>
      </c>
      <c r="I60" s="267"/>
    </row>
    <row r="61" spans="1:9" x14ac:dyDescent="0.35">
      <c r="A61" s="23" t="s">
        <v>61</v>
      </c>
      <c r="B61" s="267">
        <v>0</v>
      </c>
      <c r="C61" s="267"/>
      <c r="D61" s="267"/>
      <c r="E61" s="267"/>
      <c r="F61" s="267"/>
      <c r="G61" s="267">
        <v>1E-3</v>
      </c>
      <c r="H61" s="267">
        <v>1.61</v>
      </c>
      <c r="I61" s="267"/>
    </row>
    <row r="62" spans="1:9" x14ac:dyDescent="0.35">
      <c r="A62" s="23" t="s">
        <v>62</v>
      </c>
      <c r="B62" s="267"/>
      <c r="C62" s="267"/>
      <c r="D62" s="267"/>
      <c r="E62" s="267"/>
      <c r="F62" s="267"/>
      <c r="G62" s="267"/>
      <c r="H62" s="267">
        <v>3.5000000000000003E-2</v>
      </c>
      <c r="I62" s="267"/>
    </row>
    <row r="63" spans="1:9" x14ac:dyDescent="0.35">
      <c r="A63" s="23" t="s">
        <v>63</v>
      </c>
      <c r="B63" s="267"/>
      <c r="C63" s="267"/>
      <c r="D63" s="267"/>
      <c r="E63" s="267"/>
      <c r="F63" s="267"/>
      <c r="G63" s="267"/>
      <c r="H63" s="267">
        <v>0.114</v>
      </c>
      <c r="I63" s="267"/>
    </row>
    <row r="64" spans="1:9" x14ac:dyDescent="0.35">
      <c r="A64" s="23" t="s">
        <v>64</v>
      </c>
      <c r="B64" s="267">
        <v>0</v>
      </c>
      <c r="C64" s="267">
        <v>3.0000000000000001E-3</v>
      </c>
      <c r="D64" s="267">
        <v>1E-3</v>
      </c>
      <c r="E64" s="267">
        <v>5.6000000000000001E-2</v>
      </c>
      <c r="F64" s="267"/>
      <c r="G64" s="267">
        <v>6.6000000000000003E-2</v>
      </c>
      <c r="H64" s="267">
        <v>3.653</v>
      </c>
      <c r="I64" s="267"/>
    </row>
    <row r="65" spans="1:9" x14ac:dyDescent="0.35">
      <c r="A65" s="23" t="s">
        <v>67</v>
      </c>
      <c r="B65" s="267">
        <v>0</v>
      </c>
      <c r="C65" s="267"/>
      <c r="D65" s="267"/>
      <c r="E65" s="267"/>
      <c r="F65" s="267"/>
      <c r="G65" s="267"/>
      <c r="H65" s="267"/>
      <c r="I65" s="267"/>
    </row>
    <row r="66" spans="1:9" x14ac:dyDescent="0.35">
      <c r="A66" s="23" t="s">
        <v>69</v>
      </c>
      <c r="B66" s="267"/>
      <c r="C66" s="267"/>
      <c r="D66" s="267"/>
      <c r="E66" s="267"/>
      <c r="F66" s="267"/>
      <c r="G66" s="267"/>
      <c r="H66" s="267">
        <v>1E-3</v>
      </c>
      <c r="I66" s="267"/>
    </row>
    <row r="67" spans="1:9" x14ac:dyDescent="0.35">
      <c r="A67" s="23" t="s">
        <v>71</v>
      </c>
      <c r="B67" s="267"/>
      <c r="C67" s="267"/>
      <c r="D67" s="267"/>
      <c r="E67" s="267"/>
      <c r="F67" s="267"/>
      <c r="G67" s="267"/>
      <c r="H67" s="267">
        <v>8.3000000000000004E-2</v>
      </c>
      <c r="I67" s="267"/>
    </row>
    <row r="68" spans="1:9" x14ac:dyDescent="0.35">
      <c r="A68" s="23" t="s">
        <v>72</v>
      </c>
      <c r="B68" s="267">
        <v>2E-3</v>
      </c>
      <c r="C68" s="267"/>
      <c r="D68" s="267"/>
      <c r="E68" s="267"/>
      <c r="F68" s="267"/>
      <c r="G68" s="267"/>
      <c r="H68" s="267">
        <v>0</v>
      </c>
      <c r="I68" s="267"/>
    </row>
    <row r="69" spans="1:9" x14ac:dyDescent="0.35">
      <c r="A69" s="23" t="s">
        <v>74</v>
      </c>
      <c r="B69" s="267">
        <v>1.1539999999999999</v>
      </c>
      <c r="C69" s="267"/>
      <c r="D69" s="267"/>
      <c r="E69" s="267">
        <v>0.26300000000000001</v>
      </c>
      <c r="F69" s="267">
        <v>1.4219999999999999</v>
      </c>
      <c r="G69" s="267">
        <v>0.26300000000000001</v>
      </c>
      <c r="H69" s="267">
        <v>0.85</v>
      </c>
      <c r="I69" s="267"/>
    </row>
    <row r="70" spans="1:9" x14ac:dyDescent="0.35">
      <c r="A70" s="23" t="s">
        <v>75</v>
      </c>
      <c r="B70" s="267">
        <v>0.23400000000000001</v>
      </c>
      <c r="C70" s="267">
        <v>3.3000000000000002E-2</v>
      </c>
      <c r="D70" s="267"/>
      <c r="E70" s="267">
        <v>2.1339999999999999</v>
      </c>
      <c r="F70" s="267"/>
      <c r="G70" s="267">
        <v>4.2149999999999999</v>
      </c>
      <c r="H70" s="267">
        <v>10.535</v>
      </c>
      <c r="I70" s="267">
        <v>8.9999999999999993E-3</v>
      </c>
    </row>
    <row r="71" spans="1:9" x14ac:dyDescent="0.35">
      <c r="A71" s="23" t="s">
        <v>76</v>
      </c>
      <c r="B71" s="267"/>
      <c r="C71" s="267">
        <v>1.294</v>
      </c>
      <c r="D71" s="267"/>
      <c r="E71" s="267"/>
      <c r="F71" s="267"/>
      <c r="G71" s="267"/>
      <c r="H71" s="267">
        <v>37.874000000000002</v>
      </c>
      <c r="I71" s="267">
        <v>1.294</v>
      </c>
    </row>
    <row r="72" spans="1:9" x14ac:dyDescent="0.35">
      <c r="A72" s="23" t="s">
        <v>77</v>
      </c>
      <c r="B72" s="267"/>
      <c r="C72" s="267"/>
      <c r="D72" s="267"/>
      <c r="E72" s="267">
        <v>0.127</v>
      </c>
      <c r="F72" s="267"/>
      <c r="G72" s="267">
        <v>0.127</v>
      </c>
      <c r="H72" s="267">
        <v>0.34399999999999997</v>
      </c>
      <c r="I72" s="267"/>
    </row>
    <row r="73" spans="1:9" x14ac:dyDescent="0.35">
      <c r="A73" s="23" t="s">
        <v>79</v>
      </c>
      <c r="B73" s="267"/>
      <c r="C73" s="267">
        <v>0</v>
      </c>
      <c r="D73" s="267"/>
      <c r="E73" s="267"/>
      <c r="F73" s="267"/>
      <c r="G73" s="267"/>
      <c r="H73" s="267"/>
      <c r="I73" s="267">
        <v>0</v>
      </c>
    </row>
    <row r="74" spans="1:9" x14ac:dyDescent="0.35">
      <c r="A74" s="23" t="s">
        <v>80</v>
      </c>
      <c r="B74" s="267">
        <v>6.4000000000000001E-2</v>
      </c>
      <c r="C74" s="267"/>
      <c r="D74" s="267"/>
      <c r="E74" s="267">
        <v>37.140999999999998</v>
      </c>
      <c r="F74" s="267"/>
      <c r="G74" s="267">
        <v>37.597000000000001</v>
      </c>
      <c r="H74" s="267">
        <v>69.168000000000006</v>
      </c>
      <c r="I74" s="267">
        <v>0</v>
      </c>
    </row>
    <row r="75" spans="1:9" x14ac:dyDescent="0.35">
      <c r="A75" s="23" t="s">
        <v>81</v>
      </c>
      <c r="B75" s="267"/>
      <c r="C75" s="267"/>
      <c r="D75" s="267"/>
      <c r="E75" s="267"/>
      <c r="F75" s="267"/>
      <c r="G75" s="267"/>
      <c r="H75" s="267">
        <v>5.7549999999999999</v>
      </c>
      <c r="I75" s="267"/>
    </row>
    <row r="76" spans="1:9" x14ac:dyDescent="0.35">
      <c r="A76" s="23" t="s">
        <v>82</v>
      </c>
      <c r="B76" s="267">
        <v>1E-3</v>
      </c>
      <c r="C76" s="267"/>
      <c r="D76" s="267"/>
      <c r="E76" s="267"/>
      <c r="F76" s="267"/>
      <c r="G76" s="267">
        <v>4.0000000000000001E-3</v>
      </c>
      <c r="H76" s="267">
        <v>14.068</v>
      </c>
      <c r="I76" s="267"/>
    </row>
    <row r="77" spans="1:9" x14ac:dyDescent="0.35">
      <c r="A77" s="23" t="s">
        <v>83</v>
      </c>
      <c r="B77" s="267"/>
      <c r="C77" s="267"/>
      <c r="D77" s="267"/>
      <c r="E77" s="267"/>
      <c r="F77" s="267"/>
      <c r="G77" s="267"/>
      <c r="H77" s="267">
        <v>5.4859999999999998</v>
      </c>
      <c r="I77" s="267"/>
    </row>
    <row r="78" spans="1:9" x14ac:dyDescent="0.35">
      <c r="A78" s="23" t="s">
        <v>84</v>
      </c>
      <c r="B78" s="267"/>
      <c r="C78" s="267"/>
      <c r="D78" s="267"/>
      <c r="E78" s="267"/>
      <c r="F78" s="267"/>
      <c r="G78" s="267"/>
      <c r="H78" s="267">
        <v>5.0000000000000001E-3</v>
      </c>
      <c r="I78" s="267"/>
    </row>
    <row r="79" spans="1:9" x14ac:dyDescent="0.35">
      <c r="A79" s="23" t="s">
        <v>87</v>
      </c>
      <c r="B79" s="267"/>
      <c r="C79" s="267"/>
      <c r="D79" s="267"/>
      <c r="E79" s="267">
        <v>0.93200000000000005</v>
      </c>
      <c r="F79" s="267"/>
      <c r="G79" s="267">
        <v>0.93200000000000005</v>
      </c>
      <c r="H79" s="267">
        <v>7.0000000000000001E-3</v>
      </c>
      <c r="I79" s="267"/>
    </row>
    <row r="80" spans="1:9" x14ac:dyDescent="0.35">
      <c r="A80" s="23" t="s">
        <v>88</v>
      </c>
      <c r="B80" s="267">
        <v>8.9999999999999993E-3</v>
      </c>
      <c r="C80" s="267">
        <v>0.01</v>
      </c>
      <c r="D80" s="267"/>
      <c r="E80" s="267">
        <v>0.45600000000000002</v>
      </c>
      <c r="F80" s="267"/>
      <c r="G80" s="267">
        <v>0.45600000000000002</v>
      </c>
      <c r="H80" s="267">
        <v>52.600999999999999</v>
      </c>
      <c r="I80" s="267">
        <v>0</v>
      </c>
    </row>
    <row r="81" spans="1:9" x14ac:dyDescent="0.35">
      <c r="A81" s="23" t="s">
        <v>89</v>
      </c>
      <c r="B81" s="267"/>
      <c r="C81" s="267">
        <v>1E-3</v>
      </c>
      <c r="D81" s="267"/>
      <c r="E81" s="267">
        <v>2E-3</v>
      </c>
      <c r="F81" s="267"/>
      <c r="G81" s="267">
        <v>2E-3</v>
      </c>
      <c r="H81" s="267">
        <v>2.4900000000000002</v>
      </c>
      <c r="I81" s="267">
        <v>1E-3</v>
      </c>
    </row>
    <row r="82" spans="1:9" x14ac:dyDescent="0.35">
      <c r="A82" s="23" t="s">
        <v>90</v>
      </c>
      <c r="B82" s="267"/>
      <c r="C82" s="267"/>
      <c r="D82" s="267"/>
      <c r="E82" s="267"/>
      <c r="F82" s="267"/>
      <c r="G82" s="267"/>
      <c r="H82" s="267">
        <v>1.1040000000000001</v>
      </c>
      <c r="I82" s="267"/>
    </row>
    <row r="83" spans="1:9" x14ac:dyDescent="0.35">
      <c r="A83" s="23" t="s">
        <v>91</v>
      </c>
      <c r="B83" s="267">
        <v>4.7E-2</v>
      </c>
      <c r="C83" s="267"/>
      <c r="D83" s="267">
        <v>4.0000000000000001E-3</v>
      </c>
      <c r="E83" s="267"/>
      <c r="F83" s="267"/>
      <c r="G83" s="267">
        <v>4.0000000000000001E-3</v>
      </c>
      <c r="H83" s="267">
        <v>0.44600000000000001</v>
      </c>
      <c r="I83" s="267"/>
    </row>
    <row r="84" spans="1:9" x14ac:dyDescent="0.35">
      <c r="A84" s="23" t="s">
        <v>92</v>
      </c>
      <c r="B84" s="267">
        <v>5.8000000000000003E-2</v>
      </c>
      <c r="C84" s="267"/>
      <c r="D84" s="267">
        <v>0.20899999999999999</v>
      </c>
      <c r="E84" s="267">
        <v>5.0000000000000001E-3</v>
      </c>
      <c r="F84" s="267"/>
      <c r="G84" s="267">
        <v>0.216</v>
      </c>
      <c r="H84" s="267">
        <v>0.753</v>
      </c>
      <c r="I84" s="267"/>
    </row>
    <row r="85" spans="1:9" x14ac:dyDescent="0.35">
      <c r="A85" s="23" t="s">
        <v>93</v>
      </c>
      <c r="B85" s="267">
        <v>2E-3</v>
      </c>
      <c r="C85" s="267">
        <v>4.7E-2</v>
      </c>
      <c r="D85" s="267"/>
      <c r="E85" s="267">
        <v>9.1999999999999998E-2</v>
      </c>
      <c r="F85" s="267"/>
      <c r="G85" s="267">
        <v>9.4E-2</v>
      </c>
      <c r="H85" s="267">
        <v>0.378</v>
      </c>
      <c r="I85" s="267"/>
    </row>
    <row r="86" spans="1:9" x14ac:dyDescent="0.35">
      <c r="A86" s="23" t="s">
        <v>94</v>
      </c>
      <c r="B86" s="267">
        <v>1.2709999999999999</v>
      </c>
      <c r="C86" s="267">
        <v>5.0000000000000001E-3</v>
      </c>
      <c r="D86" s="267">
        <v>0.20599999999999999</v>
      </c>
      <c r="E86" s="267">
        <v>1.73</v>
      </c>
      <c r="F86" s="267"/>
      <c r="G86" s="267">
        <v>11.679</v>
      </c>
      <c r="H86" s="267">
        <v>0.247</v>
      </c>
      <c r="I86" s="267"/>
    </row>
    <row r="87" spans="1:9" x14ac:dyDescent="0.35">
      <c r="A87" s="23" t="s">
        <v>95</v>
      </c>
      <c r="B87" s="267">
        <v>0.69299999999999995</v>
      </c>
      <c r="C87" s="267">
        <v>0.112</v>
      </c>
      <c r="D87" s="267">
        <v>1.9E-2</v>
      </c>
      <c r="E87" s="267">
        <v>0.90300000000000002</v>
      </c>
      <c r="F87" s="267"/>
      <c r="G87" s="267">
        <v>0.92700000000000005</v>
      </c>
      <c r="H87" s="267">
        <v>0.98499999999999999</v>
      </c>
      <c r="I87" s="267"/>
    </row>
    <row r="88" spans="1:9" x14ac:dyDescent="0.35">
      <c r="A88" s="23" t="s">
        <v>96</v>
      </c>
      <c r="B88" s="267">
        <v>3.1E-2</v>
      </c>
      <c r="C88" s="267"/>
      <c r="D88" s="267"/>
      <c r="E88" s="267">
        <v>3.0000000000000001E-3</v>
      </c>
      <c r="F88" s="267"/>
      <c r="G88" s="267">
        <v>0.01</v>
      </c>
      <c r="H88" s="267">
        <v>0.64100000000000001</v>
      </c>
      <c r="I88" s="267"/>
    </row>
    <row r="89" spans="1:9" x14ac:dyDescent="0.35">
      <c r="A89" s="23" t="s">
        <v>97</v>
      </c>
      <c r="B89" s="267">
        <v>5.5519999999999996</v>
      </c>
      <c r="C89" s="267"/>
      <c r="D89" s="267">
        <v>8.9999999999999993E-3</v>
      </c>
      <c r="E89" s="267">
        <v>39.896999999999998</v>
      </c>
      <c r="F89" s="267"/>
      <c r="G89" s="267">
        <v>39.908000000000001</v>
      </c>
      <c r="H89" s="267">
        <v>19.39</v>
      </c>
      <c r="I89" s="267"/>
    </row>
    <row r="90" spans="1:9" x14ac:dyDescent="0.35">
      <c r="A90" s="23" t="s">
        <v>98</v>
      </c>
      <c r="B90" s="267">
        <v>2.65</v>
      </c>
      <c r="C90" s="267">
        <v>2.1999999999999999E-2</v>
      </c>
      <c r="D90" s="267">
        <v>1.2E-2</v>
      </c>
      <c r="E90" s="267">
        <v>6.0999999999999999E-2</v>
      </c>
      <c r="F90" s="267"/>
      <c r="G90" s="267">
        <v>29.370999999999999</v>
      </c>
      <c r="H90" s="267">
        <v>4.6189999999999998</v>
      </c>
      <c r="I90" s="267"/>
    </row>
    <row r="91" spans="1:9" x14ac:dyDescent="0.35">
      <c r="A91" s="23" t="s">
        <v>99</v>
      </c>
      <c r="B91" s="267">
        <v>5.5E-2</v>
      </c>
      <c r="C91" s="267"/>
      <c r="D91" s="267"/>
      <c r="E91" s="267">
        <v>0.86099999999999999</v>
      </c>
      <c r="F91" s="267"/>
      <c r="G91" s="267">
        <v>0.88100000000000001</v>
      </c>
      <c r="H91" s="267">
        <v>24.513000000000002</v>
      </c>
      <c r="I91" s="267"/>
    </row>
    <row r="92" spans="1:9" x14ac:dyDescent="0.35">
      <c r="A92" s="23" t="s">
        <v>100</v>
      </c>
      <c r="B92" s="267"/>
      <c r="C92" s="267"/>
      <c r="D92" s="267"/>
      <c r="E92" s="267"/>
      <c r="F92" s="267"/>
      <c r="G92" s="267"/>
      <c r="H92" s="267">
        <v>8.0000000000000002E-3</v>
      </c>
      <c r="I92" s="267"/>
    </row>
    <row r="93" spans="1:9" x14ac:dyDescent="0.35">
      <c r="A93" s="23" t="s">
        <v>101</v>
      </c>
      <c r="B93" s="267">
        <v>2E-3</v>
      </c>
      <c r="C93" s="267"/>
      <c r="D93" s="267"/>
      <c r="E93" s="267">
        <v>0.28000000000000003</v>
      </c>
      <c r="F93" s="267"/>
      <c r="G93" s="267">
        <v>0.28000000000000003</v>
      </c>
      <c r="H93" s="267">
        <v>0.74399999999999999</v>
      </c>
      <c r="I93" s="267"/>
    </row>
    <row r="94" spans="1:9" x14ac:dyDescent="0.35">
      <c r="A94" s="23" t="s">
        <v>102</v>
      </c>
      <c r="B94" s="267"/>
      <c r="C94" s="267"/>
      <c r="D94" s="267"/>
      <c r="E94" s="267">
        <v>0.38800000000000001</v>
      </c>
      <c r="F94" s="267"/>
      <c r="G94" s="267">
        <v>0.38800000000000001</v>
      </c>
      <c r="H94" s="267">
        <v>0.60599999999999998</v>
      </c>
      <c r="I94" s="267"/>
    </row>
    <row r="95" spans="1:9" x14ac:dyDescent="0.35">
      <c r="A95" s="23" t="s">
        <v>103</v>
      </c>
      <c r="B95" s="267">
        <v>8.8999999999999996E-2</v>
      </c>
      <c r="C95" s="267"/>
      <c r="D95" s="267"/>
      <c r="E95" s="267">
        <v>1.73</v>
      </c>
      <c r="F95" s="267"/>
      <c r="G95" s="267">
        <v>2.665</v>
      </c>
      <c r="H95" s="267">
        <v>17.559000000000001</v>
      </c>
      <c r="I95" s="267"/>
    </row>
    <row r="96" spans="1:9" x14ac:dyDescent="0.35">
      <c r="A96" s="23" t="s">
        <v>104</v>
      </c>
      <c r="B96" s="267">
        <v>54.5</v>
      </c>
      <c r="C96" s="267">
        <v>0.67</v>
      </c>
      <c r="D96" s="267">
        <v>1E-3</v>
      </c>
      <c r="E96" s="267">
        <v>1.7270000000000001</v>
      </c>
      <c r="F96" s="267">
        <v>0.52900000000000003</v>
      </c>
      <c r="G96" s="267">
        <v>3.7850000000000001</v>
      </c>
      <c r="H96" s="267">
        <v>59.497</v>
      </c>
      <c r="I96" s="267">
        <v>0.67</v>
      </c>
    </row>
    <row r="97" spans="1:9" x14ac:dyDescent="0.35">
      <c r="A97" s="23" t="s">
        <v>105</v>
      </c>
      <c r="B97" s="267">
        <v>49.298000000000002</v>
      </c>
      <c r="C97" s="267">
        <v>2.7909999999999999</v>
      </c>
      <c r="D97" s="267">
        <v>1.405</v>
      </c>
      <c r="E97" s="267">
        <v>17.425000000000001</v>
      </c>
      <c r="F97" s="267"/>
      <c r="G97" s="267">
        <v>19.210999999999999</v>
      </c>
      <c r="H97" s="267">
        <v>70.405000000000001</v>
      </c>
      <c r="I97" s="267">
        <v>2.7909999999999999</v>
      </c>
    </row>
    <row r="98" spans="1:9" x14ac:dyDescent="0.35">
      <c r="A98" s="23" t="s">
        <v>106</v>
      </c>
      <c r="B98" s="267">
        <v>1.2999999999999999E-2</v>
      </c>
      <c r="C98" s="267">
        <v>12.326000000000001</v>
      </c>
      <c r="D98" s="267"/>
      <c r="E98" s="267">
        <v>1E-3</v>
      </c>
      <c r="F98" s="267"/>
      <c r="G98" s="267">
        <v>1.7000000000000001E-2</v>
      </c>
      <c r="H98" s="267">
        <v>14.77</v>
      </c>
      <c r="I98" s="267"/>
    </row>
    <row r="99" spans="1:9" x14ac:dyDescent="0.35">
      <c r="A99" s="23" t="s">
        <v>107</v>
      </c>
      <c r="B99" s="267">
        <v>1.4339999999999999</v>
      </c>
      <c r="C99" s="267">
        <v>6.3E-2</v>
      </c>
      <c r="D99" s="267">
        <v>0.109</v>
      </c>
      <c r="E99" s="267">
        <v>6.8360000000000003</v>
      </c>
      <c r="F99" s="267">
        <v>0.01</v>
      </c>
      <c r="G99" s="267">
        <v>8.2309999999999999</v>
      </c>
      <c r="H99" s="267">
        <v>95.587000000000003</v>
      </c>
      <c r="I99" s="267">
        <v>2.8000000000000001E-2</v>
      </c>
    </row>
    <row r="100" spans="1:9" x14ac:dyDescent="0.35">
      <c r="A100" s="23" t="s">
        <v>108</v>
      </c>
      <c r="B100" s="267">
        <v>0.35499999999999998</v>
      </c>
      <c r="C100" s="267">
        <v>1E-3</v>
      </c>
      <c r="D100" s="267">
        <v>0.77700000000000002</v>
      </c>
      <c r="E100" s="267">
        <v>30.023</v>
      </c>
      <c r="F100" s="267"/>
      <c r="G100" s="267">
        <v>41.895000000000003</v>
      </c>
      <c r="H100" s="267">
        <v>82.313000000000002</v>
      </c>
      <c r="I100" s="267">
        <v>1E-3</v>
      </c>
    </row>
    <row r="101" spans="1:9" x14ac:dyDescent="0.35">
      <c r="A101" s="23" t="s">
        <v>109</v>
      </c>
      <c r="B101" s="267">
        <v>78.965999999999994</v>
      </c>
      <c r="C101" s="267">
        <v>69.018000000000001</v>
      </c>
      <c r="D101" s="267">
        <v>1E-3</v>
      </c>
      <c r="E101" s="267">
        <v>1E-3</v>
      </c>
      <c r="F101" s="267"/>
      <c r="G101" s="267">
        <v>2E-3</v>
      </c>
      <c r="H101" s="267">
        <v>119.947</v>
      </c>
      <c r="I101" s="267">
        <v>1.2390000000000001</v>
      </c>
    </row>
    <row r="102" spans="1:9" x14ac:dyDescent="0.35">
      <c r="A102" s="23" t="s">
        <v>110</v>
      </c>
      <c r="B102" s="267">
        <v>0.45400000000000001</v>
      </c>
      <c r="C102" s="267"/>
      <c r="D102" s="267"/>
      <c r="E102" s="267">
        <v>0</v>
      </c>
      <c r="F102" s="267"/>
      <c r="G102" s="267">
        <v>0.70699999999999996</v>
      </c>
      <c r="H102" s="267">
        <v>6.4779999999999998</v>
      </c>
      <c r="I102" s="267"/>
    </row>
    <row r="103" spans="1:9" x14ac:dyDescent="0.35">
      <c r="A103" s="23" t="s">
        <v>111</v>
      </c>
      <c r="B103" s="267"/>
      <c r="C103" s="267"/>
      <c r="D103" s="267"/>
      <c r="E103" s="267"/>
      <c r="F103" s="267"/>
      <c r="G103" s="267">
        <v>0.61599999999999999</v>
      </c>
      <c r="H103" s="267">
        <v>2.5000000000000001E-2</v>
      </c>
      <c r="I103" s="267"/>
    </row>
    <row r="104" spans="1:9" x14ac:dyDescent="0.35">
      <c r="A104" s="23" t="s">
        <v>112</v>
      </c>
      <c r="B104" s="267">
        <v>4.0019999999999998</v>
      </c>
      <c r="C104" s="267"/>
      <c r="D104" s="267"/>
      <c r="E104" s="267">
        <v>0</v>
      </c>
      <c r="F104" s="267"/>
      <c r="G104" s="267">
        <v>1E-3</v>
      </c>
      <c r="H104" s="267">
        <v>0.44600000000000001</v>
      </c>
      <c r="I104" s="267"/>
    </row>
    <row r="105" spans="1:9" x14ac:dyDescent="0.35">
      <c r="A105" s="23" t="s">
        <v>113</v>
      </c>
      <c r="B105" s="267"/>
      <c r="C105" s="267"/>
      <c r="D105" s="267"/>
      <c r="E105" s="267">
        <v>8.0000000000000002E-3</v>
      </c>
      <c r="F105" s="267"/>
      <c r="G105" s="267">
        <v>6.0000000000000001E-3</v>
      </c>
      <c r="H105" s="267">
        <v>1.7689999999999999</v>
      </c>
      <c r="I105" s="267"/>
    </row>
    <row r="106" spans="1:9" x14ac:dyDescent="0.35">
      <c r="A106" s="23" t="s">
        <v>114</v>
      </c>
      <c r="B106" s="267">
        <v>30.36</v>
      </c>
      <c r="C106" s="267">
        <v>2.9000000000000001E-2</v>
      </c>
      <c r="D106" s="267"/>
      <c r="E106" s="267">
        <v>0.65300000000000002</v>
      </c>
      <c r="F106" s="267"/>
      <c r="G106" s="267">
        <v>25.341999999999999</v>
      </c>
      <c r="H106" s="267">
        <v>6.5250000000000004</v>
      </c>
      <c r="I106" s="267"/>
    </row>
    <row r="107" spans="1:9" x14ac:dyDescent="0.35">
      <c r="A107" s="23" t="s">
        <v>116</v>
      </c>
      <c r="B107" s="267">
        <v>0.35199999999999998</v>
      </c>
      <c r="C107" s="267">
        <v>1E-3</v>
      </c>
      <c r="D107" s="267">
        <v>0.02</v>
      </c>
      <c r="E107" s="267">
        <v>0.34</v>
      </c>
      <c r="F107" s="267">
        <v>2E-3</v>
      </c>
      <c r="G107" s="267">
        <v>0.53300000000000003</v>
      </c>
      <c r="H107" s="267">
        <v>19.922999999999998</v>
      </c>
      <c r="I107" s="267"/>
    </row>
    <row r="108" spans="1:9" x14ac:dyDescent="0.35">
      <c r="A108" s="23" t="s">
        <v>117</v>
      </c>
      <c r="B108" s="267">
        <v>1.204</v>
      </c>
      <c r="C108" s="267"/>
      <c r="D108" s="267"/>
      <c r="E108" s="267">
        <v>0.92600000000000005</v>
      </c>
      <c r="F108" s="267"/>
      <c r="G108" s="267">
        <v>0.96099999999999997</v>
      </c>
      <c r="H108" s="267">
        <v>15.068</v>
      </c>
      <c r="I108" s="267"/>
    </row>
    <row r="109" spans="1:9" x14ac:dyDescent="0.35">
      <c r="A109" s="23" t="s">
        <v>118</v>
      </c>
      <c r="B109" s="267">
        <v>4.9000000000000002E-2</v>
      </c>
      <c r="C109" s="267"/>
      <c r="D109" s="267"/>
      <c r="E109" s="267">
        <v>9.2999999999999999E-2</v>
      </c>
      <c r="F109" s="267"/>
      <c r="G109" s="267">
        <v>9.4E-2</v>
      </c>
      <c r="H109" s="267">
        <v>0.28199999999999997</v>
      </c>
      <c r="I109" s="267"/>
    </row>
    <row r="110" spans="1:9" x14ac:dyDescent="0.35">
      <c r="A110" s="23" t="s">
        <v>119</v>
      </c>
      <c r="B110" s="267">
        <v>0.15</v>
      </c>
      <c r="C110" s="267">
        <v>0.03</v>
      </c>
      <c r="D110" s="267">
        <v>2E-3</v>
      </c>
      <c r="E110" s="267">
        <v>6.0000000000000001E-3</v>
      </c>
      <c r="F110" s="267">
        <v>0.14000000000000001</v>
      </c>
      <c r="G110" s="267">
        <v>8.9999999999999993E-3</v>
      </c>
      <c r="H110" s="267">
        <v>14.509</v>
      </c>
      <c r="I110" s="267">
        <v>0.03</v>
      </c>
    </row>
    <row r="111" spans="1:9" x14ac:dyDescent="0.35">
      <c r="A111" s="23" t="s">
        <v>120</v>
      </c>
      <c r="B111" s="267">
        <v>0.34300000000000003</v>
      </c>
      <c r="C111" s="267"/>
      <c r="D111" s="267">
        <v>3.0000000000000001E-3</v>
      </c>
      <c r="E111" s="267">
        <v>0.17399999999999999</v>
      </c>
      <c r="F111" s="267">
        <v>3.0000000000000001E-3</v>
      </c>
      <c r="G111" s="267">
        <v>0.20499999999999999</v>
      </c>
      <c r="H111" s="267">
        <v>8.4860000000000007</v>
      </c>
      <c r="I111" s="267"/>
    </row>
    <row r="112" spans="1:9" x14ac:dyDescent="0.35">
      <c r="A112" s="23" t="s">
        <v>121</v>
      </c>
      <c r="B112" s="267"/>
      <c r="C112" s="267"/>
      <c r="D112" s="267"/>
      <c r="E112" s="267"/>
      <c r="F112" s="267"/>
      <c r="G112" s="267"/>
      <c r="H112" s="267">
        <v>16.379000000000001</v>
      </c>
      <c r="I112" s="267"/>
    </row>
    <row r="113" spans="1:9" x14ac:dyDescent="0.35">
      <c r="A113" s="23" t="s">
        <v>122</v>
      </c>
      <c r="B113" s="267">
        <v>6.3E-2</v>
      </c>
      <c r="C113" s="267"/>
      <c r="D113" s="267">
        <v>0.20200000000000001</v>
      </c>
      <c r="E113" s="267">
        <v>1.536</v>
      </c>
      <c r="F113" s="267"/>
      <c r="G113" s="267">
        <v>3.1309999999999998</v>
      </c>
      <c r="H113" s="267">
        <v>4.6109999999999998</v>
      </c>
      <c r="I113" s="267"/>
    </row>
    <row r="114" spans="1:9" x14ac:dyDescent="0.35">
      <c r="A114" s="23" t="s">
        <v>123</v>
      </c>
      <c r="B114" s="267">
        <v>0.16900000000000001</v>
      </c>
      <c r="C114" s="267">
        <v>6.6369999999999996</v>
      </c>
      <c r="D114" s="267">
        <v>7.4999999999999997E-2</v>
      </c>
      <c r="E114" s="267">
        <v>18.187000000000001</v>
      </c>
      <c r="F114" s="267"/>
      <c r="G114" s="267">
        <v>149.12200000000001</v>
      </c>
      <c r="H114" s="267">
        <v>40.841999999999999</v>
      </c>
      <c r="I114" s="267">
        <v>0.14099999999999999</v>
      </c>
    </row>
    <row r="115" spans="1:9" x14ac:dyDescent="0.35">
      <c r="A115" s="23" t="s">
        <v>124</v>
      </c>
      <c r="B115" s="267"/>
      <c r="C115" s="267"/>
      <c r="D115" s="267"/>
      <c r="E115" s="267"/>
      <c r="F115" s="267"/>
      <c r="G115" s="267"/>
      <c r="H115" s="267">
        <v>8.8999999999999996E-2</v>
      </c>
      <c r="I115" s="267"/>
    </row>
    <row r="116" spans="1:9" x14ac:dyDescent="0.35">
      <c r="A116" s="23" t="s">
        <v>125</v>
      </c>
      <c r="B116" s="267">
        <v>2E-3</v>
      </c>
      <c r="C116" s="267"/>
      <c r="D116" s="267"/>
      <c r="E116" s="267"/>
      <c r="F116" s="267"/>
      <c r="G116" s="267"/>
      <c r="H116" s="267">
        <v>6.2E-2</v>
      </c>
      <c r="I116" s="267"/>
    </row>
    <row r="117" spans="1:9" x14ac:dyDescent="0.35">
      <c r="A117" s="23" t="s">
        <v>126</v>
      </c>
      <c r="B117" s="267">
        <v>3.5000000000000003E-2</v>
      </c>
      <c r="C117" s="267"/>
      <c r="D117" s="267">
        <v>5.0000000000000001E-3</v>
      </c>
      <c r="E117" s="267">
        <v>3.0000000000000001E-3</v>
      </c>
      <c r="F117" s="267"/>
      <c r="G117" s="267">
        <v>1.7000000000000001E-2</v>
      </c>
      <c r="H117" s="267">
        <v>0.70099999999999996</v>
      </c>
      <c r="I117" s="267"/>
    </row>
    <row r="118" spans="1:9" x14ac:dyDescent="0.35">
      <c r="A118" s="23" t="s">
        <v>128</v>
      </c>
      <c r="B118" s="267">
        <v>0.53600000000000003</v>
      </c>
      <c r="C118" s="267"/>
      <c r="D118" s="267">
        <v>1E-3</v>
      </c>
      <c r="E118" s="267">
        <v>1.056</v>
      </c>
      <c r="F118" s="267">
        <v>1.4E-2</v>
      </c>
      <c r="G118" s="267">
        <v>2.653</v>
      </c>
      <c r="H118" s="267">
        <v>6.383</v>
      </c>
      <c r="I118" s="267"/>
    </row>
    <row r="119" spans="1:9" x14ac:dyDescent="0.35">
      <c r="A119" s="23" t="s">
        <v>129</v>
      </c>
      <c r="B119" s="267">
        <v>8.6739999999999995</v>
      </c>
      <c r="C119" s="267"/>
      <c r="D119" s="267"/>
      <c r="E119" s="267">
        <v>24.19</v>
      </c>
      <c r="F119" s="267">
        <v>0.28799999999999998</v>
      </c>
      <c r="G119" s="267">
        <v>86.135999999999996</v>
      </c>
      <c r="H119" s="267">
        <v>23.007999999999999</v>
      </c>
      <c r="I119" s="267"/>
    </row>
    <row r="120" spans="1:9" x14ac:dyDescent="0.35">
      <c r="A120" s="23" t="s">
        <v>130</v>
      </c>
      <c r="B120" s="267">
        <v>5.9119999999999999</v>
      </c>
      <c r="C120" s="267"/>
      <c r="D120" s="267">
        <v>1E-3</v>
      </c>
      <c r="E120" s="267">
        <v>2.0409999999999999</v>
      </c>
      <c r="F120" s="267">
        <v>8.9999999999999993E-3</v>
      </c>
      <c r="G120" s="267">
        <v>5.593</v>
      </c>
      <c r="H120" s="267">
        <v>8.6959999999999997</v>
      </c>
      <c r="I120" s="267"/>
    </row>
    <row r="121" spans="1:9" x14ac:dyDescent="0.35">
      <c r="A121" s="23" t="s">
        <v>131</v>
      </c>
      <c r="B121" s="267">
        <v>3.0000000000000001E-3</v>
      </c>
      <c r="C121" s="267"/>
      <c r="D121" s="267"/>
      <c r="E121" s="267"/>
      <c r="F121" s="267"/>
      <c r="G121" s="267">
        <v>7.3999999999999996E-2</v>
      </c>
      <c r="H121" s="267">
        <v>3.0000000000000001E-3</v>
      </c>
      <c r="I121" s="267"/>
    </row>
    <row r="122" spans="1:9" x14ac:dyDescent="0.35">
      <c r="A122" s="23" t="s">
        <v>132</v>
      </c>
      <c r="B122" s="267">
        <v>0.95099999999999996</v>
      </c>
      <c r="C122" s="267"/>
      <c r="D122" s="267"/>
      <c r="E122" s="267">
        <v>4.2999999999999997E-2</v>
      </c>
      <c r="F122" s="267"/>
      <c r="G122" s="267"/>
      <c r="H122" s="267">
        <v>16.449000000000002</v>
      </c>
      <c r="I122" s="267"/>
    </row>
    <row r="123" spans="1:9" x14ac:dyDescent="0.35">
      <c r="A123" s="23" t="s">
        <v>133</v>
      </c>
      <c r="B123" s="267">
        <v>0.46400000000000002</v>
      </c>
      <c r="C123" s="267">
        <v>2E-3</v>
      </c>
      <c r="D123" s="267"/>
      <c r="E123" s="267">
        <v>3.5999999999999997E-2</v>
      </c>
      <c r="F123" s="267"/>
      <c r="G123" s="267">
        <v>3.2000000000000001E-2</v>
      </c>
      <c r="H123" s="267">
        <v>17.632000000000001</v>
      </c>
      <c r="I123" s="267">
        <v>1E-3</v>
      </c>
    </row>
    <row r="124" spans="1:9" x14ac:dyDescent="0.35">
      <c r="A124" s="23" t="s">
        <v>134</v>
      </c>
      <c r="B124" s="267">
        <v>1.546</v>
      </c>
      <c r="C124" s="267">
        <v>0.1</v>
      </c>
      <c r="D124" s="267"/>
      <c r="E124" s="267">
        <v>1.3979999999999999</v>
      </c>
      <c r="F124" s="267">
        <v>1.244</v>
      </c>
      <c r="G124" s="267">
        <v>1.4059999999999999</v>
      </c>
      <c r="H124" s="267">
        <v>66.233000000000004</v>
      </c>
      <c r="I124" s="267"/>
    </row>
    <row r="125" spans="1:9" x14ac:dyDescent="0.35">
      <c r="A125" s="23" t="s">
        <v>135</v>
      </c>
      <c r="B125" s="267">
        <v>0.95799999999999996</v>
      </c>
      <c r="C125" s="267"/>
      <c r="D125" s="267"/>
      <c r="E125" s="267">
        <v>3.524</v>
      </c>
      <c r="F125" s="267"/>
      <c r="G125" s="267">
        <v>3.5779999999999998</v>
      </c>
      <c r="H125" s="267">
        <v>97.519000000000005</v>
      </c>
      <c r="I125" s="267"/>
    </row>
    <row r="126" spans="1:9" x14ac:dyDescent="0.35">
      <c r="A126" s="23" t="s">
        <v>136</v>
      </c>
      <c r="B126" s="267">
        <v>0.08</v>
      </c>
      <c r="C126" s="267"/>
      <c r="D126" s="267"/>
      <c r="E126" s="267">
        <v>0.84099999999999997</v>
      </c>
      <c r="F126" s="267"/>
      <c r="G126" s="267">
        <v>0.84099999999999997</v>
      </c>
      <c r="H126" s="267">
        <v>0.66800000000000004</v>
      </c>
      <c r="I126" s="267"/>
    </row>
    <row r="127" spans="1:9" x14ac:dyDescent="0.35">
      <c r="A127" s="23" t="s">
        <v>137</v>
      </c>
      <c r="B127" s="267">
        <v>0.121</v>
      </c>
      <c r="C127" s="267">
        <v>1.2E-2</v>
      </c>
      <c r="D127" s="267"/>
      <c r="E127" s="267">
        <v>0</v>
      </c>
      <c r="F127" s="267"/>
      <c r="G127" s="267">
        <v>3.0000000000000001E-3</v>
      </c>
      <c r="H127" s="267">
        <v>1.0649999999999999</v>
      </c>
      <c r="I127" s="267">
        <v>1.6E-2</v>
      </c>
    </row>
    <row r="128" spans="1:9" x14ac:dyDescent="0.35">
      <c r="A128" s="23" t="s">
        <v>138</v>
      </c>
      <c r="B128" s="267">
        <v>1.071</v>
      </c>
      <c r="C128" s="267">
        <v>1E-3</v>
      </c>
      <c r="D128" s="267"/>
      <c r="E128" s="267">
        <v>4.0000000000000001E-3</v>
      </c>
      <c r="F128" s="267"/>
      <c r="G128" s="267">
        <v>4.0000000000000001E-3</v>
      </c>
      <c r="H128" s="267">
        <v>1.82</v>
      </c>
      <c r="I128" s="267">
        <v>1E-3</v>
      </c>
    </row>
    <row r="129" spans="1:9" x14ac:dyDescent="0.35">
      <c r="A129" s="23" t="s">
        <v>139</v>
      </c>
      <c r="B129" s="267">
        <v>6.4000000000000001E-2</v>
      </c>
      <c r="C129" s="267"/>
      <c r="D129" s="267">
        <v>1.7000000000000001E-2</v>
      </c>
      <c r="E129" s="267">
        <v>1.7999999999999999E-2</v>
      </c>
      <c r="F129" s="267"/>
      <c r="G129" s="267">
        <v>3.4000000000000002E-2</v>
      </c>
      <c r="H129" s="267">
        <v>1.159</v>
      </c>
      <c r="I129" s="267"/>
    </row>
    <row r="130" spans="1:9" x14ac:dyDescent="0.35">
      <c r="A130" s="23" t="s">
        <v>140</v>
      </c>
      <c r="B130" s="267">
        <v>1.6E-2</v>
      </c>
      <c r="C130" s="267">
        <v>0</v>
      </c>
      <c r="D130" s="267"/>
      <c r="E130" s="267"/>
      <c r="F130" s="267"/>
      <c r="G130" s="267"/>
      <c r="H130" s="267">
        <v>0.97199999999999998</v>
      </c>
      <c r="I130" s="267">
        <v>0</v>
      </c>
    </row>
    <row r="131" spans="1:9" x14ac:dyDescent="0.35">
      <c r="A131" s="23" t="s">
        <v>141</v>
      </c>
      <c r="B131" s="267">
        <v>4.3999999999999997E-2</v>
      </c>
      <c r="C131" s="267">
        <v>0</v>
      </c>
      <c r="D131" s="267"/>
      <c r="E131" s="267"/>
      <c r="F131" s="267"/>
      <c r="G131" s="267">
        <v>0</v>
      </c>
      <c r="H131" s="267">
        <v>4.6420000000000003</v>
      </c>
      <c r="I131" s="267">
        <v>2E-3</v>
      </c>
    </row>
    <row r="132" spans="1:9" x14ac:dyDescent="0.35">
      <c r="A132" s="23" t="s">
        <v>142</v>
      </c>
      <c r="B132" s="267">
        <v>0.77800000000000002</v>
      </c>
      <c r="C132" s="267">
        <v>8.9999999999999993E-3</v>
      </c>
      <c r="D132" s="267">
        <v>1.758</v>
      </c>
      <c r="E132" s="267">
        <v>2.4359999999999999</v>
      </c>
      <c r="F132" s="267">
        <v>1.7999999999999999E-2</v>
      </c>
      <c r="G132" s="267">
        <v>4.367</v>
      </c>
      <c r="H132" s="267">
        <v>8.9039999999999999</v>
      </c>
      <c r="I132" s="267"/>
    </row>
    <row r="133" spans="1:9" x14ac:dyDescent="0.35">
      <c r="A133" s="23" t="s">
        <v>143</v>
      </c>
      <c r="B133" s="267">
        <v>3.141</v>
      </c>
      <c r="C133" s="267">
        <v>3.0000000000000001E-3</v>
      </c>
      <c r="D133" s="267"/>
      <c r="E133" s="267">
        <v>1.726</v>
      </c>
      <c r="F133" s="267"/>
      <c r="G133" s="267">
        <v>1.909</v>
      </c>
      <c r="H133" s="267">
        <v>29.24</v>
      </c>
      <c r="I133" s="267">
        <v>1E-3</v>
      </c>
    </row>
    <row r="134" spans="1:9" x14ac:dyDescent="0.35">
      <c r="A134" s="23" t="s">
        <v>144</v>
      </c>
      <c r="B134" s="267">
        <v>0.95699999999999996</v>
      </c>
      <c r="C134" s="267">
        <v>1E-3</v>
      </c>
      <c r="D134" s="267"/>
      <c r="E134" s="267">
        <v>7.0999999999999994E-2</v>
      </c>
      <c r="F134" s="267"/>
      <c r="G134" s="267">
        <v>8.5000000000000006E-2</v>
      </c>
      <c r="H134" s="267">
        <v>2.444</v>
      </c>
      <c r="I134" s="267"/>
    </row>
    <row r="135" spans="1:9" x14ac:dyDescent="0.35">
      <c r="A135" s="23" t="s">
        <v>145</v>
      </c>
      <c r="B135" s="267">
        <v>1.468</v>
      </c>
      <c r="C135" s="267"/>
      <c r="D135" s="267"/>
      <c r="E135" s="267">
        <v>3.9E-2</v>
      </c>
      <c r="F135" s="267"/>
      <c r="G135" s="267">
        <v>3.9E-2</v>
      </c>
      <c r="H135" s="267">
        <v>12.74</v>
      </c>
      <c r="I135" s="267"/>
    </row>
    <row r="136" spans="1:9" x14ac:dyDescent="0.35">
      <c r="A136" s="23" t="s">
        <v>146</v>
      </c>
      <c r="B136" s="267">
        <v>1.4970000000000001</v>
      </c>
      <c r="C136" s="267">
        <v>0.81</v>
      </c>
      <c r="D136" s="267"/>
      <c r="E136" s="267">
        <v>29.294</v>
      </c>
      <c r="F136" s="267">
        <v>0.35499999999999998</v>
      </c>
      <c r="G136" s="267">
        <v>37.078000000000003</v>
      </c>
      <c r="H136" s="267">
        <v>18.8</v>
      </c>
      <c r="I136" s="267">
        <v>0.81</v>
      </c>
    </row>
    <row r="137" spans="1:9" x14ac:dyDescent="0.35">
      <c r="A137" s="23" t="s">
        <v>147</v>
      </c>
      <c r="B137" s="267">
        <v>1.9810000000000001</v>
      </c>
      <c r="C137" s="267"/>
      <c r="D137" s="267">
        <v>3.3000000000000002E-2</v>
      </c>
      <c r="E137" s="267">
        <v>1.425</v>
      </c>
      <c r="F137" s="267"/>
      <c r="G137" s="267">
        <v>2.2069999999999999</v>
      </c>
      <c r="H137" s="267">
        <v>9.1069999999999993</v>
      </c>
      <c r="I137" s="267"/>
    </row>
    <row r="138" spans="1:9" x14ac:dyDescent="0.35">
      <c r="A138" s="23" t="s">
        <v>148</v>
      </c>
      <c r="B138" s="267">
        <v>2.073</v>
      </c>
      <c r="C138" s="267"/>
      <c r="D138" s="267"/>
      <c r="E138" s="267">
        <v>0.38900000000000001</v>
      </c>
      <c r="F138" s="267"/>
      <c r="G138" s="267">
        <v>43.843000000000004</v>
      </c>
      <c r="H138" s="267">
        <v>5.4829999999999997</v>
      </c>
      <c r="I138" s="267"/>
    </row>
    <row r="139" spans="1:9" x14ac:dyDescent="0.35">
      <c r="A139" s="23" t="s">
        <v>149</v>
      </c>
      <c r="B139" s="267">
        <v>1.5569999999999999</v>
      </c>
      <c r="C139" s="267"/>
      <c r="D139" s="267"/>
      <c r="E139" s="267">
        <v>0.30499999999999999</v>
      </c>
      <c r="F139" s="267">
        <v>4.0000000000000001E-3</v>
      </c>
      <c r="G139" s="267">
        <v>0.46700000000000003</v>
      </c>
      <c r="H139" s="267">
        <v>29.309000000000001</v>
      </c>
      <c r="I139" s="267">
        <v>17.436</v>
      </c>
    </row>
    <row r="140" spans="1:9" x14ac:dyDescent="0.35">
      <c r="A140" s="23" t="s">
        <v>150</v>
      </c>
      <c r="B140" s="267">
        <v>2.194</v>
      </c>
      <c r="C140" s="267">
        <v>0</v>
      </c>
      <c r="D140" s="267"/>
      <c r="E140" s="267">
        <v>7.8E-2</v>
      </c>
      <c r="F140" s="267"/>
      <c r="G140" s="267">
        <v>8.1000000000000003E-2</v>
      </c>
      <c r="H140" s="267">
        <v>1.4259999999999999</v>
      </c>
      <c r="I140" s="267"/>
    </row>
    <row r="141" spans="1:9" x14ac:dyDescent="0.35">
      <c r="A141" s="23" t="s">
        <v>151</v>
      </c>
      <c r="B141" s="267">
        <v>1E-3</v>
      </c>
      <c r="C141" s="267"/>
      <c r="D141" s="267"/>
      <c r="E141" s="267"/>
      <c r="F141" s="267"/>
      <c r="G141" s="267"/>
      <c r="H141" s="267">
        <v>7.0750000000000002</v>
      </c>
      <c r="I141" s="267"/>
    </row>
    <row r="142" spans="1:9" x14ac:dyDescent="0.35">
      <c r="A142" s="23" t="s">
        <v>152</v>
      </c>
      <c r="B142" s="267"/>
      <c r="C142" s="267">
        <v>5.4009999999999998</v>
      </c>
      <c r="D142" s="267"/>
      <c r="E142" s="267">
        <v>1.2E-2</v>
      </c>
      <c r="F142" s="267"/>
      <c r="G142" s="267">
        <v>1.2E-2</v>
      </c>
      <c r="H142" s="267">
        <v>4.3040000000000003</v>
      </c>
      <c r="I142" s="267">
        <v>5.4009999999999998</v>
      </c>
    </row>
    <row r="143" spans="1:9" x14ac:dyDescent="0.35">
      <c r="A143" s="23" t="s">
        <v>153</v>
      </c>
      <c r="B143" s="267"/>
      <c r="C143" s="267"/>
      <c r="D143" s="267"/>
      <c r="E143" s="267"/>
      <c r="F143" s="267"/>
      <c r="G143" s="267"/>
      <c r="H143" s="267">
        <v>0.47199999999999998</v>
      </c>
      <c r="I143" s="267"/>
    </row>
    <row r="144" spans="1:9" x14ac:dyDescent="0.35">
      <c r="A144" s="23" t="s">
        <v>154</v>
      </c>
      <c r="B144" s="267">
        <v>1.048</v>
      </c>
      <c r="C144" s="267"/>
      <c r="D144" s="267"/>
      <c r="E144" s="267">
        <v>2.9000000000000001E-2</v>
      </c>
      <c r="F144" s="267"/>
      <c r="G144" s="267">
        <v>2.9000000000000001E-2</v>
      </c>
      <c r="H144" s="267">
        <v>5.0369999999999999</v>
      </c>
      <c r="I144" s="267"/>
    </row>
    <row r="145" spans="1:9" x14ac:dyDescent="0.35">
      <c r="A145" s="23" t="s">
        <v>155</v>
      </c>
      <c r="B145" s="267">
        <v>12.353999999999999</v>
      </c>
      <c r="C145" s="267"/>
      <c r="D145" s="267"/>
      <c r="E145" s="267">
        <v>0</v>
      </c>
      <c r="F145" s="267"/>
      <c r="G145" s="267">
        <v>0</v>
      </c>
      <c r="H145" s="267">
        <v>15.444000000000001</v>
      </c>
      <c r="I145" s="267"/>
    </row>
    <row r="146" spans="1:9" x14ac:dyDescent="0.35">
      <c r="A146" s="23" t="s">
        <v>156</v>
      </c>
      <c r="B146" s="267"/>
      <c r="C146" s="267"/>
      <c r="D146" s="267"/>
      <c r="E146" s="267">
        <v>8.3000000000000004E-2</v>
      </c>
      <c r="F146" s="267"/>
      <c r="G146" s="267">
        <v>8.3000000000000004E-2</v>
      </c>
      <c r="H146" s="267">
        <v>3.3719999999999999</v>
      </c>
      <c r="I146" s="267"/>
    </row>
    <row r="147" spans="1:9" x14ac:dyDescent="0.35">
      <c r="A147" s="23" t="s">
        <v>157</v>
      </c>
      <c r="B147" s="267">
        <v>0.85099999999999998</v>
      </c>
      <c r="C147" s="267"/>
      <c r="D147" s="267"/>
      <c r="E147" s="267">
        <v>0.36299999999999999</v>
      </c>
      <c r="F147" s="267"/>
      <c r="G147" s="267">
        <v>0.63800000000000001</v>
      </c>
      <c r="H147" s="267">
        <v>21.609000000000002</v>
      </c>
      <c r="I147" s="267"/>
    </row>
    <row r="148" spans="1:9" x14ac:dyDescent="0.35">
      <c r="A148" s="23" t="s">
        <v>158</v>
      </c>
      <c r="B148" s="267"/>
      <c r="C148" s="267"/>
      <c r="D148" s="267"/>
      <c r="E148" s="267"/>
      <c r="F148" s="267"/>
      <c r="G148" s="267">
        <v>3.0000000000000001E-3</v>
      </c>
      <c r="H148" s="267">
        <v>4.984</v>
      </c>
      <c r="I148" s="267"/>
    </row>
    <row r="149" spans="1:9" x14ac:dyDescent="0.35">
      <c r="A149" s="23" t="s">
        <v>159</v>
      </c>
      <c r="B149" s="267">
        <v>0.90100000000000002</v>
      </c>
      <c r="C149" s="267"/>
      <c r="D149" s="267"/>
      <c r="E149" s="267">
        <v>4.2999999999999997E-2</v>
      </c>
      <c r="F149" s="267"/>
      <c r="G149" s="267">
        <v>4.2999999999999997E-2</v>
      </c>
      <c r="H149" s="267">
        <v>6.5279999999999996</v>
      </c>
      <c r="I149" s="267"/>
    </row>
    <row r="150" spans="1:9" x14ac:dyDescent="0.35">
      <c r="A150" s="23" t="s">
        <v>160</v>
      </c>
      <c r="B150" s="267">
        <v>2.7069999999999999</v>
      </c>
      <c r="C150" s="267"/>
      <c r="D150" s="267">
        <v>0</v>
      </c>
      <c r="E150" s="267">
        <v>3.0649999999999999</v>
      </c>
      <c r="F150" s="267"/>
      <c r="G150" s="267">
        <v>4.79</v>
      </c>
      <c r="H150" s="267">
        <v>30.675999999999998</v>
      </c>
      <c r="I150" s="267">
        <v>6.4000000000000001E-2</v>
      </c>
    </row>
    <row r="151" spans="1:9" x14ac:dyDescent="0.35">
      <c r="A151" s="23" t="s">
        <v>161</v>
      </c>
      <c r="B151" s="267">
        <v>1E-3</v>
      </c>
      <c r="C151" s="267"/>
      <c r="D151" s="267"/>
      <c r="E151" s="267"/>
      <c r="F151" s="267"/>
      <c r="G151" s="267">
        <v>2.4E-2</v>
      </c>
      <c r="H151" s="267"/>
      <c r="I151" s="267"/>
    </row>
    <row r="152" spans="1:9" x14ac:dyDescent="0.35">
      <c r="A152" s="23" t="s">
        <v>162</v>
      </c>
      <c r="B152" s="267">
        <v>5.1999999999999998E-2</v>
      </c>
      <c r="C152" s="267"/>
      <c r="D152" s="267">
        <v>1E-3</v>
      </c>
      <c r="E152" s="267">
        <v>0.27700000000000002</v>
      </c>
      <c r="F152" s="267"/>
      <c r="G152" s="267">
        <v>0.30299999999999999</v>
      </c>
      <c r="H152" s="267">
        <v>5.46</v>
      </c>
      <c r="I152" s="267">
        <v>0.505</v>
      </c>
    </row>
    <row r="153" spans="1:9" x14ac:dyDescent="0.35">
      <c r="A153" s="23" t="s">
        <v>163</v>
      </c>
      <c r="B153" s="267"/>
      <c r="C153" s="267"/>
      <c r="D153" s="267"/>
      <c r="E153" s="267"/>
      <c r="F153" s="267"/>
      <c r="G153" s="267"/>
      <c r="H153" s="267">
        <v>1.7999999999999999E-2</v>
      </c>
      <c r="I153" s="267"/>
    </row>
    <row r="154" spans="1:9" x14ac:dyDescent="0.35">
      <c r="A154" s="23" t="s">
        <v>164</v>
      </c>
      <c r="B154" s="267">
        <v>1.978</v>
      </c>
      <c r="C154" s="267"/>
      <c r="D154" s="267"/>
      <c r="E154" s="267">
        <v>0.36499999999999999</v>
      </c>
      <c r="F154" s="267"/>
      <c r="G154" s="267">
        <v>0.36499999999999999</v>
      </c>
      <c r="H154" s="267">
        <v>2.6120000000000001</v>
      </c>
      <c r="I154" s="267"/>
    </row>
    <row r="155" spans="1:9" x14ac:dyDescent="0.35">
      <c r="A155" s="23" t="s">
        <v>165</v>
      </c>
      <c r="B155" s="267"/>
      <c r="C155" s="267"/>
      <c r="D155" s="267"/>
      <c r="E155" s="267"/>
      <c r="F155" s="267"/>
      <c r="G155" s="267"/>
      <c r="H155" s="267">
        <v>3.0000000000000001E-3</v>
      </c>
      <c r="I155" s="267"/>
    </row>
    <row r="156" spans="1:9" x14ac:dyDescent="0.35">
      <c r="A156" s="23" t="s">
        <v>166</v>
      </c>
      <c r="B156" s="267"/>
      <c r="C156" s="267"/>
      <c r="D156" s="267"/>
      <c r="E156" s="267"/>
      <c r="F156" s="267"/>
      <c r="G156" s="267"/>
      <c r="H156" s="267">
        <v>4.2000000000000003E-2</v>
      </c>
      <c r="I156" s="267"/>
    </row>
    <row r="157" spans="1:9" x14ac:dyDescent="0.35">
      <c r="A157" s="23" t="s">
        <v>167</v>
      </c>
      <c r="B157" s="267">
        <v>2E-3</v>
      </c>
      <c r="C157" s="267"/>
      <c r="D157" s="267"/>
      <c r="E157" s="267"/>
      <c r="F157" s="267"/>
      <c r="G157" s="267"/>
      <c r="H157" s="267"/>
      <c r="I157" s="267"/>
    </row>
    <row r="158" spans="1:9" x14ac:dyDescent="0.35">
      <c r="A158" s="23" t="s">
        <v>168</v>
      </c>
      <c r="B158" s="267"/>
      <c r="C158" s="267"/>
      <c r="D158" s="267"/>
      <c r="E158" s="267"/>
      <c r="F158" s="267"/>
      <c r="G158" s="267">
        <v>1.0999999999999999E-2</v>
      </c>
      <c r="H158" s="267"/>
      <c r="I158" s="267"/>
    </row>
    <row r="159" spans="1:9" x14ac:dyDescent="0.35">
      <c r="A159" s="23" t="s">
        <v>169</v>
      </c>
      <c r="B159" s="267">
        <v>4.9020000000000001</v>
      </c>
      <c r="C159" s="267">
        <v>0.56399999999999995</v>
      </c>
      <c r="D159" s="267"/>
      <c r="E159" s="267">
        <v>0.42399999999999999</v>
      </c>
      <c r="F159" s="267"/>
      <c r="G159" s="267">
        <v>33</v>
      </c>
      <c r="H159" s="267">
        <v>24.484000000000002</v>
      </c>
      <c r="I159" s="267">
        <v>0.56399999999999995</v>
      </c>
    </row>
    <row r="160" spans="1:9" x14ac:dyDescent="0.35">
      <c r="A160" s="23" t="s">
        <v>170</v>
      </c>
      <c r="B160" s="267">
        <v>1.907</v>
      </c>
      <c r="C160" s="267"/>
      <c r="D160" s="267"/>
      <c r="E160" s="267">
        <v>0.31900000000000001</v>
      </c>
      <c r="F160" s="267"/>
      <c r="G160" s="267">
        <v>0.65</v>
      </c>
      <c r="H160" s="267">
        <v>14.875999999999999</v>
      </c>
      <c r="I160" s="267"/>
    </row>
    <row r="161" spans="1:9" x14ac:dyDescent="0.35">
      <c r="A161" s="23" t="s">
        <v>171</v>
      </c>
      <c r="B161" s="267">
        <v>2.198</v>
      </c>
      <c r="C161" s="267">
        <v>8.9999999999999993E-3</v>
      </c>
      <c r="D161" s="267">
        <v>3.0000000000000001E-3</v>
      </c>
      <c r="E161" s="267">
        <v>2.9969999999999999</v>
      </c>
      <c r="F161" s="267"/>
      <c r="G161" s="267">
        <v>5.5069999999999997</v>
      </c>
      <c r="H161" s="267">
        <v>13.872</v>
      </c>
      <c r="I161" s="267">
        <v>8.9999999999999993E-3</v>
      </c>
    </row>
    <row r="162" spans="1:9" x14ac:dyDescent="0.35">
      <c r="A162" s="23" t="s">
        <v>172</v>
      </c>
      <c r="B162" s="267">
        <v>11.157999999999999</v>
      </c>
      <c r="C162" s="267"/>
      <c r="D162" s="267">
        <v>2.8000000000000001E-2</v>
      </c>
      <c r="E162" s="267">
        <v>1.3819999999999999</v>
      </c>
      <c r="F162" s="267">
        <v>2.7E-2</v>
      </c>
      <c r="G162" s="267">
        <v>2.7040000000000002</v>
      </c>
      <c r="H162" s="267">
        <v>13.920999999999999</v>
      </c>
      <c r="I162" s="267"/>
    </row>
    <row r="163" spans="1:9" x14ac:dyDescent="0.35">
      <c r="A163" s="23" t="s">
        <v>173</v>
      </c>
      <c r="B163" s="267">
        <v>8.3219999999999992</v>
      </c>
      <c r="C163" s="267"/>
      <c r="D163" s="267">
        <v>0.221</v>
      </c>
      <c r="E163" s="267">
        <v>1.1439999999999999</v>
      </c>
      <c r="F163" s="267"/>
      <c r="G163" s="267">
        <v>5.4210000000000003</v>
      </c>
      <c r="H163" s="267">
        <v>16.815999999999999</v>
      </c>
      <c r="I163" s="267"/>
    </row>
    <row r="164" spans="1:9" x14ac:dyDescent="0.35">
      <c r="A164" s="23" t="s">
        <v>174</v>
      </c>
      <c r="B164" s="267">
        <v>2.052</v>
      </c>
      <c r="C164" s="267">
        <v>2.5999999999999999E-2</v>
      </c>
      <c r="D164" s="267">
        <v>8.1000000000000003E-2</v>
      </c>
      <c r="E164" s="267">
        <v>0.53</v>
      </c>
      <c r="F164" s="267"/>
      <c r="G164" s="267">
        <v>0.69899999999999995</v>
      </c>
      <c r="H164" s="267">
        <v>3.4129999999999998</v>
      </c>
      <c r="I164" s="267"/>
    </row>
    <row r="165" spans="1:9" x14ac:dyDescent="0.35">
      <c r="A165" s="23" t="s">
        <v>175</v>
      </c>
      <c r="B165" s="267">
        <v>3.762</v>
      </c>
      <c r="C165" s="267"/>
      <c r="D165" s="267"/>
      <c r="E165" s="267">
        <v>0.17199999999999999</v>
      </c>
      <c r="F165" s="267"/>
      <c r="G165" s="267">
        <v>0.41499999999999998</v>
      </c>
      <c r="H165" s="267">
        <v>19.757000000000001</v>
      </c>
      <c r="I165" s="267">
        <v>1E-3</v>
      </c>
    </row>
    <row r="166" spans="1:9" x14ac:dyDescent="0.35">
      <c r="A166" s="23" t="s">
        <v>176</v>
      </c>
      <c r="B166" s="267">
        <v>49.308</v>
      </c>
      <c r="C166" s="267">
        <v>0.06</v>
      </c>
      <c r="D166" s="267">
        <v>3.2000000000000001E-2</v>
      </c>
      <c r="E166" s="267">
        <v>6.351</v>
      </c>
      <c r="F166" s="267">
        <v>3.5999999999999997E-2</v>
      </c>
      <c r="G166" s="267">
        <v>8.0470000000000006</v>
      </c>
      <c r="H166" s="267">
        <v>54.106000000000002</v>
      </c>
      <c r="I166" s="267">
        <v>0.05</v>
      </c>
    </row>
    <row r="167" spans="1:9" x14ac:dyDescent="0.35">
      <c r="A167" s="23" t="s">
        <v>177</v>
      </c>
      <c r="B167" s="267">
        <v>5.0000000000000001E-3</v>
      </c>
      <c r="C167" s="267"/>
      <c r="D167" s="267"/>
      <c r="E167" s="267"/>
      <c r="F167" s="267"/>
      <c r="G167" s="267"/>
      <c r="H167" s="267">
        <v>0.23599999999999999</v>
      </c>
      <c r="I167" s="267"/>
    </row>
    <row r="168" spans="1:9" x14ac:dyDescent="0.35">
      <c r="A168" s="23" t="s">
        <v>178</v>
      </c>
      <c r="B168" s="267"/>
      <c r="C168" s="267"/>
      <c r="D168" s="267"/>
      <c r="E168" s="267"/>
      <c r="F168" s="267"/>
      <c r="G168" s="267">
        <v>0.188</v>
      </c>
      <c r="H168" s="267"/>
      <c r="I168" s="267"/>
    </row>
    <row r="169" spans="1:9" x14ac:dyDescent="0.35">
      <c r="A169" s="23" t="s">
        <v>179</v>
      </c>
      <c r="B169" s="267">
        <v>5.6619999999999999</v>
      </c>
      <c r="C169" s="267">
        <v>0</v>
      </c>
      <c r="D169" s="267">
        <v>4.3999999999999997E-2</v>
      </c>
      <c r="E169" s="267">
        <v>6.0030000000000001</v>
      </c>
      <c r="F169" s="267">
        <v>8.1000000000000003E-2</v>
      </c>
      <c r="G169" s="267">
        <v>10.432</v>
      </c>
      <c r="H169" s="267">
        <v>26.91</v>
      </c>
      <c r="I169" s="267"/>
    </row>
    <row r="170" spans="1:9" x14ac:dyDescent="0.35">
      <c r="A170" s="23" t="s">
        <v>180</v>
      </c>
      <c r="B170" s="267"/>
      <c r="C170" s="267"/>
      <c r="D170" s="267"/>
      <c r="E170" s="267"/>
      <c r="F170" s="267"/>
      <c r="G170" s="267">
        <v>5.5E-2</v>
      </c>
      <c r="H170" s="267">
        <v>5.0000000000000001E-3</v>
      </c>
      <c r="I170" s="267"/>
    </row>
    <row r="171" spans="1:9" x14ac:dyDescent="0.35">
      <c r="A171" s="23" t="s">
        <v>181</v>
      </c>
      <c r="B171" s="267">
        <v>12.739000000000001</v>
      </c>
      <c r="C171" s="267"/>
      <c r="D171" s="267">
        <v>7.0000000000000001E-3</v>
      </c>
      <c r="E171" s="267">
        <v>1.552</v>
      </c>
      <c r="F171" s="267">
        <v>0.112</v>
      </c>
      <c r="G171" s="267">
        <v>1.8029999999999999</v>
      </c>
      <c r="H171" s="267">
        <v>9.5869999999999997</v>
      </c>
      <c r="I171" s="267"/>
    </row>
    <row r="172" spans="1:9" x14ac:dyDescent="0.35">
      <c r="A172" s="23" t="s">
        <v>182</v>
      </c>
      <c r="B172" s="267">
        <v>0.93</v>
      </c>
      <c r="C172" s="267"/>
      <c r="D172" s="267">
        <v>0.41599999999999998</v>
      </c>
      <c r="E172" s="267">
        <v>0.92700000000000005</v>
      </c>
      <c r="F172" s="267"/>
      <c r="G172" s="267">
        <v>10.669</v>
      </c>
      <c r="H172" s="267">
        <v>1.633</v>
      </c>
      <c r="I172" s="267"/>
    </row>
    <row r="173" spans="1:9" x14ac:dyDescent="0.35">
      <c r="A173" s="23" t="s">
        <v>183</v>
      </c>
      <c r="B173" s="267">
        <v>0.376</v>
      </c>
      <c r="C173" s="267">
        <v>0.76</v>
      </c>
      <c r="D173" s="267"/>
      <c r="E173" s="267">
        <v>0.55100000000000005</v>
      </c>
      <c r="F173" s="267"/>
      <c r="G173" s="267">
        <v>0.75800000000000001</v>
      </c>
      <c r="H173" s="267">
        <v>9.1389999999999993</v>
      </c>
      <c r="I173" s="267">
        <v>0.76</v>
      </c>
    </row>
    <row r="174" spans="1:9" x14ac:dyDescent="0.35">
      <c r="A174" s="23" t="s">
        <v>184</v>
      </c>
      <c r="B174" s="267">
        <v>8.3109999999999999</v>
      </c>
      <c r="C174" s="267"/>
      <c r="D174" s="267"/>
      <c r="E174" s="267">
        <v>2.9990000000000001</v>
      </c>
      <c r="F174" s="267"/>
      <c r="G174" s="267">
        <v>3.4009999999999998</v>
      </c>
      <c r="H174" s="267">
        <v>4.3120000000000003</v>
      </c>
      <c r="I174" s="267"/>
    </row>
    <row r="175" spans="1:9" x14ac:dyDescent="0.35">
      <c r="A175" s="23" t="s">
        <v>185</v>
      </c>
      <c r="B175" s="267">
        <v>16.097999999999999</v>
      </c>
      <c r="C175" s="267">
        <v>1.9E-2</v>
      </c>
      <c r="D175" s="267">
        <v>6.0000000000000001E-3</v>
      </c>
      <c r="E175" s="267">
        <v>21.52</v>
      </c>
      <c r="F175" s="267">
        <v>2.7639999999999998</v>
      </c>
      <c r="G175" s="267">
        <v>45.448</v>
      </c>
      <c r="H175" s="267">
        <v>61.353000000000002</v>
      </c>
      <c r="I175" s="267">
        <v>1.9E-2</v>
      </c>
    </row>
    <row r="176" spans="1:9" x14ac:dyDescent="0.35">
      <c r="A176" s="23" t="s">
        <v>186</v>
      </c>
      <c r="B176" s="267">
        <v>0.56799999999999995</v>
      </c>
      <c r="C176" s="267"/>
      <c r="D176" s="267"/>
      <c r="E176" s="267">
        <v>0.33300000000000002</v>
      </c>
      <c r="F176" s="267"/>
      <c r="G176" s="267">
        <v>0.44700000000000001</v>
      </c>
      <c r="H176" s="267">
        <v>2.6139999999999999</v>
      </c>
      <c r="I176" s="267"/>
    </row>
    <row r="177" spans="1:9" x14ac:dyDescent="0.35">
      <c r="A177" s="23" t="s">
        <v>187</v>
      </c>
      <c r="B177" s="267">
        <v>8.8999999999999996E-2</v>
      </c>
      <c r="C177" s="267"/>
      <c r="D177" s="267"/>
      <c r="E177" s="267">
        <v>8.9999999999999993E-3</v>
      </c>
      <c r="F177" s="267"/>
      <c r="G177" s="267">
        <v>1.4999999999999999E-2</v>
      </c>
      <c r="H177" s="267">
        <v>0.108</v>
      </c>
      <c r="I177" s="267"/>
    </row>
    <row r="178" spans="1:9" x14ac:dyDescent="0.35">
      <c r="A178" s="23" t="s">
        <v>188</v>
      </c>
      <c r="B178" s="267">
        <v>2.1000000000000001E-2</v>
      </c>
      <c r="C178" s="267"/>
      <c r="D178" s="267"/>
      <c r="E178" s="267"/>
      <c r="F178" s="267"/>
      <c r="G178" s="267">
        <v>0.71399999999999997</v>
      </c>
      <c r="H178" s="267">
        <v>1.038</v>
      </c>
      <c r="I178" s="267"/>
    </row>
    <row r="179" spans="1:9" x14ac:dyDescent="0.35">
      <c r="A179" s="23" t="s">
        <v>189</v>
      </c>
      <c r="B179" s="267">
        <v>0.56599999999999995</v>
      </c>
      <c r="C179" s="267"/>
      <c r="D179" s="267">
        <v>11.833</v>
      </c>
      <c r="E179" s="267">
        <v>9.0519999999999996</v>
      </c>
      <c r="F179" s="267"/>
      <c r="G179" s="267">
        <v>21.122</v>
      </c>
      <c r="H179" s="267">
        <v>4.66</v>
      </c>
      <c r="I179" s="267"/>
    </row>
    <row r="180" spans="1:9" x14ac:dyDescent="0.35">
      <c r="A180" s="23" t="s">
        <v>190</v>
      </c>
      <c r="B180" s="267">
        <v>13.805999999999999</v>
      </c>
      <c r="C180" s="267">
        <v>0</v>
      </c>
      <c r="D180" s="267"/>
      <c r="E180" s="267">
        <v>4.6500000000000004</v>
      </c>
      <c r="F180" s="267">
        <v>0.14599999999999999</v>
      </c>
      <c r="G180" s="267">
        <v>4.9359999999999999</v>
      </c>
      <c r="H180" s="267">
        <v>48.015999999999998</v>
      </c>
      <c r="I180" s="267">
        <v>0</v>
      </c>
    </row>
    <row r="181" spans="1:9" x14ac:dyDescent="0.35">
      <c r="A181" s="23" t="s">
        <v>191</v>
      </c>
      <c r="B181" s="267">
        <v>2.109</v>
      </c>
      <c r="C181" s="267"/>
      <c r="D181" s="267">
        <v>4.3999999999999997E-2</v>
      </c>
      <c r="E181" s="267">
        <v>0.189</v>
      </c>
      <c r="F181" s="267"/>
      <c r="G181" s="267">
        <v>0.313</v>
      </c>
      <c r="H181" s="267">
        <v>1.081</v>
      </c>
      <c r="I181" s="267"/>
    </row>
    <row r="182" spans="1:9" x14ac:dyDescent="0.35">
      <c r="A182" s="23" t="s">
        <v>192</v>
      </c>
      <c r="B182" s="267">
        <v>2.4689999999999999</v>
      </c>
      <c r="C182" s="267"/>
      <c r="D182" s="267"/>
      <c r="E182" s="267"/>
      <c r="F182" s="267"/>
      <c r="G182" s="267"/>
      <c r="H182" s="267">
        <v>1.577</v>
      </c>
      <c r="I182" s="267"/>
    </row>
    <row r="183" spans="1:9" x14ac:dyDescent="0.35">
      <c r="A183" s="23" t="s">
        <v>193</v>
      </c>
      <c r="B183" s="267">
        <v>0.218</v>
      </c>
      <c r="C183" s="267"/>
      <c r="D183" s="267">
        <v>1E-3</v>
      </c>
      <c r="E183" s="267">
        <v>0.157</v>
      </c>
      <c r="F183" s="267"/>
      <c r="G183" s="267">
        <v>0.35299999999999998</v>
      </c>
      <c r="H183" s="267">
        <v>2.6930000000000001</v>
      </c>
      <c r="I183" s="267"/>
    </row>
    <row r="184" spans="1:9" x14ac:dyDescent="0.35">
      <c r="A184" s="23" t="s">
        <v>194</v>
      </c>
      <c r="B184" s="267">
        <v>0.65900000000000003</v>
      </c>
      <c r="C184" s="267"/>
      <c r="D184" s="267">
        <v>0.158</v>
      </c>
      <c r="E184" s="267">
        <v>0.184</v>
      </c>
      <c r="F184" s="267"/>
      <c r="G184" s="267">
        <v>0.42899999999999999</v>
      </c>
      <c r="H184" s="267">
        <v>2.1110000000000002</v>
      </c>
      <c r="I184" s="267"/>
    </row>
    <row r="185" spans="1:9" x14ac:dyDescent="0.35">
      <c r="A185" s="23" t="s">
        <v>195</v>
      </c>
      <c r="B185" s="267">
        <v>10.351000000000001</v>
      </c>
      <c r="C185" s="267">
        <v>1.0999999999999999E-2</v>
      </c>
      <c r="D185" s="267"/>
      <c r="E185" s="267">
        <v>8.5869999999999997</v>
      </c>
      <c r="F185" s="267"/>
      <c r="G185" s="267">
        <v>10.124000000000001</v>
      </c>
      <c r="H185" s="267">
        <v>19.25</v>
      </c>
      <c r="I185" s="267">
        <v>1.7999999999999999E-2</v>
      </c>
    </row>
    <row r="186" spans="1:9" x14ac:dyDescent="0.35">
      <c r="A186" s="23" t="s">
        <v>196</v>
      </c>
      <c r="B186" s="267">
        <v>4.9880000000000004</v>
      </c>
      <c r="C186" s="267">
        <v>1.784</v>
      </c>
      <c r="D186" s="267">
        <v>8.9999999999999993E-3</v>
      </c>
      <c r="E186" s="267">
        <v>4.5670000000000002</v>
      </c>
      <c r="F186" s="267">
        <v>2.9849999999999999</v>
      </c>
      <c r="G186" s="267">
        <v>13.377000000000001</v>
      </c>
      <c r="H186" s="267">
        <v>35.811999999999998</v>
      </c>
      <c r="I186" s="267">
        <v>1.782</v>
      </c>
    </row>
    <row r="187" spans="1:9" x14ac:dyDescent="0.35">
      <c r="A187" s="23" t="s">
        <v>197</v>
      </c>
      <c r="B187" s="267">
        <v>16.472999999999999</v>
      </c>
      <c r="C187" s="267">
        <v>4.8000000000000001E-2</v>
      </c>
      <c r="D187" s="267">
        <v>2E-3</v>
      </c>
      <c r="E187" s="267">
        <v>13.949</v>
      </c>
      <c r="F187" s="267">
        <v>0.13900000000000001</v>
      </c>
      <c r="G187" s="267">
        <v>18.873000000000001</v>
      </c>
      <c r="H187" s="267">
        <v>19.449000000000002</v>
      </c>
      <c r="I187" s="267">
        <v>7.0000000000000001E-3</v>
      </c>
    </row>
    <row r="188" spans="1:9" x14ac:dyDescent="0.35">
      <c r="A188" s="23" t="s">
        <v>198</v>
      </c>
      <c r="B188" s="267">
        <v>2.5350000000000001</v>
      </c>
      <c r="C188" s="267"/>
      <c r="D188" s="267"/>
      <c r="E188" s="267">
        <v>37.545999999999999</v>
      </c>
      <c r="F188" s="267"/>
      <c r="G188" s="267">
        <v>41.021000000000001</v>
      </c>
      <c r="H188" s="267">
        <v>11.701000000000001</v>
      </c>
      <c r="I188" s="267"/>
    </row>
    <row r="189" spans="1:9" x14ac:dyDescent="0.35">
      <c r="A189" s="23" t="s">
        <v>199</v>
      </c>
      <c r="B189" s="267">
        <v>4.1609999999999996</v>
      </c>
      <c r="C189" s="267">
        <v>1E-3</v>
      </c>
      <c r="D189" s="267">
        <v>0.22900000000000001</v>
      </c>
      <c r="E189" s="267">
        <v>1.399</v>
      </c>
      <c r="F189" s="267">
        <v>1.2E-2</v>
      </c>
      <c r="G189" s="267">
        <v>2.246</v>
      </c>
      <c r="H189" s="267">
        <v>11.837</v>
      </c>
      <c r="I189" s="267">
        <v>1E-3</v>
      </c>
    </row>
    <row r="190" spans="1:9" x14ac:dyDescent="0.35">
      <c r="A190" s="23" t="s">
        <v>200</v>
      </c>
      <c r="B190" s="267">
        <v>9.6329999999999991</v>
      </c>
      <c r="C190" s="267"/>
      <c r="D190" s="267"/>
      <c r="E190" s="267">
        <v>0.64300000000000002</v>
      </c>
      <c r="F190" s="267">
        <v>0.02</v>
      </c>
      <c r="G190" s="267">
        <v>1.1020000000000001</v>
      </c>
      <c r="H190" s="267">
        <v>3.218</v>
      </c>
      <c r="I190" s="267"/>
    </row>
    <row r="191" spans="1:9" x14ac:dyDescent="0.35">
      <c r="A191" s="23" t="s">
        <v>201</v>
      </c>
      <c r="B191" s="267">
        <v>3.411</v>
      </c>
      <c r="C191" s="267"/>
      <c r="D191" s="267">
        <v>4.0000000000000001E-3</v>
      </c>
      <c r="E191" s="267">
        <v>3.6139999999999999</v>
      </c>
      <c r="F191" s="267">
        <v>0.01</v>
      </c>
      <c r="G191" s="267">
        <v>5.6239999999999997</v>
      </c>
      <c r="H191" s="267">
        <v>12.628</v>
      </c>
      <c r="I191" s="267"/>
    </row>
    <row r="192" spans="1:9" x14ac:dyDescent="0.35">
      <c r="A192" s="23" t="s">
        <v>202</v>
      </c>
      <c r="B192" s="267">
        <v>2.2530000000000001</v>
      </c>
      <c r="C192" s="267">
        <v>0</v>
      </c>
      <c r="D192" s="267">
        <v>4.0000000000000001E-3</v>
      </c>
      <c r="E192" s="267">
        <v>3.0680000000000001</v>
      </c>
      <c r="F192" s="267">
        <v>0.215</v>
      </c>
      <c r="G192" s="267">
        <v>9.5530000000000008</v>
      </c>
      <c r="H192" s="267">
        <v>8.1929999999999996</v>
      </c>
      <c r="I192" s="267">
        <v>0</v>
      </c>
    </row>
    <row r="193" spans="1:9" x14ac:dyDescent="0.35">
      <c r="A193" s="23" t="s">
        <v>203</v>
      </c>
      <c r="B193" s="267">
        <v>0.311</v>
      </c>
      <c r="C193" s="267"/>
      <c r="D193" s="267"/>
      <c r="E193" s="267">
        <v>3.1349999999999998</v>
      </c>
      <c r="F193" s="267">
        <v>2E-3</v>
      </c>
      <c r="G193" s="267">
        <v>4.34</v>
      </c>
      <c r="H193" s="267">
        <v>1.02</v>
      </c>
      <c r="I193" s="267">
        <v>0.01</v>
      </c>
    </row>
    <row r="194" spans="1:9" x14ac:dyDescent="0.35">
      <c r="A194" s="23" t="s">
        <v>204</v>
      </c>
      <c r="B194" s="267">
        <v>1.9119999999999999</v>
      </c>
      <c r="C194" s="267"/>
      <c r="D194" s="267"/>
      <c r="E194" s="267">
        <v>0.29299999999999998</v>
      </c>
      <c r="F194" s="267"/>
      <c r="G194" s="267">
        <v>3.415</v>
      </c>
      <c r="H194" s="267">
        <v>17.916</v>
      </c>
      <c r="I194" s="267"/>
    </row>
    <row r="195" spans="1:9" x14ac:dyDescent="0.35">
      <c r="A195" s="23" t="s">
        <v>205</v>
      </c>
      <c r="B195" s="267">
        <v>63.55</v>
      </c>
      <c r="C195" s="267"/>
      <c r="D195" s="267">
        <v>7.1999999999999995E-2</v>
      </c>
      <c r="E195" s="267">
        <v>4.7699999999999996</v>
      </c>
      <c r="F195" s="267"/>
      <c r="G195" s="267">
        <v>10.166</v>
      </c>
      <c r="H195" s="267">
        <v>15.167999999999999</v>
      </c>
      <c r="I195" s="267"/>
    </row>
    <row r="196" spans="1:9" x14ac:dyDescent="0.35">
      <c r="A196" s="23" t="s">
        <v>206</v>
      </c>
      <c r="B196" s="267">
        <v>0.67700000000000005</v>
      </c>
      <c r="C196" s="267"/>
      <c r="D196" s="267"/>
      <c r="E196" s="267">
        <v>0.77100000000000002</v>
      </c>
      <c r="F196" s="267"/>
      <c r="G196" s="267">
        <v>0.44</v>
      </c>
      <c r="H196" s="267">
        <v>2.1419999999999999</v>
      </c>
      <c r="I196" s="267"/>
    </row>
    <row r="197" spans="1:9" x14ac:dyDescent="0.35">
      <c r="A197" s="23" t="s">
        <v>207</v>
      </c>
      <c r="B197" s="267">
        <v>3.387</v>
      </c>
      <c r="C197" s="267">
        <v>1.2E-2</v>
      </c>
      <c r="D197" s="267"/>
      <c r="E197" s="267">
        <v>0.308</v>
      </c>
      <c r="F197" s="267"/>
      <c r="G197" s="267">
        <v>0.53600000000000003</v>
      </c>
      <c r="H197" s="267">
        <v>10.795</v>
      </c>
      <c r="I197" s="267">
        <v>1.2E-2</v>
      </c>
    </row>
    <row r="198" spans="1:9" x14ac:dyDescent="0.35">
      <c r="A198" s="23" t="s">
        <v>208</v>
      </c>
      <c r="B198" s="267">
        <v>0.503</v>
      </c>
      <c r="C198" s="267"/>
      <c r="D198" s="267">
        <v>2E-3</v>
      </c>
      <c r="E198" s="267"/>
      <c r="F198" s="267"/>
      <c r="G198" s="267">
        <v>2.3E-2</v>
      </c>
      <c r="H198" s="267">
        <v>0.81</v>
      </c>
      <c r="I198" s="267"/>
    </row>
    <row r="199" spans="1:9" x14ac:dyDescent="0.35">
      <c r="A199" s="23" t="s">
        <v>209</v>
      </c>
      <c r="B199" s="267">
        <v>0.41699999999999998</v>
      </c>
      <c r="C199" s="267"/>
      <c r="D199" s="267"/>
      <c r="E199" s="267"/>
      <c r="F199" s="267"/>
      <c r="G199" s="267">
        <v>1.0999999999999999E-2</v>
      </c>
      <c r="H199" s="267">
        <v>0.92800000000000005</v>
      </c>
      <c r="I199" s="267"/>
    </row>
    <row r="200" spans="1:9" x14ac:dyDescent="0.35">
      <c r="A200" s="23" t="s">
        <v>210</v>
      </c>
      <c r="B200" s="267">
        <v>128.16300000000001</v>
      </c>
      <c r="C200" s="267">
        <v>6.4000000000000001E-2</v>
      </c>
      <c r="D200" s="267">
        <v>5.0999999999999997E-2</v>
      </c>
      <c r="E200" s="267">
        <v>1.5329999999999999</v>
      </c>
      <c r="F200" s="267">
        <v>0.129</v>
      </c>
      <c r="G200" s="267">
        <v>8.42</v>
      </c>
      <c r="H200" s="267">
        <v>61.143999999999998</v>
      </c>
      <c r="I200" s="267">
        <v>6.4000000000000001E-2</v>
      </c>
    </row>
    <row r="201" spans="1:9" x14ac:dyDescent="0.35">
      <c r="A201" s="23" t="s">
        <v>211</v>
      </c>
      <c r="B201" s="267">
        <v>3.008</v>
      </c>
      <c r="C201" s="267">
        <v>0</v>
      </c>
      <c r="D201" s="267">
        <v>1.0999999999999999E-2</v>
      </c>
      <c r="E201" s="267">
        <v>4.6689999999999996</v>
      </c>
      <c r="F201" s="267"/>
      <c r="G201" s="267">
        <v>5.2430000000000003</v>
      </c>
      <c r="H201" s="267">
        <v>13.115</v>
      </c>
      <c r="I201" s="267">
        <v>0</v>
      </c>
    </row>
    <row r="202" spans="1:9" x14ac:dyDescent="0.35">
      <c r="A202" s="23" t="s">
        <v>212</v>
      </c>
      <c r="B202" s="267">
        <v>1.6910000000000001</v>
      </c>
      <c r="C202" s="267">
        <v>7.0000000000000001E-3</v>
      </c>
      <c r="D202" s="267">
        <v>7.4999999999999997E-2</v>
      </c>
      <c r="E202" s="267">
        <v>3.3519999999999999</v>
      </c>
      <c r="F202" s="267">
        <v>2E-3</v>
      </c>
      <c r="G202" s="267">
        <v>8.6780000000000008</v>
      </c>
      <c r="H202" s="267">
        <v>28.864999999999998</v>
      </c>
      <c r="I202" s="267">
        <v>2E-3</v>
      </c>
    </row>
    <row r="203" spans="1:9" x14ac:dyDescent="0.35">
      <c r="A203" s="23" t="s">
        <v>213</v>
      </c>
      <c r="B203" s="267">
        <v>2.1890000000000001</v>
      </c>
      <c r="C203" s="267"/>
      <c r="D203" s="267">
        <v>7.5999999999999998E-2</v>
      </c>
      <c r="E203" s="267">
        <v>4.9180000000000001</v>
      </c>
      <c r="F203" s="267">
        <v>2E-3</v>
      </c>
      <c r="G203" s="267">
        <v>6.4269999999999996</v>
      </c>
      <c r="H203" s="267">
        <v>33.008000000000003</v>
      </c>
      <c r="I203" s="267"/>
    </row>
    <row r="204" spans="1:9" x14ac:dyDescent="0.35">
      <c r="A204" s="23" t="s">
        <v>214</v>
      </c>
      <c r="B204" s="267">
        <v>9.9000000000000005E-2</v>
      </c>
      <c r="C204" s="267"/>
      <c r="D204" s="267"/>
      <c r="E204" s="267">
        <v>3.399</v>
      </c>
      <c r="F204" s="267"/>
      <c r="G204" s="267">
        <v>17.855</v>
      </c>
      <c r="H204" s="267">
        <v>0.55300000000000005</v>
      </c>
      <c r="I204" s="267"/>
    </row>
    <row r="205" spans="1:9" x14ac:dyDescent="0.35">
      <c r="A205" s="23" t="s">
        <v>215</v>
      </c>
      <c r="B205" s="267">
        <v>6.851</v>
      </c>
      <c r="C205" s="267">
        <v>3.0000000000000001E-3</v>
      </c>
      <c r="D205" s="267">
        <v>1.0999999999999999E-2</v>
      </c>
      <c r="E205" s="267">
        <v>1.117</v>
      </c>
      <c r="F205" s="267"/>
      <c r="G205" s="267">
        <v>1.843</v>
      </c>
      <c r="H205" s="267">
        <v>40.466000000000001</v>
      </c>
      <c r="I205" s="267"/>
    </row>
    <row r="206" spans="1:9" x14ac:dyDescent="0.35">
      <c r="A206" s="23" t="s">
        <v>216</v>
      </c>
      <c r="B206" s="267">
        <v>91.995000000000005</v>
      </c>
      <c r="C206" s="267">
        <v>8.0000000000000002E-3</v>
      </c>
      <c r="D206" s="267"/>
      <c r="E206" s="267">
        <v>0.48099999999999998</v>
      </c>
      <c r="F206" s="267"/>
      <c r="G206" s="267">
        <v>0.64400000000000002</v>
      </c>
      <c r="H206" s="267">
        <v>7.12</v>
      </c>
      <c r="I206" s="267">
        <v>8.0000000000000002E-3</v>
      </c>
    </row>
    <row r="207" spans="1:9" x14ac:dyDescent="0.35">
      <c r="A207" s="23" t="s">
        <v>217</v>
      </c>
      <c r="B207" s="267">
        <v>18.568999999999999</v>
      </c>
      <c r="C207" s="267">
        <v>4.0000000000000001E-3</v>
      </c>
      <c r="D207" s="267">
        <v>8.9999999999999993E-3</v>
      </c>
      <c r="E207" s="267">
        <v>5.26</v>
      </c>
      <c r="F207" s="267">
        <v>1.6E-2</v>
      </c>
      <c r="G207" s="267">
        <v>10.78</v>
      </c>
      <c r="H207" s="267">
        <v>28.733000000000001</v>
      </c>
      <c r="I207" s="267">
        <v>4.0000000000000001E-3</v>
      </c>
    </row>
    <row r="208" spans="1:9" x14ac:dyDescent="0.35">
      <c r="A208" s="23" t="s">
        <v>218</v>
      </c>
      <c r="B208" s="267">
        <v>30.27</v>
      </c>
      <c r="C208" s="267"/>
      <c r="D208" s="267"/>
      <c r="E208" s="267">
        <v>13.217000000000001</v>
      </c>
      <c r="F208" s="267"/>
      <c r="G208" s="267">
        <v>60.012999999999998</v>
      </c>
      <c r="H208" s="267">
        <v>82.61</v>
      </c>
      <c r="I208" s="267"/>
    </row>
    <row r="209" spans="1:9" x14ac:dyDescent="0.35">
      <c r="A209" s="23" t="s">
        <v>219</v>
      </c>
      <c r="B209" s="267">
        <v>88.097999999999999</v>
      </c>
      <c r="C209" s="267"/>
      <c r="D209" s="267"/>
      <c r="E209" s="267">
        <v>1.77</v>
      </c>
      <c r="F209" s="267"/>
      <c r="G209" s="267">
        <v>40.081000000000003</v>
      </c>
      <c r="H209" s="267">
        <v>153.28700000000001</v>
      </c>
      <c r="I209" s="267"/>
    </row>
    <row r="210" spans="1:9" x14ac:dyDescent="0.35">
      <c r="A210" s="23" t="s">
        <v>220</v>
      </c>
      <c r="B210" s="267">
        <v>12.18</v>
      </c>
      <c r="C210" s="267"/>
      <c r="D210" s="267"/>
      <c r="E210" s="267">
        <v>0.98499999999999999</v>
      </c>
      <c r="F210" s="267">
        <v>0.94499999999999995</v>
      </c>
      <c r="G210" s="267">
        <v>7.6539999999999999</v>
      </c>
      <c r="H210" s="267">
        <v>93.543000000000006</v>
      </c>
      <c r="I210" s="267"/>
    </row>
    <row r="211" spans="1:9" x14ac:dyDescent="0.35">
      <c r="A211" s="23" t="s">
        <v>221</v>
      </c>
      <c r="B211" s="267">
        <v>23.748999999999999</v>
      </c>
      <c r="C211" s="267"/>
      <c r="D211" s="267">
        <v>1E-3</v>
      </c>
      <c r="E211" s="267">
        <v>5.9560000000000004</v>
      </c>
      <c r="F211" s="267">
        <v>0.21299999999999999</v>
      </c>
      <c r="G211" s="267">
        <v>17.978000000000002</v>
      </c>
      <c r="H211" s="267">
        <v>58.067</v>
      </c>
      <c r="I211" s="267"/>
    </row>
    <row r="212" spans="1:9" x14ac:dyDescent="0.35">
      <c r="A212" s="23" t="s">
        <v>222</v>
      </c>
      <c r="B212" s="267">
        <v>1.256</v>
      </c>
      <c r="C212" s="267"/>
      <c r="D212" s="267"/>
      <c r="E212" s="267">
        <v>0.36599999999999999</v>
      </c>
      <c r="F212" s="267"/>
      <c r="G212" s="267">
        <v>0.55200000000000005</v>
      </c>
      <c r="H212" s="267">
        <v>4.6050000000000004</v>
      </c>
      <c r="I212" s="267">
        <v>7.0000000000000001E-3</v>
      </c>
    </row>
    <row r="213" spans="1:9" x14ac:dyDescent="0.35">
      <c r="A213" s="23" t="s">
        <v>223</v>
      </c>
      <c r="B213" s="267">
        <v>9.9529999999999994</v>
      </c>
      <c r="C213" s="267">
        <v>5.3999999999999999E-2</v>
      </c>
      <c r="D213" s="267"/>
      <c r="E213" s="267">
        <v>0.42899999999999999</v>
      </c>
      <c r="F213" s="267"/>
      <c r="G213" s="267">
        <v>2.4769999999999999</v>
      </c>
      <c r="H213" s="267">
        <v>34.988</v>
      </c>
      <c r="I213" s="267">
        <v>5.3999999999999999E-2</v>
      </c>
    </row>
    <row r="214" spans="1:9" x14ac:dyDescent="0.35">
      <c r="A214" s="23" t="s">
        <v>224</v>
      </c>
      <c r="B214" s="267">
        <v>0</v>
      </c>
      <c r="C214" s="267"/>
      <c r="D214" s="267"/>
      <c r="E214" s="267">
        <v>1.6E-2</v>
      </c>
      <c r="F214" s="267"/>
      <c r="G214" s="267">
        <v>2.6190000000000002</v>
      </c>
      <c r="H214" s="267">
        <v>12.914</v>
      </c>
      <c r="I214" s="267"/>
    </row>
    <row r="215" spans="1:9" x14ac:dyDescent="0.35">
      <c r="A215" s="23" t="s">
        <v>225</v>
      </c>
      <c r="B215" s="267">
        <v>0.155</v>
      </c>
      <c r="C215" s="267"/>
      <c r="D215" s="267"/>
      <c r="E215" s="267">
        <v>0.53800000000000003</v>
      </c>
      <c r="F215" s="267">
        <v>5.6000000000000001E-2</v>
      </c>
      <c r="G215" s="267">
        <v>10.589</v>
      </c>
      <c r="H215" s="267">
        <v>0.57899999999999996</v>
      </c>
      <c r="I215" s="267"/>
    </row>
    <row r="216" spans="1:9" x14ac:dyDescent="0.35">
      <c r="A216" s="23" t="s">
        <v>226</v>
      </c>
      <c r="B216" s="267">
        <v>0.38400000000000001</v>
      </c>
      <c r="C216" s="267"/>
      <c r="D216" s="267"/>
      <c r="E216" s="267">
        <v>0.223</v>
      </c>
      <c r="F216" s="267"/>
      <c r="G216" s="267">
        <v>0.68600000000000005</v>
      </c>
      <c r="H216" s="267">
        <v>0.30599999999999999</v>
      </c>
      <c r="I216" s="267"/>
    </row>
    <row r="217" spans="1:9" x14ac:dyDescent="0.35">
      <c r="A217" s="23" t="s">
        <v>227</v>
      </c>
      <c r="B217" s="267"/>
      <c r="C217" s="267"/>
      <c r="D217" s="267"/>
      <c r="E217" s="267"/>
      <c r="F217" s="267"/>
      <c r="G217" s="267"/>
      <c r="H217" s="267">
        <v>0.13900000000000001</v>
      </c>
      <c r="I217" s="267"/>
    </row>
    <row r="218" spans="1:9" x14ac:dyDescent="0.35">
      <c r="A218" s="23" t="s">
        <v>228</v>
      </c>
      <c r="B218" s="267">
        <v>4.3999999999999997E-2</v>
      </c>
      <c r="C218" s="267"/>
      <c r="D218" s="267"/>
      <c r="E218" s="267">
        <v>9.8000000000000004E-2</v>
      </c>
      <c r="F218" s="267"/>
      <c r="G218" s="267">
        <v>9.8000000000000004E-2</v>
      </c>
      <c r="H218" s="267">
        <v>4.2050000000000001</v>
      </c>
      <c r="I218" s="267"/>
    </row>
    <row r="219" spans="1:9" x14ac:dyDescent="0.35">
      <c r="A219" s="23" t="s">
        <v>229</v>
      </c>
      <c r="B219" s="267">
        <v>2.1379999999999999</v>
      </c>
      <c r="C219" s="267"/>
      <c r="D219" s="267">
        <v>0.01</v>
      </c>
      <c r="E219" s="267">
        <v>0.13100000000000001</v>
      </c>
      <c r="F219" s="267"/>
      <c r="G219" s="267">
        <v>0.31</v>
      </c>
      <c r="H219" s="267">
        <v>8.3190000000000008</v>
      </c>
      <c r="I219" s="267"/>
    </row>
    <row r="220" spans="1:9" x14ac:dyDescent="0.35">
      <c r="A220" s="23" t="s">
        <v>230</v>
      </c>
      <c r="B220" s="267">
        <v>10.23</v>
      </c>
      <c r="C220" s="267">
        <v>0</v>
      </c>
      <c r="D220" s="267"/>
      <c r="E220" s="267">
        <v>1.9450000000000001</v>
      </c>
      <c r="F220" s="267">
        <v>0.67</v>
      </c>
      <c r="G220" s="267">
        <v>2.2919999999999998</v>
      </c>
      <c r="H220" s="267">
        <v>44.082000000000001</v>
      </c>
      <c r="I220" s="267">
        <v>0</v>
      </c>
    </row>
    <row r="221" spans="1:9" x14ac:dyDescent="0.35">
      <c r="A221" s="23" t="s">
        <v>231</v>
      </c>
      <c r="B221" s="267">
        <v>18.347999999999999</v>
      </c>
      <c r="C221" s="267">
        <v>8.0000000000000002E-3</v>
      </c>
      <c r="D221" s="267">
        <v>1E-3</v>
      </c>
      <c r="E221" s="267">
        <v>6.0999999999999999E-2</v>
      </c>
      <c r="F221" s="267"/>
      <c r="G221" s="267">
        <v>0.14899999999999999</v>
      </c>
      <c r="H221" s="267">
        <v>6.9109999999999996</v>
      </c>
      <c r="I221" s="267">
        <v>3.0000000000000001E-3</v>
      </c>
    </row>
    <row r="222" spans="1:9" x14ac:dyDescent="0.35">
      <c r="A222" s="23" t="s">
        <v>232</v>
      </c>
      <c r="B222" s="267">
        <v>7.25</v>
      </c>
      <c r="C222" s="267">
        <v>4.4180000000000001</v>
      </c>
      <c r="D222" s="267"/>
      <c r="E222" s="267">
        <v>0.36</v>
      </c>
      <c r="F222" s="267"/>
      <c r="G222" s="267">
        <v>0.45700000000000002</v>
      </c>
      <c r="H222" s="267">
        <v>33.984999999999999</v>
      </c>
      <c r="I222" s="267">
        <v>3.8330000000000002</v>
      </c>
    </row>
    <row r="223" spans="1:9" x14ac:dyDescent="0.35">
      <c r="A223" s="23" t="s">
        <v>233</v>
      </c>
      <c r="B223" s="267">
        <v>7.9749999999999996</v>
      </c>
      <c r="C223" s="267">
        <v>1.163</v>
      </c>
      <c r="D223" s="267"/>
      <c r="E223" s="267">
        <v>4.7E-2</v>
      </c>
      <c r="F223" s="267"/>
      <c r="G223" s="267">
        <v>0.318</v>
      </c>
      <c r="H223" s="267">
        <v>25.620999999999999</v>
      </c>
      <c r="I223" s="267">
        <v>0.29299999999999998</v>
      </c>
    </row>
    <row r="224" spans="1:9" x14ac:dyDescent="0.35">
      <c r="A224" s="23" t="s">
        <v>234</v>
      </c>
      <c r="B224" s="267">
        <v>4.673</v>
      </c>
      <c r="C224" s="267">
        <v>0.82299999999999995</v>
      </c>
      <c r="D224" s="267">
        <v>0</v>
      </c>
      <c r="E224" s="267">
        <v>4.3999999999999997E-2</v>
      </c>
      <c r="F224" s="267"/>
      <c r="G224" s="267">
        <v>0.09</v>
      </c>
      <c r="H224" s="267">
        <v>14.805999999999999</v>
      </c>
      <c r="I224" s="267">
        <v>0.60699999999999998</v>
      </c>
    </row>
    <row r="225" spans="1:9" x14ac:dyDescent="0.35">
      <c r="A225" s="23" t="s">
        <v>235</v>
      </c>
      <c r="B225" s="267">
        <v>4.1059999999999999</v>
      </c>
      <c r="C225" s="267">
        <v>0.55800000000000005</v>
      </c>
      <c r="D225" s="267"/>
      <c r="E225" s="267">
        <v>1.7000000000000001E-2</v>
      </c>
      <c r="F225" s="267"/>
      <c r="G225" s="267">
        <v>4.2000000000000003E-2</v>
      </c>
      <c r="H225" s="267">
        <v>9.718</v>
      </c>
      <c r="I225" s="267">
        <v>0.26800000000000002</v>
      </c>
    </row>
    <row r="226" spans="1:9" x14ac:dyDescent="0.35">
      <c r="A226" s="23" t="s">
        <v>236</v>
      </c>
      <c r="B226" s="267">
        <v>11.103999999999999</v>
      </c>
      <c r="C226" s="267">
        <v>2.0640000000000001</v>
      </c>
      <c r="D226" s="267"/>
      <c r="E226" s="267">
        <v>0.191</v>
      </c>
      <c r="F226" s="267">
        <v>1E-3</v>
      </c>
      <c r="G226" s="267">
        <v>0.46800000000000003</v>
      </c>
      <c r="H226" s="267">
        <v>24.106000000000002</v>
      </c>
      <c r="I226" s="267">
        <v>1.8260000000000001</v>
      </c>
    </row>
    <row r="227" spans="1:9" x14ac:dyDescent="0.35">
      <c r="A227" s="23" t="s">
        <v>237</v>
      </c>
      <c r="B227" s="267">
        <v>3.5590000000000002</v>
      </c>
      <c r="C227" s="267">
        <v>1.6E-2</v>
      </c>
      <c r="D227" s="267">
        <v>0</v>
      </c>
      <c r="E227" s="267">
        <v>2.8000000000000001E-2</v>
      </c>
      <c r="F227" s="267"/>
      <c r="G227" s="267">
        <v>8.5999999999999993E-2</v>
      </c>
      <c r="H227" s="267">
        <v>8.4930000000000003</v>
      </c>
      <c r="I227" s="267">
        <v>2E-3</v>
      </c>
    </row>
    <row r="228" spans="1:9" x14ac:dyDescent="0.35">
      <c r="A228" s="23" t="s">
        <v>238</v>
      </c>
      <c r="B228" s="267">
        <v>3.2309999999999999</v>
      </c>
      <c r="C228" s="267"/>
      <c r="D228" s="267">
        <v>0.183</v>
      </c>
      <c r="E228" s="267">
        <v>1.234</v>
      </c>
      <c r="F228" s="267"/>
      <c r="G228" s="267">
        <v>1.482</v>
      </c>
      <c r="H228" s="267">
        <v>7.9980000000000002</v>
      </c>
      <c r="I228" s="267">
        <v>0</v>
      </c>
    </row>
    <row r="229" spans="1:9" x14ac:dyDescent="0.35">
      <c r="A229" s="23" t="s">
        <v>239</v>
      </c>
      <c r="B229" s="267">
        <v>18.771000000000001</v>
      </c>
      <c r="C229" s="267">
        <v>3.2000000000000001E-2</v>
      </c>
      <c r="D229" s="267">
        <v>2E-3</v>
      </c>
      <c r="E229" s="267">
        <v>0.14899999999999999</v>
      </c>
      <c r="F229" s="267">
        <v>0.252</v>
      </c>
      <c r="G229" s="267">
        <v>0.30499999999999999</v>
      </c>
      <c r="H229" s="267">
        <v>53.57</v>
      </c>
      <c r="I229" s="267">
        <v>0.13600000000000001</v>
      </c>
    </row>
    <row r="230" spans="1:9" x14ac:dyDescent="0.35">
      <c r="A230" s="23" t="s">
        <v>240</v>
      </c>
      <c r="B230" s="267">
        <v>0.36099999999999999</v>
      </c>
      <c r="C230" s="267"/>
      <c r="D230" s="267"/>
      <c r="E230" s="267">
        <v>2.0979999999999999</v>
      </c>
      <c r="F230" s="267"/>
      <c r="G230" s="267">
        <v>2.4500000000000002</v>
      </c>
      <c r="H230" s="267">
        <v>0.26600000000000001</v>
      </c>
      <c r="I230" s="267"/>
    </row>
    <row r="231" spans="1:9" x14ac:dyDescent="0.35">
      <c r="A231" s="23" t="s">
        <v>241</v>
      </c>
      <c r="B231" s="267">
        <v>4.9269999999999996</v>
      </c>
      <c r="C231" s="267">
        <v>0</v>
      </c>
      <c r="D231" s="267"/>
      <c r="E231" s="267">
        <v>6.4050000000000002</v>
      </c>
      <c r="F231" s="267">
        <v>2E-3</v>
      </c>
      <c r="G231" s="267">
        <v>8.5370000000000008</v>
      </c>
      <c r="H231" s="267">
        <v>19.739999999999998</v>
      </c>
      <c r="I231" s="267"/>
    </row>
    <row r="232" spans="1:9" x14ac:dyDescent="0.35">
      <c r="A232" s="23" t="s">
        <v>242</v>
      </c>
      <c r="B232" s="267">
        <v>0.13</v>
      </c>
      <c r="C232" s="267"/>
      <c r="D232" s="267"/>
      <c r="E232" s="267">
        <v>3.2000000000000001E-2</v>
      </c>
      <c r="F232" s="267">
        <v>1E-3</v>
      </c>
      <c r="G232" s="267">
        <v>0.28699999999999998</v>
      </c>
      <c r="H232" s="267">
        <v>2.1320000000000001</v>
      </c>
      <c r="I232" s="267"/>
    </row>
    <row r="233" spans="1:9" x14ac:dyDescent="0.35">
      <c r="A233" s="23" t="s">
        <v>243</v>
      </c>
      <c r="B233" s="267">
        <v>1.792</v>
      </c>
      <c r="C233" s="267">
        <v>1E-3</v>
      </c>
      <c r="D233" s="267">
        <v>0.53700000000000003</v>
      </c>
      <c r="E233" s="267">
        <v>5.9870000000000001</v>
      </c>
      <c r="F233" s="267">
        <v>0</v>
      </c>
      <c r="G233" s="267">
        <v>14.75</v>
      </c>
      <c r="H233" s="267">
        <v>6.7850000000000001</v>
      </c>
      <c r="I233" s="267"/>
    </row>
    <row r="234" spans="1:9" x14ac:dyDescent="0.35">
      <c r="A234" s="23" t="s">
        <v>244</v>
      </c>
      <c r="B234" s="267">
        <v>0.122</v>
      </c>
      <c r="C234" s="267"/>
      <c r="D234" s="267"/>
      <c r="E234" s="267">
        <v>7.0000000000000001E-3</v>
      </c>
      <c r="F234" s="267"/>
      <c r="G234" s="267">
        <v>2.8050000000000002</v>
      </c>
      <c r="H234" s="267">
        <v>1.5149999999999999</v>
      </c>
      <c r="I234" s="267"/>
    </row>
    <row r="235" spans="1:9" x14ac:dyDescent="0.35">
      <c r="A235" s="23" t="s">
        <v>245</v>
      </c>
      <c r="B235" s="267">
        <v>0.154</v>
      </c>
      <c r="C235" s="267"/>
      <c r="D235" s="267"/>
      <c r="E235" s="267">
        <v>2.3E-2</v>
      </c>
      <c r="F235" s="267"/>
      <c r="G235" s="267">
        <v>5.8999999999999997E-2</v>
      </c>
      <c r="H235" s="267">
        <v>0.23699999999999999</v>
      </c>
      <c r="I235" s="267"/>
    </row>
    <row r="236" spans="1:9" x14ac:dyDescent="0.35">
      <c r="A236" s="23" t="s">
        <v>247</v>
      </c>
      <c r="B236" s="267">
        <v>1.222</v>
      </c>
      <c r="C236" s="267">
        <v>1E-3</v>
      </c>
      <c r="D236" s="267"/>
      <c r="E236" s="267">
        <v>0.53100000000000003</v>
      </c>
      <c r="F236" s="267">
        <v>1E-3</v>
      </c>
      <c r="G236" s="267">
        <v>1.0149999999999999</v>
      </c>
      <c r="H236" s="267">
        <v>6.3929999999999998</v>
      </c>
      <c r="I236" s="267"/>
    </row>
    <row r="237" spans="1:9" x14ac:dyDescent="0.35">
      <c r="A237" s="23" t="s">
        <v>248</v>
      </c>
      <c r="B237" s="267">
        <v>0.61799999999999999</v>
      </c>
      <c r="C237" s="267">
        <v>2E-3</v>
      </c>
      <c r="D237" s="267">
        <v>8.5000000000000006E-2</v>
      </c>
      <c r="E237" s="267">
        <v>8.1000000000000003E-2</v>
      </c>
      <c r="F237" s="267"/>
      <c r="G237" s="267">
        <v>0.33700000000000002</v>
      </c>
      <c r="H237" s="267">
        <v>2.6960000000000002</v>
      </c>
      <c r="I237" s="267"/>
    </row>
    <row r="238" spans="1:9" x14ac:dyDescent="0.35">
      <c r="A238" s="23" t="s">
        <v>249</v>
      </c>
      <c r="B238" s="267">
        <v>2E-3</v>
      </c>
      <c r="C238" s="267"/>
      <c r="D238" s="267"/>
      <c r="E238" s="267">
        <v>2.6040000000000001</v>
      </c>
      <c r="F238" s="267"/>
      <c r="G238" s="267">
        <v>1.5640000000000001</v>
      </c>
      <c r="H238" s="267">
        <v>0.38100000000000001</v>
      </c>
      <c r="I238" s="267"/>
    </row>
    <row r="239" spans="1:9" x14ac:dyDescent="0.35">
      <c r="A239" s="23" t="s">
        <v>250</v>
      </c>
      <c r="B239" s="267">
        <v>0.30499999999999999</v>
      </c>
      <c r="C239" s="267">
        <v>0.48699999999999999</v>
      </c>
      <c r="D239" s="267">
        <v>2E-3</v>
      </c>
      <c r="E239" s="267">
        <v>6.4059999999999997</v>
      </c>
      <c r="F239" s="267">
        <v>2E-3</v>
      </c>
      <c r="G239" s="267">
        <v>7.359</v>
      </c>
      <c r="H239" s="267">
        <v>25.382999999999999</v>
      </c>
      <c r="I239" s="267">
        <v>0.48699999999999999</v>
      </c>
    </row>
    <row r="240" spans="1:9" x14ac:dyDescent="0.35">
      <c r="A240" s="23" t="s">
        <v>251</v>
      </c>
      <c r="B240" s="267">
        <v>6.2</v>
      </c>
      <c r="C240" s="267">
        <v>7.9000000000000001E-2</v>
      </c>
      <c r="D240" s="267">
        <v>8.0000000000000002E-3</v>
      </c>
      <c r="E240" s="267">
        <v>4.6059999999999999</v>
      </c>
      <c r="F240" s="267">
        <v>2E-3</v>
      </c>
      <c r="G240" s="267">
        <v>5.68</v>
      </c>
      <c r="H240" s="267">
        <v>120.087</v>
      </c>
      <c r="I240" s="267">
        <v>1E-3</v>
      </c>
    </row>
    <row r="241" spans="1:9" x14ac:dyDescent="0.35">
      <c r="A241" s="23" t="s">
        <v>252</v>
      </c>
      <c r="B241" s="267">
        <v>6.2320000000000002</v>
      </c>
      <c r="C241" s="267">
        <v>0.01</v>
      </c>
      <c r="D241" s="267"/>
      <c r="E241" s="267">
        <v>0.98499999999999999</v>
      </c>
      <c r="F241" s="267"/>
      <c r="G241" s="267">
        <v>1.2390000000000001</v>
      </c>
      <c r="H241" s="267">
        <v>15.891999999999999</v>
      </c>
      <c r="I241" s="267">
        <v>0</v>
      </c>
    </row>
    <row r="242" spans="1:9" x14ac:dyDescent="0.35">
      <c r="A242" s="23" t="s">
        <v>253</v>
      </c>
      <c r="B242" s="267">
        <v>1.764</v>
      </c>
      <c r="C242" s="267">
        <v>1E-3</v>
      </c>
      <c r="D242" s="267">
        <v>1E-3</v>
      </c>
      <c r="E242" s="267">
        <v>0.13600000000000001</v>
      </c>
      <c r="F242" s="267"/>
      <c r="G242" s="267">
        <v>0.4</v>
      </c>
      <c r="H242" s="267">
        <v>9.1310000000000002</v>
      </c>
      <c r="I242" s="267"/>
    </row>
    <row r="243" spans="1:9" x14ac:dyDescent="0.35">
      <c r="A243" s="23" t="s">
        <v>254</v>
      </c>
      <c r="B243" s="267">
        <v>6.0000000000000001E-3</v>
      </c>
      <c r="C243" s="267">
        <v>0.153</v>
      </c>
      <c r="D243" s="267"/>
      <c r="E243" s="267">
        <v>0.63400000000000001</v>
      </c>
      <c r="F243" s="267"/>
      <c r="G243" s="267">
        <v>1.8620000000000001</v>
      </c>
      <c r="H243" s="267">
        <v>2.6440000000000001</v>
      </c>
      <c r="I243" s="267">
        <v>0.153</v>
      </c>
    </row>
    <row r="244" spans="1:9" x14ac:dyDescent="0.35">
      <c r="A244" s="23" t="s">
        <v>255</v>
      </c>
      <c r="B244" s="267">
        <v>0.86199999999999999</v>
      </c>
      <c r="C244" s="267">
        <v>1E-3</v>
      </c>
      <c r="D244" s="267"/>
      <c r="E244" s="267">
        <v>6.4000000000000001E-2</v>
      </c>
      <c r="F244" s="267"/>
      <c r="G244" s="267">
        <v>0.11700000000000001</v>
      </c>
      <c r="H244" s="267">
        <v>3.319</v>
      </c>
      <c r="I244" s="267"/>
    </row>
    <row r="245" spans="1:9" x14ac:dyDescent="0.35">
      <c r="A245" s="23" t="s">
        <v>256</v>
      </c>
      <c r="B245" s="267">
        <v>0.80100000000000005</v>
      </c>
      <c r="C245" s="267">
        <v>2E-3</v>
      </c>
      <c r="D245" s="267">
        <v>3.0000000000000001E-3</v>
      </c>
      <c r="E245" s="267">
        <v>0.375</v>
      </c>
      <c r="F245" s="267"/>
      <c r="G245" s="267">
        <v>0.79700000000000004</v>
      </c>
      <c r="H245" s="267">
        <v>4.0709999999999997</v>
      </c>
      <c r="I245" s="267">
        <v>2E-3</v>
      </c>
    </row>
    <row r="246" spans="1:9" x14ac:dyDescent="0.35">
      <c r="A246" s="23" t="s">
        <v>257</v>
      </c>
      <c r="B246" s="267">
        <v>3.43</v>
      </c>
      <c r="C246" s="267">
        <v>4.0000000000000001E-3</v>
      </c>
      <c r="D246" s="267">
        <v>0.124</v>
      </c>
      <c r="E246" s="267">
        <v>0.41199999999999998</v>
      </c>
      <c r="F246" s="267">
        <v>2.8000000000000001E-2</v>
      </c>
      <c r="G246" s="267">
        <v>3.2639999999999998</v>
      </c>
      <c r="H246" s="267">
        <v>23.901</v>
      </c>
      <c r="I246" s="267">
        <v>4.0000000000000001E-3</v>
      </c>
    </row>
    <row r="247" spans="1:9" x14ac:dyDescent="0.35">
      <c r="A247" s="23" t="s">
        <v>260</v>
      </c>
      <c r="B247" s="267"/>
      <c r="C247" s="267"/>
      <c r="D247" s="267"/>
      <c r="E247" s="267"/>
      <c r="F247" s="267"/>
      <c r="G247" s="267">
        <v>0</v>
      </c>
      <c r="H247" s="267"/>
      <c r="I247" s="267"/>
    </row>
    <row r="248" spans="1:9" x14ac:dyDescent="0.35">
      <c r="A248" s="35" t="s">
        <v>261</v>
      </c>
      <c r="B248" s="268">
        <v>3.0000000000000001E-3</v>
      </c>
      <c r="C248" s="268"/>
      <c r="D248" s="268"/>
      <c r="E248" s="268"/>
      <c r="F248" s="268"/>
      <c r="G248" s="268"/>
      <c r="H248" s="268"/>
      <c r="I248" s="268"/>
    </row>
    <row r="249" spans="1:9" x14ac:dyDescent="0.35">
      <c r="A249" s="169"/>
      <c r="B249" s="169"/>
      <c r="C249" s="169"/>
      <c r="D249" s="169"/>
      <c r="E249" s="169"/>
      <c r="F249" s="169"/>
      <c r="G249" s="169"/>
      <c r="H249" s="169"/>
      <c r="I249" s="169"/>
    </row>
    <row r="250" spans="1:9" x14ac:dyDescent="0.35">
      <c r="A250" s="169"/>
      <c r="B250" s="169"/>
      <c r="C250" s="169"/>
      <c r="D250" s="169"/>
      <c r="E250" s="169"/>
      <c r="F250" s="169"/>
      <c r="G250" s="169"/>
      <c r="H250" s="169"/>
      <c r="I250" s="169"/>
    </row>
    <row r="251" spans="1:9" x14ac:dyDescent="0.35">
      <c r="A251" s="169"/>
      <c r="B251" s="169"/>
      <c r="C251" s="169"/>
      <c r="D251" s="169"/>
      <c r="E251" s="169"/>
      <c r="F251" s="169"/>
      <c r="G251" s="169"/>
      <c r="H251" s="169"/>
      <c r="I251" s="169"/>
    </row>
  </sheetData>
  <sortState xmlns:xlrd2="http://schemas.microsoft.com/office/spreadsheetml/2017/richdata2" ref="A3:I248">
    <sortCondition descending="1" ref="D3:D248"/>
  </sortState>
  <mergeCells count="1">
    <mergeCell ref="K1:L1"/>
  </mergeCells>
  <hyperlinks>
    <hyperlink ref="K1" location="'Table of Content'!A1" display="Table of Content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5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30.36328125" style="38" customWidth="1"/>
    <col min="2" max="2" width="11" style="38" bestFit="1" customWidth="1"/>
    <col min="3" max="3" width="8.26953125" style="38" bestFit="1" customWidth="1"/>
    <col min="4" max="4" width="11" style="38" bestFit="1" customWidth="1"/>
    <col min="5" max="5" width="8.26953125" style="38" bestFit="1" customWidth="1"/>
    <col min="6" max="6" width="12.81640625" style="38" bestFit="1" customWidth="1"/>
    <col min="7" max="7" width="8.81640625" style="38" bestFit="1" customWidth="1"/>
    <col min="8" max="8" width="8.54296875" style="38" bestFit="1" customWidth="1"/>
    <col min="9" max="9" width="9.36328125" style="38" bestFit="1" customWidth="1"/>
    <col min="10" max="10" width="9.1796875" style="38"/>
    <col min="11" max="11" width="9.1796875" style="1"/>
    <col min="12" max="12" width="12.81640625" style="1" customWidth="1"/>
    <col min="13" max="13" width="9.1796875" style="1"/>
    <col min="14" max="16384" width="9.1796875" style="38"/>
  </cols>
  <sheetData>
    <row r="1" spans="1:15" x14ac:dyDescent="0.35">
      <c r="A1" s="254" t="s">
        <v>666</v>
      </c>
      <c r="C1" s="42"/>
      <c r="D1" s="42"/>
      <c r="E1" s="42"/>
      <c r="F1" s="42"/>
      <c r="G1" s="42"/>
      <c r="K1" s="322" t="s">
        <v>319</v>
      </c>
      <c r="L1" s="322"/>
      <c r="M1" s="38"/>
    </row>
    <row r="2" spans="1:15" s="41" customFormat="1" x14ac:dyDescent="0.35">
      <c r="A2" s="335" t="s">
        <v>333</v>
      </c>
      <c r="B2" s="343">
        <v>44531</v>
      </c>
      <c r="C2" s="344"/>
      <c r="D2" s="343">
        <v>44866</v>
      </c>
      <c r="E2" s="344"/>
      <c r="F2" s="343">
        <v>44896</v>
      </c>
      <c r="G2" s="344"/>
      <c r="H2" s="342" t="s">
        <v>335</v>
      </c>
      <c r="I2" s="342" t="s">
        <v>334</v>
      </c>
      <c r="N2" s="9"/>
      <c r="O2" s="50"/>
    </row>
    <row r="3" spans="1:15" s="41" customFormat="1" x14ac:dyDescent="0.35">
      <c r="A3" s="346"/>
      <c r="B3" s="2" t="s">
        <v>332</v>
      </c>
      <c r="C3" s="2" t="s">
        <v>299</v>
      </c>
      <c r="D3" s="2" t="s">
        <v>332</v>
      </c>
      <c r="E3" s="2" t="s">
        <v>299</v>
      </c>
      <c r="F3" s="2" t="s">
        <v>332</v>
      </c>
      <c r="G3" s="2" t="s">
        <v>299</v>
      </c>
      <c r="H3" s="347"/>
      <c r="I3" s="347"/>
      <c r="N3" s="9"/>
      <c r="O3" s="50"/>
    </row>
    <row r="4" spans="1:15" x14ac:dyDescent="0.35">
      <c r="A4" s="112" t="s">
        <v>638</v>
      </c>
      <c r="B4" s="229">
        <v>2113.0830000000001</v>
      </c>
      <c r="C4" s="147">
        <v>0.33472010467314589</v>
      </c>
      <c r="D4" s="229">
        <v>3644.1419999999998</v>
      </c>
      <c r="E4" s="147">
        <v>0.377689690468205</v>
      </c>
      <c r="F4" s="229">
        <v>3446.3249999999998</v>
      </c>
      <c r="G4" s="5">
        <v>0.39809498440691399</v>
      </c>
      <c r="H4" s="52">
        <v>-5.4283559751513603E-2</v>
      </c>
      <c r="I4" s="52">
        <v>0.63094634711461905</v>
      </c>
      <c r="K4" s="38"/>
      <c r="L4" s="38"/>
      <c r="M4" s="38"/>
      <c r="N4" s="1"/>
      <c r="O4" s="44"/>
    </row>
    <row r="5" spans="1:15" x14ac:dyDescent="0.35">
      <c r="A5" s="113" t="s">
        <v>639</v>
      </c>
      <c r="B5" s="230">
        <v>2251.1709999999998</v>
      </c>
      <c r="C5" s="39">
        <v>0.35659375081676886</v>
      </c>
      <c r="D5" s="230">
        <v>2701.13</v>
      </c>
      <c r="E5" s="39">
        <v>0.27995312850442783</v>
      </c>
      <c r="F5" s="230">
        <v>2685.38</v>
      </c>
      <c r="G5" s="6">
        <v>0.31019602307578042</v>
      </c>
      <c r="H5" s="40">
        <v>-5.8308929966347511E-3</v>
      </c>
      <c r="I5" s="40">
        <v>0.19288139372797541</v>
      </c>
      <c r="K5" s="38"/>
      <c r="L5" s="38"/>
      <c r="M5" s="38"/>
      <c r="N5" s="1"/>
      <c r="O5" s="44"/>
    </row>
    <row r="6" spans="1:15" x14ac:dyDescent="0.35">
      <c r="A6" s="113" t="s">
        <v>640</v>
      </c>
      <c r="B6" s="230">
        <v>1945.989</v>
      </c>
      <c r="C6" s="39">
        <v>0.30825180164375487</v>
      </c>
      <c r="D6" s="230">
        <v>3303.127</v>
      </c>
      <c r="E6" s="39">
        <v>0.34234588394392168</v>
      </c>
      <c r="F6" s="230">
        <v>2524.2919999999999</v>
      </c>
      <c r="G6" s="6">
        <v>0.29158828154004568</v>
      </c>
      <c r="H6" s="40">
        <v>-0.23578717984503772</v>
      </c>
      <c r="I6" s="40">
        <v>0.29717691107195354</v>
      </c>
      <c r="K6" s="38"/>
      <c r="L6" s="38"/>
      <c r="M6" s="38"/>
      <c r="N6" s="1"/>
      <c r="O6" s="44"/>
    </row>
    <row r="7" spans="1:15" x14ac:dyDescent="0.35">
      <c r="A7" s="113" t="s">
        <v>566</v>
      </c>
      <c r="B7" s="230">
        <v>0.23899999999999999</v>
      </c>
      <c r="C7" s="39">
        <v>3.7858477408072407E-5</v>
      </c>
      <c r="D7" s="230">
        <v>0.109</v>
      </c>
      <c r="E7" s="39">
        <v>1.1297083445440477E-5</v>
      </c>
      <c r="F7" s="230">
        <v>1.0449999999999999</v>
      </c>
      <c r="G7" s="6">
        <v>1.2071097725990009E-4</v>
      </c>
      <c r="H7" s="40">
        <v>8.5871559633027523</v>
      </c>
      <c r="I7" s="40">
        <v>3.3723849372384933</v>
      </c>
      <c r="K7" s="38"/>
      <c r="L7" s="38"/>
      <c r="M7" s="38"/>
    </row>
    <row r="8" spans="1:15" s="41" customFormat="1" x14ac:dyDescent="0.35">
      <c r="A8" s="113" t="s">
        <v>565</v>
      </c>
      <c r="B8" s="230">
        <v>6.0000000000000001E-3</v>
      </c>
      <c r="C8" s="39">
        <v>9.5042202698089729E-7</v>
      </c>
      <c r="D8" s="148"/>
      <c r="E8" s="39">
        <v>0</v>
      </c>
      <c r="F8" s="148"/>
      <c r="G8" s="6">
        <v>0</v>
      </c>
      <c r="H8" s="40" t="s">
        <v>321</v>
      </c>
      <c r="I8" s="40">
        <v>-1</v>
      </c>
    </row>
    <row r="9" spans="1:15" x14ac:dyDescent="0.35">
      <c r="A9" s="113" t="s">
        <v>363</v>
      </c>
      <c r="B9" s="230">
        <v>1.667</v>
      </c>
      <c r="C9" s="39">
        <v>2.6405891982952593E-4</v>
      </c>
      <c r="D9" s="148"/>
      <c r="E9" s="39">
        <v>0</v>
      </c>
      <c r="F9" s="148"/>
      <c r="G9" s="6">
        <v>0</v>
      </c>
      <c r="H9" s="40" t="s">
        <v>321</v>
      </c>
      <c r="I9" s="40">
        <v>-1</v>
      </c>
    </row>
    <row r="10" spans="1:15" x14ac:dyDescent="0.35">
      <c r="A10" s="113" t="s">
        <v>641</v>
      </c>
      <c r="B10" s="230">
        <v>0.83</v>
      </c>
      <c r="C10" s="39">
        <v>1.3147504706569077E-4</v>
      </c>
      <c r="D10" s="227"/>
      <c r="E10" s="39">
        <v>0</v>
      </c>
      <c r="F10" s="227"/>
      <c r="G10" s="6">
        <v>0</v>
      </c>
      <c r="H10" s="40" t="s">
        <v>321</v>
      </c>
      <c r="I10" s="40">
        <v>-1</v>
      </c>
      <c r="K10" s="38"/>
      <c r="L10" s="38"/>
      <c r="M10" s="38"/>
    </row>
    <row r="11" spans="1:15" x14ac:dyDescent="0.35">
      <c r="A11" s="18" t="s">
        <v>293</v>
      </c>
      <c r="B11" s="231">
        <f>SUM(B4:B10)</f>
        <v>6312.9850000000006</v>
      </c>
      <c r="C11" s="144">
        <f t="shared" ref="C11:G11" si="0">SUM(C4:C10)</f>
        <v>0.99999999999999989</v>
      </c>
      <c r="D11" s="231">
        <f t="shared" si="0"/>
        <v>9648.5079999999998</v>
      </c>
      <c r="E11" s="144">
        <f t="shared" si="0"/>
        <v>1</v>
      </c>
      <c r="F11" s="231">
        <f t="shared" si="0"/>
        <v>8657.0419999999995</v>
      </c>
      <c r="G11" s="144">
        <f t="shared" si="0"/>
        <v>1</v>
      </c>
      <c r="H11" s="228">
        <f>(F11/D11)-1</f>
        <v>-0.10275847830566143</v>
      </c>
      <c r="I11" s="228">
        <f>(F11/B11)-1</f>
        <v>0.37130723421646006</v>
      </c>
      <c r="K11" s="38"/>
      <c r="L11" s="38"/>
      <c r="M11" s="38"/>
    </row>
    <row r="13" spans="1:15" x14ac:dyDescent="0.35">
      <c r="C13" s="55"/>
      <c r="I13" s="56"/>
      <c r="K13" s="38"/>
      <c r="L13" s="38"/>
      <c r="M13" s="38"/>
    </row>
    <row r="14" spans="1:15" x14ac:dyDescent="0.35">
      <c r="G14" s="31"/>
      <c r="H14" s="31"/>
      <c r="I14" s="31"/>
      <c r="K14" s="38"/>
      <c r="L14" s="38"/>
      <c r="M14" s="38"/>
    </row>
    <row r="15" spans="1:15" x14ac:dyDescent="0.35">
      <c r="G15" s="31"/>
      <c r="H15" s="31"/>
      <c r="I15" s="31"/>
    </row>
    <row r="16" spans="1:15" x14ac:dyDescent="0.35">
      <c r="G16" s="31"/>
      <c r="H16" s="31"/>
      <c r="I16" s="31"/>
    </row>
    <row r="17" spans="7:9" x14ac:dyDescent="0.35">
      <c r="G17" s="31"/>
      <c r="H17" s="31"/>
      <c r="I17" s="31"/>
    </row>
    <row r="18" spans="7:9" x14ac:dyDescent="0.35">
      <c r="G18" s="31"/>
      <c r="H18" s="31"/>
      <c r="I18" s="31"/>
    </row>
    <row r="19" spans="7:9" x14ac:dyDescent="0.35">
      <c r="G19" s="31"/>
      <c r="H19" s="31"/>
      <c r="I19" s="31"/>
    </row>
    <row r="20" spans="7:9" x14ac:dyDescent="0.35">
      <c r="G20" s="31"/>
      <c r="H20" s="31"/>
      <c r="I20" s="31"/>
    </row>
    <row r="21" spans="7:9" x14ac:dyDescent="0.35">
      <c r="G21" s="31"/>
      <c r="H21" s="31"/>
      <c r="I21" s="31"/>
    </row>
    <row r="35" spans="3:13" x14ac:dyDescent="0.35">
      <c r="K35" s="38"/>
      <c r="L35" s="38"/>
      <c r="M35" s="38"/>
    </row>
    <row r="37" spans="3:13" x14ac:dyDescent="0.35">
      <c r="C37" s="57"/>
      <c r="K37" s="38"/>
      <c r="L37" s="38"/>
      <c r="M37" s="38"/>
    </row>
    <row r="38" spans="3:13" x14ac:dyDescent="0.35">
      <c r="K38" s="38"/>
      <c r="L38" s="38"/>
      <c r="M38" s="38"/>
    </row>
    <row r="39" spans="3:13" x14ac:dyDescent="0.35">
      <c r="E39" s="58"/>
      <c r="F39" s="1"/>
      <c r="G39" s="1"/>
      <c r="H39" s="345"/>
      <c r="I39" s="345"/>
      <c r="K39" s="38"/>
      <c r="L39" s="38"/>
      <c r="M39" s="38"/>
    </row>
    <row r="40" spans="3:13" x14ac:dyDescent="0.35">
      <c r="F40" s="1"/>
      <c r="G40" s="1"/>
      <c r="H40" s="1"/>
      <c r="I40" s="1"/>
      <c r="K40" s="38"/>
      <c r="L40" s="38"/>
      <c r="M40" s="38"/>
    </row>
    <row r="41" spans="3:13" x14ac:dyDescent="0.35">
      <c r="E41" s="31"/>
      <c r="F41" s="1"/>
      <c r="G41" s="44"/>
      <c r="H41" s="44"/>
      <c r="I41" s="44"/>
      <c r="K41" s="38"/>
      <c r="L41" s="38"/>
      <c r="M41" s="38"/>
    </row>
    <row r="42" spans="3:13" x14ac:dyDescent="0.35">
      <c r="E42" s="31"/>
      <c r="F42" s="1"/>
      <c r="G42" s="44"/>
      <c r="H42" s="44"/>
      <c r="I42" s="44"/>
      <c r="K42" s="38"/>
      <c r="L42" s="38"/>
      <c r="M42" s="38"/>
    </row>
    <row r="43" spans="3:13" x14ac:dyDescent="0.35">
      <c r="F43" s="1"/>
      <c r="G43" s="44"/>
      <c r="H43" s="44"/>
      <c r="I43" s="44"/>
      <c r="K43" s="38"/>
      <c r="L43" s="38"/>
      <c r="M43" s="38"/>
    </row>
    <row r="44" spans="3:13" x14ac:dyDescent="0.35">
      <c r="F44" s="1"/>
      <c r="G44" s="44"/>
      <c r="H44" s="44"/>
      <c r="I44" s="44"/>
      <c r="K44" s="38"/>
      <c r="L44" s="38"/>
      <c r="M44" s="38"/>
    </row>
    <row r="45" spans="3:13" x14ac:dyDescent="0.35">
      <c r="F45" s="1"/>
      <c r="G45" s="44"/>
      <c r="H45" s="44"/>
      <c r="I45" s="44"/>
      <c r="K45" s="38"/>
      <c r="L45" s="38"/>
      <c r="M45" s="38"/>
    </row>
    <row r="46" spans="3:13" x14ac:dyDescent="0.35">
      <c r="F46" s="1"/>
      <c r="G46" s="44"/>
      <c r="H46" s="44"/>
      <c r="I46" s="44"/>
      <c r="K46" s="38"/>
      <c r="L46" s="38"/>
      <c r="M46" s="38"/>
    </row>
    <row r="47" spans="3:13" x14ac:dyDescent="0.35">
      <c r="E47" s="44"/>
      <c r="F47" s="44"/>
      <c r="G47" s="44"/>
      <c r="K47" s="38"/>
      <c r="L47" s="38"/>
      <c r="M47" s="38"/>
    </row>
    <row r="48" spans="3:13" x14ac:dyDescent="0.35">
      <c r="E48" s="44"/>
      <c r="F48" s="44"/>
      <c r="G48" s="44"/>
      <c r="K48" s="38"/>
      <c r="L48" s="38"/>
      <c r="M48" s="38"/>
    </row>
    <row r="49" spans="1:13" x14ac:dyDescent="0.35">
      <c r="A49" s="1"/>
      <c r="B49" s="1"/>
      <c r="C49" s="1"/>
      <c r="D49" s="1"/>
      <c r="E49" s="44"/>
      <c r="F49" s="44"/>
      <c r="G49" s="44"/>
      <c r="K49" s="38"/>
      <c r="L49" s="38"/>
      <c r="M49" s="38"/>
    </row>
    <row r="50" spans="1:13" x14ac:dyDescent="0.35">
      <c r="A50" s="1"/>
      <c r="B50" s="44"/>
      <c r="C50" s="44"/>
      <c r="D50" s="44"/>
      <c r="E50" s="44"/>
      <c r="F50" s="44"/>
      <c r="G50" s="44"/>
      <c r="K50" s="38"/>
      <c r="L50" s="38"/>
      <c r="M50" s="38"/>
    </row>
    <row r="51" spans="1:13" x14ac:dyDescent="0.35">
      <c r="A51" s="1"/>
      <c r="B51" s="44"/>
      <c r="C51" s="44"/>
      <c r="D51" s="44"/>
      <c r="E51" s="44"/>
      <c r="F51" s="44"/>
      <c r="G51" s="44"/>
      <c r="K51" s="38"/>
      <c r="L51" s="38"/>
      <c r="M51" s="38"/>
    </row>
    <row r="52" spans="1:13" x14ac:dyDescent="0.35">
      <c r="A52" s="1"/>
      <c r="B52" s="44"/>
      <c r="C52" s="44"/>
      <c r="D52" s="44"/>
      <c r="E52" s="44"/>
      <c r="F52" s="44"/>
      <c r="G52" s="44"/>
      <c r="K52" s="38"/>
      <c r="L52" s="38"/>
      <c r="M52" s="38"/>
    </row>
    <row r="53" spans="1:13" x14ac:dyDescent="0.35">
      <c r="A53" s="1"/>
      <c r="B53" s="44"/>
      <c r="C53" s="44"/>
      <c r="D53" s="44"/>
      <c r="K53" s="38"/>
      <c r="L53" s="38"/>
      <c r="M53" s="38"/>
    </row>
    <row r="54" spans="1:13" x14ac:dyDescent="0.35">
      <c r="A54" s="1"/>
      <c r="B54" s="44"/>
      <c r="C54" s="44"/>
      <c r="D54" s="44"/>
      <c r="K54" s="38"/>
      <c r="L54" s="38"/>
      <c r="M54" s="38"/>
    </row>
    <row r="55" spans="1:13" x14ac:dyDescent="0.35">
      <c r="A55" s="1"/>
      <c r="B55" s="44"/>
      <c r="C55" s="44"/>
      <c r="D55" s="44"/>
      <c r="K55" s="38"/>
      <c r="L55" s="38"/>
      <c r="M55" s="38"/>
    </row>
  </sheetData>
  <mergeCells count="8">
    <mergeCell ref="A2:A3"/>
    <mergeCell ref="H2:H3"/>
    <mergeCell ref="I2:I3"/>
    <mergeCell ref="K1:L1"/>
    <mergeCell ref="B2:C2"/>
    <mergeCell ref="H39:I39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60"/>
  <sheetViews>
    <sheetView zoomScaleNormal="100" workbookViewId="0">
      <selection activeCell="P1" sqref="P1"/>
    </sheetView>
  </sheetViews>
  <sheetFormatPr defaultRowHeight="15.5" x14ac:dyDescent="0.35"/>
  <cols>
    <col min="1" max="1" width="13.54296875" style="1" customWidth="1"/>
    <col min="2" max="3" width="8.7265625" style="1"/>
    <col min="4" max="4" width="8.26953125" style="1" customWidth="1"/>
    <col min="5" max="5" width="5" style="1" bestFit="1" customWidth="1"/>
    <col min="6" max="6" width="12.90625" style="1" customWidth="1"/>
    <col min="7" max="9" width="8.7265625" style="1"/>
    <col min="10" max="10" width="5" style="1" bestFit="1" customWidth="1"/>
    <col min="11" max="11" width="13.08984375" style="1" customWidth="1"/>
    <col min="12" max="16384" width="8.7265625" style="1"/>
  </cols>
  <sheetData>
    <row r="1" spans="1:16" x14ac:dyDescent="0.35">
      <c r="A1" s="333" t="s">
        <v>514</v>
      </c>
      <c r="B1" s="333"/>
      <c r="C1" s="333"/>
      <c r="D1" s="333"/>
      <c r="E1" s="333"/>
      <c r="F1" s="333"/>
      <c r="G1" s="333"/>
      <c r="P1" s="28" t="s">
        <v>319</v>
      </c>
    </row>
    <row r="2" spans="1:16" x14ac:dyDescent="0.35">
      <c r="A2" s="348" t="s">
        <v>358</v>
      </c>
      <c r="B2" s="348"/>
      <c r="C2" s="348"/>
      <c r="D2" s="348"/>
      <c r="E2" s="247"/>
      <c r="F2" s="348" t="s">
        <v>357</v>
      </c>
      <c r="G2" s="348"/>
      <c r="H2" s="348"/>
      <c r="I2" s="348"/>
      <c r="J2" s="232"/>
      <c r="K2" s="349" t="s">
        <v>356</v>
      </c>
      <c r="L2" s="349"/>
      <c r="M2" s="349"/>
      <c r="N2" s="349"/>
    </row>
    <row r="3" spans="1:16" x14ac:dyDescent="0.35">
      <c r="A3" s="223" t="s">
        <v>359</v>
      </c>
      <c r="B3" s="223">
        <v>2021</v>
      </c>
      <c r="C3" s="350" t="s">
        <v>348</v>
      </c>
      <c r="D3" s="350"/>
      <c r="E3" s="248"/>
      <c r="F3" s="223" t="s">
        <v>359</v>
      </c>
      <c r="G3" s="223">
        <v>2021</v>
      </c>
      <c r="H3" s="351" t="s">
        <v>348</v>
      </c>
      <c r="I3" s="352"/>
      <c r="J3" s="232"/>
      <c r="K3" s="163" t="s">
        <v>359</v>
      </c>
      <c r="L3" s="163">
        <v>2021</v>
      </c>
      <c r="M3" s="348" t="s">
        <v>348</v>
      </c>
      <c r="N3" s="348"/>
    </row>
    <row r="4" spans="1:16" s="9" customFormat="1" x14ac:dyDescent="0.35">
      <c r="A4" s="164" t="s">
        <v>360</v>
      </c>
      <c r="B4" s="164" t="s">
        <v>282</v>
      </c>
      <c r="C4" s="164" t="s">
        <v>281</v>
      </c>
      <c r="D4" s="164" t="s">
        <v>282</v>
      </c>
      <c r="E4" s="164"/>
      <c r="F4" s="146" t="s">
        <v>360</v>
      </c>
      <c r="G4" s="164" t="s">
        <v>282</v>
      </c>
      <c r="H4" s="164" t="s">
        <v>281</v>
      </c>
      <c r="I4" s="164" t="s">
        <v>282</v>
      </c>
      <c r="J4" s="166"/>
      <c r="K4" s="146" t="s">
        <v>360</v>
      </c>
      <c r="L4" s="164" t="s">
        <v>282</v>
      </c>
      <c r="M4" s="164" t="s">
        <v>281</v>
      </c>
      <c r="N4" s="164" t="s">
        <v>282</v>
      </c>
    </row>
    <row r="5" spans="1:16" x14ac:dyDescent="0.35">
      <c r="A5" s="112" t="s">
        <v>151</v>
      </c>
      <c r="B5" s="229">
        <v>1284.922</v>
      </c>
      <c r="C5" s="229">
        <v>2780.605</v>
      </c>
      <c r="D5" s="229">
        <v>2431.576</v>
      </c>
      <c r="E5" s="114"/>
      <c r="F5" s="112" t="s">
        <v>23</v>
      </c>
      <c r="G5" s="229">
        <v>531.07600000000002</v>
      </c>
      <c r="H5" s="229">
        <v>441.51600000000002</v>
      </c>
      <c r="I5" s="229">
        <v>685.89099999999996</v>
      </c>
      <c r="J5" s="113"/>
      <c r="K5" s="112" t="s">
        <v>70</v>
      </c>
      <c r="L5" s="229">
        <v>1034.5239999999999</v>
      </c>
      <c r="M5" s="229">
        <v>1561.7429999999999</v>
      </c>
      <c r="N5" s="229">
        <v>1185.615</v>
      </c>
    </row>
    <row r="6" spans="1:16" x14ac:dyDescent="0.35">
      <c r="A6" s="113" t="s">
        <v>261</v>
      </c>
      <c r="B6" s="230">
        <v>758.23699999999997</v>
      </c>
      <c r="C6" s="230">
        <v>785.20600000000002</v>
      </c>
      <c r="D6" s="230">
        <v>791.93</v>
      </c>
      <c r="E6" s="114"/>
      <c r="F6" s="113" t="s">
        <v>80</v>
      </c>
      <c r="G6" s="230">
        <v>190.86199999999999</v>
      </c>
      <c r="H6" s="230">
        <v>467.15199999999999</v>
      </c>
      <c r="I6" s="230">
        <v>443.39</v>
      </c>
      <c r="J6" s="113"/>
      <c r="K6" s="113" t="s">
        <v>9</v>
      </c>
      <c r="L6" s="230">
        <v>387.12599999999998</v>
      </c>
      <c r="M6" s="230">
        <v>328.23500000000001</v>
      </c>
      <c r="N6" s="230">
        <v>528.56700000000001</v>
      </c>
    </row>
    <row r="7" spans="1:16" x14ac:dyDescent="0.35">
      <c r="A7" s="113" t="s">
        <v>250</v>
      </c>
      <c r="B7" s="230">
        <v>29.67</v>
      </c>
      <c r="C7" s="230">
        <v>48.066000000000003</v>
      </c>
      <c r="D7" s="230">
        <v>189.41</v>
      </c>
      <c r="E7" s="114"/>
      <c r="F7" s="113" t="s">
        <v>9</v>
      </c>
      <c r="G7" s="230">
        <v>277.858</v>
      </c>
      <c r="H7" s="230">
        <v>215.14400000000001</v>
      </c>
      <c r="I7" s="230">
        <v>287.84500000000003</v>
      </c>
      <c r="J7" s="113"/>
      <c r="K7" s="113" t="s">
        <v>71</v>
      </c>
      <c r="L7" s="230">
        <v>12.302</v>
      </c>
      <c r="M7" s="230">
        <v>132.678</v>
      </c>
      <c r="N7" s="230">
        <v>259.15199999999999</v>
      </c>
    </row>
    <row r="8" spans="1:16" x14ac:dyDescent="0.35">
      <c r="A8" s="113" t="s">
        <v>9</v>
      </c>
      <c r="B8" s="230">
        <v>18.806999999999999</v>
      </c>
      <c r="C8" s="230">
        <v>6.8570000000000002</v>
      </c>
      <c r="D8" s="230">
        <v>9.07</v>
      </c>
      <c r="E8" s="114"/>
      <c r="F8" s="113" t="s">
        <v>37</v>
      </c>
      <c r="G8" s="230">
        <v>93.935000000000002</v>
      </c>
      <c r="H8" s="230">
        <v>127.142</v>
      </c>
      <c r="I8" s="230">
        <v>152.28700000000001</v>
      </c>
      <c r="J8" s="149"/>
      <c r="K8" s="113" t="s">
        <v>67</v>
      </c>
      <c r="L8" s="230"/>
      <c r="M8" s="230">
        <v>453.09</v>
      </c>
      <c r="N8" s="230">
        <v>95.295000000000002</v>
      </c>
    </row>
    <row r="9" spans="1:16" x14ac:dyDescent="0.35">
      <c r="A9" s="113" t="s">
        <v>11</v>
      </c>
      <c r="B9" s="230">
        <v>1.228</v>
      </c>
      <c r="C9" s="230">
        <v>6.2640000000000002</v>
      </c>
      <c r="D9" s="230">
        <v>6.7409999999999997</v>
      </c>
      <c r="E9" s="114"/>
      <c r="F9" s="113" t="s">
        <v>123</v>
      </c>
      <c r="G9" s="230">
        <v>43.869</v>
      </c>
      <c r="H9" s="230">
        <v>45.347000000000001</v>
      </c>
      <c r="I9" s="230">
        <v>100.67400000000001</v>
      </c>
      <c r="J9" s="149"/>
      <c r="K9" s="113" t="s">
        <v>11</v>
      </c>
      <c r="L9" s="230">
        <v>57.588000000000001</v>
      </c>
      <c r="M9" s="230">
        <v>74.113</v>
      </c>
      <c r="N9" s="230">
        <v>76.712000000000003</v>
      </c>
    </row>
    <row r="10" spans="1:16" x14ac:dyDescent="0.35">
      <c r="A10" s="113" t="s">
        <v>254</v>
      </c>
      <c r="B10" s="230">
        <v>1.837</v>
      </c>
      <c r="C10" s="230">
        <v>8.3460000000000001</v>
      </c>
      <c r="D10" s="230">
        <v>3.9049999999999998</v>
      </c>
      <c r="E10" s="114"/>
      <c r="F10" s="113" t="s">
        <v>0</v>
      </c>
      <c r="G10" s="230">
        <v>108.67</v>
      </c>
      <c r="H10" s="230">
        <v>150.64699999999999</v>
      </c>
      <c r="I10" s="230">
        <v>99.751000000000005</v>
      </c>
      <c r="J10" s="113"/>
      <c r="K10" s="113" t="s">
        <v>47</v>
      </c>
      <c r="L10" s="230">
        <v>57.174999999999997</v>
      </c>
      <c r="M10" s="230">
        <v>105.97799999999999</v>
      </c>
      <c r="N10" s="230">
        <v>70.798000000000002</v>
      </c>
    </row>
    <row r="11" spans="1:16" x14ac:dyDescent="0.35">
      <c r="A11" s="113" t="s">
        <v>12</v>
      </c>
      <c r="B11" s="230">
        <v>1.0389999999999999</v>
      </c>
      <c r="C11" s="230">
        <v>0.39300000000000002</v>
      </c>
      <c r="D11" s="230">
        <v>3.3780000000000001</v>
      </c>
      <c r="E11" s="114"/>
      <c r="F11" s="113" t="s">
        <v>157</v>
      </c>
      <c r="G11" s="230">
        <v>13.000999999999999</v>
      </c>
      <c r="H11" s="230">
        <v>103.611</v>
      </c>
      <c r="I11" s="230">
        <v>89.177999999999997</v>
      </c>
      <c r="J11" s="113"/>
      <c r="K11" s="113" t="s">
        <v>64</v>
      </c>
      <c r="L11" s="230">
        <v>52.186999999999998</v>
      </c>
      <c r="M11" s="230">
        <v>82.628</v>
      </c>
      <c r="N11" s="230">
        <v>47.24</v>
      </c>
    </row>
    <row r="12" spans="1:16" x14ac:dyDescent="0.35">
      <c r="A12" s="113" t="s">
        <v>241</v>
      </c>
      <c r="B12" s="230">
        <v>1.0029999999999999</v>
      </c>
      <c r="C12" s="230">
        <v>1.6659999999999999</v>
      </c>
      <c r="D12" s="230">
        <v>2.8719999999999999</v>
      </c>
      <c r="E12" s="114"/>
      <c r="F12" s="113" t="s">
        <v>219</v>
      </c>
      <c r="G12" s="230">
        <v>45.325000000000003</v>
      </c>
      <c r="H12" s="230">
        <v>8.8030000000000008</v>
      </c>
      <c r="I12" s="230">
        <v>81.89</v>
      </c>
      <c r="J12" s="113"/>
      <c r="K12" s="113" t="s">
        <v>1</v>
      </c>
      <c r="L12" s="230">
        <v>25.173999999999999</v>
      </c>
      <c r="M12" s="230">
        <v>50.256</v>
      </c>
      <c r="N12" s="230">
        <v>45.331000000000003</v>
      </c>
    </row>
    <row r="13" spans="1:16" x14ac:dyDescent="0.35">
      <c r="A13" s="113" t="s">
        <v>206</v>
      </c>
      <c r="B13" s="230">
        <v>0.34200000000000003</v>
      </c>
      <c r="C13" s="230">
        <v>0.107</v>
      </c>
      <c r="D13" s="230">
        <v>1.667</v>
      </c>
      <c r="E13" s="114"/>
      <c r="F13" s="113" t="s">
        <v>210</v>
      </c>
      <c r="G13" s="230">
        <v>1.7170000000000001</v>
      </c>
      <c r="H13" s="230">
        <v>2.1709999999999998</v>
      </c>
      <c r="I13" s="230">
        <v>76.096000000000004</v>
      </c>
      <c r="J13" s="113"/>
      <c r="K13" s="113" t="s">
        <v>97</v>
      </c>
      <c r="L13" s="230">
        <v>0.125</v>
      </c>
      <c r="M13" s="230">
        <v>56.332999999999998</v>
      </c>
      <c r="N13" s="230">
        <v>39.305</v>
      </c>
    </row>
    <row r="14" spans="1:16" x14ac:dyDescent="0.35">
      <c r="A14" s="113" t="s">
        <v>210</v>
      </c>
      <c r="B14" s="230">
        <v>0.71</v>
      </c>
      <c r="C14" s="230">
        <v>0.90900000000000003</v>
      </c>
      <c r="D14" s="230">
        <v>1.069</v>
      </c>
      <c r="E14" s="114"/>
      <c r="F14" s="113" t="s">
        <v>2</v>
      </c>
      <c r="G14" s="230">
        <v>74.691999999999993</v>
      </c>
      <c r="H14" s="230">
        <v>80.661000000000001</v>
      </c>
      <c r="I14" s="230">
        <v>48.959000000000003</v>
      </c>
      <c r="J14" s="113"/>
      <c r="K14" s="113" t="s">
        <v>176</v>
      </c>
      <c r="L14" s="230">
        <v>16.407</v>
      </c>
      <c r="M14" s="230">
        <v>12.227</v>
      </c>
      <c r="N14" s="230">
        <v>24.71</v>
      </c>
    </row>
    <row r="15" spans="1:16" x14ac:dyDescent="0.35">
      <c r="A15" s="113" t="s">
        <v>106</v>
      </c>
      <c r="B15" s="230">
        <v>6.2E-2</v>
      </c>
      <c r="C15" s="230">
        <v>0</v>
      </c>
      <c r="D15" s="230">
        <v>0.56299999999999994</v>
      </c>
      <c r="E15" s="114"/>
      <c r="F15" s="113" t="s">
        <v>64</v>
      </c>
      <c r="G15" s="230">
        <v>27.289000000000001</v>
      </c>
      <c r="H15" s="230">
        <v>44.405000000000001</v>
      </c>
      <c r="I15" s="230">
        <v>48.825000000000003</v>
      </c>
      <c r="J15" s="113"/>
      <c r="K15" s="113" t="s">
        <v>66</v>
      </c>
      <c r="L15" s="230">
        <v>23.553999999999998</v>
      </c>
      <c r="M15" s="230">
        <v>34.076000000000001</v>
      </c>
      <c r="N15" s="230">
        <v>24.667000000000002</v>
      </c>
    </row>
    <row r="16" spans="1:16" x14ac:dyDescent="0.35">
      <c r="A16" s="113" t="s">
        <v>64</v>
      </c>
      <c r="B16" s="230">
        <v>0.11799999999999999</v>
      </c>
      <c r="C16" s="230">
        <v>0.35899999999999999</v>
      </c>
      <c r="D16" s="230">
        <v>0.47499999999999998</v>
      </c>
      <c r="E16" s="114"/>
      <c r="F16" s="113" t="s">
        <v>114</v>
      </c>
      <c r="G16" s="230">
        <v>72.183000000000007</v>
      </c>
      <c r="H16" s="230">
        <v>22.77</v>
      </c>
      <c r="I16" s="230">
        <v>44.966000000000001</v>
      </c>
      <c r="J16" s="113"/>
      <c r="K16" s="113" t="s">
        <v>61</v>
      </c>
      <c r="L16" s="230">
        <v>17.722000000000001</v>
      </c>
      <c r="M16" s="230">
        <v>57.74</v>
      </c>
      <c r="N16" s="230">
        <v>19.471</v>
      </c>
    </row>
    <row r="17" spans="1:14" x14ac:dyDescent="0.35">
      <c r="A17" s="113" t="s">
        <v>105</v>
      </c>
      <c r="B17" s="230">
        <v>0.46500000000000002</v>
      </c>
      <c r="C17" s="230">
        <v>0.36599999999999999</v>
      </c>
      <c r="D17" s="230">
        <v>0.39300000000000002</v>
      </c>
      <c r="E17" s="114"/>
      <c r="F17" s="113" t="s">
        <v>216</v>
      </c>
      <c r="G17" s="230">
        <v>4.165</v>
      </c>
      <c r="H17" s="230">
        <v>69.966999999999999</v>
      </c>
      <c r="I17" s="230">
        <v>42.676000000000002</v>
      </c>
      <c r="J17" s="113"/>
      <c r="K17" s="113" t="s">
        <v>198</v>
      </c>
      <c r="L17" s="230">
        <v>0.188</v>
      </c>
      <c r="M17" s="230">
        <v>24.821000000000002</v>
      </c>
      <c r="N17" s="230">
        <v>17.134</v>
      </c>
    </row>
    <row r="18" spans="1:14" x14ac:dyDescent="0.35">
      <c r="A18" s="113" t="s">
        <v>74</v>
      </c>
      <c r="B18" s="230">
        <v>1.012</v>
      </c>
      <c r="C18" s="230">
        <v>0.64700000000000002</v>
      </c>
      <c r="D18" s="230">
        <v>0.38500000000000001</v>
      </c>
      <c r="E18" s="114"/>
      <c r="F18" s="113" t="s">
        <v>20</v>
      </c>
      <c r="G18" s="230">
        <v>18.11</v>
      </c>
      <c r="H18" s="230">
        <v>28.305</v>
      </c>
      <c r="I18" s="230">
        <v>32.942</v>
      </c>
      <c r="J18" s="113"/>
      <c r="K18" s="113" t="s">
        <v>76</v>
      </c>
      <c r="L18" s="230"/>
      <c r="M18" s="230">
        <v>83.713999999999999</v>
      </c>
      <c r="N18" s="230">
        <v>14.218</v>
      </c>
    </row>
    <row r="19" spans="1:14" x14ac:dyDescent="0.35">
      <c r="A19" s="113" t="s">
        <v>10</v>
      </c>
      <c r="B19" s="230"/>
      <c r="C19" s="230">
        <v>0.2</v>
      </c>
      <c r="D19" s="230">
        <v>0.36699999999999999</v>
      </c>
      <c r="E19" s="114"/>
      <c r="F19" s="113" t="s">
        <v>108</v>
      </c>
      <c r="G19" s="230">
        <v>0.95199999999999996</v>
      </c>
      <c r="H19" s="230">
        <v>52.302</v>
      </c>
      <c r="I19" s="230">
        <v>25.673999999999999</v>
      </c>
      <c r="J19" s="113"/>
      <c r="K19" s="113" t="s">
        <v>254</v>
      </c>
      <c r="L19" s="230">
        <v>7.9340000000000002</v>
      </c>
      <c r="M19" s="230">
        <v>9.2070000000000007</v>
      </c>
      <c r="N19" s="230">
        <v>11.206</v>
      </c>
    </row>
    <row r="20" spans="1:14" x14ac:dyDescent="0.35">
      <c r="A20" s="113" t="s">
        <v>190</v>
      </c>
      <c r="B20" s="230">
        <v>0.20899999999999999</v>
      </c>
      <c r="C20" s="230">
        <v>0.35199999999999998</v>
      </c>
      <c r="D20" s="230">
        <v>0.34699999999999998</v>
      </c>
      <c r="E20" s="114"/>
      <c r="F20" s="113" t="s">
        <v>185</v>
      </c>
      <c r="G20" s="230">
        <v>16.760999999999999</v>
      </c>
      <c r="H20" s="230">
        <v>32.722000000000001</v>
      </c>
      <c r="I20" s="230">
        <v>24.186</v>
      </c>
      <c r="J20" s="113"/>
      <c r="K20" s="113" t="s">
        <v>12</v>
      </c>
      <c r="L20" s="230">
        <v>2.3969999999999998</v>
      </c>
      <c r="M20" s="230">
        <v>8.7539999999999996</v>
      </c>
      <c r="N20" s="230">
        <v>9.9670000000000005</v>
      </c>
    </row>
    <row r="21" spans="1:14" x14ac:dyDescent="0.35">
      <c r="A21" s="113" t="s">
        <v>196</v>
      </c>
      <c r="B21" s="230"/>
      <c r="C21" s="230">
        <v>0.02</v>
      </c>
      <c r="D21" s="230">
        <v>0.22500000000000001</v>
      </c>
      <c r="E21" s="114"/>
      <c r="F21" s="113" t="s">
        <v>11</v>
      </c>
      <c r="G21" s="230">
        <v>5.0339999999999998</v>
      </c>
      <c r="H21" s="230">
        <v>11.797000000000001</v>
      </c>
      <c r="I21" s="230">
        <v>24.07</v>
      </c>
      <c r="J21" s="113"/>
      <c r="K21" s="113" t="s">
        <v>2</v>
      </c>
      <c r="L21" s="230">
        <v>3.3730000000000002</v>
      </c>
      <c r="M21" s="230">
        <v>14.56</v>
      </c>
      <c r="N21" s="230">
        <v>5.976</v>
      </c>
    </row>
    <row r="22" spans="1:14" x14ac:dyDescent="0.35">
      <c r="A22" s="113" t="s">
        <v>37</v>
      </c>
      <c r="B22" s="230">
        <v>0</v>
      </c>
      <c r="C22" s="230">
        <v>1E-3</v>
      </c>
      <c r="D22" s="230">
        <v>0.17399999999999999</v>
      </c>
      <c r="E22" s="114"/>
      <c r="F22" s="113" t="s">
        <v>62</v>
      </c>
      <c r="G22" s="230">
        <v>18.882999999999999</v>
      </c>
      <c r="H22" s="230">
        <v>82.054000000000002</v>
      </c>
      <c r="I22" s="230">
        <v>22.167000000000002</v>
      </c>
      <c r="J22" s="113"/>
      <c r="K22" s="113" t="s">
        <v>145</v>
      </c>
      <c r="L22" s="230">
        <v>17.936</v>
      </c>
      <c r="M22" s="230">
        <v>22.794</v>
      </c>
      <c r="N22" s="230">
        <v>5.1120000000000001</v>
      </c>
    </row>
    <row r="23" spans="1:14" x14ac:dyDescent="0.35">
      <c r="A23" s="113" t="s">
        <v>205</v>
      </c>
      <c r="B23" s="230">
        <v>1.385</v>
      </c>
      <c r="C23" s="230">
        <v>0.182</v>
      </c>
      <c r="D23" s="230">
        <v>0.156</v>
      </c>
      <c r="E23" s="114"/>
      <c r="F23" s="113" t="s">
        <v>47</v>
      </c>
      <c r="G23" s="230">
        <v>20.635000000000002</v>
      </c>
      <c r="H23" s="230">
        <v>31.427</v>
      </c>
      <c r="I23" s="230">
        <v>21.963999999999999</v>
      </c>
      <c r="J23" s="113"/>
      <c r="K23" s="113" t="s">
        <v>152</v>
      </c>
      <c r="L23" s="230"/>
      <c r="M23" s="230">
        <v>7.7779999999999996</v>
      </c>
      <c r="N23" s="230">
        <v>4.7039999999999997</v>
      </c>
    </row>
    <row r="24" spans="1:14" x14ac:dyDescent="0.35">
      <c r="A24" s="113" t="s">
        <v>203</v>
      </c>
      <c r="B24" s="230">
        <v>0.24299999999999999</v>
      </c>
      <c r="C24" s="230">
        <v>0.51600000000000001</v>
      </c>
      <c r="D24" s="230">
        <v>0.13400000000000001</v>
      </c>
      <c r="E24" s="114"/>
      <c r="F24" s="113" t="s">
        <v>176</v>
      </c>
      <c r="G24" s="230">
        <v>7.1749999999999998</v>
      </c>
      <c r="H24" s="230">
        <v>30.565000000000001</v>
      </c>
      <c r="I24" s="230">
        <v>20.701000000000001</v>
      </c>
      <c r="J24" s="113"/>
      <c r="K24" s="113" t="s">
        <v>123</v>
      </c>
      <c r="L24" s="230">
        <v>9.8000000000000004E-2</v>
      </c>
      <c r="M24" s="230">
        <v>3.133</v>
      </c>
      <c r="N24" s="230">
        <v>4.3029999999999999</v>
      </c>
    </row>
    <row r="25" spans="1:14" x14ac:dyDescent="0.35">
      <c r="A25" s="113" t="s">
        <v>243</v>
      </c>
      <c r="B25" s="230">
        <v>6.5720000000000001</v>
      </c>
      <c r="C25" s="230">
        <v>0.114</v>
      </c>
      <c r="D25" s="230">
        <v>0.13300000000000001</v>
      </c>
      <c r="E25" s="114"/>
      <c r="F25" s="113" t="s">
        <v>35</v>
      </c>
      <c r="G25" s="230">
        <v>35.011000000000003</v>
      </c>
      <c r="H25" s="230">
        <v>21.16</v>
      </c>
      <c r="I25" s="230">
        <v>19.204999999999998</v>
      </c>
      <c r="J25" s="113"/>
      <c r="K25" s="113" t="s">
        <v>80</v>
      </c>
      <c r="L25" s="230">
        <v>66.516000000000005</v>
      </c>
      <c r="M25" s="230">
        <v>100.637</v>
      </c>
      <c r="N25" s="230">
        <v>3.8839999999999999</v>
      </c>
    </row>
    <row r="26" spans="1:14" x14ac:dyDescent="0.35">
      <c r="A26" s="113" t="s">
        <v>198</v>
      </c>
      <c r="B26" s="230"/>
      <c r="C26" s="230">
        <v>8.3000000000000004E-2</v>
      </c>
      <c r="D26" s="230">
        <v>9.6000000000000002E-2</v>
      </c>
      <c r="E26" s="114"/>
      <c r="F26" s="113" t="s">
        <v>81</v>
      </c>
      <c r="G26" s="230">
        <v>12.815</v>
      </c>
      <c r="H26" s="230">
        <v>12.125999999999999</v>
      </c>
      <c r="I26" s="230">
        <v>18.337</v>
      </c>
      <c r="J26" s="113"/>
      <c r="K26" s="113" t="s">
        <v>75</v>
      </c>
      <c r="L26" s="230">
        <v>4.2169999999999996</v>
      </c>
      <c r="M26" s="230">
        <v>3.9340000000000002</v>
      </c>
      <c r="N26" s="230">
        <v>3.464</v>
      </c>
    </row>
    <row r="27" spans="1:14" x14ac:dyDescent="0.35">
      <c r="A27" s="113" t="s">
        <v>225</v>
      </c>
      <c r="B27" s="230">
        <v>4.3999999999999997E-2</v>
      </c>
      <c r="C27" s="230">
        <v>3.2000000000000001E-2</v>
      </c>
      <c r="D27" s="230">
        <v>9.5000000000000001E-2</v>
      </c>
      <c r="E27" s="114"/>
      <c r="F27" s="113" t="s">
        <v>1</v>
      </c>
      <c r="G27" s="230">
        <v>17.425000000000001</v>
      </c>
      <c r="H27" s="230">
        <v>9.4130000000000003</v>
      </c>
      <c r="I27" s="230">
        <v>16.901</v>
      </c>
      <c r="J27" s="113"/>
      <c r="K27" s="113" t="s">
        <v>33</v>
      </c>
      <c r="L27" s="230">
        <v>7.782</v>
      </c>
      <c r="M27" s="230">
        <v>6.5819999999999999</v>
      </c>
      <c r="N27" s="230">
        <v>2.9039999999999999</v>
      </c>
    </row>
    <row r="28" spans="1:14" x14ac:dyDescent="0.35">
      <c r="A28" s="113" t="s">
        <v>255</v>
      </c>
      <c r="B28" s="230">
        <v>8.3000000000000004E-2</v>
      </c>
      <c r="C28" s="230">
        <v>0.09</v>
      </c>
      <c r="D28" s="230">
        <v>9.5000000000000001E-2</v>
      </c>
      <c r="E28" s="114"/>
      <c r="F28" s="113" t="s">
        <v>145</v>
      </c>
      <c r="G28" s="230">
        <v>10.393000000000001</v>
      </c>
      <c r="H28" s="230">
        <v>27.183</v>
      </c>
      <c r="I28" s="230">
        <v>14.746</v>
      </c>
      <c r="J28" s="113"/>
      <c r="K28" s="113" t="s">
        <v>106</v>
      </c>
      <c r="L28" s="230"/>
      <c r="M28" s="230">
        <v>0.159</v>
      </c>
      <c r="N28" s="230">
        <v>2.1680000000000001</v>
      </c>
    </row>
    <row r="29" spans="1:14" x14ac:dyDescent="0.35">
      <c r="A29" s="113" t="s">
        <v>247</v>
      </c>
      <c r="B29" s="230">
        <v>0.11799999999999999</v>
      </c>
      <c r="C29" s="230">
        <v>5.6000000000000001E-2</v>
      </c>
      <c r="D29" s="230">
        <v>0.09</v>
      </c>
      <c r="E29" s="114"/>
      <c r="F29" s="113" t="s">
        <v>218</v>
      </c>
      <c r="G29" s="230">
        <v>13.414999999999999</v>
      </c>
      <c r="H29" s="230">
        <v>10.584</v>
      </c>
      <c r="I29" s="230">
        <v>12.555</v>
      </c>
      <c r="J29" s="113"/>
      <c r="K29" s="113" t="s">
        <v>60</v>
      </c>
      <c r="L29" s="230"/>
      <c r="M29" s="230"/>
      <c r="N29" s="230">
        <v>1.7190000000000001</v>
      </c>
    </row>
    <row r="30" spans="1:14" x14ac:dyDescent="0.35">
      <c r="A30" s="113" t="s">
        <v>127</v>
      </c>
      <c r="B30" s="230">
        <v>9.6000000000000002E-2</v>
      </c>
      <c r="C30" s="230">
        <v>0.125</v>
      </c>
      <c r="D30" s="230">
        <v>8.2000000000000003E-2</v>
      </c>
      <c r="E30" s="114"/>
      <c r="F30" s="113" t="s">
        <v>72</v>
      </c>
      <c r="G30" s="230">
        <v>14.067</v>
      </c>
      <c r="H30" s="230">
        <v>16.815999999999999</v>
      </c>
      <c r="I30" s="230">
        <v>10.459</v>
      </c>
      <c r="J30" s="113"/>
      <c r="K30" s="113" t="s">
        <v>173</v>
      </c>
      <c r="L30" s="230">
        <v>1.748</v>
      </c>
      <c r="M30" s="230">
        <v>3.4000000000000002E-2</v>
      </c>
      <c r="N30" s="230">
        <v>1.669</v>
      </c>
    </row>
    <row r="31" spans="1:14" x14ac:dyDescent="0.35">
      <c r="A31" s="113" t="s">
        <v>182</v>
      </c>
      <c r="B31" s="230"/>
      <c r="C31" s="230"/>
      <c r="D31" s="230">
        <v>7.5999999999999998E-2</v>
      </c>
      <c r="E31" s="114"/>
      <c r="F31" s="113" t="s">
        <v>179</v>
      </c>
      <c r="G31" s="230">
        <v>2.899</v>
      </c>
      <c r="H31" s="230">
        <v>10.417999999999999</v>
      </c>
      <c r="I31" s="230">
        <v>10.007</v>
      </c>
      <c r="J31" s="113"/>
      <c r="K31" s="113" t="s">
        <v>181</v>
      </c>
      <c r="L31" s="230">
        <v>0.01</v>
      </c>
      <c r="M31" s="230">
        <v>0.77800000000000002</v>
      </c>
      <c r="N31" s="230">
        <v>1.593</v>
      </c>
    </row>
    <row r="32" spans="1:14" x14ac:dyDescent="0.35">
      <c r="A32" s="113" t="s">
        <v>212</v>
      </c>
      <c r="B32" s="230">
        <v>6.8000000000000005E-2</v>
      </c>
      <c r="C32" s="230">
        <v>4.4999999999999998E-2</v>
      </c>
      <c r="D32" s="230">
        <v>7.0999999999999994E-2</v>
      </c>
      <c r="E32" s="114"/>
      <c r="F32" s="113" t="s">
        <v>190</v>
      </c>
      <c r="G32" s="230">
        <v>6.7830000000000004</v>
      </c>
      <c r="H32" s="230">
        <v>15.087999999999999</v>
      </c>
      <c r="I32" s="230">
        <v>8.766</v>
      </c>
      <c r="J32" s="113"/>
      <c r="K32" s="113" t="s">
        <v>125</v>
      </c>
      <c r="L32" s="230">
        <v>0.96499999999999997</v>
      </c>
      <c r="M32" s="230">
        <v>3.153</v>
      </c>
      <c r="N32" s="230">
        <v>1.5069999999999999</v>
      </c>
    </row>
    <row r="33" spans="1:14" x14ac:dyDescent="0.35">
      <c r="A33" s="113" t="s">
        <v>63</v>
      </c>
      <c r="B33" s="230">
        <v>1E-3</v>
      </c>
      <c r="C33" s="230">
        <v>4.0000000000000001E-3</v>
      </c>
      <c r="D33" s="230">
        <v>6.3E-2</v>
      </c>
      <c r="E33" s="114"/>
      <c r="F33" s="113" t="s">
        <v>251</v>
      </c>
      <c r="G33" s="230">
        <v>6.3</v>
      </c>
      <c r="H33" s="230">
        <v>13.146000000000001</v>
      </c>
      <c r="I33" s="230">
        <v>8.5730000000000004</v>
      </c>
      <c r="J33" s="113"/>
      <c r="K33" s="113" t="s">
        <v>50</v>
      </c>
      <c r="L33" s="230">
        <v>3.8460000000000001</v>
      </c>
      <c r="M33" s="230">
        <v>1.2490000000000001</v>
      </c>
      <c r="N33" s="230">
        <v>1.4990000000000001</v>
      </c>
    </row>
    <row r="34" spans="1:14" x14ac:dyDescent="0.35">
      <c r="A34" s="113" t="s">
        <v>143</v>
      </c>
      <c r="B34" s="230">
        <v>3.4000000000000002E-2</v>
      </c>
      <c r="C34" s="230">
        <v>3.1E-2</v>
      </c>
      <c r="D34" s="230">
        <v>0.05</v>
      </c>
      <c r="E34" s="114"/>
      <c r="F34" s="113" t="s">
        <v>33</v>
      </c>
      <c r="G34" s="230">
        <v>10.917999999999999</v>
      </c>
      <c r="H34" s="230">
        <v>14.653</v>
      </c>
      <c r="I34" s="230">
        <v>8.2289999999999992</v>
      </c>
      <c r="J34" s="113"/>
      <c r="K34" s="113" t="s">
        <v>35</v>
      </c>
      <c r="L34" s="230">
        <v>0.98</v>
      </c>
      <c r="M34" s="230">
        <v>0.08</v>
      </c>
      <c r="N34" s="230">
        <v>1.361</v>
      </c>
    </row>
    <row r="35" spans="1:14" x14ac:dyDescent="0.35">
      <c r="A35" s="113" t="s">
        <v>200</v>
      </c>
      <c r="B35" s="230"/>
      <c r="C35" s="230"/>
      <c r="D35" s="230">
        <v>4.3999999999999997E-2</v>
      </c>
      <c r="E35" s="114"/>
      <c r="F35" s="113" t="s">
        <v>217</v>
      </c>
      <c r="G35" s="230">
        <v>1.7569999999999999</v>
      </c>
      <c r="H35" s="230">
        <v>4.9669999999999996</v>
      </c>
      <c r="I35" s="230">
        <v>8.1709999999999994</v>
      </c>
      <c r="J35" s="113"/>
      <c r="K35" s="113" t="s">
        <v>151</v>
      </c>
      <c r="L35" s="230">
        <v>0.501</v>
      </c>
      <c r="M35" s="230">
        <v>2.0419999999999998</v>
      </c>
      <c r="N35" s="230">
        <v>1.3340000000000001</v>
      </c>
    </row>
    <row r="36" spans="1:14" x14ac:dyDescent="0.35">
      <c r="A36" s="113" t="s">
        <v>179</v>
      </c>
      <c r="B36" s="230">
        <v>0.184</v>
      </c>
      <c r="C36" s="230">
        <v>0.111</v>
      </c>
      <c r="D36" s="230">
        <v>4.2000000000000003E-2</v>
      </c>
      <c r="E36" s="114"/>
      <c r="F36" s="113" t="s">
        <v>220</v>
      </c>
      <c r="G36" s="230">
        <v>35.96</v>
      </c>
      <c r="H36" s="230">
        <v>7.6210000000000004</v>
      </c>
      <c r="I36" s="230">
        <v>7.6779999999999999</v>
      </c>
      <c r="J36" s="113"/>
      <c r="K36" s="113" t="s">
        <v>49</v>
      </c>
      <c r="L36" s="230">
        <v>0.96599999999999997</v>
      </c>
      <c r="M36" s="230">
        <v>2.2589999999999999</v>
      </c>
      <c r="N36" s="230">
        <v>1.2290000000000001</v>
      </c>
    </row>
    <row r="37" spans="1:14" x14ac:dyDescent="0.35">
      <c r="A37" s="113" t="s">
        <v>144</v>
      </c>
      <c r="B37" s="230">
        <v>3.0000000000000001E-3</v>
      </c>
      <c r="C37" s="230">
        <v>7.0000000000000001E-3</v>
      </c>
      <c r="D37" s="230">
        <v>3.7999999999999999E-2</v>
      </c>
      <c r="E37" s="114"/>
      <c r="F37" s="113" t="s">
        <v>129</v>
      </c>
      <c r="G37" s="230">
        <v>10.765000000000001</v>
      </c>
      <c r="H37" s="230">
        <v>129.93100000000001</v>
      </c>
      <c r="I37" s="230">
        <v>7.306</v>
      </c>
      <c r="J37" s="113"/>
      <c r="K37" s="113" t="s">
        <v>74</v>
      </c>
      <c r="L37" s="230">
        <v>0.27500000000000002</v>
      </c>
      <c r="M37" s="230">
        <v>1.266</v>
      </c>
      <c r="N37" s="230">
        <v>1.1020000000000001</v>
      </c>
    </row>
    <row r="38" spans="1:14" x14ac:dyDescent="0.35">
      <c r="A38" s="113" t="s">
        <v>170</v>
      </c>
      <c r="B38" s="230"/>
      <c r="C38" s="230">
        <v>6.0000000000000001E-3</v>
      </c>
      <c r="D38" s="230">
        <v>3.4000000000000002E-2</v>
      </c>
      <c r="E38" s="114"/>
      <c r="F38" s="113" t="s">
        <v>98</v>
      </c>
      <c r="G38" s="230">
        <v>3.5459999999999998</v>
      </c>
      <c r="H38" s="230">
        <v>19.169</v>
      </c>
      <c r="I38" s="230">
        <v>6.5919999999999996</v>
      </c>
      <c r="J38" s="113"/>
      <c r="K38" s="113" t="s">
        <v>72</v>
      </c>
      <c r="L38" s="230">
        <v>0.67200000000000004</v>
      </c>
      <c r="M38" s="230">
        <v>0.47399999999999998</v>
      </c>
      <c r="N38" s="230">
        <v>0.99199999999999999</v>
      </c>
    </row>
    <row r="39" spans="1:14" x14ac:dyDescent="0.35">
      <c r="A39" s="113" t="s">
        <v>138</v>
      </c>
      <c r="B39" s="230">
        <v>1E-3</v>
      </c>
      <c r="C39" s="230">
        <v>0</v>
      </c>
      <c r="D39" s="230">
        <v>3.3000000000000002E-2</v>
      </c>
      <c r="E39" s="114"/>
      <c r="F39" s="113" t="s">
        <v>133</v>
      </c>
      <c r="G39" s="230">
        <v>2.1960000000000002</v>
      </c>
      <c r="H39" s="230">
        <v>4.8639999999999999</v>
      </c>
      <c r="I39" s="230">
        <v>6.4770000000000003</v>
      </c>
      <c r="J39" s="113"/>
      <c r="K39" s="113" t="s">
        <v>10</v>
      </c>
      <c r="L39" s="230">
        <v>1.708</v>
      </c>
      <c r="M39" s="230">
        <v>0.91700000000000004</v>
      </c>
      <c r="N39" s="230">
        <v>0.93700000000000006</v>
      </c>
    </row>
    <row r="40" spans="1:14" x14ac:dyDescent="0.35">
      <c r="A40" s="113" t="s">
        <v>181</v>
      </c>
      <c r="B40" s="230"/>
      <c r="C40" s="230">
        <v>2.5999999999999999E-2</v>
      </c>
      <c r="D40" s="230">
        <v>3.1E-2</v>
      </c>
      <c r="E40" s="114"/>
      <c r="F40" s="113" t="s">
        <v>21</v>
      </c>
      <c r="G40" s="230">
        <v>3.1469999999999998</v>
      </c>
      <c r="H40" s="230">
        <v>23.427</v>
      </c>
      <c r="I40" s="230">
        <v>6.4279999999999999</v>
      </c>
      <c r="J40" s="113"/>
      <c r="K40" s="113" t="s">
        <v>162</v>
      </c>
      <c r="L40" s="230">
        <v>91.168000000000006</v>
      </c>
      <c r="M40" s="230">
        <v>1.92</v>
      </c>
      <c r="N40" s="230">
        <v>0.628</v>
      </c>
    </row>
    <row r="41" spans="1:14" x14ac:dyDescent="0.35">
      <c r="A41" s="113" t="s">
        <v>176</v>
      </c>
      <c r="B41" s="230">
        <v>0.01</v>
      </c>
      <c r="C41" s="230">
        <v>6.0000000000000001E-3</v>
      </c>
      <c r="D41" s="230">
        <v>2.4E-2</v>
      </c>
      <c r="E41" s="114"/>
      <c r="F41" s="113" t="s">
        <v>199</v>
      </c>
      <c r="G41" s="230">
        <v>0.16700000000000001</v>
      </c>
      <c r="H41" s="230">
        <v>50.167999999999999</v>
      </c>
      <c r="I41" s="230">
        <v>6.4279999999999999</v>
      </c>
      <c r="J41" s="113"/>
      <c r="K41" s="113" t="s">
        <v>79</v>
      </c>
      <c r="L41" s="230">
        <v>2.4E-2</v>
      </c>
      <c r="M41" s="230">
        <v>1.4999999999999999E-2</v>
      </c>
      <c r="N41" s="230">
        <v>0.60199999999999998</v>
      </c>
    </row>
    <row r="42" spans="1:14" x14ac:dyDescent="0.35">
      <c r="A42" s="113" t="s">
        <v>3</v>
      </c>
      <c r="B42" s="230">
        <v>0.30399999999999999</v>
      </c>
      <c r="C42" s="230">
        <v>0</v>
      </c>
      <c r="D42" s="230">
        <v>2.3E-2</v>
      </c>
      <c r="E42" s="114"/>
      <c r="F42" s="113" t="s">
        <v>230</v>
      </c>
      <c r="G42" s="230">
        <v>1.536</v>
      </c>
      <c r="H42" s="230">
        <v>7.35</v>
      </c>
      <c r="I42" s="230">
        <v>5.5990000000000002</v>
      </c>
      <c r="J42" s="113"/>
      <c r="K42" s="113" t="s">
        <v>23</v>
      </c>
      <c r="L42" s="230"/>
      <c r="M42" s="230">
        <v>1E-3</v>
      </c>
      <c r="N42" s="230">
        <v>0.59599999999999997</v>
      </c>
    </row>
    <row r="43" spans="1:14" x14ac:dyDescent="0.35">
      <c r="A43" s="113" t="s">
        <v>229</v>
      </c>
      <c r="B43" s="230">
        <v>0</v>
      </c>
      <c r="C43" s="230"/>
      <c r="D43" s="230">
        <v>2.3E-2</v>
      </c>
      <c r="E43" s="114"/>
      <c r="F43" s="113" t="s">
        <v>154</v>
      </c>
      <c r="G43" s="230"/>
      <c r="H43" s="230">
        <v>1.4E-2</v>
      </c>
      <c r="I43" s="230">
        <v>5.423</v>
      </c>
      <c r="J43" s="113"/>
      <c r="K43" s="113" t="s">
        <v>19</v>
      </c>
      <c r="L43" s="230">
        <v>0.46700000000000003</v>
      </c>
      <c r="M43" s="230">
        <v>1.046</v>
      </c>
      <c r="N43" s="230">
        <v>0.49399999999999999</v>
      </c>
    </row>
    <row r="44" spans="1:14" x14ac:dyDescent="0.35">
      <c r="A44" s="113" t="s">
        <v>239</v>
      </c>
      <c r="B44" s="230">
        <v>2.4E-2</v>
      </c>
      <c r="C44" s="230">
        <v>2.4E-2</v>
      </c>
      <c r="D44" s="230">
        <v>2.3E-2</v>
      </c>
      <c r="E44" s="114"/>
      <c r="F44" s="113" t="s">
        <v>202</v>
      </c>
      <c r="G44" s="230">
        <v>3.3410000000000002</v>
      </c>
      <c r="H44" s="230">
        <v>7.6520000000000001</v>
      </c>
      <c r="I44" s="230">
        <v>4.6150000000000002</v>
      </c>
      <c r="J44" s="113"/>
      <c r="K44" s="113" t="s">
        <v>108</v>
      </c>
      <c r="L44" s="230">
        <v>0.219</v>
      </c>
      <c r="M44" s="230">
        <v>0.24099999999999999</v>
      </c>
      <c r="N44" s="230">
        <v>0.49399999999999999</v>
      </c>
    </row>
    <row r="45" spans="1:14" x14ac:dyDescent="0.35">
      <c r="A45" s="113" t="s">
        <v>201</v>
      </c>
      <c r="B45" s="230"/>
      <c r="C45" s="230">
        <v>7.0000000000000007E-2</v>
      </c>
      <c r="D45" s="230">
        <v>2.1999999999999999E-2</v>
      </c>
      <c r="E45" s="114"/>
      <c r="F45" s="113" t="s">
        <v>254</v>
      </c>
      <c r="G45" s="230">
        <v>2.4849999999999999</v>
      </c>
      <c r="H45" s="230">
        <v>1.9790000000000001</v>
      </c>
      <c r="I45" s="230">
        <v>4.5490000000000004</v>
      </c>
      <c r="J45" s="113"/>
      <c r="K45" s="113" t="s">
        <v>169</v>
      </c>
      <c r="L45" s="230">
        <v>1.25</v>
      </c>
      <c r="M45" s="230"/>
      <c r="N45" s="230">
        <v>0.48699999999999999</v>
      </c>
    </row>
    <row r="46" spans="1:14" x14ac:dyDescent="0.35">
      <c r="A46" s="113" t="s">
        <v>202</v>
      </c>
      <c r="B46" s="230">
        <v>0.49099999999999999</v>
      </c>
      <c r="C46" s="230">
        <v>5.2999999999999999E-2</v>
      </c>
      <c r="D46" s="230">
        <v>2.1000000000000001E-2</v>
      </c>
      <c r="E46" s="114"/>
      <c r="F46" s="113" t="s">
        <v>8</v>
      </c>
      <c r="G46" s="230">
        <v>2.1</v>
      </c>
      <c r="H46" s="230">
        <v>0.45300000000000001</v>
      </c>
      <c r="I46" s="230">
        <v>4.1740000000000004</v>
      </c>
      <c r="J46" s="113"/>
      <c r="K46" s="113" t="s">
        <v>147</v>
      </c>
      <c r="L46" s="230">
        <v>0.154</v>
      </c>
      <c r="M46" s="230">
        <v>0.79400000000000004</v>
      </c>
      <c r="N46" s="230">
        <v>0.46800000000000003</v>
      </c>
    </row>
    <row r="47" spans="1:14" x14ac:dyDescent="0.35">
      <c r="A47" s="113" t="s">
        <v>252</v>
      </c>
      <c r="B47" s="230">
        <v>1.7000000000000001E-2</v>
      </c>
      <c r="C47" s="230">
        <v>7.0000000000000001E-3</v>
      </c>
      <c r="D47" s="230">
        <v>1.7000000000000001E-2</v>
      </c>
      <c r="E47" s="114"/>
      <c r="F47" s="113" t="s">
        <v>195</v>
      </c>
      <c r="G47" s="230">
        <v>0.63400000000000001</v>
      </c>
      <c r="H47" s="230">
        <v>0.59699999999999998</v>
      </c>
      <c r="I47" s="230">
        <v>4.1559999999999997</v>
      </c>
      <c r="J47" s="113"/>
      <c r="K47" s="113" t="s">
        <v>26</v>
      </c>
      <c r="L47" s="230">
        <v>1.7350000000000001</v>
      </c>
      <c r="M47" s="230">
        <v>0.63400000000000001</v>
      </c>
      <c r="N47" s="230">
        <v>0.34699999999999998</v>
      </c>
    </row>
    <row r="48" spans="1:14" x14ac:dyDescent="0.35">
      <c r="A48" s="113" t="s">
        <v>213</v>
      </c>
      <c r="B48" s="230">
        <v>3.1E-2</v>
      </c>
      <c r="C48" s="230">
        <v>3.1E-2</v>
      </c>
      <c r="D48" s="230">
        <v>1.6E-2</v>
      </c>
      <c r="E48" s="114"/>
      <c r="F48" s="113" t="s">
        <v>221</v>
      </c>
      <c r="G48" s="230">
        <v>2.746</v>
      </c>
      <c r="H48" s="230">
        <v>16.260000000000002</v>
      </c>
      <c r="I48" s="230">
        <v>4.1399999999999997</v>
      </c>
      <c r="J48" s="113"/>
      <c r="K48" s="113" t="s">
        <v>199</v>
      </c>
      <c r="L48" s="230">
        <v>0</v>
      </c>
      <c r="M48" s="230">
        <v>2E-3</v>
      </c>
      <c r="N48" s="230">
        <v>0.32900000000000001</v>
      </c>
    </row>
    <row r="49" spans="1:14" x14ac:dyDescent="0.35">
      <c r="A49" s="113" t="s">
        <v>43</v>
      </c>
      <c r="B49" s="230"/>
      <c r="C49" s="230"/>
      <c r="D49" s="230">
        <v>1.4E-2</v>
      </c>
      <c r="E49" s="114"/>
      <c r="F49" s="113" t="s">
        <v>125</v>
      </c>
      <c r="G49" s="230">
        <v>5.1980000000000004</v>
      </c>
      <c r="H49" s="230">
        <v>16.591000000000001</v>
      </c>
      <c r="I49" s="230">
        <v>3.9980000000000002</v>
      </c>
      <c r="J49" s="113"/>
      <c r="K49" s="113" t="s">
        <v>142</v>
      </c>
      <c r="L49" s="230">
        <v>1.544</v>
      </c>
      <c r="M49" s="230">
        <v>6.0999999999999999E-2</v>
      </c>
      <c r="N49" s="230">
        <v>0.314</v>
      </c>
    </row>
    <row r="50" spans="1:14" x14ac:dyDescent="0.35">
      <c r="A50" s="113" t="s">
        <v>244</v>
      </c>
      <c r="B50" s="230">
        <v>7.0000000000000001E-3</v>
      </c>
      <c r="C50" s="230">
        <v>0.14199999999999999</v>
      </c>
      <c r="D50" s="230">
        <v>1.2999999999999999E-2</v>
      </c>
      <c r="E50" s="114"/>
      <c r="F50" s="113" t="s">
        <v>155</v>
      </c>
      <c r="G50" s="230">
        <v>0.01</v>
      </c>
      <c r="H50" s="230">
        <v>4.0000000000000001E-3</v>
      </c>
      <c r="I50" s="230">
        <v>3.863</v>
      </c>
      <c r="J50" s="113"/>
      <c r="K50" s="113" t="s">
        <v>219</v>
      </c>
      <c r="L50" s="230"/>
      <c r="M50" s="230">
        <v>0.04</v>
      </c>
      <c r="N50" s="230">
        <v>0.249</v>
      </c>
    </row>
    <row r="51" spans="1:14" x14ac:dyDescent="0.35">
      <c r="A51" s="113" t="s">
        <v>174</v>
      </c>
      <c r="B51" s="230">
        <v>0</v>
      </c>
      <c r="C51" s="230"/>
      <c r="D51" s="230">
        <v>1.2E-2</v>
      </c>
      <c r="E51" s="114"/>
      <c r="F51" s="113" t="s">
        <v>215</v>
      </c>
      <c r="G51" s="230">
        <v>0.96299999999999997</v>
      </c>
      <c r="H51" s="230">
        <v>3.0609999999999999</v>
      </c>
      <c r="I51" s="230">
        <v>3.6230000000000002</v>
      </c>
      <c r="J51" s="113"/>
      <c r="K51" s="113" t="s">
        <v>172</v>
      </c>
      <c r="L51" s="230">
        <v>0.7</v>
      </c>
      <c r="M51" s="230">
        <v>2.9000000000000001E-2</v>
      </c>
      <c r="N51" s="230">
        <v>0.23799999999999999</v>
      </c>
    </row>
    <row r="52" spans="1:14" x14ac:dyDescent="0.35">
      <c r="A52" s="113" t="s">
        <v>237</v>
      </c>
      <c r="B52" s="230">
        <v>8.0000000000000002E-3</v>
      </c>
      <c r="C52" s="230">
        <v>8.7999999999999995E-2</v>
      </c>
      <c r="D52" s="230">
        <v>1.2E-2</v>
      </c>
      <c r="E52" s="114"/>
      <c r="F52" s="113" t="s">
        <v>212</v>
      </c>
      <c r="G52" s="230">
        <v>2.7269999999999999</v>
      </c>
      <c r="H52" s="230">
        <v>0.22500000000000001</v>
      </c>
      <c r="I52" s="230">
        <v>3.4889999999999999</v>
      </c>
      <c r="J52" s="113"/>
      <c r="K52" s="113" t="s">
        <v>238</v>
      </c>
      <c r="L52" s="230">
        <v>2.7E-2</v>
      </c>
      <c r="M52" s="230">
        <v>1.4999999999999999E-2</v>
      </c>
      <c r="N52" s="230">
        <v>0.23200000000000001</v>
      </c>
    </row>
    <row r="53" spans="1:14" x14ac:dyDescent="0.35">
      <c r="A53" s="113" t="s">
        <v>251</v>
      </c>
      <c r="B53" s="230">
        <v>3.0000000000000001E-3</v>
      </c>
      <c r="C53" s="230">
        <v>1E-3</v>
      </c>
      <c r="D53" s="230">
        <v>1.2E-2</v>
      </c>
      <c r="E53" s="114"/>
      <c r="F53" s="113" t="s">
        <v>143</v>
      </c>
      <c r="G53" s="230">
        <v>3.1269999999999998</v>
      </c>
      <c r="H53" s="230">
        <v>1.8380000000000001</v>
      </c>
      <c r="I53" s="230">
        <v>3.4460000000000002</v>
      </c>
      <c r="J53" s="113"/>
      <c r="K53" s="113" t="s">
        <v>170</v>
      </c>
      <c r="L53" s="230"/>
      <c r="M53" s="230">
        <v>0.1</v>
      </c>
      <c r="N53" s="230">
        <v>0.20100000000000001</v>
      </c>
    </row>
    <row r="54" spans="1:14" x14ac:dyDescent="0.35">
      <c r="A54" s="113" t="s">
        <v>107</v>
      </c>
      <c r="B54" s="230">
        <v>3.0000000000000001E-3</v>
      </c>
      <c r="C54" s="230">
        <v>0.03</v>
      </c>
      <c r="D54" s="230">
        <v>1.0999999999999999E-2</v>
      </c>
      <c r="E54" s="114"/>
      <c r="F54" s="113" t="s">
        <v>112</v>
      </c>
      <c r="G54" s="230"/>
      <c r="H54" s="230">
        <v>0.75600000000000001</v>
      </c>
      <c r="I54" s="230">
        <v>3.4249999999999998</v>
      </c>
      <c r="J54" s="113"/>
      <c r="K54" s="113" t="s">
        <v>179</v>
      </c>
      <c r="L54" s="230">
        <v>2.0430000000000001</v>
      </c>
      <c r="M54" s="230">
        <v>2.9870000000000001</v>
      </c>
      <c r="N54" s="230">
        <v>0.191</v>
      </c>
    </row>
    <row r="55" spans="1:14" x14ac:dyDescent="0.35">
      <c r="A55" s="113" t="s">
        <v>171</v>
      </c>
      <c r="B55" s="230"/>
      <c r="C55" s="230"/>
      <c r="D55" s="230">
        <v>1.0999999999999999E-2</v>
      </c>
      <c r="E55" s="114"/>
      <c r="F55" s="113" t="s">
        <v>10</v>
      </c>
      <c r="G55" s="230">
        <v>1.3049999999999999</v>
      </c>
      <c r="H55" s="230">
        <v>1.835</v>
      </c>
      <c r="I55" s="230">
        <v>3.4209999999999998</v>
      </c>
      <c r="J55" s="113"/>
      <c r="K55" s="113" t="s">
        <v>122</v>
      </c>
      <c r="L55" s="230">
        <v>1.2E-2</v>
      </c>
      <c r="M55" s="230">
        <v>0.19900000000000001</v>
      </c>
      <c r="N55" s="230">
        <v>0.17499999999999999</v>
      </c>
    </row>
    <row r="56" spans="1:14" x14ac:dyDescent="0.35">
      <c r="A56" s="113" t="s">
        <v>175</v>
      </c>
      <c r="B56" s="230">
        <v>0</v>
      </c>
      <c r="C56" s="230">
        <v>8.9999999999999993E-3</v>
      </c>
      <c r="D56" s="230">
        <v>1.0999999999999999E-2</v>
      </c>
      <c r="E56" s="114"/>
      <c r="F56" s="113" t="s">
        <v>61</v>
      </c>
      <c r="G56" s="230">
        <v>2.1709999999999998</v>
      </c>
      <c r="H56" s="230">
        <v>7.774</v>
      </c>
      <c r="I56" s="230">
        <v>3.2050000000000001</v>
      </c>
      <c r="J56" s="113"/>
      <c r="K56" s="113" t="s">
        <v>132</v>
      </c>
      <c r="L56" s="230">
        <v>2.8000000000000001E-2</v>
      </c>
      <c r="M56" s="230">
        <v>2.1999999999999999E-2</v>
      </c>
      <c r="N56" s="230">
        <v>0.159</v>
      </c>
    </row>
    <row r="57" spans="1:14" x14ac:dyDescent="0.35">
      <c r="A57" s="113" t="s">
        <v>199</v>
      </c>
      <c r="B57" s="230">
        <v>6.0000000000000001E-3</v>
      </c>
      <c r="C57" s="230">
        <v>0.01</v>
      </c>
      <c r="D57" s="230">
        <v>1.0999999999999999E-2</v>
      </c>
      <c r="E57" s="114"/>
      <c r="F57" s="113" t="s">
        <v>120</v>
      </c>
      <c r="G57" s="230">
        <v>0.38300000000000001</v>
      </c>
      <c r="H57" s="230">
        <v>1.6</v>
      </c>
      <c r="I57" s="230">
        <v>3.1640000000000001</v>
      </c>
      <c r="J57" s="113"/>
      <c r="K57" s="113" t="s">
        <v>251</v>
      </c>
      <c r="L57" s="230">
        <v>0.14699999999999999</v>
      </c>
      <c r="M57" s="230">
        <v>4.1000000000000002E-2</v>
      </c>
      <c r="N57" s="230">
        <v>0.14899999999999999</v>
      </c>
    </row>
    <row r="58" spans="1:14" x14ac:dyDescent="0.35">
      <c r="A58" s="113" t="s">
        <v>257</v>
      </c>
      <c r="B58" s="230">
        <v>1.37</v>
      </c>
      <c r="C58" s="230">
        <v>2.4E-2</v>
      </c>
      <c r="D58" s="230">
        <v>1.0999999999999999E-2</v>
      </c>
      <c r="E58" s="114"/>
      <c r="F58" s="113" t="s">
        <v>197</v>
      </c>
      <c r="G58" s="230">
        <v>1.411</v>
      </c>
      <c r="H58" s="230">
        <v>1.3620000000000001</v>
      </c>
      <c r="I58" s="230">
        <v>2.9079999999999999</v>
      </c>
      <c r="J58" s="113"/>
      <c r="K58" s="113" t="s">
        <v>107</v>
      </c>
      <c r="L58" s="230">
        <v>1E-3</v>
      </c>
      <c r="M58" s="230"/>
      <c r="N58" s="230">
        <v>0.14299999999999999</v>
      </c>
    </row>
    <row r="59" spans="1:14" x14ac:dyDescent="0.35">
      <c r="A59" s="113" t="s">
        <v>164</v>
      </c>
      <c r="B59" s="230"/>
      <c r="C59" s="230">
        <v>2E-3</v>
      </c>
      <c r="D59" s="230">
        <v>0.01</v>
      </c>
      <c r="E59" s="114"/>
      <c r="F59" s="113" t="s">
        <v>26</v>
      </c>
      <c r="G59" s="230">
        <v>0.29799999999999999</v>
      </c>
      <c r="H59" s="230">
        <v>18.890999999999998</v>
      </c>
      <c r="I59" s="230">
        <v>2.4359999999999999</v>
      </c>
      <c r="J59" s="113"/>
      <c r="K59" s="113" t="s">
        <v>135</v>
      </c>
      <c r="L59" s="230">
        <v>2.7E-2</v>
      </c>
      <c r="M59" s="230">
        <v>6.0000000000000001E-3</v>
      </c>
      <c r="N59" s="230">
        <v>0.14299999999999999</v>
      </c>
    </row>
    <row r="60" spans="1:14" x14ac:dyDescent="0.35">
      <c r="A60" s="113" t="s">
        <v>104</v>
      </c>
      <c r="B60" s="230">
        <v>3.0000000000000001E-3</v>
      </c>
      <c r="C60" s="230">
        <v>8.0000000000000002E-3</v>
      </c>
      <c r="D60" s="230">
        <v>8.9999999999999993E-3</v>
      </c>
      <c r="E60" s="114"/>
      <c r="F60" s="113" t="s">
        <v>149</v>
      </c>
      <c r="G60" s="230">
        <v>5.359</v>
      </c>
      <c r="H60" s="230">
        <v>4.0090000000000003</v>
      </c>
      <c r="I60" s="230">
        <v>2.339</v>
      </c>
      <c r="J60" s="113"/>
      <c r="K60" s="113" t="s">
        <v>103</v>
      </c>
      <c r="L60" s="230">
        <v>0.18099999999999999</v>
      </c>
      <c r="M60" s="230">
        <v>0.41699999999999998</v>
      </c>
      <c r="N60" s="230">
        <v>0.124</v>
      </c>
    </row>
    <row r="61" spans="1:14" x14ac:dyDescent="0.35">
      <c r="A61" s="113" t="s">
        <v>123</v>
      </c>
      <c r="B61" s="230">
        <v>8.9999999999999993E-3</v>
      </c>
      <c r="C61" s="230">
        <v>7.0000000000000001E-3</v>
      </c>
      <c r="D61" s="230">
        <v>8.9999999999999993E-3</v>
      </c>
      <c r="E61" s="114"/>
      <c r="F61" s="113" t="s">
        <v>222</v>
      </c>
      <c r="G61" s="230">
        <v>7.0000000000000007E-2</v>
      </c>
      <c r="H61" s="230">
        <v>6.9770000000000003</v>
      </c>
      <c r="I61" s="230">
        <v>2.3279999999999998</v>
      </c>
      <c r="J61" s="113"/>
      <c r="K61" s="113" t="s">
        <v>257</v>
      </c>
      <c r="L61" s="230">
        <v>4.1000000000000002E-2</v>
      </c>
      <c r="M61" s="230">
        <v>1.2999999999999999E-2</v>
      </c>
      <c r="N61" s="230">
        <v>6.6000000000000003E-2</v>
      </c>
    </row>
    <row r="62" spans="1:14" x14ac:dyDescent="0.35">
      <c r="A62" s="113" t="s">
        <v>36</v>
      </c>
      <c r="B62" s="230">
        <v>1E-3</v>
      </c>
      <c r="C62" s="230">
        <v>3.0000000000000001E-3</v>
      </c>
      <c r="D62" s="230">
        <v>7.0000000000000001E-3</v>
      </c>
      <c r="E62" s="114"/>
      <c r="F62" s="113" t="s">
        <v>104</v>
      </c>
      <c r="G62" s="230">
        <v>2.3010000000000002</v>
      </c>
      <c r="H62" s="230">
        <v>5.516</v>
      </c>
      <c r="I62" s="230">
        <v>2.1320000000000001</v>
      </c>
      <c r="J62" s="113"/>
      <c r="K62" s="113" t="s">
        <v>20</v>
      </c>
      <c r="L62" s="230">
        <v>7.6999999999999999E-2</v>
      </c>
      <c r="M62" s="230">
        <v>0</v>
      </c>
      <c r="N62" s="230">
        <v>6.0999999999999999E-2</v>
      </c>
    </row>
    <row r="63" spans="1:14" x14ac:dyDescent="0.35">
      <c r="A63" s="113" t="s">
        <v>236</v>
      </c>
      <c r="B63" s="230">
        <v>5.2999999999999999E-2</v>
      </c>
      <c r="C63" s="230">
        <v>1.0999999999999999E-2</v>
      </c>
      <c r="D63" s="230">
        <v>7.0000000000000001E-3</v>
      </c>
      <c r="E63" s="114"/>
      <c r="F63" s="113" t="s">
        <v>223</v>
      </c>
      <c r="G63" s="230">
        <v>1.8049999999999999</v>
      </c>
      <c r="H63" s="230">
        <v>2.7919999999999998</v>
      </c>
      <c r="I63" s="230">
        <v>2.1080000000000001</v>
      </c>
      <c r="J63" s="113"/>
      <c r="K63" s="113" t="s">
        <v>114</v>
      </c>
      <c r="L63" s="230">
        <v>1.4710000000000001</v>
      </c>
      <c r="M63" s="230">
        <v>2E-3</v>
      </c>
      <c r="N63" s="230">
        <v>4.5999999999999999E-2</v>
      </c>
    </row>
    <row r="64" spans="1:14" x14ac:dyDescent="0.35">
      <c r="A64" s="113" t="s">
        <v>248</v>
      </c>
      <c r="B64" s="230">
        <v>0.39900000000000002</v>
      </c>
      <c r="C64" s="230"/>
      <c r="D64" s="230">
        <v>6.0000000000000001E-3</v>
      </c>
      <c r="E64" s="114"/>
      <c r="F64" s="113" t="s">
        <v>213</v>
      </c>
      <c r="G64" s="230">
        <v>0.13600000000000001</v>
      </c>
      <c r="H64" s="230">
        <v>0.32700000000000001</v>
      </c>
      <c r="I64" s="230">
        <v>2.02</v>
      </c>
      <c r="J64" s="113"/>
      <c r="K64" s="113" t="s">
        <v>218</v>
      </c>
      <c r="L64" s="230">
        <v>7.1999999999999995E-2</v>
      </c>
      <c r="M64" s="230"/>
      <c r="N64" s="230">
        <v>4.4999999999999998E-2</v>
      </c>
    </row>
    <row r="65" spans="1:14" x14ac:dyDescent="0.35">
      <c r="A65" s="113" t="s">
        <v>256</v>
      </c>
      <c r="B65" s="230">
        <v>3.2000000000000001E-2</v>
      </c>
      <c r="C65" s="230">
        <v>8.9999999999999993E-3</v>
      </c>
      <c r="D65" s="230">
        <v>6.0000000000000001E-3</v>
      </c>
      <c r="E65" s="114"/>
      <c r="F65" s="113" t="s">
        <v>12</v>
      </c>
      <c r="G65" s="230">
        <v>3.2559999999999998</v>
      </c>
      <c r="H65" s="230">
        <v>22.97</v>
      </c>
      <c r="I65" s="230">
        <v>2.0190000000000001</v>
      </c>
      <c r="J65" s="113"/>
      <c r="K65" s="113" t="s">
        <v>36</v>
      </c>
      <c r="L65" s="230">
        <v>0.34399999999999997</v>
      </c>
      <c r="M65" s="230"/>
      <c r="N65" s="230">
        <v>4.1000000000000002E-2</v>
      </c>
    </row>
    <row r="66" spans="1:14" x14ac:dyDescent="0.35">
      <c r="A66" s="113" t="s">
        <v>142</v>
      </c>
      <c r="B66" s="230">
        <v>3.0000000000000001E-3</v>
      </c>
      <c r="C66" s="230">
        <v>1.7999999999999999E-2</v>
      </c>
      <c r="D66" s="230">
        <v>5.0000000000000001E-3</v>
      </c>
      <c r="E66" s="114"/>
      <c r="F66" s="113" t="s">
        <v>97</v>
      </c>
      <c r="G66" s="230">
        <v>318.99700000000001</v>
      </c>
      <c r="H66" s="230">
        <v>11.744</v>
      </c>
      <c r="I66" s="230">
        <v>2.0190000000000001</v>
      </c>
      <c r="J66" s="113"/>
      <c r="K66" s="113" t="s">
        <v>253</v>
      </c>
      <c r="L66" s="230">
        <v>3.3000000000000002E-2</v>
      </c>
      <c r="M66" s="230">
        <v>0</v>
      </c>
      <c r="N66" s="230">
        <v>3.9E-2</v>
      </c>
    </row>
    <row r="67" spans="1:14" x14ac:dyDescent="0.35">
      <c r="A67" s="113" t="s">
        <v>150</v>
      </c>
      <c r="B67" s="230">
        <v>0</v>
      </c>
      <c r="C67" s="230">
        <v>2E-3</v>
      </c>
      <c r="D67" s="230">
        <v>5.0000000000000001E-3</v>
      </c>
      <c r="E67" s="114"/>
      <c r="F67" s="113" t="s">
        <v>51</v>
      </c>
      <c r="G67" s="230">
        <v>2.0009999999999999</v>
      </c>
      <c r="H67" s="230">
        <v>3.3149999999999999</v>
      </c>
      <c r="I67" s="230">
        <v>2.0009999999999999</v>
      </c>
      <c r="J67" s="113"/>
      <c r="K67" s="113" t="s">
        <v>149</v>
      </c>
      <c r="L67" s="230"/>
      <c r="M67" s="230">
        <v>0.46300000000000002</v>
      </c>
      <c r="N67" s="230">
        <v>3.4000000000000002E-2</v>
      </c>
    </row>
    <row r="68" spans="1:14" x14ac:dyDescent="0.35">
      <c r="A68" s="113" t="s">
        <v>79</v>
      </c>
      <c r="B68" s="230"/>
      <c r="C68" s="230">
        <v>0</v>
      </c>
      <c r="D68" s="230">
        <v>4.0000000000000001E-3</v>
      </c>
      <c r="E68" s="114"/>
      <c r="F68" s="113" t="s">
        <v>229</v>
      </c>
      <c r="G68" s="230">
        <v>4.8000000000000001E-2</v>
      </c>
      <c r="H68" s="230">
        <v>0.98699999999999999</v>
      </c>
      <c r="I68" s="230">
        <v>1.9219999999999999</v>
      </c>
      <c r="J68" s="113"/>
      <c r="K68" s="113" t="s">
        <v>117</v>
      </c>
      <c r="L68" s="230">
        <v>1.6639999999999999</v>
      </c>
      <c r="M68" s="230">
        <v>6.0000000000000001E-3</v>
      </c>
      <c r="N68" s="230">
        <v>2.9000000000000001E-2</v>
      </c>
    </row>
    <row r="69" spans="1:14" x14ac:dyDescent="0.35">
      <c r="A69" s="113" t="s">
        <v>130</v>
      </c>
      <c r="B69" s="230">
        <v>0</v>
      </c>
      <c r="C69" s="230">
        <v>5.0000000000000001E-3</v>
      </c>
      <c r="D69" s="230">
        <v>4.0000000000000001E-3</v>
      </c>
      <c r="E69" s="114"/>
      <c r="F69" s="113" t="s">
        <v>164</v>
      </c>
      <c r="G69" s="230">
        <v>0.26500000000000001</v>
      </c>
      <c r="H69" s="230">
        <v>0.127</v>
      </c>
      <c r="I69" s="230">
        <v>1.8759999999999999</v>
      </c>
      <c r="J69" s="113"/>
      <c r="K69" s="113" t="s">
        <v>59</v>
      </c>
      <c r="L69" s="230">
        <v>8.0000000000000002E-3</v>
      </c>
      <c r="M69" s="230">
        <v>5.0000000000000001E-3</v>
      </c>
      <c r="N69" s="230">
        <v>2.5000000000000001E-2</v>
      </c>
    </row>
    <row r="70" spans="1:14" x14ac:dyDescent="0.35">
      <c r="A70" s="113" t="s">
        <v>195</v>
      </c>
      <c r="B70" s="230">
        <v>0.26300000000000001</v>
      </c>
      <c r="C70" s="230">
        <v>0</v>
      </c>
      <c r="D70" s="230">
        <v>4.0000000000000001E-3</v>
      </c>
      <c r="E70" s="114"/>
      <c r="F70" s="113" t="s">
        <v>244</v>
      </c>
      <c r="G70" s="230">
        <v>2.1999999999999999E-2</v>
      </c>
      <c r="H70" s="230">
        <v>2.9000000000000001E-2</v>
      </c>
      <c r="I70" s="230">
        <v>1.85</v>
      </c>
      <c r="J70" s="113"/>
      <c r="K70" s="113" t="s">
        <v>171</v>
      </c>
      <c r="L70" s="230">
        <v>0.254</v>
      </c>
      <c r="M70" s="230">
        <v>0.02</v>
      </c>
      <c r="N70" s="230">
        <v>2.3E-2</v>
      </c>
    </row>
    <row r="71" spans="1:14" x14ac:dyDescent="0.35">
      <c r="A71" s="113" t="s">
        <v>230</v>
      </c>
      <c r="B71" s="230">
        <v>1.4E-2</v>
      </c>
      <c r="C71" s="230"/>
      <c r="D71" s="230">
        <v>4.0000000000000001E-3</v>
      </c>
      <c r="E71" s="114"/>
      <c r="F71" s="113" t="s">
        <v>169</v>
      </c>
      <c r="G71" s="230">
        <v>1.7909999999999999</v>
      </c>
      <c r="H71" s="230">
        <v>4.1369999999999996</v>
      </c>
      <c r="I71" s="230">
        <v>1.702</v>
      </c>
      <c r="J71" s="113"/>
      <c r="K71" s="113" t="s">
        <v>157</v>
      </c>
      <c r="L71" s="230">
        <v>0.13900000000000001</v>
      </c>
      <c r="M71" s="230">
        <v>6.8000000000000005E-2</v>
      </c>
      <c r="N71" s="230">
        <v>0.02</v>
      </c>
    </row>
    <row r="72" spans="1:14" x14ac:dyDescent="0.35">
      <c r="A72" s="113" t="s">
        <v>129</v>
      </c>
      <c r="B72" s="230"/>
      <c r="C72" s="230"/>
      <c r="D72" s="230">
        <v>3.0000000000000001E-3</v>
      </c>
      <c r="E72" s="114"/>
      <c r="F72" s="113" t="s">
        <v>134</v>
      </c>
      <c r="G72" s="230">
        <v>4.3999999999999997E-2</v>
      </c>
      <c r="H72" s="230">
        <v>0.155</v>
      </c>
      <c r="I72" s="230">
        <v>1.62</v>
      </c>
      <c r="J72" s="113"/>
      <c r="K72" s="113" t="s">
        <v>166</v>
      </c>
      <c r="L72" s="230"/>
      <c r="M72" s="230"/>
      <c r="N72" s="230">
        <v>1.9E-2</v>
      </c>
    </row>
    <row r="73" spans="1:14" x14ac:dyDescent="0.35">
      <c r="A73" s="113" t="s">
        <v>134</v>
      </c>
      <c r="B73" s="230">
        <v>2E-3</v>
      </c>
      <c r="C73" s="230">
        <v>0</v>
      </c>
      <c r="D73" s="230">
        <v>3.0000000000000001E-3</v>
      </c>
      <c r="E73" s="114"/>
      <c r="F73" s="113" t="s">
        <v>49</v>
      </c>
      <c r="G73" s="230">
        <v>2.9790000000000001</v>
      </c>
      <c r="H73" s="230">
        <v>4.1520000000000001</v>
      </c>
      <c r="I73" s="230">
        <v>1.57</v>
      </c>
      <c r="J73" s="113"/>
      <c r="K73" s="113" t="s">
        <v>243</v>
      </c>
      <c r="L73" s="230">
        <v>3.2000000000000001E-2</v>
      </c>
      <c r="M73" s="230">
        <v>2.5000000000000001E-2</v>
      </c>
      <c r="N73" s="230">
        <v>1.7999999999999999E-2</v>
      </c>
    </row>
    <row r="74" spans="1:14" x14ac:dyDescent="0.35">
      <c r="A74" s="113" t="s">
        <v>149</v>
      </c>
      <c r="B74" s="230">
        <v>2E-3</v>
      </c>
      <c r="C74" s="230">
        <v>0</v>
      </c>
      <c r="D74" s="230">
        <v>3.0000000000000001E-3</v>
      </c>
      <c r="E74" s="114"/>
      <c r="F74" s="113" t="s">
        <v>142</v>
      </c>
      <c r="G74" s="230">
        <v>0.10199999999999999</v>
      </c>
      <c r="H74" s="230">
        <v>1.0129999999999999</v>
      </c>
      <c r="I74" s="230">
        <v>1.4370000000000001</v>
      </c>
      <c r="J74" s="113"/>
      <c r="K74" s="113" t="s">
        <v>22</v>
      </c>
      <c r="L74" s="230">
        <v>8.61</v>
      </c>
      <c r="M74" s="230">
        <v>25.997</v>
      </c>
      <c r="N74" s="230">
        <v>1.4999999999999999E-2</v>
      </c>
    </row>
    <row r="75" spans="1:14" x14ac:dyDescent="0.35">
      <c r="A75" s="113" t="s">
        <v>173</v>
      </c>
      <c r="B75" s="230"/>
      <c r="C75" s="230">
        <v>7.2999999999999995E-2</v>
      </c>
      <c r="D75" s="230">
        <v>3.0000000000000001E-3</v>
      </c>
      <c r="E75" s="114"/>
      <c r="F75" s="113" t="s">
        <v>207</v>
      </c>
      <c r="G75" s="230">
        <v>0.182</v>
      </c>
      <c r="H75" s="230">
        <v>1.0289999999999999</v>
      </c>
      <c r="I75" s="230">
        <v>1.2789999999999999</v>
      </c>
      <c r="J75" s="113"/>
      <c r="K75" s="113" t="s">
        <v>21</v>
      </c>
      <c r="L75" s="230"/>
      <c r="M75" s="230"/>
      <c r="N75" s="230">
        <v>1.4E-2</v>
      </c>
    </row>
    <row r="76" spans="1:14" x14ac:dyDescent="0.35">
      <c r="A76" s="113" t="s">
        <v>232</v>
      </c>
      <c r="B76" s="230">
        <v>4.0000000000000001E-3</v>
      </c>
      <c r="C76" s="230">
        <v>1E-3</v>
      </c>
      <c r="D76" s="230">
        <v>3.0000000000000001E-3</v>
      </c>
      <c r="E76" s="114"/>
      <c r="F76" s="113" t="s">
        <v>130</v>
      </c>
      <c r="G76" s="230">
        <v>1.1599999999999999</v>
      </c>
      <c r="H76" s="230">
        <v>0.21299999999999999</v>
      </c>
      <c r="I76" s="230">
        <v>1.248</v>
      </c>
      <c r="J76" s="113"/>
      <c r="K76" s="113" t="s">
        <v>39</v>
      </c>
      <c r="L76" s="230">
        <v>0.122</v>
      </c>
      <c r="M76" s="230">
        <v>0.124</v>
      </c>
      <c r="N76" s="230">
        <v>1.2999999999999999E-2</v>
      </c>
    </row>
    <row r="77" spans="1:14" x14ac:dyDescent="0.35">
      <c r="A77" s="113" t="s">
        <v>234</v>
      </c>
      <c r="B77" s="230">
        <v>2E-3</v>
      </c>
      <c r="C77" s="230">
        <v>1E-3</v>
      </c>
      <c r="D77" s="230">
        <v>3.0000000000000001E-3</v>
      </c>
      <c r="E77" s="114"/>
      <c r="F77" s="113" t="s">
        <v>135</v>
      </c>
      <c r="G77" s="230">
        <v>0.74399999999999999</v>
      </c>
      <c r="H77" s="230">
        <v>13.500999999999999</v>
      </c>
      <c r="I77" s="230">
        <v>1.212</v>
      </c>
      <c r="J77" s="113"/>
      <c r="K77" s="113" t="s">
        <v>116</v>
      </c>
      <c r="L77" s="230">
        <v>1.2E-2</v>
      </c>
      <c r="M77" s="230">
        <v>1E-3</v>
      </c>
      <c r="N77" s="230">
        <v>1.2E-2</v>
      </c>
    </row>
    <row r="78" spans="1:14" x14ac:dyDescent="0.35">
      <c r="A78" s="113" t="s">
        <v>71</v>
      </c>
      <c r="B78" s="230">
        <v>1E-3</v>
      </c>
      <c r="C78" s="230">
        <v>1E-3</v>
      </c>
      <c r="D78" s="230">
        <v>2E-3</v>
      </c>
      <c r="E78" s="114"/>
      <c r="F78" s="113" t="s">
        <v>175</v>
      </c>
      <c r="G78" s="230">
        <v>1.998</v>
      </c>
      <c r="H78" s="230">
        <v>1.653</v>
      </c>
      <c r="I78" s="230">
        <v>1.141</v>
      </c>
      <c r="J78" s="113"/>
      <c r="K78" s="113" t="s">
        <v>156</v>
      </c>
      <c r="L78" s="230"/>
      <c r="M78" s="230"/>
      <c r="N78" s="230">
        <v>1.2E-2</v>
      </c>
    </row>
    <row r="79" spans="1:14" x14ac:dyDescent="0.35">
      <c r="A79" s="113" t="s">
        <v>147</v>
      </c>
      <c r="B79" s="230">
        <v>4.0000000000000001E-3</v>
      </c>
      <c r="C79" s="230">
        <v>0.41599999999999998</v>
      </c>
      <c r="D79" s="230">
        <v>2E-3</v>
      </c>
      <c r="E79" s="114"/>
      <c r="F79" s="113" t="s">
        <v>194</v>
      </c>
      <c r="G79" s="230">
        <v>0.71499999999999997</v>
      </c>
      <c r="H79" s="230">
        <v>3.3000000000000002E-2</v>
      </c>
      <c r="I79" s="230">
        <v>1.103</v>
      </c>
      <c r="J79" s="113"/>
      <c r="K79" s="113" t="s">
        <v>37</v>
      </c>
      <c r="L79" s="230">
        <v>1E-3</v>
      </c>
      <c r="M79" s="230">
        <v>2.1859999999999999</v>
      </c>
      <c r="N79" s="230">
        <v>1.0999999999999999E-2</v>
      </c>
    </row>
    <row r="80" spans="1:14" x14ac:dyDescent="0.35">
      <c r="A80" s="113" t="s">
        <v>211</v>
      </c>
      <c r="B80" s="230">
        <v>3.5999999999999997E-2</v>
      </c>
      <c r="C80" s="230">
        <v>4.8000000000000001E-2</v>
      </c>
      <c r="D80" s="230">
        <v>2E-3</v>
      </c>
      <c r="E80" s="114"/>
      <c r="F80" s="113" t="s">
        <v>160</v>
      </c>
      <c r="G80" s="230">
        <v>3.968</v>
      </c>
      <c r="H80" s="230">
        <v>3.653</v>
      </c>
      <c r="I80" s="230">
        <v>1.0820000000000001</v>
      </c>
      <c r="J80" s="113"/>
      <c r="K80" s="113" t="s">
        <v>186</v>
      </c>
      <c r="L80" s="230"/>
      <c r="M80" s="230"/>
      <c r="N80" s="230">
        <v>8.9999999999999993E-3</v>
      </c>
    </row>
    <row r="81" spans="1:14" x14ac:dyDescent="0.35">
      <c r="A81" s="113" t="s">
        <v>214</v>
      </c>
      <c r="B81" s="230"/>
      <c r="C81" s="230"/>
      <c r="D81" s="230">
        <v>2E-3</v>
      </c>
      <c r="E81" s="114"/>
      <c r="F81" s="113" t="s">
        <v>27</v>
      </c>
      <c r="G81" s="230">
        <v>2.35</v>
      </c>
      <c r="H81" s="230">
        <v>0.25700000000000001</v>
      </c>
      <c r="I81" s="230">
        <v>1.0489999999999999</v>
      </c>
      <c r="J81" s="113"/>
      <c r="K81" s="113" t="s">
        <v>210</v>
      </c>
      <c r="L81" s="230">
        <v>0.10299999999999999</v>
      </c>
      <c r="M81" s="230"/>
      <c r="N81" s="230">
        <v>8.9999999999999993E-3</v>
      </c>
    </row>
    <row r="82" spans="1:14" x14ac:dyDescent="0.35">
      <c r="A82" s="113" t="s">
        <v>215</v>
      </c>
      <c r="B82" s="230">
        <v>3.0000000000000001E-3</v>
      </c>
      <c r="C82" s="230">
        <v>6.0000000000000001E-3</v>
      </c>
      <c r="D82" s="230">
        <v>2E-3</v>
      </c>
      <c r="E82" s="114"/>
      <c r="F82" s="113" t="s">
        <v>77</v>
      </c>
      <c r="G82" s="230">
        <v>0.54500000000000004</v>
      </c>
      <c r="H82" s="230">
        <v>0.29899999999999999</v>
      </c>
      <c r="I82" s="230">
        <v>1.014</v>
      </c>
      <c r="J82" s="113"/>
      <c r="K82" s="113" t="s">
        <v>215</v>
      </c>
      <c r="L82" s="230"/>
      <c r="M82" s="230"/>
      <c r="N82" s="230">
        <v>8.9999999999999993E-3</v>
      </c>
    </row>
    <row r="83" spans="1:14" x14ac:dyDescent="0.35">
      <c r="A83" s="113" t="s">
        <v>231</v>
      </c>
      <c r="B83" s="230">
        <v>1.9E-2</v>
      </c>
      <c r="C83" s="230">
        <v>7.8E-2</v>
      </c>
      <c r="D83" s="230">
        <v>2E-3</v>
      </c>
      <c r="E83" s="114"/>
      <c r="F83" s="113" t="s">
        <v>105</v>
      </c>
      <c r="G83" s="230">
        <v>0.17799999999999999</v>
      </c>
      <c r="H83" s="230">
        <v>1.0920000000000001</v>
      </c>
      <c r="I83" s="230">
        <v>1.006</v>
      </c>
      <c r="J83" s="113"/>
      <c r="K83" s="113" t="s">
        <v>229</v>
      </c>
      <c r="L83" s="230">
        <v>0.24399999999999999</v>
      </c>
      <c r="M83" s="230"/>
      <c r="N83" s="230">
        <v>8.9999999999999993E-3</v>
      </c>
    </row>
    <row r="84" spans="1:14" x14ac:dyDescent="0.35">
      <c r="A84" s="113" t="s">
        <v>235</v>
      </c>
      <c r="B84" s="230">
        <v>0.04</v>
      </c>
      <c r="C84" s="230">
        <v>3.0000000000000001E-3</v>
      </c>
      <c r="D84" s="230">
        <v>2E-3</v>
      </c>
      <c r="E84" s="114"/>
      <c r="F84" s="113" t="s">
        <v>211</v>
      </c>
      <c r="G84" s="230">
        <v>1.5920000000000001</v>
      </c>
      <c r="H84" s="230">
        <v>3.5999999999999997E-2</v>
      </c>
      <c r="I84" s="230">
        <v>0.91400000000000003</v>
      </c>
      <c r="J84" s="113"/>
      <c r="K84" s="113" t="s">
        <v>250</v>
      </c>
      <c r="L84" s="230">
        <v>0</v>
      </c>
      <c r="M84" s="230">
        <v>0.01</v>
      </c>
      <c r="N84" s="230">
        <v>8.9999999999999993E-3</v>
      </c>
    </row>
    <row r="85" spans="1:14" x14ac:dyDescent="0.35">
      <c r="A85" s="113" t="s">
        <v>238</v>
      </c>
      <c r="B85" s="230">
        <v>1.7000000000000001E-2</v>
      </c>
      <c r="C85" s="230">
        <v>2E-3</v>
      </c>
      <c r="D85" s="230">
        <v>2E-3</v>
      </c>
      <c r="E85" s="114"/>
      <c r="F85" s="113" t="s">
        <v>196</v>
      </c>
      <c r="G85" s="230">
        <v>3.254</v>
      </c>
      <c r="H85" s="230">
        <v>4.9720000000000004</v>
      </c>
      <c r="I85" s="230">
        <v>0.89800000000000002</v>
      </c>
      <c r="J85" s="113"/>
      <c r="K85" s="113" t="s">
        <v>99</v>
      </c>
      <c r="L85" s="230">
        <v>0.115</v>
      </c>
      <c r="M85" s="230">
        <v>0.69899999999999995</v>
      </c>
      <c r="N85" s="230">
        <v>8.0000000000000002E-3</v>
      </c>
    </row>
    <row r="86" spans="1:14" x14ac:dyDescent="0.35">
      <c r="A86" s="113" t="s">
        <v>32</v>
      </c>
      <c r="B86" s="230">
        <v>2E-3</v>
      </c>
      <c r="C86" s="230"/>
      <c r="D86" s="230">
        <v>1E-3</v>
      </c>
      <c r="E86" s="114"/>
      <c r="F86" s="113" t="s">
        <v>172</v>
      </c>
      <c r="G86" s="230">
        <v>24.238</v>
      </c>
      <c r="H86" s="230">
        <v>0.59099999999999997</v>
      </c>
      <c r="I86" s="230">
        <v>0.88700000000000001</v>
      </c>
      <c r="J86" s="113"/>
      <c r="K86" s="113" t="s">
        <v>200</v>
      </c>
      <c r="L86" s="230"/>
      <c r="M86" s="230">
        <v>5.0000000000000001E-3</v>
      </c>
      <c r="N86" s="230">
        <v>8.0000000000000002E-3</v>
      </c>
    </row>
    <row r="87" spans="1:14" x14ac:dyDescent="0.35">
      <c r="A87" s="113" t="s">
        <v>47</v>
      </c>
      <c r="B87" s="230">
        <v>0</v>
      </c>
      <c r="C87" s="230">
        <v>1E-3</v>
      </c>
      <c r="D87" s="230">
        <v>1E-3</v>
      </c>
      <c r="E87" s="114"/>
      <c r="F87" s="113" t="s">
        <v>107</v>
      </c>
      <c r="G87" s="230">
        <v>2.2759999999999998</v>
      </c>
      <c r="H87" s="230">
        <v>0.65400000000000003</v>
      </c>
      <c r="I87" s="230">
        <v>0.85499999999999998</v>
      </c>
      <c r="J87" s="113"/>
      <c r="K87" s="113" t="s">
        <v>154</v>
      </c>
      <c r="L87" s="230"/>
      <c r="M87" s="230"/>
      <c r="N87" s="230">
        <v>7.0000000000000001E-3</v>
      </c>
    </row>
    <row r="88" spans="1:14" x14ac:dyDescent="0.35">
      <c r="A88" s="113" t="s">
        <v>80</v>
      </c>
      <c r="B88" s="230">
        <v>2E-3</v>
      </c>
      <c r="C88" s="230">
        <v>1E-3</v>
      </c>
      <c r="D88" s="230">
        <v>1E-3</v>
      </c>
      <c r="E88" s="114"/>
      <c r="F88" s="113" t="s">
        <v>4</v>
      </c>
      <c r="G88" s="230">
        <v>1.7829999999999999</v>
      </c>
      <c r="H88" s="230">
        <v>2.8660000000000001</v>
      </c>
      <c r="I88" s="230">
        <v>0.80800000000000005</v>
      </c>
      <c r="J88" s="113"/>
      <c r="K88" s="113" t="s">
        <v>120</v>
      </c>
      <c r="L88" s="230">
        <v>1.0999999999999999E-2</v>
      </c>
      <c r="M88" s="230">
        <v>1.2999999999999999E-2</v>
      </c>
      <c r="N88" s="230">
        <v>6.0000000000000001E-3</v>
      </c>
    </row>
    <row r="89" spans="1:14" x14ac:dyDescent="0.35">
      <c r="A89" s="113" t="s">
        <v>135</v>
      </c>
      <c r="B89" s="230">
        <v>3.0000000000000001E-3</v>
      </c>
      <c r="C89" s="230">
        <v>0</v>
      </c>
      <c r="D89" s="230">
        <v>1E-3</v>
      </c>
      <c r="E89" s="114"/>
      <c r="F89" s="113" t="s">
        <v>75</v>
      </c>
      <c r="G89" s="230">
        <v>4.5949999999999998</v>
      </c>
      <c r="H89" s="230">
        <v>2.4990000000000001</v>
      </c>
      <c r="I89" s="230">
        <v>0.80500000000000005</v>
      </c>
      <c r="J89" s="113"/>
      <c r="K89" s="113" t="s">
        <v>130</v>
      </c>
      <c r="L89" s="230">
        <v>0.253</v>
      </c>
      <c r="M89" s="230">
        <v>0.22</v>
      </c>
      <c r="N89" s="230">
        <v>6.0000000000000001E-3</v>
      </c>
    </row>
    <row r="90" spans="1:14" x14ac:dyDescent="0.35">
      <c r="A90" s="113" t="s">
        <v>145</v>
      </c>
      <c r="B90" s="230">
        <v>0</v>
      </c>
      <c r="C90" s="230"/>
      <c r="D90" s="230">
        <v>1E-3</v>
      </c>
      <c r="E90" s="114"/>
      <c r="F90" s="113" t="s">
        <v>3</v>
      </c>
      <c r="G90" s="230">
        <v>0.61899999999999999</v>
      </c>
      <c r="H90" s="230">
        <v>1.0580000000000001</v>
      </c>
      <c r="I90" s="230">
        <v>0.73599999999999999</v>
      </c>
      <c r="J90" s="113"/>
      <c r="K90" s="113" t="s">
        <v>4</v>
      </c>
      <c r="L90" s="230"/>
      <c r="M90" s="230">
        <v>0.33</v>
      </c>
      <c r="N90" s="230">
        <v>5.0000000000000001E-3</v>
      </c>
    </row>
    <row r="91" spans="1:14" x14ac:dyDescent="0.35">
      <c r="A91" s="113" t="s">
        <v>160</v>
      </c>
      <c r="B91" s="230"/>
      <c r="C91" s="230"/>
      <c r="D91" s="230">
        <v>1E-3</v>
      </c>
      <c r="E91" s="114"/>
      <c r="F91" s="113" t="s">
        <v>193</v>
      </c>
      <c r="G91" s="230">
        <v>0.95399999999999996</v>
      </c>
      <c r="H91" s="230">
        <v>2.5999999999999999E-2</v>
      </c>
      <c r="I91" s="230">
        <v>0.73</v>
      </c>
      <c r="J91" s="113"/>
      <c r="K91" s="113" t="s">
        <v>143</v>
      </c>
      <c r="L91" s="230">
        <v>0.311</v>
      </c>
      <c r="M91" s="230">
        <v>1.4999999999999999E-2</v>
      </c>
      <c r="N91" s="230">
        <v>5.0000000000000001E-3</v>
      </c>
    </row>
    <row r="92" spans="1:14" x14ac:dyDescent="0.35">
      <c r="A92" s="113" t="s">
        <v>172</v>
      </c>
      <c r="B92" s="230">
        <v>7.1999999999999995E-2</v>
      </c>
      <c r="C92" s="230">
        <v>1E-3</v>
      </c>
      <c r="D92" s="230">
        <v>1E-3</v>
      </c>
      <c r="E92" s="114"/>
      <c r="F92" s="113" t="s">
        <v>173</v>
      </c>
      <c r="G92" s="230">
        <v>0.28299999999999997</v>
      </c>
      <c r="H92" s="230">
        <v>0.372</v>
      </c>
      <c r="I92" s="230">
        <v>0.65</v>
      </c>
      <c r="J92" s="113"/>
      <c r="K92" s="113" t="s">
        <v>197</v>
      </c>
      <c r="L92" s="230">
        <v>0.17699999999999999</v>
      </c>
      <c r="M92" s="230">
        <v>1.0629999999999999</v>
      </c>
      <c r="N92" s="230">
        <v>5.0000000000000001E-3</v>
      </c>
    </row>
    <row r="93" spans="1:14" x14ac:dyDescent="0.35">
      <c r="A93" s="113" t="s">
        <v>217</v>
      </c>
      <c r="B93" s="230">
        <v>8.9999999999999993E-3</v>
      </c>
      <c r="C93" s="230">
        <v>7.4999999999999997E-2</v>
      </c>
      <c r="D93" s="230">
        <v>1E-3</v>
      </c>
      <c r="E93" s="114"/>
      <c r="F93" s="113" t="s">
        <v>36</v>
      </c>
      <c r="G93" s="230">
        <v>2.2469999999999999</v>
      </c>
      <c r="H93" s="230">
        <v>1.085</v>
      </c>
      <c r="I93" s="230">
        <v>0.624</v>
      </c>
      <c r="J93" s="113"/>
      <c r="K93" s="113" t="s">
        <v>84</v>
      </c>
      <c r="L93" s="230"/>
      <c r="M93" s="230"/>
      <c r="N93" s="230">
        <v>4.0000000000000001E-3</v>
      </c>
    </row>
    <row r="94" spans="1:14" x14ac:dyDescent="0.35">
      <c r="A94" s="113" t="s">
        <v>222</v>
      </c>
      <c r="B94" s="230">
        <v>4.4999999999999998E-2</v>
      </c>
      <c r="C94" s="230">
        <v>6.0000000000000001E-3</v>
      </c>
      <c r="D94" s="230">
        <v>1E-3</v>
      </c>
      <c r="E94" s="114"/>
      <c r="F94" s="113" t="s">
        <v>227</v>
      </c>
      <c r="G94" s="230"/>
      <c r="H94" s="230">
        <v>4.0000000000000001E-3</v>
      </c>
      <c r="I94" s="230">
        <v>0.60199999999999998</v>
      </c>
      <c r="J94" s="113"/>
      <c r="K94" s="113" t="s">
        <v>230</v>
      </c>
      <c r="L94" s="230">
        <v>0.05</v>
      </c>
      <c r="M94" s="230">
        <v>7.8E-2</v>
      </c>
      <c r="N94" s="230">
        <v>4.0000000000000001E-3</v>
      </c>
    </row>
    <row r="95" spans="1:14" x14ac:dyDescent="0.35">
      <c r="A95" s="113" t="s">
        <v>5</v>
      </c>
      <c r="B95" s="230">
        <v>1E-3</v>
      </c>
      <c r="C95" s="230"/>
      <c r="D95" s="230">
        <v>0</v>
      </c>
      <c r="E95" s="114"/>
      <c r="F95" s="113" t="s">
        <v>16</v>
      </c>
      <c r="G95" s="230">
        <v>2.42</v>
      </c>
      <c r="H95" s="230">
        <v>0.91900000000000004</v>
      </c>
      <c r="I95" s="230">
        <v>0.59899999999999998</v>
      </c>
      <c r="J95" s="113"/>
      <c r="K95" s="113" t="s">
        <v>239</v>
      </c>
      <c r="L95" s="230">
        <v>4.0000000000000001E-3</v>
      </c>
      <c r="M95" s="230">
        <v>2E-3</v>
      </c>
      <c r="N95" s="230">
        <v>4.0000000000000001E-3</v>
      </c>
    </row>
    <row r="96" spans="1:14" x14ac:dyDescent="0.35">
      <c r="A96" s="113" t="s">
        <v>19</v>
      </c>
      <c r="B96" s="230"/>
      <c r="C96" s="230">
        <v>0</v>
      </c>
      <c r="D96" s="230">
        <v>0</v>
      </c>
      <c r="E96" s="114"/>
      <c r="F96" s="113" t="s">
        <v>198</v>
      </c>
      <c r="G96" s="230">
        <v>1.9490000000000001</v>
      </c>
      <c r="H96" s="230">
        <v>1.4510000000000001</v>
      </c>
      <c r="I96" s="230">
        <v>0.57699999999999996</v>
      </c>
      <c r="J96" s="113"/>
      <c r="K96" s="113" t="s">
        <v>3</v>
      </c>
      <c r="L96" s="230"/>
      <c r="M96" s="230"/>
      <c r="N96" s="230">
        <v>3.0000000000000001E-3</v>
      </c>
    </row>
    <row r="97" spans="1:14" x14ac:dyDescent="0.35">
      <c r="A97" s="113" t="s">
        <v>20</v>
      </c>
      <c r="B97" s="230">
        <v>1E-3</v>
      </c>
      <c r="C97" s="230">
        <v>0</v>
      </c>
      <c r="D97" s="230">
        <v>0</v>
      </c>
      <c r="E97" s="114"/>
      <c r="F97" s="113" t="s">
        <v>66</v>
      </c>
      <c r="G97" s="230">
        <v>3.9590000000000001</v>
      </c>
      <c r="H97" s="230">
        <v>3.46</v>
      </c>
      <c r="I97" s="230">
        <v>0.56799999999999995</v>
      </c>
      <c r="J97" s="113"/>
      <c r="K97" s="113" t="s">
        <v>56</v>
      </c>
      <c r="L97" s="230"/>
      <c r="M97" s="230"/>
      <c r="N97" s="230">
        <v>3.0000000000000001E-3</v>
      </c>
    </row>
    <row r="98" spans="1:14" x14ac:dyDescent="0.35">
      <c r="A98" s="113" t="s">
        <v>27</v>
      </c>
      <c r="B98" s="230">
        <v>0</v>
      </c>
      <c r="C98" s="230">
        <v>1E-3</v>
      </c>
      <c r="D98" s="230">
        <v>0</v>
      </c>
      <c r="E98" s="114"/>
      <c r="F98" s="113" t="s">
        <v>95</v>
      </c>
      <c r="G98" s="230"/>
      <c r="H98" s="230">
        <v>0.22600000000000001</v>
      </c>
      <c r="I98" s="230">
        <v>0.53800000000000003</v>
      </c>
      <c r="J98" s="113"/>
      <c r="K98" s="113" t="s">
        <v>190</v>
      </c>
      <c r="L98" s="230">
        <v>0.30399999999999999</v>
      </c>
      <c r="M98" s="230">
        <v>0.33100000000000002</v>
      </c>
      <c r="N98" s="230">
        <v>3.0000000000000001E-3</v>
      </c>
    </row>
    <row r="99" spans="1:14" x14ac:dyDescent="0.35">
      <c r="A99" s="113" t="s">
        <v>28</v>
      </c>
      <c r="B99" s="230">
        <v>1E-3</v>
      </c>
      <c r="C99" s="230">
        <v>0</v>
      </c>
      <c r="D99" s="230">
        <v>0</v>
      </c>
      <c r="E99" s="114"/>
      <c r="F99" s="113" t="s">
        <v>103</v>
      </c>
      <c r="G99" s="230">
        <v>0.377</v>
      </c>
      <c r="H99" s="230">
        <v>0.45600000000000002</v>
      </c>
      <c r="I99" s="230">
        <v>0.53700000000000003</v>
      </c>
      <c r="J99" s="113"/>
      <c r="K99" s="113" t="s">
        <v>195</v>
      </c>
      <c r="L99" s="230">
        <v>1.4999999999999999E-2</v>
      </c>
      <c r="M99" s="230">
        <v>0.58799999999999997</v>
      </c>
      <c r="N99" s="230">
        <v>3.0000000000000001E-3</v>
      </c>
    </row>
    <row r="100" spans="1:14" x14ac:dyDescent="0.35">
      <c r="A100" s="113" t="s">
        <v>30</v>
      </c>
      <c r="B100" s="230">
        <v>1E-3</v>
      </c>
      <c r="C100" s="230">
        <v>0</v>
      </c>
      <c r="D100" s="230">
        <v>0</v>
      </c>
      <c r="E100" s="114"/>
      <c r="F100" s="113" t="s">
        <v>201</v>
      </c>
      <c r="G100" s="230">
        <v>1.373</v>
      </c>
      <c r="H100" s="230">
        <v>0.496</v>
      </c>
      <c r="I100" s="230">
        <v>0.52</v>
      </c>
      <c r="J100" s="113"/>
      <c r="K100" s="113" t="s">
        <v>202</v>
      </c>
      <c r="L100" s="230">
        <v>0.107</v>
      </c>
      <c r="M100" s="230">
        <v>5.2089999999999996</v>
      </c>
      <c r="N100" s="230">
        <v>3.0000000000000001E-3</v>
      </c>
    </row>
    <row r="101" spans="1:14" x14ac:dyDescent="0.35">
      <c r="A101" s="113" t="s">
        <v>31</v>
      </c>
      <c r="B101" s="230">
        <v>1E-3</v>
      </c>
      <c r="C101" s="230"/>
      <c r="D101" s="230">
        <v>0</v>
      </c>
      <c r="E101" s="114"/>
      <c r="F101" s="113" t="s">
        <v>253</v>
      </c>
      <c r="G101" s="230">
        <v>0.01</v>
      </c>
      <c r="H101" s="230">
        <v>0.65700000000000003</v>
      </c>
      <c r="I101" s="230">
        <v>0.498</v>
      </c>
      <c r="J101" s="113"/>
      <c r="K101" s="113" t="s">
        <v>236</v>
      </c>
      <c r="L101" s="230">
        <v>0.02</v>
      </c>
      <c r="M101" s="230">
        <v>1.0999999999999999E-2</v>
      </c>
      <c r="N101" s="230">
        <v>3.0000000000000001E-3</v>
      </c>
    </row>
    <row r="102" spans="1:14" x14ac:dyDescent="0.35">
      <c r="A102" s="113" t="s">
        <v>33</v>
      </c>
      <c r="B102" s="230">
        <v>0</v>
      </c>
      <c r="C102" s="230">
        <v>5.0000000000000001E-3</v>
      </c>
      <c r="D102" s="230">
        <v>0</v>
      </c>
      <c r="E102" s="114"/>
      <c r="F102" s="113" t="s">
        <v>151</v>
      </c>
      <c r="G102" s="230">
        <v>0.16600000000000001</v>
      </c>
      <c r="H102" s="230">
        <v>0.81200000000000006</v>
      </c>
      <c r="I102" s="230">
        <v>0.49399999999999999</v>
      </c>
      <c r="J102" s="113"/>
      <c r="K102" s="113" t="s">
        <v>252</v>
      </c>
      <c r="L102" s="230"/>
      <c r="M102" s="230">
        <v>0</v>
      </c>
      <c r="N102" s="230">
        <v>3.0000000000000001E-3</v>
      </c>
    </row>
    <row r="103" spans="1:14" x14ac:dyDescent="0.35">
      <c r="A103" s="113" t="s">
        <v>35</v>
      </c>
      <c r="B103" s="230">
        <v>4.9000000000000002E-2</v>
      </c>
      <c r="C103" s="230">
        <v>9.8000000000000004E-2</v>
      </c>
      <c r="D103" s="230">
        <v>0</v>
      </c>
      <c r="E103" s="114"/>
      <c r="F103" s="113" t="s">
        <v>5</v>
      </c>
      <c r="G103" s="230">
        <v>1.5549999999999999</v>
      </c>
      <c r="H103" s="230">
        <v>5.4729999999999999</v>
      </c>
      <c r="I103" s="230">
        <v>0.46600000000000003</v>
      </c>
      <c r="J103" s="113"/>
      <c r="K103" s="113" t="s">
        <v>105</v>
      </c>
      <c r="L103" s="230">
        <v>1.9E-2</v>
      </c>
      <c r="M103" s="230">
        <v>0.14399999999999999</v>
      </c>
      <c r="N103" s="230">
        <v>2E-3</v>
      </c>
    </row>
    <row r="104" spans="1:14" x14ac:dyDescent="0.35">
      <c r="A104" s="113" t="s">
        <v>67</v>
      </c>
      <c r="B104" s="230"/>
      <c r="C104" s="230">
        <v>0</v>
      </c>
      <c r="D104" s="230">
        <v>0</v>
      </c>
      <c r="E104" s="114"/>
      <c r="F104" s="113" t="s">
        <v>250</v>
      </c>
      <c r="G104" s="230">
        <v>1.04</v>
      </c>
      <c r="H104" s="230">
        <v>0.40500000000000003</v>
      </c>
      <c r="I104" s="230">
        <v>0.46</v>
      </c>
      <c r="J104" s="113"/>
      <c r="K104" s="113" t="s">
        <v>134</v>
      </c>
      <c r="L104" s="230">
        <v>0</v>
      </c>
      <c r="M104" s="230">
        <v>1E-3</v>
      </c>
      <c r="N104" s="230">
        <v>2E-3</v>
      </c>
    </row>
    <row r="105" spans="1:14" x14ac:dyDescent="0.35">
      <c r="A105" s="113" t="s">
        <v>75</v>
      </c>
      <c r="B105" s="230">
        <v>0.109</v>
      </c>
      <c r="C105" s="230">
        <v>4.1000000000000002E-2</v>
      </c>
      <c r="D105" s="230">
        <v>0</v>
      </c>
      <c r="E105" s="114"/>
      <c r="F105" s="113" t="s">
        <v>148</v>
      </c>
      <c r="G105" s="230">
        <v>0.442</v>
      </c>
      <c r="H105" s="230">
        <v>0.745</v>
      </c>
      <c r="I105" s="230">
        <v>0.44600000000000001</v>
      </c>
      <c r="J105" s="113"/>
      <c r="K105" s="113" t="s">
        <v>160</v>
      </c>
      <c r="L105" s="230">
        <v>0.19800000000000001</v>
      </c>
      <c r="M105" s="230">
        <v>0.123</v>
      </c>
      <c r="N105" s="230">
        <v>2E-3</v>
      </c>
    </row>
    <row r="106" spans="1:14" x14ac:dyDescent="0.35">
      <c r="A106" s="113" t="s">
        <v>76</v>
      </c>
      <c r="B106" s="230"/>
      <c r="C106" s="230">
        <v>0</v>
      </c>
      <c r="D106" s="230">
        <v>0</v>
      </c>
      <c r="E106" s="114"/>
      <c r="F106" s="113" t="s">
        <v>6</v>
      </c>
      <c r="G106" s="230">
        <v>1.496</v>
      </c>
      <c r="H106" s="230">
        <v>0.13400000000000001</v>
      </c>
      <c r="I106" s="230">
        <v>0.39700000000000002</v>
      </c>
      <c r="J106" s="113"/>
      <c r="K106" s="113" t="s">
        <v>217</v>
      </c>
      <c r="L106" s="230"/>
      <c r="M106" s="230">
        <v>0.127</v>
      </c>
      <c r="N106" s="230">
        <v>2E-3</v>
      </c>
    </row>
    <row r="107" spans="1:14" x14ac:dyDescent="0.35">
      <c r="A107" s="113" t="s">
        <v>92</v>
      </c>
      <c r="B107" s="230"/>
      <c r="C107" s="230"/>
      <c r="D107" s="230">
        <v>0</v>
      </c>
      <c r="E107" s="114"/>
      <c r="F107" s="113" t="s">
        <v>150</v>
      </c>
      <c r="G107" s="230">
        <v>0.105</v>
      </c>
      <c r="H107" s="230">
        <v>0.218</v>
      </c>
      <c r="I107" s="230">
        <v>0.39700000000000002</v>
      </c>
      <c r="J107" s="113"/>
      <c r="K107" s="113" t="s">
        <v>81</v>
      </c>
      <c r="L107" s="230">
        <v>0</v>
      </c>
      <c r="M107" s="230"/>
      <c r="N107" s="230">
        <v>1E-3</v>
      </c>
    </row>
    <row r="108" spans="1:14" x14ac:dyDescent="0.35">
      <c r="A108" s="113" t="s">
        <v>96</v>
      </c>
      <c r="B108" s="230"/>
      <c r="C108" s="230"/>
      <c r="D108" s="230">
        <v>0</v>
      </c>
      <c r="E108" s="114"/>
      <c r="F108" s="113" t="s">
        <v>24</v>
      </c>
      <c r="G108" s="230">
        <v>5.0000000000000001E-3</v>
      </c>
      <c r="H108" s="230">
        <v>0.38400000000000001</v>
      </c>
      <c r="I108" s="230">
        <v>0.39500000000000002</v>
      </c>
      <c r="J108" s="113"/>
      <c r="K108" s="113" t="s">
        <v>128</v>
      </c>
      <c r="L108" s="230">
        <v>4.1000000000000002E-2</v>
      </c>
      <c r="M108" s="230"/>
      <c r="N108" s="230">
        <v>1E-3</v>
      </c>
    </row>
    <row r="109" spans="1:14" x14ac:dyDescent="0.35">
      <c r="A109" s="113" t="s">
        <v>98</v>
      </c>
      <c r="B109" s="230"/>
      <c r="C109" s="230">
        <v>0</v>
      </c>
      <c r="D109" s="230">
        <v>0</v>
      </c>
      <c r="E109" s="114"/>
      <c r="F109" s="113" t="s">
        <v>110</v>
      </c>
      <c r="G109" s="230">
        <v>0.29199999999999998</v>
      </c>
      <c r="H109" s="230"/>
      <c r="I109" s="230">
        <v>0.35</v>
      </c>
      <c r="J109" s="113"/>
      <c r="K109" s="113" t="s">
        <v>201</v>
      </c>
      <c r="L109" s="230">
        <v>0.71</v>
      </c>
      <c r="M109" s="230">
        <v>0.44500000000000001</v>
      </c>
      <c r="N109" s="230">
        <v>1E-3</v>
      </c>
    </row>
    <row r="110" spans="1:14" x14ac:dyDescent="0.35">
      <c r="A110" s="113" t="s">
        <v>108</v>
      </c>
      <c r="B110" s="230">
        <v>1E-3</v>
      </c>
      <c r="C110" s="230">
        <v>7.0000000000000001E-3</v>
      </c>
      <c r="D110" s="230">
        <v>0</v>
      </c>
      <c r="E110" s="114"/>
      <c r="F110" s="113" t="s">
        <v>119</v>
      </c>
      <c r="G110" s="230">
        <v>0.57999999999999996</v>
      </c>
      <c r="H110" s="230">
        <v>0.501</v>
      </c>
      <c r="I110" s="230">
        <v>0.33400000000000002</v>
      </c>
      <c r="J110" s="113"/>
      <c r="K110" s="113" t="s">
        <v>104</v>
      </c>
      <c r="L110" s="230">
        <v>6.9000000000000006E-2</v>
      </c>
      <c r="M110" s="230">
        <v>0.13200000000000001</v>
      </c>
      <c r="N110" s="230">
        <v>0</v>
      </c>
    </row>
    <row r="111" spans="1:14" x14ac:dyDescent="0.35">
      <c r="A111" s="113" t="s">
        <v>117</v>
      </c>
      <c r="B111" s="230">
        <v>5.0000000000000001E-3</v>
      </c>
      <c r="C111" s="230">
        <v>0</v>
      </c>
      <c r="D111" s="230">
        <v>0</v>
      </c>
      <c r="E111" s="114"/>
      <c r="F111" s="113" t="s">
        <v>205</v>
      </c>
      <c r="G111" s="230">
        <v>0.59899999999999998</v>
      </c>
      <c r="H111" s="230">
        <v>0.64600000000000002</v>
      </c>
      <c r="I111" s="230">
        <v>0.311</v>
      </c>
      <c r="J111" s="113"/>
      <c r="K111" s="113" t="s">
        <v>118</v>
      </c>
      <c r="L111" s="230">
        <v>2.5000000000000001E-2</v>
      </c>
      <c r="M111" s="230">
        <v>1E-3</v>
      </c>
      <c r="N111" s="230">
        <v>0</v>
      </c>
    </row>
    <row r="112" spans="1:14" x14ac:dyDescent="0.35">
      <c r="A112" s="113" t="s">
        <v>119</v>
      </c>
      <c r="B112" s="230">
        <v>0</v>
      </c>
      <c r="C112" s="230"/>
      <c r="D112" s="230">
        <v>0</v>
      </c>
      <c r="E112" s="114"/>
      <c r="F112" s="113" t="s">
        <v>252</v>
      </c>
      <c r="G112" s="230">
        <v>0.14899999999999999</v>
      </c>
      <c r="H112" s="230">
        <v>0.89700000000000002</v>
      </c>
      <c r="I112" s="230">
        <v>0.311</v>
      </c>
      <c r="J112" s="113"/>
      <c r="K112" s="113" t="s">
        <v>174</v>
      </c>
      <c r="L112" s="230">
        <v>2.1000000000000001E-2</v>
      </c>
      <c r="M112" s="230">
        <v>0</v>
      </c>
      <c r="N112" s="230">
        <v>0</v>
      </c>
    </row>
    <row r="113" spans="1:14" x14ac:dyDescent="0.35">
      <c r="A113" s="113" t="s">
        <v>136</v>
      </c>
      <c r="B113" s="230"/>
      <c r="C113" s="230"/>
      <c r="D113" s="230">
        <v>0</v>
      </c>
      <c r="E113" s="114"/>
      <c r="F113" s="113" t="s">
        <v>200</v>
      </c>
      <c r="G113" s="230">
        <v>0.20399999999999999</v>
      </c>
      <c r="H113" s="230">
        <v>0.307</v>
      </c>
      <c r="I113" s="230">
        <v>0.31</v>
      </c>
      <c r="J113" s="113"/>
      <c r="K113" s="113" t="s">
        <v>237</v>
      </c>
      <c r="L113" s="230">
        <v>2E-3</v>
      </c>
      <c r="M113" s="230">
        <v>6.0000000000000001E-3</v>
      </c>
      <c r="N113" s="230">
        <v>0</v>
      </c>
    </row>
    <row r="114" spans="1:14" x14ac:dyDescent="0.35">
      <c r="A114" s="113" t="s">
        <v>140</v>
      </c>
      <c r="B114" s="230">
        <v>0</v>
      </c>
      <c r="C114" s="230"/>
      <c r="D114" s="230">
        <v>0</v>
      </c>
      <c r="E114" s="114"/>
      <c r="F114" s="113" t="s">
        <v>13</v>
      </c>
      <c r="G114" s="230"/>
      <c r="H114" s="230">
        <v>9.2999999999999999E-2</v>
      </c>
      <c r="I114" s="230">
        <v>0.29899999999999999</v>
      </c>
      <c r="J114" s="113"/>
      <c r="K114" s="113" t="s">
        <v>0</v>
      </c>
      <c r="L114" s="230">
        <v>1E-3</v>
      </c>
      <c r="M114" s="230"/>
      <c r="N114" s="230"/>
    </row>
    <row r="115" spans="1:14" x14ac:dyDescent="0.35">
      <c r="A115" s="113" t="s">
        <v>162</v>
      </c>
      <c r="B115" s="230"/>
      <c r="C115" s="230"/>
      <c r="D115" s="230">
        <v>0</v>
      </c>
      <c r="E115" s="114"/>
      <c r="F115" s="113" t="s">
        <v>181</v>
      </c>
      <c r="G115" s="230">
        <v>0.71199999999999997</v>
      </c>
      <c r="H115" s="230">
        <v>0.93899999999999995</v>
      </c>
      <c r="I115" s="230">
        <v>0.28899999999999998</v>
      </c>
      <c r="J115" s="113"/>
      <c r="K115" s="113" t="s">
        <v>5</v>
      </c>
      <c r="L115" s="230">
        <v>3.161</v>
      </c>
      <c r="M115" s="230">
        <v>0.06</v>
      </c>
      <c r="N115" s="230"/>
    </row>
    <row r="116" spans="1:14" x14ac:dyDescent="0.35">
      <c r="A116" s="113" t="s">
        <v>233</v>
      </c>
      <c r="B116" s="230">
        <v>1.2999999999999999E-2</v>
      </c>
      <c r="C116" s="230"/>
      <c r="D116" s="230">
        <v>0</v>
      </c>
      <c r="E116" s="114"/>
      <c r="F116" s="113" t="s">
        <v>231</v>
      </c>
      <c r="G116" s="230">
        <v>3.2000000000000001E-2</v>
      </c>
      <c r="H116" s="230">
        <v>0.113</v>
      </c>
      <c r="I116" s="230">
        <v>0.28299999999999997</v>
      </c>
      <c r="J116" s="113"/>
      <c r="K116" s="113" t="s">
        <v>24</v>
      </c>
      <c r="L116" s="230"/>
      <c r="M116" s="230">
        <v>0</v>
      </c>
      <c r="N116" s="230"/>
    </row>
    <row r="117" spans="1:14" x14ac:dyDescent="0.35">
      <c r="A117" s="113" t="s">
        <v>253</v>
      </c>
      <c r="B117" s="230">
        <v>1E-3</v>
      </c>
      <c r="C117" s="230">
        <v>0</v>
      </c>
      <c r="D117" s="230">
        <v>0</v>
      </c>
      <c r="E117" s="114"/>
      <c r="F117" s="113" t="s">
        <v>117</v>
      </c>
      <c r="G117" s="230">
        <v>0.44600000000000001</v>
      </c>
      <c r="H117" s="230">
        <v>2.7749999999999999</v>
      </c>
      <c r="I117" s="230">
        <v>0.28100000000000003</v>
      </c>
      <c r="J117" s="113"/>
      <c r="K117" s="113" t="s">
        <v>25</v>
      </c>
      <c r="L117" s="230">
        <v>3.0000000000000001E-3</v>
      </c>
      <c r="M117" s="230"/>
      <c r="N117" s="230"/>
    </row>
    <row r="118" spans="1:14" x14ac:dyDescent="0.35">
      <c r="A118" s="113" t="s">
        <v>0</v>
      </c>
      <c r="B118" s="230">
        <v>3.0000000000000001E-3</v>
      </c>
      <c r="C118" s="230"/>
      <c r="D118" s="230"/>
      <c r="E118" s="114"/>
      <c r="F118" s="113" t="s">
        <v>243</v>
      </c>
      <c r="G118" s="230">
        <v>3.05</v>
      </c>
      <c r="H118" s="230">
        <v>0.65600000000000003</v>
      </c>
      <c r="I118" s="230">
        <v>0.26700000000000002</v>
      </c>
      <c r="J118" s="113"/>
      <c r="K118" s="113" t="s">
        <v>28</v>
      </c>
      <c r="L118" s="230"/>
      <c r="M118" s="230"/>
      <c r="N118" s="230"/>
    </row>
    <row r="119" spans="1:14" x14ac:dyDescent="0.35">
      <c r="A119" s="113" t="s">
        <v>1</v>
      </c>
      <c r="B119" s="230"/>
      <c r="C119" s="230"/>
      <c r="D119" s="230"/>
      <c r="E119" s="114"/>
      <c r="F119" s="113" t="s">
        <v>247</v>
      </c>
      <c r="G119" s="230">
        <v>1.9E-2</v>
      </c>
      <c r="H119" s="230">
        <v>0.89100000000000001</v>
      </c>
      <c r="I119" s="230">
        <v>0.26700000000000002</v>
      </c>
      <c r="J119" s="113"/>
      <c r="K119" s="113" t="s">
        <v>29</v>
      </c>
      <c r="L119" s="230"/>
      <c r="M119" s="230">
        <v>8.7999999999999995E-2</v>
      </c>
      <c r="N119" s="230"/>
    </row>
    <row r="120" spans="1:14" x14ac:dyDescent="0.35">
      <c r="A120" s="113" t="s">
        <v>2</v>
      </c>
      <c r="B120" s="230"/>
      <c r="C120" s="230"/>
      <c r="D120" s="230"/>
      <c r="E120" s="114"/>
      <c r="F120" s="113" t="s">
        <v>171</v>
      </c>
      <c r="G120" s="230">
        <v>2.4689999999999999</v>
      </c>
      <c r="H120" s="230">
        <v>0.41699999999999998</v>
      </c>
      <c r="I120" s="230">
        <v>0.25700000000000001</v>
      </c>
      <c r="J120" s="113"/>
      <c r="K120" s="113" t="s">
        <v>32</v>
      </c>
      <c r="L120" s="230">
        <v>2E-3</v>
      </c>
      <c r="M120" s="230">
        <v>0</v>
      </c>
      <c r="N120" s="230"/>
    </row>
    <row r="121" spans="1:14" x14ac:dyDescent="0.35">
      <c r="A121" s="113" t="s">
        <v>4</v>
      </c>
      <c r="B121" s="230">
        <v>0</v>
      </c>
      <c r="C121" s="230"/>
      <c r="D121" s="230"/>
      <c r="E121" s="114"/>
      <c r="F121" s="113" t="s">
        <v>121</v>
      </c>
      <c r="G121" s="230"/>
      <c r="H121" s="230">
        <v>4.0000000000000001E-3</v>
      </c>
      <c r="I121" s="230">
        <v>0.25600000000000001</v>
      </c>
      <c r="J121" s="113"/>
      <c r="K121" s="113" t="s">
        <v>40</v>
      </c>
      <c r="L121" s="230"/>
      <c r="M121" s="230"/>
      <c r="N121" s="230"/>
    </row>
    <row r="122" spans="1:14" x14ac:dyDescent="0.35">
      <c r="A122" s="113" t="s">
        <v>13</v>
      </c>
      <c r="B122" s="230">
        <v>0</v>
      </c>
      <c r="C122" s="230"/>
      <c r="D122" s="230"/>
      <c r="E122" s="114"/>
      <c r="F122" s="113" t="s">
        <v>60</v>
      </c>
      <c r="G122" s="230">
        <v>0.57699999999999996</v>
      </c>
      <c r="H122" s="230">
        <v>1.266</v>
      </c>
      <c r="I122" s="230">
        <v>0.22500000000000001</v>
      </c>
      <c r="J122" s="113"/>
      <c r="K122" s="113" t="s">
        <v>44</v>
      </c>
      <c r="L122" s="230">
        <v>1.2999999999999999E-2</v>
      </c>
      <c r="M122" s="230"/>
      <c r="N122" s="230"/>
    </row>
    <row r="123" spans="1:14" x14ac:dyDescent="0.35">
      <c r="A123" s="113" t="s">
        <v>14</v>
      </c>
      <c r="B123" s="230"/>
      <c r="C123" s="230"/>
      <c r="D123" s="230"/>
      <c r="E123" s="114"/>
      <c r="F123" s="113" t="s">
        <v>30</v>
      </c>
      <c r="G123" s="230">
        <v>0.26300000000000001</v>
      </c>
      <c r="H123" s="230">
        <v>3.7999999999999999E-2</v>
      </c>
      <c r="I123" s="230">
        <v>0.20300000000000001</v>
      </c>
      <c r="J123" s="113"/>
      <c r="K123" s="113" t="s">
        <v>48</v>
      </c>
      <c r="L123" s="230"/>
      <c r="M123" s="230">
        <v>0</v>
      </c>
      <c r="N123" s="230"/>
    </row>
    <row r="124" spans="1:14" x14ac:dyDescent="0.35">
      <c r="A124" s="113" t="s">
        <v>18</v>
      </c>
      <c r="B124" s="230"/>
      <c r="C124" s="230"/>
      <c r="D124" s="230"/>
      <c r="E124" s="114"/>
      <c r="F124" s="113" t="s">
        <v>226</v>
      </c>
      <c r="G124" s="230">
        <v>8.9999999999999993E-3</v>
      </c>
      <c r="H124" s="230">
        <v>4.8000000000000001E-2</v>
      </c>
      <c r="I124" s="230">
        <v>0.20300000000000001</v>
      </c>
      <c r="J124" s="113"/>
      <c r="K124" s="113" t="s">
        <v>51</v>
      </c>
      <c r="L124" s="230">
        <v>4.9000000000000002E-2</v>
      </c>
      <c r="M124" s="230"/>
      <c r="N124" s="230"/>
    </row>
    <row r="125" spans="1:14" x14ac:dyDescent="0.35">
      <c r="A125" s="113" t="s">
        <v>21</v>
      </c>
      <c r="B125" s="230">
        <v>0</v>
      </c>
      <c r="C125" s="230"/>
      <c r="D125" s="230"/>
      <c r="E125" s="114"/>
      <c r="F125" s="113" t="s">
        <v>147</v>
      </c>
      <c r="G125" s="230">
        <v>0.98</v>
      </c>
      <c r="H125" s="230">
        <v>0.247</v>
      </c>
      <c r="I125" s="230">
        <v>0.20200000000000001</v>
      </c>
      <c r="J125" s="113"/>
      <c r="K125" s="113" t="s">
        <v>82</v>
      </c>
      <c r="L125" s="230">
        <v>7.0000000000000001E-3</v>
      </c>
      <c r="M125" s="230"/>
      <c r="N125" s="230"/>
    </row>
    <row r="126" spans="1:14" x14ac:dyDescent="0.35">
      <c r="A126" s="113" t="s">
        <v>22</v>
      </c>
      <c r="B126" s="230">
        <v>0</v>
      </c>
      <c r="C126" s="230">
        <v>0</v>
      </c>
      <c r="D126" s="230"/>
      <c r="E126" s="114"/>
      <c r="F126" s="113" t="s">
        <v>132</v>
      </c>
      <c r="G126" s="230">
        <v>0.11600000000000001</v>
      </c>
      <c r="H126" s="230">
        <v>0.16900000000000001</v>
      </c>
      <c r="I126" s="230">
        <v>0.19700000000000001</v>
      </c>
      <c r="J126" s="113"/>
      <c r="K126" s="113" t="s">
        <v>87</v>
      </c>
      <c r="L126" s="230">
        <v>0.05</v>
      </c>
      <c r="M126" s="230"/>
      <c r="N126" s="230"/>
    </row>
    <row r="127" spans="1:14" x14ac:dyDescent="0.35">
      <c r="A127" s="113" t="s">
        <v>23</v>
      </c>
      <c r="B127" s="230">
        <v>0</v>
      </c>
      <c r="C127" s="230">
        <v>0.71699999999999997</v>
      </c>
      <c r="D127" s="230"/>
      <c r="E127" s="114"/>
      <c r="F127" s="113" t="s">
        <v>204</v>
      </c>
      <c r="G127" s="230">
        <v>6.7000000000000004E-2</v>
      </c>
      <c r="H127" s="230">
        <v>0.72099999999999997</v>
      </c>
      <c r="I127" s="230">
        <v>0.19700000000000001</v>
      </c>
      <c r="J127" s="113"/>
      <c r="K127" s="113" t="s">
        <v>90</v>
      </c>
      <c r="L127" s="230"/>
      <c r="M127" s="230"/>
      <c r="N127" s="230"/>
    </row>
    <row r="128" spans="1:14" x14ac:dyDescent="0.35">
      <c r="A128" s="113" t="s">
        <v>24</v>
      </c>
      <c r="B128" s="230"/>
      <c r="C128" s="230">
        <v>4.0000000000000001E-3</v>
      </c>
      <c r="D128" s="230"/>
      <c r="E128" s="114"/>
      <c r="F128" s="113" t="s">
        <v>257</v>
      </c>
      <c r="G128" s="230">
        <v>9.4E-2</v>
      </c>
      <c r="H128" s="230">
        <v>0.36599999999999999</v>
      </c>
      <c r="I128" s="230">
        <v>0.19</v>
      </c>
      <c r="J128" s="113"/>
      <c r="K128" s="113" t="s">
        <v>91</v>
      </c>
      <c r="L128" s="230">
        <v>4.0000000000000001E-3</v>
      </c>
      <c r="M128" s="230">
        <v>2E-3</v>
      </c>
      <c r="N128" s="230"/>
    </row>
    <row r="129" spans="1:14" x14ac:dyDescent="0.35">
      <c r="A129" s="113" t="s">
        <v>25</v>
      </c>
      <c r="B129" s="230">
        <v>0</v>
      </c>
      <c r="C129" s="230"/>
      <c r="D129" s="230"/>
      <c r="E129" s="114"/>
      <c r="F129" s="113" t="s">
        <v>138</v>
      </c>
      <c r="G129" s="230"/>
      <c r="H129" s="230">
        <v>0.3</v>
      </c>
      <c r="I129" s="230">
        <v>0.188</v>
      </c>
      <c r="J129" s="113"/>
      <c r="K129" s="113" t="s">
        <v>92</v>
      </c>
      <c r="L129" s="230"/>
      <c r="M129" s="230">
        <v>2E-3</v>
      </c>
      <c r="N129" s="230"/>
    </row>
    <row r="130" spans="1:14" x14ac:dyDescent="0.35">
      <c r="A130" s="113" t="s">
        <v>26</v>
      </c>
      <c r="B130" s="230"/>
      <c r="C130" s="230">
        <v>0</v>
      </c>
      <c r="D130" s="230"/>
      <c r="E130" s="114"/>
      <c r="F130" s="113" t="s">
        <v>48</v>
      </c>
      <c r="G130" s="230"/>
      <c r="H130" s="230">
        <v>0.42299999999999999</v>
      </c>
      <c r="I130" s="230">
        <v>0.18099999999999999</v>
      </c>
      <c r="J130" s="113"/>
      <c r="K130" s="113" t="s">
        <v>93</v>
      </c>
      <c r="L130" s="230"/>
      <c r="M130" s="230"/>
      <c r="N130" s="230"/>
    </row>
    <row r="131" spans="1:14" x14ac:dyDescent="0.35">
      <c r="A131" s="113" t="s">
        <v>29</v>
      </c>
      <c r="B131" s="230">
        <v>0</v>
      </c>
      <c r="C131" s="230"/>
      <c r="D131" s="230"/>
      <c r="E131" s="114"/>
      <c r="F131" s="113" t="s">
        <v>159</v>
      </c>
      <c r="G131" s="230">
        <v>5.3999999999999999E-2</v>
      </c>
      <c r="H131" s="230">
        <v>2.1000000000000001E-2</v>
      </c>
      <c r="I131" s="230">
        <v>0.17399999999999999</v>
      </c>
      <c r="J131" s="113"/>
      <c r="K131" s="113" t="s">
        <v>96</v>
      </c>
      <c r="L131" s="230"/>
      <c r="M131" s="230">
        <v>0.06</v>
      </c>
      <c r="N131" s="230"/>
    </row>
    <row r="132" spans="1:14" x14ac:dyDescent="0.35">
      <c r="A132" s="113" t="s">
        <v>40</v>
      </c>
      <c r="B132" s="230">
        <v>5.6000000000000001E-2</v>
      </c>
      <c r="C132" s="230"/>
      <c r="D132" s="230"/>
      <c r="E132" s="114"/>
      <c r="F132" s="113" t="s">
        <v>186</v>
      </c>
      <c r="G132" s="230">
        <v>0.46100000000000002</v>
      </c>
      <c r="H132" s="230">
        <v>0.14399999999999999</v>
      </c>
      <c r="I132" s="230">
        <v>0.17299999999999999</v>
      </c>
      <c r="J132" s="113"/>
      <c r="K132" s="113" t="s">
        <v>98</v>
      </c>
      <c r="L132" s="230">
        <v>0.52</v>
      </c>
      <c r="M132" s="230">
        <v>1E-3</v>
      </c>
      <c r="N132" s="230"/>
    </row>
    <row r="133" spans="1:14" x14ac:dyDescent="0.35">
      <c r="A133" s="113" t="s">
        <v>42</v>
      </c>
      <c r="B133" s="230">
        <v>0</v>
      </c>
      <c r="C133" s="230">
        <v>0</v>
      </c>
      <c r="D133" s="230"/>
      <c r="E133" s="114"/>
      <c r="F133" s="113" t="s">
        <v>109</v>
      </c>
      <c r="G133" s="230">
        <v>1.8160000000000001</v>
      </c>
      <c r="H133" s="230">
        <v>3.7050000000000001</v>
      </c>
      <c r="I133" s="230">
        <v>0.16700000000000001</v>
      </c>
      <c r="J133" s="113"/>
      <c r="K133" s="113" t="s">
        <v>101</v>
      </c>
      <c r="L133" s="230">
        <v>4.0000000000000001E-3</v>
      </c>
      <c r="M133" s="230"/>
      <c r="N133" s="230"/>
    </row>
    <row r="134" spans="1:14" x14ac:dyDescent="0.35">
      <c r="A134" s="113" t="s">
        <v>48</v>
      </c>
      <c r="B134" s="230"/>
      <c r="C134" s="230">
        <v>0</v>
      </c>
      <c r="D134" s="230"/>
      <c r="E134" s="114"/>
      <c r="F134" s="113" t="s">
        <v>237</v>
      </c>
      <c r="G134" s="230">
        <v>2.1999999999999999E-2</v>
      </c>
      <c r="H134" s="230">
        <v>0.13800000000000001</v>
      </c>
      <c r="I134" s="230">
        <v>0.16600000000000001</v>
      </c>
      <c r="J134" s="113"/>
      <c r="K134" s="113" t="s">
        <v>102</v>
      </c>
      <c r="L134" s="230"/>
      <c r="M134" s="230">
        <v>0.32</v>
      </c>
      <c r="N134" s="230"/>
    </row>
    <row r="135" spans="1:14" x14ac:dyDescent="0.35">
      <c r="A135" s="113" t="s">
        <v>49</v>
      </c>
      <c r="B135" s="230">
        <v>0</v>
      </c>
      <c r="C135" s="230"/>
      <c r="D135" s="230"/>
      <c r="E135" s="114"/>
      <c r="F135" s="113" t="s">
        <v>116</v>
      </c>
      <c r="G135" s="230">
        <v>0.629</v>
      </c>
      <c r="H135" s="230">
        <v>0.36399999999999999</v>
      </c>
      <c r="I135" s="230">
        <v>0.16400000000000001</v>
      </c>
      <c r="J135" s="113"/>
      <c r="K135" s="113" t="s">
        <v>113</v>
      </c>
      <c r="L135" s="230">
        <v>6.0000000000000001E-3</v>
      </c>
      <c r="M135" s="230">
        <v>4.5999999999999999E-2</v>
      </c>
      <c r="N135" s="230"/>
    </row>
    <row r="136" spans="1:14" x14ac:dyDescent="0.35">
      <c r="A136" s="113" t="s">
        <v>58</v>
      </c>
      <c r="B136" s="230"/>
      <c r="C136" s="230">
        <v>1E-3</v>
      </c>
      <c r="D136" s="230"/>
      <c r="E136" s="114"/>
      <c r="F136" s="113" t="s">
        <v>28</v>
      </c>
      <c r="G136" s="230">
        <v>1.2E-2</v>
      </c>
      <c r="H136" s="230">
        <v>2.5999999999999999E-2</v>
      </c>
      <c r="I136" s="230">
        <v>0.16</v>
      </c>
      <c r="J136" s="113"/>
      <c r="K136" s="113" t="s">
        <v>119</v>
      </c>
      <c r="L136" s="230">
        <v>0</v>
      </c>
      <c r="M136" s="230"/>
      <c r="N136" s="230"/>
    </row>
    <row r="137" spans="1:14" x14ac:dyDescent="0.35">
      <c r="A137" s="113" t="s">
        <v>61</v>
      </c>
      <c r="B137" s="230">
        <v>2E-3</v>
      </c>
      <c r="C137" s="230">
        <v>6.0000000000000001E-3</v>
      </c>
      <c r="D137" s="230"/>
      <c r="E137" s="114"/>
      <c r="F137" s="113" t="s">
        <v>32</v>
      </c>
      <c r="G137" s="230">
        <v>3.5999999999999997E-2</v>
      </c>
      <c r="H137" s="230">
        <v>0.20599999999999999</v>
      </c>
      <c r="I137" s="230">
        <v>0.159</v>
      </c>
      <c r="J137" s="113"/>
      <c r="K137" s="113" t="s">
        <v>121</v>
      </c>
      <c r="L137" s="230">
        <v>1E-3</v>
      </c>
      <c r="M137" s="230"/>
      <c r="N137" s="230"/>
    </row>
    <row r="138" spans="1:14" x14ac:dyDescent="0.35">
      <c r="A138" s="113" t="s">
        <v>65</v>
      </c>
      <c r="B138" s="230"/>
      <c r="C138" s="230"/>
      <c r="D138" s="230"/>
      <c r="E138" s="114"/>
      <c r="F138" s="113" t="s">
        <v>174</v>
      </c>
      <c r="G138" s="230">
        <v>7.6999999999999999E-2</v>
      </c>
      <c r="H138" s="230">
        <v>9.0999999999999998E-2</v>
      </c>
      <c r="I138" s="230">
        <v>0.158</v>
      </c>
      <c r="J138" s="113"/>
      <c r="K138" s="113" t="s">
        <v>124</v>
      </c>
      <c r="L138" s="230">
        <v>0.109</v>
      </c>
      <c r="M138" s="230"/>
      <c r="N138" s="230"/>
    </row>
    <row r="139" spans="1:14" x14ac:dyDescent="0.35">
      <c r="A139" s="113" t="s">
        <v>70</v>
      </c>
      <c r="B139" s="230"/>
      <c r="C139" s="230"/>
      <c r="D139" s="230"/>
      <c r="E139" s="114"/>
      <c r="F139" s="113" t="s">
        <v>256</v>
      </c>
      <c r="G139" s="230">
        <v>5.5E-2</v>
      </c>
      <c r="H139" s="230">
        <v>8.0000000000000002E-3</v>
      </c>
      <c r="I139" s="230">
        <v>0.15</v>
      </c>
      <c r="J139" s="113"/>
      <c r="K139" s="113" t="s">
        <v>127</v>
      </c>
      <c r="L139" s="230">
        <v>7.4999999999999997E-2</v>
      </c>
      <c r="M139" s="230"/>
      <c r="N139" s="230"/>
    </row>
    <row r="140" spans="1:14" x14ac:dyDescent="0.35">
      <c r="A140" s="113" t="s">
        <v>81</v>
      </c>
      <c r="B140" s="230">
        <v>0</v>
      </c>
      <c r="C140" s="230">
        <v>0.01</v>
      </c>
      <c r="D140" s="230"/>
      <c r="E140" s="114"/>
      <c r="F140" s="113" t="s">
        <v>144</v>
      </c>
      <c r="G140" s="230">
        <v>2E-3</v>
      </c>
      <c r="H140" s="230">
        <v>0.14299999999999999</v>
      </c>
      <c r="I140" s="230">
        <v>0.14799999999999999</v>
      </c>
      <c r="J140" s="113"/>
      <c r="K140" s="113" t="s">
        <v>133</v>
      </c>
      <c r="L140" s="230">
        <v>1E-3</v>
      </c>
      <c r="M140" s="230">
        <v>8.0000000000000002E-3</v>
      </c>
      <c r="N140" s="230"/>
    </row>
    <row r="141" spans="1:14" x14ac:dyDescent="0.35">
      <c r="A141" s="113" t="s">
        <v>87</v>
      </c>
      <c r="B141" s="230">
        <v>1E-3</v>
      </c>
      <c r="C141" s="230"/>
      <c r="D141" s="230"/>
      <c r="E141" s="114"/>
      <c r="F141" s="113" t="s">
        <v>184</v>
      </c>
      <c r="G141" s="230"/>
      <c r="H141" s="230">
        <v>1.091</v>
      </c>
      <c r="I141" s="230">
        <v>0.14000000000000001</v>
      </c>
      <c r="J141" s="113"/>
      <c r="K141" s="113" t="s">
        <v>141</v>
      </c>
      <c r="L141" s="230">
        <v>3.0000000000000001E-3</v>
      </c>
      <c r="M141" s="230"/>
      <c r="N141" s="230"/>
    </row>
    <row r="142" spans="1:14" x14ac:dyDescent="0.35">
      <c r="A142" s="113" t="s">
        <v>89</v>
      </c>
      <c r="B142" s="230">
        <v>0</v>
      </c>
      <c r="C142" s="230"/>
      <c r="D142" s="230"/>
      <c r="E142" s="114"/>
      <c r="F142" s="113" t="s">
        <v>208</v>
      </c>
      <c r="G142" s="230">
        <v>0.01</v>
      </c>
      <c r="H142" s="230">
        <v>0.14399999999999999</v>
      </c>
      <c r="I142" s="230">
        <v>0.14000000000000001</v>
      </c>
      <c r="J142" s="113"/>
      <c r="K142" s="113" t="s">
        <v>144</v>
      </c>
      <c r="L142" s="230">
        <v>7.0000000000000001E-3</v>
      </c>
      <c r="M142" s="230">
        <v>6.5000000000000002E-2</v>
      </c>
      <c r="N142" s="230"/>
    </row>
    <row r="143" spans="1:14" x14ac:dyDescent="0.35">
      <c r="A143" s="113" t="s">
        <v>90</v>
      </c>
      <c r="B143" s="230"/>
      <c r="C143" s="230">
        <v>2.7E-2</v>
      </c>
      <c r="D143" s="230"/>
      <c r="E143" s="114"/>
      <c r="F143" s="113" t="s">
        <v>245</v>
      </c>
      <c r="G143" s="230">
        <v>1E-3</v>
      </c>
      <c r="H143" s="230"/>
      <c r="I143" s="230">
        <v>0.13300000000000001</v>
      </c>
      <c r="J143" s="113"/>
      <c r="K143" s="113" t="s">
        <v>148</v>
      </c>
      <c r="L143" s="230">
        <v>0.112</v>
      </c>
      <c r="M143" s="230"/>
      <c r="N143" s="230"/>
    </row>
    <row r="144" spans="1:14" x14ac:dyDescent="0.35">
      <c r="A144" s="113" t="s">
        <v>94</v>
      </c>
      <c r="B144" s="230">
        <v>0</v>
      </c>
      <c r="C144" s="230"/>
      <c r="D144" s="230"/>
      <c r="E144" s="114"/>
      <c r="F144" s="113" t="s">
        <v>170</v>
      </c>
      <c r="G144" s="230">
        <v>11.356999999999999</v>
      </c>
      <c r="H144" s="230">
        <v>0.61399999999999999</v>
      </c>
      <c r="I144" s="230">
        <v>0.13100000000000001</v>
      </c>
      <c r="J144" s="113"/>
      <c r="K144" s="113" t="s">
        <v>150</v>
      </c>
      <c r="L144" s="230">
        <v>8.0000000000000002E-3</v>
      </c>
      <c r="M144" s="230"/>
      <c r="N144" s="230"/>
    </row>
    <row r="145" spans="1:14" x14ac:dyDescent="0.35">
      <c r="A145" s="113" t="s">
        <v>95</v>
      </c>
      <c r="B145" s="230"/>
      <c r="C145" s="230">
        <v>0</v>
      </c>
      <c r="D145" s="230"/>
      <c r="E145" s="114"/>
      <c r="F145" s="113" t="s">
        <v>7</v>
      </c>
      <c r="G145" s="230">
        <v>2.6720000000000002</v>
      </c>
      <c r="H145" s="230">
        <v>0.24199999999999999</v>
      </c>
      <c r="I145" s="230">
        <v>0.13</v>
      </c>
      <c r="J145" s="113"/>
      <c r="K145" s="113" t="s">
        <v>155</v>
      </c>
      <c r="L145" s="230"/>
      <c r="M145" s="230">
        <v>2E-3</v>
      </c>
      <c r="N145" s="230"/>
    </row>
    <row r="146" spans="1:14" x14ac:dyDescent="0.35">
      <c r="A146" s="113" t="s">
        <v>97</v>
      </c>
      <c r="B146" s="230">
        <v>1E-3</v>
      </c>
      <c r="C146" s="230"/>
      <c r="D146" s="230"/>
      <c r="E146" s="114"/>
      <c r="F146" s="113" t="s">
        <v>25</v>
      </c>
      <c r="G146" s="230">
        <v>5.1999999999999998E-2</v>
      </c>
      <c r="H146" s="230">
        <v>8.5000000000000006E-2</v>
      </c>
      <c r="I146" s="230">
        <v>0.125</v>
      </c>
      <c r="J146" s="113"/>
      <c r="K146" s="113" t="s">
        <v>159</v>
      </c>
      <c r="L146" s="230">
        <v>5.0000000000000001E-3</v>
      </c>
      <c r="M146" s="230"/>
      <c r="N146" s="230"/>
    </row>
    <row r="147" spans="1:14" x14ac:dyDescent="0.35">
      <c r="A147" s="113" t="s">
        <v>99</v>
      </c>
      <c r="B147" s="230">
        <v>0</v>
      </c>
      <c r="C147" s="230"/>
      <c r="D147" s="230"/>
      <c r="E147" s="114"/>
      <c r="F147" s="113" t="s">
        <v>113</v>
      </c>
      <c r="G147" s="230">
        <v>2.1999999999999999E-2</v>
      </c>
      <c r="H147" s="230">
        <v>9.7000000000000003E-2</v>
      </c>
      <c r="I147" s="230">
        <v>0.122</v>
      </c>
      <c r="J147" s="113"/>
      <c r="K147" s="113" t="s">
        <v>175</v>
      </c>
      <c r="L147" s="230">
        <v>4.2000000000000003E-2</v>
      </c>
      <c r="M147" s="230">
        <v>0.08</v>
      </c>
      <c r="N147" s="230"/>
    </row>
    <row r="148" spans="1:14" x14ac:dyDescent="0.35">
      <c r="A148" s="113" t="s">
        <v>103</v>
      </c>
      <c r="B148" s="230"/>
      <c r="C148" s="230"/>
      <c r="D148" s="230"/>
      <c r="E148" s="114"/>
      <c r="F148" s="113" t="s">
        <v>236</v>
      </c>
      <c r="G148" s="230">
        <v>0.55300000000000005</v>
      </c>
      <c r="H148" s="230">
        <v>1.268</v>
      </c>
      <c r="I148" s="230">
        <v>0.122</v>
      </c>
      <c r="J148" s="113"/>
      <c r="K148" s="113" t="s">
        <v>182</v>
      </c>
      <c r="L148" s="230">
        <v>3.0590000000000002</v>
      </c>
      <c r="M148" s="230">
        <v>0.312</v>
      </c>
      <c r="N148" s="230"/>
    </row>
    <row r="149" spans="1:14" x14ac:dyDescent="0.35">
      <c r="A149" s="113" t="s">
        <v>109</v>
      </c>
      <c r="B149" s="230"/>
      <c r="C149" s="230">
        <v>0</v>
      </c>
      <c r="D149" s="230"/>
      <c r="E149" s="114"/>
      <c r="F149" s="113" t="s">
        <v>241</v>
      </c>
      <c r="G149" s="230">
        <v>0.52700000000000002</v>
      </c>
      <c r="H149" s="230">
        <v>0.32100000000000001</v>
      </c>
      <c r="I149" s="230">
        <v>0.111</v>
      </c>
      <c r="J149" s="113"/>
      <c r="K149" s="113" t="s">
        <v>184</v>
      </c>
      <c r="L149" s="230">
        <v>0.79300000000000004</v>
      </c>
      <c r="M149" s="230"/>
      <c r="N149" s="230"/>
    </row>
    <row r="150" spans="1:14" x14ac:dyDescent="0.35">
      <c r="A150" s="113" t="s">
        <v>116</v>
      </c>
      <c r="B150" s="230"/>
      <c r="C150" s="230"/>
      <c r="D150" s="230"/>
      <c r="E150" s="114"/>
      <c r="F150" s="113" t="s">
        <v>234</v>
      </c>
      <c r="G150" s="230">
        <v>5.0999999999999997E-2</v>
      </c>
      <c r="H150" s="230">
        <v>2.9000000000000001E-2</v>
      </c>
      <c r="I150" s="230">
        <v>0.106</v>
      </c>
      <c r="J150" s="113"/>
      <c r="K150" s="113" t="s">
        <v>185</v>
      </c>
      <c r="L150" s="230">
        <v>3.7989999999999999</v>
      </c>
      <c r="M150" s="230">
        <v>0.247</v>
      </c>
      <c r="N150" s="230"/>
    </row>
    <row r="151" spans="1:14" x14ac:dyDescent="0.35">
      <c r="A151" s="113" t="s">
        <v>120</v>
      </c>
      <c r="B151" s="230"/>
      <c r="C151" s="230">
        <v>1E-3</v>
      </c>
      <c r="D151" s="230"/>
      <c r="E151" s="114"/>
      <c r="F151" s="113" t="s">
        <v>34</v>
      </c>
      <c r="G151" s="230">
        <v>0.109</v>
      </c>
      <c r="H151" s="230">
        <v>4.0000000000000001E-3</v>
      </c>
      <c r="I151" s="230">
        <v>0.10199999999999999</v>
      </c>
      <c r="J151" s="113"/>
      <c r="K151" s="113" t="s">
        <v>188</v>
      </c>
      <c r="L151" s="230"/>
      <c r="M151" s="230">
        <v>3.0000000000000001E-3</v>
      </c>
      <c r="N151" s="230"/>
    </row>
    <row r="152" spans="1:14" x14ac:dyDescent="0.35">
      <c r="A152" s="113" t="s">
        <v>122</v>
      </c>
      <c r="B152" s="230">
        <v>0</v>
      </c>
      <c r="C152" s="230"/>
      <c r="D152" s="230"/>
      <c r="E152" s="114"/>
      <c r="F152" s="113" t="s">
        <v>122</v>
      </c>
      <c r="G152" s="230">
        <v>0.05</v>
      </c>
      <c r="H152" s="230">
        <v>0.23699999999999999</v>
      </c>
      <c r="I152" s="230">
        <v>0.1</v>
      </c>
      <c r="J152" s="113"/>
      <c r="K152" s="113" t="s">
        <v>191</v>
      </c>
      <c r="L152" s="230">
        <v>8.0000000000000002E-3</v>
      </c>
      <c r="M152" s="230"/>
      <c r="N152" s="230"/>
    </row>
    <row r="153" spans="1:14" x14ac:dyDescent="0.35">
      <c r="A153" s="113" t="s">
        <v>125</v>
      </c>
      <c r="B153" s="230">
        <v>0.02</v>
      </c>
      <c r="C153" s="230">
        <v>3.0000000000000001E-3</v>
      </c>
      <c r="D153" s="230"/>
      <c r="E153" s="114"/>
      <c r="F153" s="113" t="s">
        <v>99</v>
      </c>
      <c r="G153" s="230">
        <v>0.29499999999999998</v>
      </c>
      <c r="H153" s="230">
        <v>0.35099999999999998</v>
      </c>
      <c r="I153" s="230">
        <v>9.7000000000000003E-2</v>
      </c>
      <c r="J153" s="113"/>
      <c r="K153" s="113" t="s">
        <v>193</v>
      </c>
      <c r="L153" s="230"/>
      <c r="M153" s="230">
        <v>2E-3</v>
      </c>
      <c r="N153" s="230"/>
    </row>
    <row r="154" spans="1:14" x14ac:dyDescent="0.35">
      <c r="A154" s="113" t="s">
        <v>126</v>
      </c>
      <c r="B154" s="230"/>
      <c r="C154" s="230"/>
      <c r="D154" s="230"/>
      <c r="E154" s="114"/>
      <c r="F154" s="113" t="s">
        <v>182</v>
      </c>
      <c r="G154" s="230">
        <v>0.56699999999999995</v>
      </c>
      <c r="H154" s="230">
        <v>1.5589999999999999</v>
      </c>
      <c r="I154" s="230">
        <v>9.5000000000000001E-2</v>
      </c>
      <c r="J154" s="113"/>
      <c r="K154" s="113" t="s">
        <v>194</v>
      </c>
      <c r="L154" s="230">
        <v>3.4000000000000002E-2</v>
      </c>
      <c r="M154" s="230">
        <v>4.2999999999999997E-2</v>
      </c>
      <c r="N154" s="230"/>
    </row>
    <row r="155" spans="1:14" x14ac:dyDescent="0.35">
      <c r="A155" s="113" t="s">
        <v>128</v>
      </c>
      <c r="B155" s="230"/>
      <c r="C155" s="230">
        <v>5.0000000000000001E-3</v>
      </c>
      <c r="D155" s="230"/>
      <c r="E155" s="114"/>
      <c r="F155" s="113" t="s">
        <v>233</v>
      </c>
      <c r="G155" s="230">
        <v>8.5000000000000006E-2</v>
      </c>
      <c r="H155" s="230">
        <v>0.20799999999999999</v>
      </c>
      <c r="I155" s="230">
        <v>0.09</v>
      </c>
      <c r="J155" s="113"/>
      <c r="K155" s="113" t="s">
        <v>196</v>
      </c>
      <c r="L155" s="230">
        <v>2.9000000000000001E-2</v>
      </c>
      <c r="M155" s="230">
        <v>0.55000000000000004</v>
      </c>
      <c r="N155" s="230"/>
    </row>
    <row r="156" spans="1:14" x14ac:dyDescent="0.35">
      <c r="A156" s="113" t="s">
        <v>132</v>
      </c>
      <c r="B156" s="230"/>
      <c r="C156" s="230"/>
      <c r="D156" s="230"/>
      <c r="E156" s="114"/>
      <c r="F156" s="113" t="s">
        <v>84</v>
      </c>
      <c r="G156" s="230"/>
      <c r="H156" s="230"/>
      <c r="I156" s="230">
        <v>7.4999999999999997E-2</v>
      </c>
      <c r="J156" s="113"/>
      <c r="K156" s="113" t="s">
        <v>203</v>
      </c>
      <c r="L156" s="230">
        <v>0.115</v>
      </c>
      <c r="M156" s="230">
        <v>3.5009999999999999</v>
      </c>
      <c r="N156" s="230"/>
    </row>
    <row r="157" spans="1:14" x14ac:dyDescent="0.35">
      <c r="A157" s="113" t="s">
        <v>133</v>
      </c>
      <c r="B157" s="230">
        <v>8.0000000000000002E-3</v>
      </c>
      <c r="C157" s="230">
        <v>8.9999999999999993E-3</v>
      </c>
      <c r="D157" s="230"/>
      <c r="E157" s="114"/>
      <c r="F157" s="113" t="s">
        <v>249</v>
      </c>
      <c r="G157" s="230">
        <v>1.9E-2</v>
      </c>
      <c r="H157" s="230">
        <v>0.37</v>
      </c>
      <c r="I157" s="230">
        <v>6.9000000000000006E-2</v>
      </c>
      <c r="J157" s="113"/>
      <c r="K157" s="113" t="s">
        <v>204</v>
      </c>
      <c r="L157" s="230">
        <v>4.0000000000000001E-3</v>
      </c>
      <c r="M157" s="230"/>
      <c r="N157" s="230"/>
    </row>
    <row r="158" spans="1:14" x14ac:dyDescent="0.35">
      <c r="A158" s="113" t="s">
        <v>137</v>
      </c>
      <c r="B158" s="230">
        <v>3.0000000000000001E-3</v>
      </c>
      <c r="C158" s="230"/>
      <c r="D158" s="230"/>
      <c r="E158" s="114"/>
      <c r="F158" s="113" t="s">
        <v>146</v>
      </c>
      <c r="G158" s="230">
        <v>0.13100000000000001</v>
      </c>
      <c r="H158" s="230">
        <v>0.64100000000000001</v>
      </c>
      <c r="I158" s="230">
        <v>6.6000000000000003E-2</v>
      </c>
      <c r="J158" s="113"/>
      <c r="K158" s="113" t="s">
        <v>205</v>
      </c>
      <c r="L158" s="230"/>
      <c r="M158" s="230">
        <v>8.1000000000000003E-2</v>
      </c>
      <c r="N158" s="230"/>
    </row>
    <row r="159" spans="1:14" x14ac:dyDescent="0.35">
      <c r="A159" s="113" t="s">
        <v>141</v>
      </c>
      <c r="B159" s="230">
        <v>1.0999999999999999E-2</v>
      </c>
      <c r="C159" s="230"/>
      <c r="D159" s="230"/>
      <c r="E159" s="114"/>
      <c r="F159" s="113" t="s">
        <v>92</v>
      </c>
      <c r="G159" s="230">
        <v>0</v>
      </c>
      <c r="H159" s="230"/>
      <c r="I159" s="230">
        <v>6.3E-2</v>
      </c>
      <c r="J159" s="113"/>
      <c r="K159" s="113" t="s">
        <v>211</v>
      </c>
      <c r="L159" s="230">
        <v>0.216</v>
      </c>
      <c r="M159" s="230">
        <v>0.127</v>
      </c>
      <c r="N159" s="230"/>
    </row>
    <row r="160" spans="1:14" x14ac:dyDescent="0.35">
      <c r="A160" s="113" t="s">
        <v>148</v>
      </c>
      <c r="B160" s="230">
        <v>4.7E-2</v>
      </c>
      <c r="C160" s="230"/>
      <c r="D160" s="230"/>
      <c r="E160" s="114"/>
      <c r="F160" s="113" t="s">
        <v>19</v>
      </c>
      <c r="G160" s="230">
        <v>8.1140000000000008</v>
      </c>
      <c r="H160" s="230">
        <v>4.1000000000000002E-2</v>
      </c>
      <c r="I160" s="230">
        <v>6.0999999999999999E-2</v>
      </c>
      <c r="J160" s="113"/>
      <c r="K160" s="113" t="s">
        <v>212</v>
      </c>
      <c r="L160" s="230">
        <v>0.308</v>
      </c>
      <c r="M160" s="230">
        <v>0.41499999999999998</v>
      </c>
      <c r="N160" s="230"/>
    </row>
    <row r="161" spans="1:14" x14ac:dyDescent="0.35">
      <c r="A161" s="113" t="s">
        <v>169</v>
      </c>
      <c r="B161" s="230">
        <v>0</v>
      </c>
      <c r="C161" s="230"/>
      <c r="D161" s="230"/>
      <c r="E161" s="114"/>
      <c r="F161" s="113" t="s">
        <v>203</v>
      </c>
      <c r="G161" s="230">
        <v>2.1999999999999999E-2</v>
      </c>
      <c r="H161" s="230">
        <v>0.91500000000000004</v>
      </c>
      <c r="I161" s="230">
        <v>6.0999999999999999E-2</v>
      </c>
      <c r="J161" s="113"/>
      <c r="K161" s="113" t="s">
        <v>213</v>
      </c>
      <c r="L161" s="230">
        <v>7.4999999999999997E-2</v>
      </c>
      <c r="M161" s="230">
        <v>8.0000000000000002E-3</v>
      </c>
      <c r="N161" s="230"/>
    </row>
    <row r="162" spans="1:14" x14ac:dyDescent="0.35">
      <c r="A162" s="113" t="s">
        <v>180</v>
      </c>
      <c r="B162" s="230"/>
      <c r="C162" s="230">
        <v>1E-3</v>
      </c>
      <c r="D162" s="230"/>
      <c r="E162" s="114"/>
      <c r="F162" s="113" t="s">
        <v>115</v>
      </c>
      <c r="G162" s="230">
        <v>0.32900000000000001</v>
      </c>
      <c r="H162" s="230">
        <v>5.0999999999999997E-2</v>
      </c>
      <c r="I162" s="230">
        <v>5.8999999999999997E-2</v>
      </c>
      <c r="J162" s="113"/>
      <c r="K162" s="113" t="s">
        <v>214</v>
      </c>
      <c r="L162" s="230"/>
      <c r="M162" s="230">
        <v>0.01</v>
      </c>
      <c r="N162" s="230"/>
    </row>
    <row r="163" spans="1:14" x14ac:dyDescent="0.35">
      <c r="A163" s="113" t="s">
        <v>183</v>
      </c>
      <c r="B163" s="230"/>
      <c r="C163" s="230"/>
      <c r="D163" s="230"/>
      <c r="E163" s="114"/>
      <c r="F163" s="113" t="s">
        <v>76</v>
      </c>
      <c r="G163" s="230"/>
      <c r="H163" s="230">
        <v>0.24299999999999999</v>
      </c>
      <c r="I163" s="230">
        <v>5.7000000000000002E-2</v>
      </c>
      <c r="J163" s="113"/>
      <c r="K163" s="113" t="s">
        <v>216</v>
      </c>
      <c r="L163" s="230">
        <v>11.315</v>
      </c>
      <c r="M163" s="230"/>
      <c r="N163" s="230"/>
    </row>
    <row r="164" spans="1:14" x14ac:dyDescent="0.35">
      <c r="A164" s="113" t="s">
        <v>185</v>
      </c>
      <c r="B164" s="230">
        <v>7.4999999999999997E-2</v>
      </c>
      <c r="C164" s="230">
        <v>9.6000000000000002E-2</v>
      </c>
      <c r="D164" s="230"/>
      <c r="E164" s="114"/>
      <c r="F164" s="113" t="s">
        <v>238</v>
      </c>
      <c r="G164" s="230">
        <v>0.14199999999999999</v>
      </c>
      <c r="H164" s="230">
        <v>0.223</v>
      </c>
      <c r="I164" s="230">
        <v>5.7000000000000002E-2</v>
      </c>
      <c r="J164" s="113"/>
      <c r="K164" s="113" t="s">
        <v>220</v>
      </c>
      <c r="L164" s="230">
        <v>0.251</v>
      </c>
      <c r="M164" s="230">
        <v>0.20200000000000001</v>
      </c>
      <c r="N164" s="230"/>
    </row>
    <row r="165" spans="1:14" x14ac:dyDescent="0.35">
      <c r="A165" s="113" t="s">
        <v>188</v>
      </c>
      <c r="B165" s="230">
        <v>0</v>
      </c>
      <c r="C165" s="230"/>
      <c r="D165" s="230"/>
      <c r="E165" s="114"/>
      <c r="F165" s="113" t="s">
        <v>189</v>
      </c>
      <c r="G165" s="230">
        <v>0.81399999999999995</v>
      </c>
      <c r="H165" s="230">
        <v>0.08</v>
      </c>
      <c r="I165" s="230">
        <v>5.5E-2</v>
      </c>
      <c r="J165" s="113"/>
      <c r="K165" s="113" t="s">
        <v>221</v>
      </c>
      <c r="L165" s="230">
        <v>3.9E-2</v>
      </c>
      <c r="M165" s="230">
        <v>1.756</v>
      </c>
      <c r="N165" s="230"/>
    </row>
    <row r="166" spans="1:14" x14ac:dyDescent="0.35">
      <c r="A166" s="113" t="s">
        <v>189</v>
      </c>
      <c r="B166" s="230"/>
      <c r="C166" s="230"/>
      <c r="D166" s="230"/>
      <c r="E166" s="114"/>
      <c r="F166" s="113" t="s">
        <v>239</v>
      </c>
      <c r="G166" s="230">
        <v>0.23400000000000001</v>
      </c>
      <c r="H166" s="230">
        <v>0.22</v>
      </c>
      <c r="I166" s="230">
        <v>0.05</v>
      </c>
      <c r="J166" s="113"/>
      <c r="K166" s="113" t="s">
        <v>222</v>
      </c>
      <c r="L166" s="230"/>
      <c r="M166" s="230">
        <v>6.0000000000000001E-3</v>
      </c>
      <c r="N166" s="230"/>
    </row>
    <row r="167" spans="1:14" x14ac:dyDescent="0.35">
      <c r="A167" s="113" t="s">
        <v>191</v>
      </c>
      <c r="B167" s="230">
        <v>1E-3</v>
      </c>
      <c r="C167" s="230"/>
      <c r="D167" s="230"/>
      <c r="E167" s="114"/>
      <c r="F167" s="113" t="s">
        <v>50</v>
      </c>
      <c r="G167" s="230">
        <v>0.89800000000000002</v>
      </c>
      <c r="H167" s="230">
        <v>0.184</v>
      </c>
      <c r="I167" s="230">
        <v>4.9000000000000002E-2</v>
      </c>
      <c r="J167" s="113"/>
      <c r="K167" s="113" t="s">
        <v>223</v>
      </c>
      <c r="L167" s="230"/>
      <c r="M167" s="230">
        <v>5.1999999999999998E-2</v>
      </c>
      <c r="N167" s="230"/>
    </row>
    <row r="168" spans="1:14" x14ac:dyDescent="0.35">
      <c r="A168" s="113" t="s">
        <v>194</v>
      </c>
      <c r="B168" s="230">
        <v>0</v>
      </c>
      <c r="C168" s="230"/>
      <c r="D168" s="230"/>
      <c r="E168" s="114"/>
      <c r="F168" s="113" t="s">
        <v>136</v>
      </c>
      <c r="G168" s="230">
        <v>1.6E-2</v>
      </c>
      <c r="H168" s="230">
        <v>0.107</v>
      </c>
      <c r="I168" s="230">
        <v>4.9000000000000002E-2</v>
      </c>
      <c r="J168" s="113"/>
      <c r="K168" s="113" t="s">
        <v>226</v>
      </c>
      <c r="L168" s="230">
        <v>0.34</v>
      </c>
      <c r="M168" s="230">
        <v>0.58799999999999997</v>
      </c>
      <c r="N168" s="230"/>
    </row>
    <row r="169" spans="1:14" x14ac:dyDescent="0.35">
      <c r="A169" s="113" t="s">
        <v>197</v>
      </c>
      <c r="B169" s="230">
        <v>0.83699999999999997</v>
      </c>
      <c r="C169" s="230"/>
      <c r="D169" s="230"/>
      <c r="E169" s="114"/>
      <c r="F169" s="113" t="s">
        <v>128</v>
      </c>
      <c r="G169" s="230">
        <v>8.5000000000000006E-2</v>
      </c>
      <c r="H169" s="230">
        <v>8.5999999999999993E-2</v>
      </c>
      <c r="I169" s="230">
        <v>3.6999999999999998E-2</v>
      </c>
      <c r="J169" s="113"/>
      <c r="K169" s="113" t="s">
        <v>231</v>
      </c>
      <c r="L169" s="230">
        <v>6.0000000000000001E-3</v>
      </c>
      <c r="M169" s="230">
        <v>5.0000000000000001E-3</v>
      </c>
      <c r="N169" s="230"/>
    </row>
    <row r="170" spans="1:14" x14ac:dyDescent="0.35">
      <c r="A170" s="113" t="s">
        <v>204</v>
      </c>
      <c r="B170" s="230">
        <v>1E-3</v>
      </c>
      <c r="C170" s="230">
        <v>3.5999999999999997E-2</v>
      </c>
      <c r="D170" s="230"/>
      <c r="E170" s="114"/>
      <c r="F170" s="113" t="s">
        <v>183</v>
      </c>
      <c r="G170" s="230">
        <v>0.72199999999999998</v>
      </c>
      <c r="H170" s="230">
        <v>0.152</v>
      </c>
      <c r="I170" s="230">
        <v>3.6999999999999998E-2</v>
      </c>
      <c r="J170" s="113"/>
      <c r="K170" s="113" t="s">
        <v>232</v>
      </c>
      <c r="L170" s="230"/>
      <c r="M170" s="230">
        <v>8.9999999999999993E-3</v>
      </c>
      <c r="N170" s="230"/>
    </row>
    <row r="171" spans="1:14" x14ac:dyDescent="0.35">
      <c r="A171" s="113" t="s">
        <v>207</v>
      </c>
      <c r="B171" s="230">
        <v>2E-3</v>
      </c>
      <c r="C171" s="230"/>
      <c r="D171" s="230"/>
      <c r="E171" s="114"/>
      <c r="F171" s="113" t="s">
        <v>18</v>
      </c>
      <c r="G171" s="230">
        <v>3.2000000000000001E-2</v>
      </c>
      <c r="H171" s="230"/>
      <c r="I171" s="230">
        <v>0.03</v>
      </c>
      <c r="J171" s="113"/>
      <c r="K171" s="113" t="s">
        <v>233</v>
      </c>
      <c r="L171" s="230">
        <v>3.0000000000000001E-3</v>
      </c>
      <c r="M171" s="230"/>
      <c r="N171" s="230"/>
    </row>
    <row r="172" spans="1:14" x14ac:dyDescent="0.35">
      <c r="A172" s="113" t="s">
        <v>208</v>
      </c>
      <c r="B172" s="230">
        <v>0</v>
      </c>
      <c r="C172" s="230"/>
      <c r="D172" s="230"/>
      <c r="E172" s="114"/>
      <c r="F172" s="113" t="s">
        <v>40</v>
      </c>
      <c r="G172" s="230">
        <v>4.2999999999999997E-2</v>
      </c>
      <c r="H172" s="230">
        <v>6.9000000000000006E-2</v>
      </c>
      <c r="I172" s="230">
        <v>2.9000000000000001E-2</v>
      </c>
      <c r="J172" s="113"/>
      <c r="K172" s="113" t="s">
        <v>234</v>
      </c>
      <c r="L172" s="230"/>
      <c r="M172" s="230">
        <v>6.0000000000000001E-3</v>
      </c>
      <c r="N172" s="230"/>
    </row>
    <row r="173" spans="1:14" x14ac:dyDescent="0.35">
      <c r="A173" s="113" t="s">
        <v>209</v>
      </c>
      <c r="B173" s="230"/>
      <c r="C173" s="230">
        <v>2E-3</v>
      </c>
      <c r="D173" s="230"/>
      <c r="E173" s="114"/>
      <c r="F173" s="113" t="s">
        <v>89</v>
      </c>
      <c r="G173" s="230">
        <v>1.9319999999999999</v>
      </c>
      <c r="H173" s="230">
        <v>8.9999999999999993E-3</v>
      </c>
      <c r="I173" s="230">
        <v>2.9000000000000001E-2</v>
      </c>
      <c r="J173" s="113"/>
      <c r="K173" s="113" t="s">
        <v>241</v>
      </c>
      <c r="L173" s="230">
        <v>5.0000000000000001E-3</v>
      </c>
      <c r="M173" s="230"/>
      <c r="N173" s="230"/>
    </row>
    <row r="174" spans="1:14" x14ac:dyDescent="0.35">
      <c r="A174" s="113" t="s">
        <v>216</v>
      </c>
      <c r="B174" s="230">
        <v>0</v>
      </c>
      <c r="C174" s="230">
        <v>0</v>
      </c>
      <c r="D174" s="230"/>
      <c r="E174" s="114"/>
      <c r="F174" s="113" t="s">
        <v>242</v>
      </c>
      <c r="G174" s="230">
        <v>1.569</v>
      </c>
      <c r="H174" s="230">
        <v>3.0000000000000001E-3</v>
      </c>
      <c r="I174" s="230">
        <v>2.7E-2</v>
      </c>
      <c r="J174" s="113"/>
      <c r="K174" s="113" t="s">
        <v>247</v>
      </c>
      <c r="L174" s="230"/>
      <c r="M174" s="230">
        <v>1.4999999999999999E-2</v>
      </c>
      <c r="N174" s="230"/>
    </row>
    <row r="175" spans="1:14" x14ac:dyDescent="0.35">
      <c r="A175" s="113" t="s">
        <v>221</v>
      </c>
      <c r="B175" s="230">
        <v>1.9E-2</v>
      </c>
      <c r="C175" s="230">
        <v>0</v>
      </c>
      <c r="D175" s="230"/>
      <c r="E175" s="114"/>
      <c r="F175" s="113" t="s">
        <v>106</v>
      </c>
      <c r="G175" s="230">
        <v>0.39700000000000002</v>
      </c>
      <c r="H175" s="230">
        <v>2.4449999999999998</v>
      </c>
      <c r="I175" s="230">
        <v>2.5999999999999999E-2</v>
      </c>
      <c r="J175" s="113"/>
      <c r="K175" s="113" t="s">
        <v>248</v>
      </c>
      <c r="L175" s="230"/>
      <c r="M175" s="230"/>
      <c r="N175" s="230"/>
    </row>
    <row r="176" spans="1:14" x14ac:dyDescent="0.35">
      <c r="A176" s="113" t="s">
        <v>223</v>
      </c>
      <c r="B176" s="230"/>
      <c r="C176" s="230"/>
      <c r="D176" s="230"/>
      <c r="E176" s="114"/>
      <c r="F176" s="113" t="s">
        <v>225</v>
      </c>
      <c r="G176" s="230"/>
      <c r="H176" s="230">
        <v>0.56100000000000005</v>
      </c>
      <c r="I176" s="230">
        <v>2.4E-2</v>
      </c>
      <c r="J176" s="113"/>
      <c r="K176" s="113" t="s">
        <v>255</v>
      </c>
      <c r="L176" s="230">
        <v>4.0000000000000001E-3</v>
      </c>
      <c r="M176" s="230"/>
      <c r="N176" s="230"/>
    </row>
    <row r="177" spans="1:14" x14ac:dyDescent="0.35">
      <c r="A177" s="113" t="s">
        <v>240</v>
      </c>
      <c r="B177" s="230">
        <v>4.0000000000000001E-3</v>
      </c>
      <c r="C177" s="230"/>
      <c r="D177" s="230"/>
      <c r="E177" s="114"/>
      <c r="F177" s="113" t="s">
        <v>224</v>
      </c>
      <c r="G177" s="230">
        <v>3.0000000000000001E-3</v>
      </c>
      <c r="H177" s="230">
        <v>2.7E-2</v>
      </c>
      <c r="I177" s="230">
        <v>0.02</v>
      </c>
      <c r="J177" s="113"/>
      <c r="K177" s="115" t="s">
        <v>256</v>
      </c>
      <c r="L177" s="233"/>
      <c r="M177" s="233">
        <v>0</v>
      </c>
      <c r="N177" s="233"/>
    </row>
    <row r="178" spans="1:14" x14ac:dyDescent="0.35">
      <c r="A178" s="115" t="s">
        <v>262</v>
      </c>
      <c r="B178" s="233"/>
      <c r="C178" s="233">
        <v>0</v>
      </c>
      <c r="D178" s="233"/>
      <c r="E178" s="114"/>
      <c r="F178" s="113" t="s">
        <v>22</v>
      </c>
      <c r="G178" s="230">
        <v>3.0000000000000001E-3</v>
      </c>
      <c r="H178" s="230">
        <v>1.2999999999999999E-2</v>
      </c>
      <c r="I178" s="230">
        <v>1.9E-2</v>
      </c>
      <c r="J178" s="234"/>
      <c r="K178" s="235"/>
      <c r="L178" s="236"/>
      <c r="M178" s="236"/>
      <c r="N178" s="236"/>
    </row>
    <row r="179" spans="1:14" x14ac:dyDescent="0.35">
      <c r="A179" s="235"/>
      <c r="B179" s="237"/>
      <c r="C179" s="237"/>
      <c r="D179" s="237"/>
      <c r="E179" s="237"/>
      <c r="F179" s="113" t="s">
        <v>65</v>
      </c>
      <c r="G179" s="230">
        <v>0</v>
      </c>
      <c r="H179" s="230"/>
      <c r="I179" s="230">
        <v>1.9E-2</v>
      </c>
      <c r="J179" s="235"/>
      <c r="K179" s="235"/>
      <c r="L179" s="235"/>
      <c r="M179" s="235"/>
      <c r="N179" s="235"/>
    </row>
    <row r="180" spans="1:14" x14ac:dyDescent="0.35">
      <c r="A180" s="235"/>
      <c r="B180" s="237"/>
      <c r="C180" s="237"/>
      <c r="D180" s="237"/>
      <c r="E180" s="237"/>
      <c r="F180" s="113" t="s">
        <v>228</v>
      </c>
      <c r="G180" s="230">
        <v>3.5999999999999997E-2</v>
      </c>
      <c r="H180" s="230">
        <v>8.5000000000000006E-2</v>
      </c>
      <c r="I180" s="230">
        <v>1.9E-2</v>
      </c>
      <c r="J180" s="235"/>
      <c r="K180" s="235"/>
      <c r="L180" s="235"/>
      <c r="M180" s="235"/>
      <c r="N180" s="235"/>
    </row>
    <row r="181" spans="1:14" x14ac:dyDescent="0.35">
      <c r="A181" s="235"/>
      <c r="B181" s="237"/>
      <c r="C181" s="237"/>
      <c r="D181" s="237"/>
      <c r="E181" s="237"/>
      <c r="F181" s="113" t="s">
        <v>232</v>
      </c>
      <c r="G181" s="230">
        <v>9.6000000000000002E-2</v>
      </c>
      <c r="H181" s="230">
        <v>0.86099999999999999</v>
      </c>
      <c r="I181" s="230">
        <v>1.9E-2</v>
      </c>
      <c r="J181" s="235"/>
      <c r="K181" s="235"/>
      <c r="L181" s="235"/>
      <c r="M181" s="235"/>
      <c r="N181" s="235"/>
    </row>
    <row r="182" spans="1:14" x14ac:dyDescent="0.35">
      <c r="A182" s="235"/>
      <c r="B182" s="237"/>
      <c r="C182" s="237"/>
      <c r="D182" s="237"/>
      <c r="E182" s="237"/>
      <c r="F182" s="113" t="s">
        <v>31</v>
      </c>
      <c r="G182" s="230">
        <v>2.1000000000000001E-2</v>
      </c>
      <c r="H182" s="230">
        <v>5.0000000000000001E-3</v>
      </c>
      <c r="I182" s="230">
        <v>1.7000000000000001E-2</v>
      </c>
      <c r="J182" s="235"/>
      <c r="K182" s="235"/>
      <c r="L182" s="235"/>
      <c r="M182" s="235"/>
      <c r="N182" s="235"/>
    </row>
    <row r="183" spans="1:14" x14ac:dyDescent="0.35">
      <c r="A183" s="235"/>
      <c r="B183" s="237"/>
      <c r="C183" s="237"/>
      <c r="D183" s="237"/>
      <c r="E183" s="237"/>
      <c r="F183" s="113" t="s">
        <v>166</v>
      </c>
      <c r="G183" s="230">
        <v>1E-3</v>
      </c>
      <c r="H183" s="230">
        <v>3.9E-2</v>
      </c>
      <c r="I183" s="230">
        <v>1.7000000000000001E-2</v>
      </c>
      <c r="J183" s="235"/>
      <c r="K183" s="235"/>
      <c r="L183" s="235"/>
      <c r="M183" s="235"/>
      <c r="N183" s="235"/>
    </row>
    <row r="184" spans="1:14" x14ac:dyDescent="0.35">
      <c r="A184" s="235"/>
      <c r="B184" s="237"/>
      <c r="C184" s="237"/>
      <c r="D184" s="237"/>
      <c r="E184" s="237"/>
      <c r="F184" s="113" t="s">
        <v>139</v>
      </c>
      <c r="G184" s="230">
        <v>0</v>
      </c>
      <c r="H184" s="230">
        <v>0.08</v>
      </c>
      <c r="I184" s="230">
        <v>1.4999999999999999E-2</v>
      </c>
      <c r="J184" s="235"/>
      <c r="K184" s="235"/>
      <c r="L184" s="235"/>
      <c r="M184" s="235"/>
      <c r="N184" s="235"/>
    </row>
    <row r="185" spans="1:14" x14ac:dyDescent="0.35">
      <c r="A185" s="235"/>
      <c r="B185" s="237"/>
      <c r="C185" s="237"/>
      <c r="D185" s="237"/>
      <c r="E185" s="237"/>
      <c r="F185" s="113" t="s">
        <v>42</v>
      </c>
      <c r="G185" s="230"/>
      <c r="H185" s="230">
        <v>1E-3</v>
      </c>
      <c r="I185" s="230">
        <v>1.2999999999999999E-2</v>
      </c>
      <c r="J185" s="235"/>
      <c r="K185" s="235"/>
      <c r="L185" s="235"/>
      <c r="M185" s="235"/>
      <c r="N185" s="235"/>
    </row>
    <row r="186" spans="1:14" x14ac:dyDescent="0.35">
      <c r="A186" s="235"/>
      <c r="B186" s="237"/>
      <c r="C186" s="237"/>
      <c r="D186" s="237"/>
      <c r="E186" s="237"/>
      <c r="F186" s="113" t="s">
        <v>96</v>
      </c>
      <c r="G186" s="230">
        <v>1.7000000000000001E-2</v>
      </c>
      <c r="H186" s="230">
        <v>4.0000000000000001E-3</v>
      </c>
      <c r="I186" s="230">
        <v>1.2999999999999999E-2</v>
      </c>
      <c r="J186" s="235"/>
      <c r="K186" s="235"/>
      <c r="L186" s="235"/>
      <c r="M186" s="235"/>
      <c r="N186" s="235"/>
    </row>
    <row r="187" spans="1:14" x14ac:dyDescent="0.35">
      <c r="A187" s="235"/>
      <c r="B187" s="237"/>
      <c r="C187" s="237"/>
      <c r="D187" s="237"/>
      <c r="E187" s="237"/>
      <c r="F187" s="113" t="s">
        <v>187</v>
      </c>
      <c r="G187" s="230"/>
      <c r="H187" s="230">
        <v>1.6E-2</v>
      </c>
      <c r="I187" s="230">
        <v>1.2999999999999999E-2</v>
      </c>
      <c r="J187" s="235"/>
      <c r="K187" s="235"/>
      <c r="L187" s="235"/>
      <c r="M187" s="235"/>
      <c r="N187" s="235"/>
    </row>
    <row r="188" spans="1:14" x14ac:dyDescent="0.35">
      <c r="A188" s="235"/>
      <c r="B188" s="237"/>
      <c r="C188" s="237"/>
      <c r="D188" s="237"/>
      <c r="E188" s="237"/>
      <c r="F188" s="113" t="s">
        <v>73</v>
      </c>
      <c r="G188" s="230"/>
      <c r="H188" s="230">
        <v>2.4E-2</v>
      </c>
      <c r="I188" s="230">
        <v>1.2E-2</v>
      </c>
      <c r="J188" s="235"/>
      <c r="K188" s="235"/>
      <c r="L188" s="235"/>
      <c r="M188" s="235"/>
      <c r="N188" s="235"/>
    </row>
    <row r="189" spans="1:14" x14ac:dyDescent="0.35">
      <c r="A189" s="235"/>
      <c r="B189" s="237"/>
      <c r="C189" s="237"/>
      <c r="D189" s="237"/>
      <c r="E189" s="237"/>
      <c r="F189" s="113" t="s">
        <v>188</v>
      </c>
      <c r="G189" s="230">
        <v>6.0999999999999999E-2</v>
      </c>
      <c r="H189" s="230">
        <v>2.4E-2</v>
      </c>
      <c r="I189" s="230">
        <v>1.2E-2</v>
      </c>
      <c r="J189" s="235"/>
      <c r="K189" s="235"/>
      <c r="L189" s="235"/>
      <c r="M189" s="235"/>
      <c r="N189" s="235"/>
    </row>
    <row r="190" spans="1:14" x14ac:dyDescent="0.35">
      <c r="A190" s="235"/>
      <c r="B190" s="237"/>
      <c r="C190" s="237"/>
      <c r="D190" s="237"/>
      <c r="E190" s="237"/>
      <c r="F190" s="113" t="s">
        <v>209</v>
      </c>
      <c r="G190" s="230">
        <v>5.6000000000000001E-2</v>
      </c>
      <c r="H190" s="230">
        <v>0.01</v>
      </c>
      <c r="I190" s="230">
        <v>1.2E-2</v>
      </c>
      <c r="J190" s="235"/>
      <c r="K190" s="235"/>
      <c r="L190" s="235"/>
      <c r="M190" s="235"/>
      <c r="N190" s="235"/>
    </row>
    <row r="191" spans="1:14" x14ac:dyDescent="0.35">
      <c r="A191" s="235"/>
      <c r="B191" s="237"/>
      <c r="C191" s="237"/>
      <c r="D191" s="237"/>
      <c r="E191" s="237"/>
      <c r="F191" s="113" t="s">
        <v>88</v>
      </c>
      <c r="G191" s="230">
        <v>3.3000000000000002E-2</v>
      </c>
      <c r="H191" s="230">
        <v>1.3859999999999999</v>
      </c>
      <c r="I191" s="230">
        <v>0.01</v>
      </c>
      <c r="J191" s="235"/>
      <c r="K191" s="235"/>
      <c r="L191" s="235"/>
      <c r="M191" s="235"/>
      <c r="N191" s="235"/>
    </row>
    <row r="192" spans="1:14" x14ac:dyDescent="0.35">
      <c r="A192" s="235"/>
      <c r="B192" s="237"/>
      <c r="C192" s="237"/>
      <c r="D192" s="237"/>
      <c r="E192" s="237"/>
      <c r="F192" s="113" t="s">
        <v>248</v>
      </c>
      <c r="G192" s="230">
        <v>2.9000000000000001E-2</v>
      </c>
      <c r="H192" s="230">
        <v>2.5000000000000001E-2</v>
      </c>
      <c r="I192" s="230">
        <v>0.01</v>
      </c>
      <c r="J192" s="235"/>
      <c r="K192" s="235"/>
      <c r="L192" s="235"/>
      <c r="M192" s="235"/>
      <c r="N192" s="235"/>
    </row>
    <row r="193" spans="1:14" x14ac:dyDescent="0.35">
      <c r="A193" s="235"/>
      <c r="B193" s="237"/>
      <c r="C193" s="237"/>
      <c r="D193" s="237"/>
      <c r="E193" s="237"/>
      <c r="F193" s="113" t="s">
        <v>191</v>
      </c>
      <c r="G193" s="230">
        <v>0</v>
      </c>
      <c r="H193" s="230">
        <v>4.0000000000000001E-3</v>
      </c>
      <c r="I193" s="230">
        <v>8.0000000000000002E-3</v>
      </c>
      <c r="J193" s="235"/>
      <c r="K193" s="235"/>
      <c r="L193" s="235"/>
      <c r="M193" s="235"/>
      <c r="N193" s="235"/>
    </row>
    <row r="194" spans="1:14" x14ac:dyDescent="0.35">
      <c r="A194" s="235"/>
      <c r="B194" s="237"/>
      <c r="C194" s="237"/>
      <c r="D194" s="237"/>
      <c r="E194" s="237"/>
      <c r="F194" s="113" t="s">
        <v>45</v>
      </c>
      <c r="G194" s="230">
        <v>1.7999999999999999E-2</v>
      </c>
      <c r="H194" s="230">
        <v>2E-3</v>
      </c>
      <c r="I194" s="230">
        <v>6.0000000000000001E-3</v>
      </c>
      <c r="J194" s="235"/>
      <c r="K194" s="235"/>
      <c r="L194" s="235"/>
      <c r="M194" s="235"/>
      <c r="N194" s="235"/>
    </row>
    <row r="195" spans="1:14" x14ac:dyDescent="0.35">
      <c r="A195" s="235"/>
      <c r="B195" s="237"/>
      <c r="C195" s="237"/>
      <c r="D195" s="237"/>
      <c r="E195" s="237"/>
      <c r="F195" s="113" t="s">
        <v>141</v>
      </c>
      <c r="G195" s="230">
        <v>5.0000000000000001E-3</v>
      </c>
      <c r="H195" s="230">
        <v>1.9E-2</v>
      </c>
      <c r="I195" s="230">
        <v>6.0000000000000001E-3</v>
      </c>
      <c r="J195" s="235"/>
      <c r="K195" s="235"/>
      <c r="L195" s="235"/>
      <c r="M195" s="235"/>
      <c r="N195" s="235"/>
    </row>
    <row r="196" spans="1:14" x14ac:dyDescent="0.35">
      <c r="A196" s="235"/>
      <c r="B196" s="237"/>
      <c r="C196" s="237"/>
      <c r="D196" s="237"/>
      <c r="E196" s="237"/>
      <c r="F196" s="113" t="s">
        <v>240</v>
      </c>
      <c r="G196" s="230">
        <v>4.0000000000000001E-3</v>
      </c>
      <c r="H196" s="230"/>
      <c r="I196" s="230">
        <v>6.0000000000000001E-3</v>
      </c>
      <c r="J196" s="235"/>
      <c r="K196" s="235"/>
      <c r="L196" s="235"/>
      <c r="M196" s="235"/>
      <c r="N196" s="235"/>
    </row>
    <row r="197" spans="1:14" x14ac:dyDescent="0.35">
      <c r="A197" s="235"/>
      <c r="B197" s="237"/>
      <c r="C197" s="237"/>
      <c r="D197" s="237"/>
      <c r="E197" s="237"/>
      <c r="F197" s="113" t="s">
        <v>255</v>
      </c>
      <c r="G197" s="230">
        <v>4.0000000000000001E-3</v>
      </c>
      <c r="H197" s="230">
        <v>4.8000000000000001E-2</v>
      </c>
      <c r="I197" s="230">
        <v>6.0000000000000001E-3</v>
      </c>
      <c r="J197" s="235"/>
      <c r="K197" s="235"/>
      <c r="L197" s="235"/>
      <c r="M197" s="235"/>
      <c r="N197" s="235"/>
    </row>
    <row r="198" spans="1:14" x14ac:dyDescent="0.35">
      <c r="A198" s="235"/>
      <c r="B198" s="237"/>
      <c r="C198" s="237"/>
      <c r="D198" s="237"/>
      <c r="E198" s="237"/>
      <c r="F198" s="113" t="s">
        <v>82</v>
      </c>
      <c r="G198" s="230">
        <v>1.6E-2</v>
      </c>
      <c r="H198" s="230">
        <v>8.0000000000000002E-3</v>
      </c>
      <c r="I198" s="230">
        <v>5.0000000000000001E-3</v>
      </c>
      <c r="J198" s="235"/>
      <c r="K198" s="235"/>
      <c r="L198" s="235"/>
      <c r="M198" s="235"/>
      <c r="N198" s="235"/>
    </row>
    <row r="199" spans="1:14" x14ac:dyDescent="0.35">
      <c r="A199" s="235"/>
      <c r="B199" s="237"/>
      <c r="C199" s="237"/>
      <c r="D199" s="237"/>
      <c r="E199" s="237"/>
      <c r="F199" s="113" t="s">
        <v>161</v>
      </c>
      <c r="G199" s="230"/>
      <c r="H199" s="230">
        <v>4.0000000000000001E-3</v>
      </c>
      <c r="I199" s="230">
        <v>5.0000000000000001E-3</v>
      </c>
      <c r="J199" s="235"/>
      <c r="K199" s="235"/>
      <c r="L199" s="235"/>
      <c r="M199" s="235"/>
      <c r="N199" s="235"/>
    </row>
    <row r="200" spans="1:14" x14ac:dyDescent="0.35">
      <c r="A200" s="235"/>
      <c r="B200" s="237"/>
      <c r="C200" s="237"/>
      <c r="D200" s="237"/>
      <c r="E200" s="237"/>
      <c r="F200" s="113" t="s">
        <v>43</v>
      </c>
      <c r="G200" s="230"/>
      <c r="H200" s="230">
        <v>0</v>
      </c>
      <c r="I200" s="230">
        <v>3.0000000000000001E-3</v>
      </c>
      <c r="J200" s="235"/>
      <c r="K200" s="235"/>
      <c r="L200" s="235"/>
      <c r="M200" s="235"/>
      <c r="N200" s="235"/>
    </row>
    <row r="201" spans="1:14" x14ac:dyDescent="0.35">
      <c r="A201" s="235"/>
      <c r="B201" s="237"/>
      <c r="C201" s="237"/>
      <c r="D201" s="237"/>
      <c r="E201" s="237"/>
      <c r="F201" s="113" t="s">
        <v>102</v>
      </c>
      <c r="G201" s="230">
        <v>2E-3</v>
      </c>
      <c r="H201" s="230"/>
      <c r="I201" s="230">
        <v>3.0000000000000001E-3</v>
      </c>
      <c r="J201" s="235"/>
      <c r="K201" s="235"/>
      <c r="L201" s="235"/>
      <c r="M201" s="235"/>
      <c r="N201" s="235"/>
    </row>
    <row r="202" spans="1:14" x14ac:dyDescent="0.35">
      <c r="A202" s="235"/>
      <c r="B202" s="237"/>
      <c r="C202" s="237"/>
      <c r="D202" s="237"/>
      <c r="E202" s="237"/>
      <c r="F202" s="113" t="s">
        <v>140</v>
      </c>
      <c r="G202" s="230">
        <v>3.0000000000000001E-3</v>
      </c>
      <c r="H202" s="230">
        <v>6.0000000000000001E-3</v>
      </c>
      <c r="I202" s="230">
        <v>3.0000000000000001E-3</v>
      </c>
      <c r="J202" s="235"/>
      <c r="K202" s="235"/>
      <c r="L202" s="235"/>
      <c r="M202" s="235"/>
      <c r="N202" s="235"/>
    </row>
    <row r="203" spans="1:14" x14ac:dyDescent="0.35">
      <c r="A203" s="235"/>
      <c r="B203" s="235"/>
      <c r="C203" s="235"/>
      <c r="D203" s="235"/>
      <c r="E203" s="235"/>
      <c r="F203" s="113" t="s">
        <v>206</v>
      </c>
      <c r="G203" s="230">
        <v>1.6E-2</v>
      </c>
      <c r="H203" s="230">
        <v>1.4999999999999999E-2</v>
      </c>
      <c r="I203" s="230">
        <v>3.0000000000000001E-3</v>
      </c>
      <c r="J203" s="235"/>
      <c r="K203" s="235"/>
      <c r="L203" s="235"/>
      <c r="M203" s="235"/>
      <c r="N203" s="235"/>
    </row>
    <row r="204" spans="1:14" x14ac:dyDescent="0.35">
      <c r="A204" s="235"/>
      <c r="B204" s="235"/>
      <c r="C204" s="235"/>
      <c r="D204" s="235"/>
      <c r="E204" s="235"/>
      <c r="F204" s="113" t="s">
        <v>17</v>
      </c>
      <c r="G204" s="230">
        <v>4.2000000000000003E-2</v>
      </c>
      <c r="H204" s="230">
        <v>1E-3</v>
      </c>
      <c r="I204" s="230">
        <v>2E-3</v>
      </c>
      <c r="J204" s="235"/>
      <c r="K204" s="235"/>
      <c r="L204" s="235"/>
      <c r="M204" s="235"/>
      <c r="N204" s="235"/>
    </row>
    <row r="205" spans="1:14" x14ac:dyDescent="0.35">
      <c r="A205" s="235"/>
      <c r="B205" s="235"/>
      <c r="C205" s="235"/>
      <c r="D205" s="235"/>
      <c r="E205" s="235"/>
      <c r="F205" s="113" t="s">
        <v>67</v>
      </c>
      <c r="G205" s="230">
        <v>9.9000000000000005E-2</v>
      </c>
      <c r="H205" s="230"/>
      <c r="I205" s="230">
        <v>2E-3</v>
      </c>
      <c r="J205" s="235"/>
      <c r="K205" s="235"/>
      <c r="L205" s="235"/>
      <c r="M205" s="235"/>
      <c r="N205" s="235"/>
    </row>
    <row r="206" spans="1:14" x14ac:dyDescent="0.35">
      <c r="A206" s="235"/>
      <c r="B206" s="235"/>
      <c r="C206" s="235"/>
      <c r="D206" s="235"/>
      <c r="E206" s="235"/>
      <c r="F206" s="113" t="s">
        <v>39</v>
      </c>
      <c r="G206" s="230">
        <v>0.65500000000000003</v>
      </c>
      <c r="H206" s="230"/>
      <c r="I206" s="230">
        <v>1E-3</v>
      </c>
      <c r="J206" s="235"/>
      <c r="K206" s="235"/>
      <c r="L206" s="235"/>
      <c r="M206" s="235"/>
      <c r="N206" s="235"/>
    </row>
    <row r="207" spans="1:14" x14ac:dyDescent="0.35">
      <c r="A207" s="235"/>
      <c r="B207" s="235"/>
      <c r="C207" s="235"/>
      <c r="D207" s="235"/>
      <c r="E207" s="235"/>
      <c r="F207" s="113" t="s">
        <v>63</v>
      </c>
      <c r="G207" s="230">
        <v>1E-3</v>
      </c>
      <c r="H207" s="230">
        <v>0</v>
      </c>
      <c r="I207" s="230">
        <v>1E-3</v>
      </c>
      <c r="J207" s="235"/>
      <c r="K207" s="235"/>
      <c r="L207" s="235"/>
      <c r="M207" s="235"/>
      <c r="N207" s="235"/>
    </row>
    <row r="208" spans="1:14" x14ac:dyDescent="0.35">
      <c r="A208" s="235"/>
      <c r="B208" s="235"/>
      <c r="C208" s="235"/>
      <c r="D208" s="235"/>
      <c r="E208" s="235"/>
      <c r="F208" s="113" t="s">
        <v>91</v>
      </c>
      <c r="G208" s="230"/>
      <c r="H208" s="230"/>
      <c r="I208" s="230">
        <v>1E-3</v>
      </c>
      <c r="J208" s="235"/>
      <c r="K208" s="235"/>
      <c r="L208" s="235"/>
      <c r="M208" s="235"/>
      <c r="N208" s="235"/>
    </row>
    <row r="209" spans="1:14" x14ac:dyDescent="0.35">
      <c r="A209" s="235"/>
      <c r="B209" s="235"/>
      <c r="C209" s="235"/>
      <c r="D209" s="235"/>
      <c r="E209" s="235"/>
      <c r="F209" s="113" t="s">
        <v>93</v>
      </c>
      <c r="G209" s="230">
        <v>0.13500000000000001</v>
      </c>
      <c r="H209" s="230">
        <v>0.21</v>
      </c>
      <c r="I209" s="230">
        <v>1E-3</v>
      </c>
      <c r="J209" s="235"/>
      <c r="K209" s="235"/>
      <c r="L209" s="235"/>
      <c r="M209" s="235"/>
      <c r="N209" s="235"/>
    </row>
    <row r="210" spans="1:14" x14ac:dyDescent="0.35">
      <c r="A210" s="235"/>
      <c r="B210" s="235"/>
      <c r="C210" s="235"/>
      <c r="D210" s="235"/>
      <c r="E210" s="235"/>
      <c r="F210" s="113" t="s">
        <v>94</v>
      </c>
      <c r="G210" s="230"/>
      <c r="H210" s="230">
        <v>0</v>
      </c>
      <c r="I210" s="230">
        <v>1E-3</v>
      </c>
      <c r="J210" s="235"/>
      <c r="K210" s="235"/>
      <c r="L210" s="235"/>
      <c r="M210" s="235"/>
      <c r="N210" s="235"/>
    </row>
    <row r="211" spans="1:14" x14ac:dyDescent="0.35">
      <c r="A211" s="235"/>
      <c r="B211" s="235"/>
      <c r="C211" s="235"/>
      <c r="D211" s="235"/>
      <c r="E211" s="235"/>
      <c r="F211" s="113" t="s">
        <v>137</v>
      </c>
      <c r="G211" s="230"/>
      <c r="H211" s="230">
        <v>8.9999999999999993E-3</v>
      </c>
      <c r="I211" s="230">
        <v>1E-3</v>
      </c>
      <c r="J211" s="235"/>
      <c r="K211" s="235"/>
      <c r="L211" s="235"/>
      <c r="M211" s="235"/>
      <c r="N211" s="235"/>
    </row>
    <row r="212" spans="1:14" x14ac:dyDescent="0.35">
      <c r="A212" s="235"/>
      <c r="B212" s="235"/>
      <c r="C212" s="235"/>
      <c r="D212" s="235"/>
      <c r="E212" s="235"/>
      <c r="F212" s="113" t="s">
        <v>158</v>
      </c>
      <c r="G212" s="230">
        <v>4.5999999999999999E-2</v>
      </c>
      <c r="H212" s="230">
        <v>7.9000000000000001E-2</v>
      </c>
      <c r="I212" s="230">
        <v>1E-3</v>
      </c>
      <c r="J212" s="235"/>
      <c r="K212" s="235"/>
      <c r="L212" s="235"/>
      <c r="M212" s="235"/>
      <c r="N212" s="235"/>
    </row>
    <row r="213" spans="1:14" x14ac:dyDescent="0.35">
      <c r="A213" s="235"/>
      <c r="B213" s="235"/>
      <c r="C213" s="235"/>
      <c r="D213" s="235"/>
      <c r="E213" s="235"/>
      <c r="F213" s="113" t="s">
        <v>162</v>
      </c>
      <c r="G213" s="230">
        <v>0.68400000000000005</v>
      </c>
      <c r="H213" s="230">
        <v>2.1999999999999999E-2</v>
      </c>
      <c r="I213" s="230">
        <v>1E-3</v>
      </c>
      <c r="J213" s="235"/>
      <c r="K213" s="235"/>
      <c r="L213" s="235"/>
      <c r="M213" s="235"/>
      <c r="N213" s="235"/>
    </row>
    <row r="214" spans="1:14" x14ac:dyDescent="0.35">
      <c r="A214" s="235"/>
      <c r="B214" s="235"/>
      <c r="C214" s="235"/>
      <c r="D214" s="235"/>
      <c r="E214" s="235"/>
      <c r="F214" s="113" t="s">
        <v>59</v>
      </c>
      <c r="G214" s="230"/>
      <c r="H214" s="230">
        <v>0.71</v>
      </c>
      <c r="I214" s="230">
        <v>0</v>
      </c>
      <c r="J214" s="235"/>
      <c r="K214" s="235"/>
      <c r="L214" s="235"/>
      <c r="M214" s="235"/>
      <c r="N214" s="235"/>
    </row>
    <row r="215" spans="1:14" x14ac:dyDescent="0.35">
      <c r="A215" s="235"/>
      <c r="B215" s="235"/>
      <c r="C215" s="235"/>
      <c r="D215" s="235"/>
      <c r="E215" s="235"/>
      <c r="F215" s="113" t="s">
        <v>71</v>
      </c>
      <c r="G215" s="230">
        <v>0.11700000000000001</v>
      </c>
      <c r="H215" s="230">
        <v>0</v>
      </c>
      <c r="I215" s="230">
        <v>0</v>
      </c>
      <c r="J215" s="235"/>
      <c r="K215" s="235"/>
      <c r="L215" s="235"/>
      <c r="M215" s="235"/>
      <c r="N215" s="235"/>
    </row>
    <row r="216" spans="1:14" x14ac:dyDescent="0.35">
      <c r="A216" s="235"/>
      <c r="B216" s="235"/>
      <c r="C216" s="235"/>
      <c r="D216" s="235"/>
      <c r="E216" s="235"/>
      <c r="F216" s="113" t="s">
        <v>74</v>
      </c>
      <c r="G216" s="230">
        <v>1.028</v>
      </c>
      <c r="H216" s="230">
        <v>2.6040000000000001</v>
      </c>
      <c r="I216" s="230">
        <v>0</v>
      </c>
      <c r="J216" s="235"/>
      <c r="K216" s="235"/>
      <c r="L216" s="235"/>
      <c r="M216" s="235"/>
      <c r="N216" s="235"/>
    </row>
    <row r="217" spans="1:14" x14ac:dyDescent="0.35">
      <c r="A217" s="235"/>
      <c r="B217" s="235"/>
      <c r="C217" s="235"/>
      <c r="D217" s="235"/>
      <c r="E217" s="235"/>
      <c r="F217" s="113" t="s">
        <v>131</v>
      </c>
      <c r="G217" s="230">
        <v>5.0000000000000001E-3</v>
      </c>
      <c r="H217" s="230">
        <v>1.6E-2</v>
      </c>
      <c r="I217" s="230">
        <v>0</v>
      </c>
      <c r="J217" s="235"/>
      <c r="K217" s="235"/>
      <c r="L217" s="235"/>
      <c r="M217" s="235"/>
      <c r="N217" s="235"/>
    </row>
    <row r="218" spans="1:14" x14ac:dyDescent="0.35">
      <c r="A218" s="235"/>
      <c r="B218" s="235"/>
      <c r="C218" s="235"/>
      <c r="D218" s="235"/>
      <c r="E218" s="235"/>
      <c r="F218" s="113" t="s">
        <v>14</v>
      </c>
      <c r="G218" s="230">
        <v>1E-3</v>
      </c>
      <c r="H218" s="230"/>
      <c r="I218" s="230"/>
      <c r="J218" s="235"/>
      <c r="K218" s="235"/>
      <c r="L218" s="235"/>
      <c r="M218" s="235"/>
      <c r="N218" s="235"/>
    </row>
    <row r="219" spans="1:14" x14ac:dyDescent="0.35">
      <c r="A219" s="235"/>
      <c r="B219" s="235"/>
      <c r="C219" s="235"/>
      <c r="D219" s="235"/>
      <c r="E219" s="235"/>
      <c r="F219" s="113" t="s">
        <v>15</v>
      </c>
      <c r="G219" s="230"/>
      <c r="H219" s="230">
        <v>8.9999999999999993E-3</v>
      </c>
      <c r="I219" s="230"/>
      <c r="J219" s="235"/>
      <c r="K219" s="235"/>
      <c r="L219" s="235"/>
      <c r="M219" s="235"/>
      <c r="N219" s="235"/>
    </row>
    <row r="220" spans="1:14" x14ac:dyDescent="0.35">
      <c r="A220" s="235"/>
      <c r="B220" s="235"/>
      <c r="C220" s="235"/>
      <c r="D220" s="235"/>
      <c r="E220" s="235"/>
      <c r="F220" s="113" t="s">
        <v>29</v>
      </c>
      <c r="G220" s="230">
        <v>1E-3</v>
      </c>
      <c r="H220" s="230">
        <v>0</v>
      </c>
      <c r="I220" s="230"/>
      <c r="J220" s="235"/>
      <c r="K220" s="235"/>
      <c r="L220" s="235"/>
      <c r="M220" s="235"/>
      <c r="N220" s="235"/>
    </row>
    <row r="221" spans="1:14" x14ac:dyDescent="0.35">
      <c r="A221" s="235"/>
      <c r="B221" s="235"/>
      <c r="C221" s="235"/>
      <c r="D221" s="235"/>
      <c r="E221" s="235"/>
      <c r="F221" s="113" t="s">
        <v>53</v>
      </c>
      <c r="G221" s="230">
        <v>0</v>
      </c>
      <c r="H221" s="230"/>
      <c r="I221" s="230"/>
      <c r="J221" s="235"/>
      <c r="K221" s="235"/>
      <c r="L221" s="235"/>
      <c r="M221" s="235"/>
      <c r="N221" s="235"/>
    </row>
    <row r="222" spans="1:14" x14ac:dyDescent="0.35">
      <c r="A222" s="235"/>
      <c r="B222" s="235"/>
      <c r="C222" s="235"/>
      <c r="D222" s="235"/>
      <c r="E222" s="235"/>
      <c r="F222" s="113" t="s">
        <v>56</v>
      </c>
      <c r="G222" s="230"/>
      <c r="H222" s="230"/>
      <c r="I222" s="230"/>
      <c r="J222" s="235"/>
      <c r="K222" s="235"/>
      <c r="L222" s="235"/>
      <c r="M222" s="235"/>
      <c r="N222" s="235"/>
    </row>
    <row r="223" spans="1:14" x14ac:dyDescent="0.35">
      <c r="A223" s="235"/>
      <c r="B223" s="235"/>
      <c r="C223" s="235"/>
      <c r="D223" s="235"/>
      <c r="E223" s="235"/>
      <c r="F223" s="113" t="s">
        <v>58</v>
      </c>
      <c r="G223" s="230">
        <v>7.0000000000000001E-3</v>
      </c>
      <c r="H223" s="230">
        <v>0</v>
      </c>
      <c r="I223" s="230"/>
      <c r="J223" s="235"/>
      <c r="K223" s="235"/>
      <c r="L223" s="235"/>
      <c r="M223" s="235"/>
      <c r="N223" s="235"/>
    </row>
    <row r="224" spans="1:14" x14ac:dyDescent="0.35">
      <c r="A224" s="235"/>
      <c r="B224" s="235"/>
      <c r="C224" s="235"/>
      <c r="D224" s="235"/>
      <c r="E224" s="235"/>
      <c r="F224" s="113" t="s">
        <v>70</v>
      </c>
      <c r="G224" s="230"/>
      <c r="H224" s="230"/>
      <c r="I224" s="230"/>
      <c r="J224" s="235"/>
      <c r="K224" s="235"/>
      <c r="L224" s="235"/>
      <c r="M224" s="235"/>
      <c r="N224" s="235"/>
    </row>
    <row r="225" spans="1:14" x14ac:dyDescent="0.35">
      <c r="A225" s="235"/>
      <c r="B225" s="235"/>
      <c r="C225" s="235"/>
      <c r="D225" s="235"/>
      <c r="E225" s="235"/>
      <c r="F225" s="113" t="s">
        <v>79</v>
      </c>
      <c r="G225" s="230"/>
      <c r="H225" s="230"/>
      <c r="I225" s="230"/>
      <c r="J225" s="235"/>
      <c r="K225" s="235"/>
      <c r="L225" s="235"/>
      <c r="M225" s="235"/>
      <c r="N225" s="235"/>
    </row>
    <row r="226" spans="1:14" x14ac:dyDescent="0.35">
      <c r="A226" s="235"/>
      <c r="B226" s="235"/>
      <c r="C226" s="235"/>
      <c r="D226" s="235"/>
      <c r="E226" s="235"/>
      <c r="F226" s="113" t="s">
        <v>87</v>
      </c>
      <c r="G226" s="230">
        <v>0.38200000000000001</v>
      </c>
      <c r="H226" s="230">
        <v>2E-3</v>
      </c>
      <c r="I226" s="230"/>
      <c r="J226" s="235"/>
      <c r="K226" s="235"/>
      <c r="L226" s="235"/>
      <c r="M226" s="235"/>
      <c r="N226" s="235"/>
    </row>
    <row r="227" spans="1:14" x14ac:dyDescent="0.35">
      <c r="A227" s="235"/>
      <c r="B227" s="235"/>
      <c r="C227" s="235"/>
      <c r="D227" s="235"/>
      <c r="E227" s="235"/>
      <c r="F227" s="113" t="s">
        <v>90</v>
      </c>
      <c r="G227" s="230"/>
      <c r="H227" s="230">
        <v>8.0000000000000002E-3</v>
      </c>
      <c r="I227" s="230"/>
      <c r="J227" s="235"/>
      <c r="K227" s="235"/>
      <c r="L227" s="235"/>
      <c r="M227" s="235"/>
      <c r="N227" s="235"/>
    </row>
    <row r="228" spans="1:14" x14ac:dyDescent="0.35">
      <c r="A228" s="235"/>
      <c r="B228" s="235"/>
      <c r="C228" s="235"/>
      <c r="D228" s="235"/>
      <c r="E228" s="235"/>
      <c r="F228" s="113" t="s">
        <v>100</v>
      </c>
      <c r="G228" s="230"/>
      <c r="H228" s="230">
        <v>1E-3</v>
      </c>
      <c r="I228" s="230"/>
      <c r="J228" s="235"/>
      <c r="K228" s="235"/>
      <c r="L228" s="235"/>
      <c r="M228" s="235"/>
      <c r="N228" s="235"/>
    </row>
    <row r="229" spans="1:14" x14ac:dyDescent="0.35">
      <c r="A229" s="235"/>
      <c r="B229" s="235"/>
      <c r="C229" s="235"/>
      <c r="D229" s="235"/>
      <c r="E229" s="235"/>
      <c r="F229" s="113" t="s">
        <v>101</v>
      </c>
      <c r="G229" s="230"/>
      <c r="H229" s="230">
        <v>4.0000000000000001E-3</v>
      </c>
      <c r="I229" s="230"/>
      <c r="J229" s="235"/>
      <c r="K229" s="235"/>
      <c r="L229" s="235"/>
      <c r="M229" s="235"/>
      <c r="N229" s="235"/>
    </row>
    <row r="230" spans="1:14" x14ac:dyDescent="0.35">
      <c r="A230" s="235"/>
      <c r="B230" s="235"/>
      <c r="C230" s="235"/>
      <c r="D230" s="235"/>
      <c r="E230" s="235"/>
      <c r="F230" s="113" t="s">
        <v>126</v>
      </c>
      <c r="G230" s="230"/>
      <c r="H230" s="230"/>
      <c r="I230" s="230"/>
      <c r="J230" s="235"/>
      <c r="K230" s="235"/>
      <c r="L230" s="235"/>
      <c r="M230" s="235"/>
      <c r="N230" s="235"/>
    </row>
    <row r="231" spans="1:14" x14ac:dyDescent="0.35">
      <c r="A231" s="235"/>
      <c r="B231" s="235"/>
      <c r="C231" s="235"/>
      <c r="D231" s="235"/>
      <c r="E231" s="235"/>
      <c r="F231" s="113" t="s">
        <v>127</v>
      </c>
      <c r="G231" s="230">
        <v>1.2E-2</v>
      </c>
      <c r="H231" s="230"/>
      <c r="I231" s="230"/>
      <c r="J231" s="235"/>
      <c r="K231" s="235"/>
      <c r="L231" s="235"/>
      <c r="M231" s="235"/>
      <c r="N231" s="235"/>
    </row>
    <row r="232" spans="1:14" x14ac:dyDescent="0.35">
      <c r="A232" s="235"/>
      <c r="B232" s="235"/>
      <c r="C232" s="235"/>
      <c r="D232" s="235"/>
      <c r="E232" s="235"/>
      <c r="F232" s="113" t="s">
        <v>153</v>
      </c>
      <c r="G232" s="230"/>
      <c r="H232" s="230">
        <v>3.9E-2</v>
      </c>
      <c r="I232" s="230"/>
      <c r="J232" s="235"/>
      <c r="K232" s="235"/>
      <c r="L232" s="235"/>
      <c r="M232" s="235"/>
      <c r="N232" s="235"/>
    </row>
    <row r="233" spans="1:14" x14ac:dyDescent="0.35">
      <c r="A233" s="235"/>
      <c r="B233" s="235"/>
      <c r="C233" s="235"/>
      <c r="D233" s="235"/>
      <c r="E233" s="235"/>
      <c r="F233" s="113" t="s">
        <v>156</v>
      </c>
      <c r="G233" s="230">
        <v>3.32</v>
      </c>
      <c r="H233" s="230">
        <v>17.803999999999998</v>
      </c>
      <c r="I233" s="230"/>
      <c r="J233" s="235"/>
      <c r="K233" s="235"/>
      <c r="L233" s="235"/>
      <c r="M233" s="235"/>
      <c r="N233" s="235"/>
    </row>
    <row r="234" spans="1:14" x14ac:dyDescent="0.35">
      <c r="A234" s="235"/>
      <c r="B234" s="235"/>
      <c r="C234" s="235"/>
      <c r="D234" s="235"/>
      <c r="E234" s="235"/>
      <c r="F234" s="113" t="s">
        <v>163</v>
      </c>
      <c r="G234" s="230"/>
      <c r="H234" s="230">
        <v>0.01</v>
      </c>
      <c r="I234" s="230"/>
      <c r="J234" s="235"/>
      <c r="K234" s="235"/>
      <c r="L234" s="235"/>
      <c r="M234" s="235"/>
      <c r="N234" s="235"/>
    </row>
    <row r="235" spans="1:14" x14ac:dyDescent="0.35">
      <c r="A235" s="235"/>
      <c r="B235" s="235"/>
      <c r="C235" s="235"/>
      <c r="D235" s="235"/>
      <c r="E235" s="235"/>
      <c r="F235" s="113" t="s">
        <v>168</v>
      </c>
      <c r="G235" s="230">
        <v>1.6E-2</v>
      </c>
      <c r="H235" s="230">
        <v>6.0000000000000001E-3</v>
      </c>
      <c r="I235" s="230"/>
      <c r="J235" s="235"/>
      <c r="K235" s="235"/>
      <c r="L235" s="235"/>
      <c r="M235" s="235"/>
      <c r="N235" s="235"/>
    </row>
    <row r="236" spans="1:14" x14ac:dyDescent="0.35">
      <c r="A236" s="235"/>
      <c r="B236" s="235"/>
      <c r="C236" s="235"/>
      <c r="D236" s="235"/>
      <c r="E236" s="235"/>
      <c r="F236" s="113" t="s">
        <v>177</v>
      </c>
      <c r="G236" s="230">
        <v>2E-3</v>
      </c>
      <c r="H236" s="230"/>
      <c r="I236" s="230"/>
      <c r="J236" s="235"/>
      <c r="K236" s="235"/>
      <c r="L236" s="235"/>
      <c r="M236" s="235"/>
      <c r="N236" s="235"/>
    </row>
    <row r="237" spans="1:14" x14ac:dyDescent="0.35">
      <c r="A237" s="235"/>
      <c r="B237" s="235"/>
      <c r="C237" s="235"/>
      <c r="D237" s="235"/>
      <c r="E237" s="235"/>
      <c r="F237" s="113" t="s">
        <v>180</v>
      </c>
      <c r="G237" s="230">
        <v>3.9E-2</v>
      </c>
      <c r="H237" s="230"/>
      <c r="I237" s="230"/>
      <c r="J237" s="235"/>
      <c r="K237" s="235"/>
      <c r="L237" s="235"/>
      <c r="M237" s="235"/>
      <c r="N237" s="235"/>
    </row>
    <row r="238" spans="1:14" x14ac:dyDescent="0.35">
      <c r="A238" s="235"/>
      <c r="B238" s="235"/>
      <c r="C238" s="235"/>
      <c r="D238" s="235"/>
      <c r="E238" s="235"/>
      <c r="F238" s="113" t="s">
        <v>192</v>
      </c>
      <c r="G238" s="230">
        <v>1.4E-2</v>
      </c>
      <c r="H238" s="230">
        <v>3.4000000000000002E-2</v>
      </c>
      <c r="I238" s="230"/>
      <c r="J238" s="235"/>
      <c r="K238" s="235"/>
      <c r="L238" s="235"/>
      <c r="M238" s="235"/>
      <c r="N238" s="235"/>
    </row>
    <row r="239" spans="1:14" x14ac:dyDescent="0.35">
      <c r="A239" s="235"/>
      <c r="B239" s="235"/>
      <c r="C239" s="235"/>
      <c r="D239" s="235"/>
      <c r="E239" s="235"/>
      <c r="F239" s="113" t="s">
        <v>214</v>
      </c>
      <c r="G239" s="230"/>
      <c r="H239" s="230">
        <v>4.9000000000000002E-2</v>
      </c>
      <c r="I239" s="230"/>
      <c r="J239" s="235"/>
      <c r="K239" s="235"/>
      <c r="L239" s="235"/>
      <c r="M239" s="235"/>
      <c r="N239" s="235"/>
    </row>
    <row r="240" spans="1:14" x14ac:dyDescent="0.35">
      <c r="A240" s="235"/>
      <c r="B240" s="235"/>
      <c r="C240" s="235"/>
      <c r="D240" s="235"/>
      <c r="E240" s="235"/>
      <c r="F240" s="113" t="s">
        <v>235</v>
      </c>
      <c r="G240" s="230">
        <v>0.50900000000000001</v>
      </c>
      <c r="H240" s="230">
        <v>0.02</v>
      </c>
      <c r="I240" s="230"/>
      <c r="J240" s="235"/>
      <c r="K240" s="235"/>
      <c r="L240" s="235"/>
      <c r="M240" s="235"/>
      <c r="N240" s="235"/>
    </row>
    <row r="241" spans="1:15" x14ac:dyDescent="0.35">
      <c r="A241" s="235"/>
      <c r="B241" s="235"/>
      <c r="C241" s="235"/>
      <c r="D241" s="235"/>
      <c r="E241" s="235"/>
      <c r="F241" s="113" t="s">
        <v>246</v>
      </c>
      <c r="G241" s="230"/>
      <c r="H241" s="230">
        <v>0</v>
      </c>
      <c r="I241" s="230"/>
      <c r="J241" s="235"/>
      <c r="K241" s="235"/>
      <c r="L241" s="235"/>
      <c r="M241" s="235"/>
      <c r="N241" s="235"/>
    </row>
    <row r="242" spans="1:15" x14ac:dyDescent="0.35">
      <c r="A242" s="235"/>
      <c r="B242" s="235"/>
      <c r="C242" s="235"/>
      <c r="D242" s="235"/>
      <c r="E242" s="235"/>
      <c r="F242" s="115" t="s">
        <v>261</v>
      </c>
      <c r="G242" s="233">
        <v>1.2E-2</v>
      </c>
      <c r="H242" s="233">
        <v>7.0000000000000001E-3</v>
      </c>
      <c r="I242" s="233"/>
      <c r="J242" s="235"/>
      <c r="K242" s="235"/>
      <c r="L242" s="235"/>
      <c r="M242" s="235"/>
      <c r="N242" s="235"/>
    </row>
    <row r="243" spans="1:15" x14ac:dyDescent="0.35">
      <c r="B243" s="36"/>
      <c r="C243" s="36"/>
      <c r="D243" s="36"/>
    </row>
    <row r="244" spans="1:15" x14ac:dyDescent="0.35">
      <c r="B244" s="29"/>
      <c r="C244" s="29"/>
      <c r="D244" s="29"/>
      <c r="G244" s="29"/>
      <c r="H244" s="29"/>
      <c r="I244" s="29"/>
      <c r="L244" s="29"/>
      <c r="M244" s="29"/>
      <c r="N244" s="29"/>
    </row>
    <row r="245" spans="1:15" x14ac:dyDescent="0.35">
      <c r="B245" s="29"/>
      <c r="C245" s="29"/>
      <c r="D245" s="29"/>
      <c r="G245" s="29"/>
      <c r="H245" s="29"/>
      <c r="I245" s="29"/>
      <c r="L245" s="29"/>
      <c r="M245" s="29"/>
      <c r="N245" s="29"/>
    </row>
    <row r="246" spans="1:15" x14ac:dyDescent="0.35">
      <c r="B246" s="29"/>
      <c r="C246" s="29"/>
      <c r="D246" s="29"/>
      <c r="G246" s="29"/>
      <c r="H246" s="29"/>
      <c r="I246" s="29"/>
      <c r="L246" s="29"/>
      <c r="M246" s="29"/>
      <c r="N246" s="29"/>
    </row>
    <row r="247" spans="1:15" x14ac:dyDescent="0.35">
      <c r="B247" s="29"/>
      <c r="C247" s="29"/>
      <c r="D247" s="29"/>
      <c r="G247" s="29"/>
      <c r="H247" s="29"/>
      <c r="I247" s="29"/>
      <c r="L247" s="29"/>
      <c r="M247" s="29"/>
      <c r="N247" s="29"/>
    </row>
    <row r="248" spans="1:15" x14ac:dyDescent="0.35">
      <c r="B248" s="29"/>
      <c r="C248" s="29"/>
      <c r="D248" s="29"/>
      <c r="G248" s="29"/>
      <c r="H248" s="29"/>
      <c r="I248" s="29"/>
      <c r="L248" s="29"/>
      <c r="M248" s="29"/>
      <c r="N248" s="29"/>
    </row>
    <row r="249" spans="1:15" x14ac:dyDescent="0.35">
      <c r="B249" s="29"/>
      <c r="C249" s="29"/>
      <c r="D249" s="29"/>
      <c r="G249" s="29"/>
      <c r="H249" s="29"/>
      <c r="I249" s="29"/>
      <c r="L249" s="29"/>
      <c r="M249" s="29"/>
      <c r="N249" s="29"/>
    </row>
    <row r="250" spans="1:15" x14ac:dyDescent="0.35">
      <c r="B250" s="29"/>
      <c r="C250" s="29"/>
      <c r="D250" s="29"/>
      <c r="G250" s="29"/>
      <c r="H250" s="29"/>
      <c r="I250" s="29"/>
      <c r="L250" s="29"/>
      <c r="M250" s="29"/>
      <c r="N250" s="29"/>
    </row>
    <row r="251" spans="1:15" s="9" customFormat="1" x14ac:dyDescent="0.35"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>
        <f t="shared" ref="O251" si="0">SUM(O5:O250)</f>
        <v>0</v>
      </c>
    </row>
    <row r="252" spans="1:15" x14ac:dyDescent="0.35">
      <c r="B252" s="48"/>
      <c r="C252" s="48"/>
      <c r="D252" s="48"/>
      <c r="G252" s="49"/>
      <c r="H252" s="49"/>
      <c r="I252" s="49"/>
      <c r="L252" s="48"/>
      <c r="M252" s="48"/>
      <c r="N252" s="48"/>
    </row>
    <row r="253" spans="1:15" x14ac:dyDescent="0.35">
      <c r="B253" s="48"/>
      <c r="C253" s="48"/>
      <c r="D253" s="48"/>
      <c r="G253" s="49"/>
      <c r="H253" s="49"/>
      <c r="I253" s="49"/>
      <c r="L253" s="48"/>
      <c r="M253" s="48"/>
      <c r="N253" s="48"/>
    </row>
    <row r="254" spans="1:15" x14ac:dyDescent="0.35">
      <c r="B254" s="48"/>
      <c r="C254" s="48"/>
      <c r="D254" s="48"/>
      <c r="G254" s="49"/>
      <c r="H254" s="49"/>
      <c r="I254" s="49"/>
      <c r="L254" s="48"/>
      <c r="M254" s="48"/>
      <c r="N254" s="48"/>
    </row>
    <row r="255" spans="1:15" x14ac:dyDescent="0.35">
      <c r="B255" s="48"/>
      <c r="C255" s="48"/>
      <c r="D255" s="48"/>
      <c r="G255" s="49"/>
      <c r="H255" s="49"/>
      <c r="I255" s="49"/>
      <c r="L255" s="48"/>
      <c r="M255" s="48"/>
      <c r="N255" s="48"/>
    </row>
    <row r="256" spans="1:15" x14ac:dyDescent="0.35">
      <c r="B256" s="48"/>
      <c r="C256" s="48"/>
      <c r="D256" s="48"/>
      <c r="G256" s="49"/>
      <c r="H256" s="49"/>
      <c r="I256" s="49"/>
      <c r="L256" s="48"/>
      <c r="M256" s="48"/>
      <c r="N256" s="48"/>
    </row>
    <row r="257" spans="2:14" x14ac:dyDescent="0.35">
      <c r="B257" s="48"/>
      <c r="C257" s="48"/>
      <c r="D257" s="48"/>
      <c r="G257" s="49"/>
      <c r="H257" s="49"/>
      <c r="I257" s="49"/>
      <c r="L257" s="48"/>
      <c r="M257" s="48"/>
      <c r="N257" s="48"/>
    </row>
    <row r="258" spans="2:14" x14ac:dyDescent="0.35">
      <c r="B258" s="48"/>
      <c r="C258" s="48"/>
      <c r="D258" s="48"/>
      <c r="G258" s="49"/>
      <c r="H258" s="49"/>
      <c r="I258" s="49"/>
      <c r="L258" s="48"/>
      <c r="M258" s="48"/>
      <c r="N258" s="48"/>
    </row>
    <row r="259" spans="2:14" x14ac:dyDescent="0.35">
      <c r="B259" s="48"/>
      <c r="C259" s="48"/>
      <c r="D259" s="48"/>
      <c r="G259" s="49"/>
      <c r="H259" s="49"/>
      <c r="I259" s="49"/>
      <c r="L259" s="48"/>
      <c r="M259" s="48"/>
      <c r="N259" s="48"/>
    </row>
    <row r="260" spans="2:14" x14ac:dyDescent="0.35">
      <c r="B260" s="48"/>
      <c r="C260" s="48"/>
      <c r="D260" s="48"/>
      <c r="G260" s="49"/>
      <c r="H260" s="49"/>
      <c r="I260" s="49"/>
      <c r="L260" s="48"/>
      <c r="M260" s="48"/>
      <c r="N260" s="48"/>
    </row>
  </sheetData>
  <sortState xmlns:xlrd2="http://schemas.microsoft.com/office/spreadsheetml/2017/richdata2" ref="K5:N188">
    <sortCondition descending="1" ref="N5:N188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6"/>
  <sheetViews>
    <sheetView zoomScaleNormal="100" workbookViewId="0">
      <selection activeCell="K1" sqref="K1:L1"/>
    </sheetView>
  </sheetViews>
  <sheetFormatPr defaultColWidth="8.7265625" defaultRowHeight="15.5" x14ac:dyDescent="0.35"/>
  <cols>
    <col min="1" max="1" width="25.7265625" style="38" bestFit="1" customWidth="1"/>
    <col min="2" max="2" width="13.453125" style="38" customWidth="1"/>
    <col min="3" max="4" width="12.36328125" style="38" bestFit="1" customWidth="1"/>
    <col min="5" max="5" width="15.81640625" style="38" bestFit="1" customWidth="1"/>
    <col min="6" max="7" width="11.90625" style="38" bestFit="1" customWidth="1"/>
    <col min="8" max="8" width="9.81640625" style="38" bestFit="1" customWidth="1"/>
    <col min="9" max="9" width="12.6328125" style="38" bestFit="1" customWidth="1"/>
    <col min="10" max="10" width="8.7265625" style="38"/>
    <col min="11" max="11" width="12" style="1" customWidth="1"/>
    <col min="12" max="16384" width="8.7265625" style="1"/>
  </cols>
  <sheetData>
    <row r="1" spans="1:12" x14ac:dyDescent="0.35">
      <c r="A1" s="37" t="s">
        <v>665</v>
      </c>
      <c r="K1" s="322" t="s">
        <v>319</v>
      </c>
      <c r="L1" s="322"/>
    </row>
    <row r="2" spans="1:12" x14ac:dyDescent="0.35">
      <c r="A2" s="335" t="s">
        <v>333</v>
      </c>
      <c r="B2" s="336">
        <v>44531</v>
      </c>
      <c r="C2" s="336"/>
      <c r="D2" s="336">
        <v>44866</v>
      </c>
      <c r="E2" s="336"/>
      <c r="F2" s="336">
        <v>44896</v>
      </c>
      <c r="G2" s="336"/>
      <c r="H2" s="342" t="s">
        <v>335</v>
      </c>
      <c r="I2" s="342" t="s">
        <v>334</v>
      </c>
    </row>
    <row r="3" spans="1:12" x14ac:dyDescent="0.35">
      <c r="A3" s="338"/>
      <c r="B3" s="73" t="s">
        <v>332</v>
      </c>
      <c r="C3" s="73" t="s">
        <v>299</v>
      </c>
      <c r="D3" s="73" t="s">
        <v>332</v>
      </c>
      <c r="E3" s="73" t="s">
        <v>299</v>
      </c>
      <c r="F3" s="73" t="s">
        <v>332</v>
      </c>
      <c r="G3" s="73" t="s">
        <v>299</v>
      </c>
      <c r="H3" s="353"/>
      <c r="I3" s="353"/>
    </row>
    <row r="4" spans="1:12" x14ac:dyDescent="0.35">
      <c r="A4" s="112" t="s">
        <v>639</v>
      </c>
      <c r="B4" s="229">
        <v>4901.8190000000004</v>
      </c>
      <c r="C4" s="147">
        <v>0.5707608294571902</v>
      </c>
      <c r="D4" s="229">
        <v>6357.3230000000003</v>
      </c>
      <c r="E4" s="147">
        <v>0.51015004165171074</v>
      </c>
      <c r="F4" s="229">
        <v>5147.5429999999997</v>
      </c>
      <c r="G4" s="5">
        <v>0.52543122002017595</v>
      </c>
      <c r="H4" s="52">
        <v>-0.19029707944680496</v>
      </c>
      <c r="I4" s="52">
        <v>5.0129145935416952E-2</v>
      </c>
    </row>
    <row r="5" spans="1:12" x14ac:dyDescent="0.35">
      <c r="A5" s="113" t="s">
        <v>640</v>
      </c>
      <c r="B5" s="230">
        <v>3270.8139999999999</v>
      </c>
      <c r="C5" s="39">
        <v>0.38084892804899367</v>
      </c>
      <c r="D5" s="230">
        <v>5715.5420000000004</v>
      </c>
      <c r="E5" s="39">
        <v>0.45864965322071916</v>
      </c>
      <c r="F5" s="230">
        <v>4043.4789999999998</v>
      </c>
      <c r="G5" s="6">
        <v>0.41273479485182757</v>
      </c>
      <c r="H5" s="40">
        <v>-0.29254670860611298</v>
      </c>
      <c r="I5" s="40">
        <v>0.23623018612492186</v>
      </c>
    </row>
    <row r="6" spans="1:12" x14ac:dyDescent="0.35">
      <c r="A6" s="113" t="s">
        <v>638</v>
      </c>
      <c r="B6" s="230">
        <v>399.74599999999998</v>
      </c>
      <c r="C6" s="39">
        <v>4.6545855432890103E-2</v>
      </c>
      <c r="D6" s="230">
        <v>381.91</v>
      </c>
      <c r="E6" s="39">
        <v>3.0646767893845388E-2</v>
      </c>
      <c r="F6" s="230">
        <v>605.01</v>
      </c>
      <c r="G6" s="6">
        <v>6.1755898381889503E-2</v>
      </c>
      <c r="H6" s="40">
        <v>0.58416904506297285</v>
      </c>
      <c r="I6" s="40">
        <v>0.51348606365041816</v>
      </c>
    </row>
    <row r="7" spans="1:12" x14ac:dyDescent="0.35">
      <c r="A7" s="113" t="s">
        <v>566</v>
      </c>
      <c r="B7" s="230">
        <v>15.422000000000001</v>
      </c>
      <c r="C7" s="39">
        <v>1.7957157357072523E-3</v>
      </c>
      <c r="D7" s="230">
        <v>2.992</v>
      </c>
      <c r="E7" s="39">
        <v>2.4009617328267236E-4</v>
      </c>
      <c r="F7" s="230">
        <v>0.47399999999999998</v>
      </c>
      <c r="G7" s="6">
        <v>4.8383160332912888E-5</v>
      </c>
      <c r="H7" s="40">
        <v>-0.84157754010695185</v>
      </c>
      <c r="I7" s="40">
        <v>-0.96926468681104916</v>
      </c>
    </row>
    <row r="8" spans="1:12" x14ac:dyDescent="0.35">
      <c r="A8" s="113" t="s">
        <v>363</v>
      </c>
      <c r="B8" s="230">
        <v>0.27800000000000002</v>
      </c>
      <c r="C8" s="39">
        <v>3.2369924427870327E-5</v>
      </c>
      <c r="D8" s="230">
        <v>2.9950000000000001</v>
      </c>
      <c r="E8" s="39">
        <v>2.403369114243328E-4</v>
      </c>
      <c r="F8" s="230">
        <v>0.28100000000000003</v>
      </c>
      <c r="G8" s="6">
        <v>2.8682843994828108E-5</v>
      </c>
      <c r="H8" s="40">
        <v>-0.90617696160267114</v>
      </c>
      <c r="I8" s="40">
        <v>1.0791366906474753E-2</v>
      </c>
    </row>
    <row r="9" spans="1:12" x14ac:dyDescent="0.35">
      <c r="A9" s="113" t="s">
        <v>565</v>
      </c>
      <c r="B9" s="230"/>
      <c r="C9" s="39">
        <v>0</v>
      </c>
      <c r="D9" s="230">
        <v>0.91100000000000003</v>
      </c>
      <c r="E9" s="39">
        <v>7.3104149017551645E-5</v>
      </c>
      <c r="F9" s="230">
        <v>0.01</v>
      </c>
      <c r="G9" s="6">
        <v>1.0207417791753774E-6</v>
      </c>
      <c r="H9" s="40">
        <v>-0.98902305159165749</v>
      </c>
      <c r="I9" s="40" t="s">
        <v>321</v>
      </c>
    </row>
    <row r="10" spans="1:12" x14ac:dyDescent="0.35">
      <c r="A10" s="113" t="s">
        <v>642</v>
      </c>
      <c r="B10" s="230">
        <v>7.0000000000000001E-3</v>
      </c>
      <c r="C10" s="39">
        <v>8.1507003955069158E-7</v>
      </c>
      <c r="D10" s="230"/>
      <c r="E10" s="39">
        <v>0</v>
      </c>
      <c r="F10" s="21"/>
      <c r="G10" s="6">
        <v>0</v>
      </c>
      <c r="H10" s="40" t="s">
        <v>321</v>
      </c>
      <c r="I10" s="40">
        <v>-1</v>
      </c>
    </row>
    <row r="11" spans="1:12" x14ac:dyDescent="0.35">
      <c r="A11" s="113" t="s">
        <v>641</v>
      </c>
      <c r="B11" s="230">
        <v>0.13300000000000001</v>
      </c>
      <c r="C11" s="39">
        <v>1.5486330751463141E-5</v>
      </c>
      <c r="D11" s="230"/>
      <c r="E11" s="39">
        <v>0</v>
      </c>
      <c r="F11" s="227"/>
      <c r="G11" s="6">
        <v>0</v>
      </c>
      <c r="H11" s="40" t="s">
        <v>321</v>
      </c>
      <c r="I11" s="40">
        <v>-1</v>
      </c>
    </row>
    <row r="12" spans="1:12" x14ac:dyDescent="0.35">
      <c r="A12" s="18" t="s">
        <v>293</v>
      </c>
      <c r="B12" s="231">
        <f>SUM(B4:B11)</f>
        <v>8588.2189999999991</v>
      </c>
      <c r="C12" s="144">
        <f t="shared" ref="C12:G12" si="0">SUM(C4:C11)</f>
        <v>1.0000000000000002</v>
      </c>
      <c r="D12" s="231">
        <f t="shared" si="0"/>
        <v>12461.673000000003</v>
      </c>
      <c r="E12" s="144">
        <f t="shared" si="0"/>
        <v>0.99999999999999978</v>
      </c>
      <c r="F12" s="231">
        <f t="shared" si="0"/>
        <v>9796.7970000000005</v>
      </c>
      <c r="G12" s="144">
        <f t="shared" si="0"/>
        <v>1</v>
      </c>
      <c r="H12" s="228">
        <f>(F12/D12)-1</f>
        <v>-0.21384576533182997</v>
      </c>
      <c r="I12" s="228">
        <f>(F12/B12)-1</f>
        <v>0.14072510260858517</v>
      </c>
    </row>
    <row r="14" spans="1:12" x14ac:dyDescent="0.35">
      <c r="F14" s="31"/>
      <c r="G14" s="31"/>
      <c r="H14" s="31"/>
    </row>
    <row r="15" spans="1:12" x14ac:dyDescent="0.35">
      <c r="F15" s="31"/>
      <c r="G15" s="31"/>
      <c r="H15" s="31"/>
    </row>
    <row r="16" spans="1:12" x14ac:dyDescent="0.35">
      <c r="F16" s="31"/>
      <c r="G16" s="31"/>
      <c r="H16" s="31"/>
    </row>
    <row r="17" spans="6:8" x14ac:dyDescent="0.35">
      <c r="F17" s="31"/>
      <c r="G17" s="31"/>
      <c r="H17" s="31"/>
    </row>
    <row r="18" spans="6:8" x14ac:dyDescent="0.35">
      <c r="F18" s="31"/>
      <c r="G18" s="31"/>
      <c r="H18" s="31"/>
    </row>
    <row r="19" spans="6:8" x14ac:dyDescent="0.35">
      <c r="F19" s="31"/>
      <c r="G19" s="31"/>
      <c r="H19" s="31"/>
    </row>
    <row r="20" spans="6:8" x14ac:dyDescent="0.35">
      <c r="F20" s="31"/>
      <c r="G20" s="31"/>
      <c r="H20" s="31"/>
    </row>
    <row r="21" spans="6:8" x14ac:dyDescent="0.35">
      <c r="F21" s="31"/>
      <c r="G21" s="31"/>
      <c r="H21" s="31"/>
    </row>
    <row r="22" spans="6:8" x14ac:dyDescent="0.35">
      <c r="F22" s="31"/>
      <c r="G22" s="31"/>
      <c r="H22" s="31"/>
    </row>
    <row r="23" spans="6:8" x14ac:dyDescent="0.35">
      <c r="F23" s="31"/>
      <c r="G23" s="31"/>
      <c r="H23" s="31"/>
    </row>
    <row r="36" spans="2:10" x14ac:dyDescent="0.35">
      <c r="B36" s="42"/>
      <c r="C36" s="42"/>
    </row>
    <row r="40" spans="2:10" x14ac:dyDescent="0.35">
      <c r="E40" s="43"/>
      <c r="F40" s="43"/>
      <c r="G40" s="43"/>
      <c r="I40" s="1"/>
      <c r="J40" s="1"/>
    </row>
    <row r="41" spans="2:10" x14ac:dyDescent="0.35">
      <c r="E41" s="31"/>
      <c r="F41" s="31"/>
      <c r="I41" s="1"/>
      <c r="J41" s="1"/>
    </row>
    <row r="42" spans="2:10" x14ac:dyDescent="0.35">
      <c r="E42" s="31"/>
      <c r="F42" s="31"/>
      <c r="I42" s="1"/>
      <c r="J42" s="44"/>
    </row>
    <row r="43" spans="2:10" x14ac:dyDescent="0.35">
      <c r="E43" s="31"/>
      <c r="F43" s="31"/>
      <c r="I43" s="1"/>
      <c r="J43" s="44"/>
    </row>
    <row r="44" spans="2:10" x14ac:dyDescent="0.35">
      <c r="E44" s="31"/>
      <c r="F44" s="31"/>
      <c r="I44" s="1"/>
      <c r="J44" s="44"/>
    </row>
    <row r="45" spans="2:10" x14ac:dyDescent="0.35">
      <c r="E45" s="31"/>
      <c r="F45" s="31"/>
      <c r="I45" s="1"/>
      <c r="J45" s="44"/>
    </row>
    <row r="46" spans="2:10" x14ac:dyDescent="0.35">
      <c r="I46" s="1"/>
      <c r="J46" s="44"/>
    </row>
    <row r="47" spans="2:10" x14ac:dyDescent="0.35">
      <c r="E47" s="43"/>
      <c r="F47" s="43"/>
      <c r="G47" s="43"/>
      <c r="I47" s="1"/>
      <c r="J47" s="44"/>
    </row>
    <row r="48" spans="2:10" x14ac:dyDescent="0.35">
      <c r="B48" s="45"/>
      <c r="E48" s="43"/>
      <c r="F48" s="43"/>
      <c r="G48" s="43"/>
    </row>
    <row r="49" spans="1:7" x14ac:dyDescent="0.35">
      <c r="B49" s="46"/>
      <c r="E49" s="43"/>
      <c r="F49" s="43"/>
      <c r="G49" s="43"/>
    </row>
    <row r="50" spans="1:7" x14ac:dyDescent="0.35">
      <c r="A50" s="1"/>
      <c r="B50" s="1"/>
      <c r="C50" s="1"/>
      <c r="D50" s="1"/>
      <c r="E50" s="43"/>
      <c r="F50" s="43"/>
      <c r="G50" s="43"/>
    </row>
    <row r="51" spans="1:7" x14ac:dyDescent="0.35">
      <c r="A51" s="1"/>
      <c r="B51" s="44"/>
      <c r="C51" s="44"/>
      <c r="D51" s="44"/>
      <c r="E51" s="43"/>
      <c r="F51" s="43"/>
      <c r="G51" s="43"/>
    </row>
    <row r="52" spans="1:7" x14ac:dyDescent="0.35">
      <c r="A52" s="1"/>
      <c r="B52" s="44"/>
      <c r="C52" s="44"/>
      <c r="D52" s="44"/>
      <c r="E52" s="43"/>
      <c r="F52" s="43"/>
      <c r="G52" s="43"/>
    </row>
    <row r="53" spans="1:7" x14ac:dyDescent="0.35">
      <c r="A53" s="1"/>
      <c r="B53" s="44"/>
      <c r="C53" s="44"/>
      <c r="D53" s="44"/>
    </row>
    <row r="54" spans="1:7" x14ac:dyDescent="0.35">
      <c r="A54" s="1"/>
      <c r="B54" s="44"/>
      <c r="C54" s="44"/>
      <c r="D54" s="44"/>
    </row>
    <row r="55" spans="1:7" x14ac:dyDescent="0.35">
      <c r="A55" s="1"/>
      <c r="B55" s="44"/>
      <c r="C55" s="44"/>
      <c r="D55" s="44"/>
    </row>
    <row r="56" spans="1:7" x14ac:dyDescent="0.35">
      <c r="A56" s="1"/>
      <c r="B56" s="44"/>
      <c r="C56" s="44"/>
      <c r="D56" s="44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8"/>
  <sheetViews>
    <sheetView zoomScaleNormal="100" workbookViewId="0">
      <selection activeCell="P1" sqref="P1:Q1"/>
    </sheetView>
  </sheetViews>
  <sheetFormatPr defaultRowHeight="15.5" x14ac:dyDescent="0.35"/>
  <cols>
    <col min="1" max="1" width="13.1796875" style="1" customWidth="1"/>
    <col min="2" max="4" width="8.7265625" style="1"/>
    <col min="5" max="5" width="4.453125" style="1" customWidth="1"/>
    <col min="6" max="6" width="16.7265625" style="1" customWidth="1"/>
    <col min="7" max="9" width="8.7265625" style="1"/>
    <col min="10" max="10" width="4.08984375" style="1" customWidth="1"/>
    <col min="11" max="11" width="13.26953125" style="1" customWidth="1"/>
    <col min="12" max="16384" width="8.7265625" style="1"/>
  </cols>
  <sheetData>
    <row r="1" spans="1:17" x14ac:dyDescent="0.35">
      <c r="A1" s="333" t="s">
        <v>694</v>
      </c>
      <c r="B1" s="333"/>
      <c r="C1" s="333"/>
      <c r="D1" s="333"/>
      <c r="E1" s="333"/>
      <c r="F1" s="333"/>
      <c r="G1" s="333"/>
      <c r="P1" s="319" t="s">
        <v>319</v>
      </c>
      <c r="Q1" s="319"/>
    </row>
    <row r="2" spans="1:17" x14ac:dyDescent="0.35">
      <c r="A2" s="348" t="s">
        <v>357</v>
      </c>
      <c r="B2" s="348"/>
      <c r="C2" s="348"/>
      <c r="D2" s="348"/>
      <c r="E2" s="150"/>
      <c r="F2" s="349" t="s">
        <v>356</v>
      </c>
      <c r="G2" s="349"/>
      <c r="H2" s="349"/>
      <c r="I2" s="349"/>
      <c r="J2" s="150"/>
      <c r="K2" s="348" t="s">
        <v>358</v>
      </c>
      <c r="L2" s="348"/>
      <c r="M2" s="348"/>
      <c r="N2" s="348"/>
    </row>
    <row r="3" spans="1:17" x14ac:dyDescent="0.35">
      <c r="A3" s="163" t="s">
        <v>359</v>
      </c>
      <c r="B3" s="163">
        <v>2021</v>
      </c>
      <c r="C3" s="348" t="s">
        <v>348</v>
      </c>
      <c r="D3" s="348"/>
      <c r="E3" s="150"/>
      <c r="F3" s="163" t="s">
        <v>359</v>
      </c>
      <c r="G3" s="163">
        <v>2021</v>
      </c>
      <c r="H3" s="348" t="s">
        <v>348</v>
      </c>
      <c r="I3" s="348"/>
      <c r="J3" s="150"/>
      <c r="K3" s="163" t="s">
        <v>359</v>
      </c>
      <c r="L3" s="163">
        <v>2021</v>
      </c>
      <c r="M3" s="348" t="s">
        <v>348</v>
      </c>
      <c r="N3" s="348"/>
    </row>
    <row r="4" spans="1:17" s="9" customFormat="1" x14ac:dyDescent="0.35">
      <c r="A4" s="164" t="s">
        <v>360</v>
      </c>
      <c r="B4" s="164" t="s">
        <v>282</v>
      </c>
      <c r="C4" s="164" t="s">
        <v>281</v>
      </c>
      <c r="D4" s="164" t="s">
        <v>282</v>
      </c>
      <c r="E4" s="150"/>
      <c r="F4" s="164" t="s">
        <v>360</v>
      </c>
      <c r="G4" s="164" t="s">
        <v>282</v>
      </c>
      <c r="H4" s="164" t="s">
        <v>281</v>
      </c>
      <c r="I4" s="164" t="s">
        <v>282</v>
      </c>
      <c r="J4" s="165"/>
      <c r="K4" s="164" t="s">
        <v>360</v>
      </c>
      <c r="L4" s="164" t="s">
        <v>282</v>
      </c>
      <c r="M4" s="164" t="s">
        <v>281</v>
      </c>
      <c r="N4" s="164" t="s">
        <v>282</v>
      </c>
    </row>
    <row r="5" spans="1:17" x14ac:dyDescent="0.35">
      <c r="A5" s="112" t="s">
        <v>37</v>
      </c>
      <c r="B5" s="229">
        <v>150.363</v>
      </c>
      <c r="C5" s="229">
        <v>233.21799999999999</v>
      </c>
      <c r="D5" s="229">
        <v>207.65199999999999</v>
      </c>
      <c r="E5" s="151"/>
      <c r="F5" s="112" t="s">
        <v>80</v>
      </c>
      <c r="G5" s="229">
        <v>688.78700000000003</v>
      </c>
      <c r="H5" s="229">
        <v>1583.309</v>
      </c>
      <c r="I5" s="229">
        <v>2248.154</v>
      </c>
      <c r="J5" s="152"/>
      <c r="K5" s="112" t="s">
        <v>151</v>
      </c>
      <c r="L5" s="229">
        <v>176.99700000000001</v>
      </c>
      <c r="M5" s="229">
        <v>0.20399999999999999</v>
      </c>
      <c r="N5" s="229">
        <v>252.13800000000001</v>
      </c>
    </row>
    <row r="6" spans="1:17" x14ac:dyDescent="0.35">
      <c r="A6" s="113" t="s">
        <v>219</v>
      </c>
      <c r="B6" s="230">
        <v>179.51</v>
      </c>
      <c r="C6" s="230">
        <v>293.62</v>
      </c>
      <c r="D6" s="230">
        <v>192.23099999999999</v>
      </c>
      <c r="E6" s="113"/>
      <c r="F6" s="113" t="s">
        <v>123</v>
      </c>
      <c r="G6" s="230">
        <v>38.331000000000003</v>
      </c>
      <c r="H6" s="230">
        <v>244.60400000000001</v>
      </c>
      <c r="I6" s="230">
        <v>154.35</v>
      </c>
      <c r="J6" s="153"/>
      <c r="K6" s="113" t="s">
        <v>210</v>
      </c>
      <c r="L6" s="230">
        <v>46.451000000000001</v>
      </c>
      <c r="M6" s="230">
        <v>64.838999999999999</v>
      </c>
      <c r="N6" s="230">
        <v>68.19</v>
      </c>
    </row>
    <row r="7" spans="1:17" x14ac:dyDescent="0.35">
      <c r="A7" s="113" t="s">
        <v>218</v>
      </c>
      <c r="B7" s="230">
        <v>100.497</v>
      </c>
      <c r="C7" s="230">
        <v>208.06200000000001</v>
      </c>
      <c r="D7" s="230">
        <v>165.62700000000001</v>
      </c>
      <c r="E7" s="154"/>
      <c r="F7" s="113" t="s">
        <v>109</v>
      </c>
      <c r="G7" s="230"/>
      <c r="H7" s="230"/>
      <c r="I7" s="230">
        <v>146.745</v>
      </c>
      <c r="J7" s="153"/>
      <c r="K7" s="113" t="s">
        <v>205</v>
      </c>
      <c r="L7" s="230">
        <v>10.988</v>
      </c>
      <c r="M7" s="230">
        <v>15.965999999999999</v>
      </c>
      <c r="N7" s="230">
        <v>63.685000000000002</v>
      </c>
    </row>
    <row r="8" spans="1:17" x14ac:dyDescent="0.35">
      <c r="A8" s="113" t="s">
        <v>151</v>
      </c>
      <c r="B8" s="230">
        <v>96.046999999999997</v>
      </c>
      <c r="C8" s="230">
        <v>161.53100000000001</v>
      </c>
      <c r="D8" s="230">
        <v>145.62899999999999</v>
      </c>
      <c r="E8" s="155"/>
      <c r="F8" s="113" t="s">
        <v>62</v>
      </c>
      <c r="G8" s="230"/>
      <c r="H8" s="230">
        <v>111.55200000000001</v>
      </c>
      <c r="I8" s="230">
        <v>119.77500000000001</v>
      </c>
      <c r="J8" s="156"/>
      <c r="K8" s="113" t="s">
        <v>104</v>
      </c>
      <c r="L8" s="230">
        <v>13.207000000000001</v>
      </c>
      <c r="M8" s="230">
        <v>2.742</v>
      </c>
      <c r="N8" s="230">
        <v>56.165999999999997</v>
      </c>
    </row>
    <row r="9" spans="1:17" x14ac:dyDescent="0.35">
      <c r="A9" s="113" t="s">
        <v>251</v>
      </c>
      <c r="B9" s="230">
        <v>107.5</v>
      </c>
      <c r="C9" s="230">
        <v>167.73</v>
      </c>
      <c r="D9" s="230">
        <v>127.374</v>
      </c>
      <c r="E9" s="155"/>
      <c r="F9" s="113" t="s">
        <v>216</v>
      </c>
      <c r="G9" s="230">
        <v>51.066000000000003</v>
      </c>
      <c r="H9" s="230">
        <v>36.055</v>
      </c>
      <c r="I9" s="230">
        <v>91.95</v>
      </c>
      <c r="J9" s="156"/>
      <c r="K9" s="113" t="s">
        <v>105</v>
      </c>
      <c r="L9" s="230">
        <v>22.571999999999999</v>
      </c>
      <c r="M9" s="230">
        <v>40.96</v>
      </c>
      <c r="N9" s="230">
        <v>23.013000000000002</v>
      </c>
    </row>
    <row r="10" spans="1:17" x14ac:dyDescent="0.35">
      <c r="A10" s="113" t="s">
        <v>109</v>
      </c>
      <c r="B10" s="230">
        <v>73.680000000000007</v>
      </c>
      <c r="C10" s="230">
        <v>121.301</v>
      </c>
      <c r="D10" s="230">
        <v>121.203</v>
      </c>
      <c r="E10" s="154"/>
      <c r="F10" s="113" t="s">
        <v>219</v>
      </c>
      <c r="G10" s="230">
        <v>38.597999999999999</v>
      </c>
      <c r="H10" s="230">
        <v>249.108</v>
      </c>
      <c r="I10" s="230">
        <v>89.385000000000005</v>
      </c>
      <c r="J10" s="153"/>
      <c r="K10" s="113" t="s">
        <v>241</v>
      </c>
      <c r="L10" s="230">
        <v>13.429</v>
      </c>
      <c r="M10" s="230">
        <v>14.811</v>
      </c>
      <c r="N10" s="230">
        <v>14.129</v>
      </c>
    </row>
    <row r="11" spans="1:17" x14ac:dyDescent="0.35">
      <c r="A11" s="113" t="s">
        <v>105</v>
      </c>
      <c r="B11" s="230">
        <v>111.867</v>
      </c>
      <c r="C11" s="230">
        <v>121.41500000000001</v>
      </c>
      <c r="D11" s="230">
        <v>111.108</v>
      </c>
      <c r="E11" s="154"/>
      <c r="F11" s="113" t="s">
        <v>129</v>
      </c>
      <c r="G11" s="230">
        <v>120.773</v>
      </c>
      <c r="H11" s="230">
        <v>166.95599999999999</v>
      </c>
      <c r="I11" s="230">
        <v>84.028000000000006</v>
      </c>
      <c r="J11" s="153"/>
      <c r="K11" s="113" t="s">
        <v>250</v>
      </c>
      <c r="L11" s="230">
        <v>1.607</v>
      </c>
      <c r="M11" s="230">
        <v>2.141</v>
      </c>
      <c r="N11" s="230">
        <v>11.833</v>
      </c>
    </row>
    <row r="12" spans="1:17" x14ac:dyDescent="0.35">
      <c r="A12" s="113" t="s">
        <v>16</v>
      </c>
      <c r="B12" s="230">
        <v>66.718999999999994</v>
      </c>
      <c r="C12" s="230">
        <v>42.274000000000001</v>
      </c>
      <c r="D12" s="230">
        <v>109.164</v>
      </c>
      <c r="E12" s="154"/>
      <c r="F12" s="113" t="s">
        <v>210</v>
      </c>
      <c r="G12" s="230">
        <v>2.351</v>
      </c>
      <c r="H12" s="230">
        <v>67.307000000000002</v>
      </c>
      <c r="I12" s="230">
        <v>79.578000000000003</v>
      </c>
      <c r="J12" s="153"/>
      <c r="K12" s="113" t="s">
        <v>225</v>
      </c>
      <c r="L12" s="230">
        <v>5.7949999999999999</v>
      </c>
      <c r="M12" s="230">
        <v>109.80200000000001</v>
      </c>
      <c r="N12" s="230">
        <v>10.313000000000001</v>
      </c>
    </row>
    <row r="13" spans="1:17" x14ac:dyDescent="0.35">
      <c r="A13" s="113" t="s">
        <v>107</v>
      </c>
      <c r="B13" s="230">
        <v>91.674999999999997</v>
      </c>
      <c r="C13" s="230">
        <v>136.131</v>
      </c>
      <c r="D13" s="230">
        <v>107.401</v>
      </c>
      <c r="E13" s="154"/>
      <c r="F13" s="113" t="s">
        <v>26</v>
      </c>
      <c r="G13" s="230">
        <v>40.567</v>
      </c>
      <c r="H13" s="230">
        <v>41.692</v>
      </c>
      <c r="I13" s="230">
        <v>79.176000000000002</v>
      </c>
      <c r="J13" s="153"/>
      <c r="K13" s="113" t="s">
        <v>243</v>
      </c>
      <c r="L13" s="230">
        <v>4.1959999999999997</v>
      </c>
      <c r="M13" s="230">
        <v>10.755000000000001</v>
      </c>
      <c r="N13" s="230">
        <v>8.0879999999999992</v>
      </c>
    </row>
    <row r="14" spans="1:17" x14ac:dyDescent="0.35">
      <c r="A14" s="113" t="s">
        <v>135</v>
      </c>
      <c r="B14" s="230">
        <v>76.155000000000001</v>
      </c>
      <c r="C14" s="230">
        <v>110.11</v>
      </c>
      <c r="D14" s="230">
        <v>98.510999999999996</v>
      </c>
      <c r="E14" s="154"/>
      <c r="F14" s="113" t="s">
        <v>176</v>
      </c>
      <c r="G14" s="230">
        <v>39.890999999999998</v>
      </c>
      <c r="H14" s="230">
        <v>89.644999999999996</v>
      </c>
      <c r="I14" s="230">
        <v>53.618000000000002</v>
      </c>
      <c r="J14" s="153"/>
      <c r="K14" s="113" t="s">
        <v>257</v>
      </c>
      <c r="L14" s="230">
        <v>3.9529999999999998</v>
      </c>
      <c r="M14" s="230">
        <v>5.1479999999999997</v>
      </c>
      <c r="N14" s="230">
        <v>5.5279999999999996</v>
      </c>
    </row>
    <row r="15" spans="1:17" x14ac:dyDescent="0.35">
      <c r="A15" s="113" t="s">
        <v>220</v>
      </c>
      <c r="B15" s="230">
        <v>99.573999999999998</v>
      </c>
      <c r="C15" s="230">
        <v>64.954999999999998</v>
      </c>
      <c r="D15" s="230">
        <v>97.798000000000002</v>
      </c>
      <c r="E15" s="154"/>
      <c r="F15" s="113" t="s">
        <v>2</v>
      </c>
      <c r="G15" s="230">
        <v>85.653999999999996</v>
      </c>
      <c r="H15" s="230">
        <v>48.86</v>
      </c>
      <c r="I15" s="230">
        <v>52.750999999999998</v>
      </c>
      <c r="J15" s="153"/>
      <c r="K15" s="113" t="s">
        <v>197</v>
      </c>
      <c r="L15" s="230">
        <v>5.5449999999999999</v>
      </c>
      <c r="M15" s="230">
        <v>1.98</v>
      </c>
      <c r="N15" s="230">
        <v>5.2130000000000001</v>
      </c>
    </row>
    <row r="16" spans="1:17" x14ac:dyDescent="0.35">
      <c r="A16" s="113" t="s">
        <v>221</v>
      </c>
      <c r="B16" s="230">
        <v>68.486999999999995</v>
      </c>
      <c r="C16" s="230">
        <v>111.089</v>
      </c>
      <c r="D16" s="230">
        <v>91.563999999999993</v>
      </c>
      <c r="E16" s="154"/>
      <c r="F16" s="113" t="s">
        <v>9</v>
      </c>
      <c r="G16" s="230">
        <v>13.882</v>
      </c>
      <c r="H16" s="230">
        <v>51.890999999999998</v>
      </c>
      <c r="I16" s="230">
        <v>52.622</v>
      </c>
      <c r="J16" s="153"/>
      <c r="K16" s="113" t="s">
        <v>217</v>
      </c>
      <c r="L16" s="230">
        <v>4.3360000000000003</v>
      </c>
      <c r="M16" s="230">
        <v>4</v>
      </c>
      <c r="N16" s="230">
        <v>5.0289999999999999</v>
      </c>
    </row>
    <row r="17" spans="1:14" x14ac:dyDescent="0.35">
      <c r="A17" s="113" t="s">
        <v>185</v>
      </c>
      <c r="B17" s="230">
        <v>55.435000000000002</v>
      </c>
      <c r="C17" s="230">
        <v>103.28100000000001</v>
      </c>
      <c r="D17" s="230">
        <v>90.44</v>
      </c>
      <c r="E17" s="154"/>
      <c r="F17" s="113" t="s">
        <v>114</v>
      </c>
      <c r="G17" s="230">
        <v>90.927000000000007</v>
      </c>
      <c r="H17" s="230">
        <v>88.926000000000002</v>
      </c>
      <c r="I17" s="230">
        <v>51.83</v>
      </c>
      <c r="J17" s="153"/>
      <c r="K17" s="113" t="s">
        <v>179</v>
      </c>
      <c r="L17" s="230">
        <v>5.758</v>
      </c>
      <c r="M17" s="230">
        <v>4.1790000000000003</v>
      </c>
      <c r="N17" s="230">
        <v>4.4420000000000002</v>
      </c>
    </row>
    <row r="18" spans="1:14" x14ac:dyDescent="0.35">
      <c r="A18" s="113" t="s">
        <v>33</v>
      </c>
      <c r="B18" s="230">
        <v>71.481999999999999</v>
      </c>
      <c r="C18" s="230">
        <v>106.137</v>
      </c>
      <c r="D18" s="230">
        <v>88.475999999999999</v>
      </c>
      <c r="E18" s="154"/>
      <c r="F18" s="113" t="s">
        <v>97</v>
      </c>
      <c r="G18" s="230">
        <v>9.2910000000000004</v>
      </c>
      <c r="H18" s="230">
        <v>2.3450000000000002</v>
      </c>
      <c r="I18" s="230">
        <v>45.368000000000002</v>
      </c>
      <c r="J18" s="153"/>
      <c r="K18" s="113" t="s">
        <v>247</v>
      </c>
      <c r="L18" s="230">
        <v>3.6579999999999999</v>
      </c>
      <c r="M18" s="230">
        <v>7.3250000000000002</v>
      </c>
      <c r="N18" s="230">
        <v>3.8450000000000002</v>
      </c>
    </row>
    <row r="19" spans="1:14" x14ac:dyDescent="0.35">
      <c r="A19" s="113" t="s">
        <v>108</v>
      </c>
      <c r="B19" s="230">
        <v>67.495000000000005</v>
      </c>
      <c r="C19" s="230">
        <v>119.682</v>
      </c>
      <c r="D19" s="230">
        <v>84.131</v>
      </c>
      <c r="E19" s="154"/>
      <c r="F19" s="113" t="s">
        <v>20</v>
      </c>
      <c r="G19" s="230">
        <v>21.786999999999999</v>
      </c>
      <c r="H19" s="230">
        <v>62.185000000000002</v>
      </c>
      <c r="I19" s="230">
        <v>42.9</v>
      </c>
      <c r="J19" s="153"/>
      <c r="K19" s="113" t="s">
        <v>214</v>
      </c>
      <c r="L19" s="230">
        <v>0.66700000000000004</v>
      </c>
      <c r="M19" s="230">
        <v>6.0949999999999998</v>
      </c>
      <c r="N19" s="230">
        <v>3.5619999999999998</v>
      </c>
    </row>
    <row r="20" spans="1:14" x14ac:dyDescent="0.35">
      <c r="A20" s="113" t="s">
        <v>35</v>
      </c>
      <c r="B20" s="230">
        <v>95.06</v>
      </c>
      <c r="C20" s="230">
        <v>121.28</v>
      </c>
      <c r="D20" s="230">
        <v>81.126999999999995</v>
      </c>
      <c r="E20" s="154"/>
      <c r="F20" s="113" t="s">
        <v>12</v>
      </c>
      <c r="G20" s="230">
        <v>11.138</v>
      </c>
      <c r="H20" s="230">
        <v>27.786000000000001</v>
      </c>
      <c r="I20" s="230">
        <v>42.026000000000003</v>
      </c>
      <c r="J20" s="153"/>
      <c r="K20" s="113" t="s">
        <v>256</v>
      </c>
      <c r="L20" s="230">
        <v>4.3150000000000004</v>
      </c>
      <c r="M20" s="230">
        <v>3.9409999999999998</v>
      </c>
      <c r="N20" s="230">
        <v>3.1139999999999999</v>
      </c>
    </row>
    <row r="21" spans="1:14" x14ac:dyDescent="0.35">
      <c r="A21" s="113" t="s">
        <v>39</v>
      </c>
      <c r="B21" s="230">
        <v>88.335999999999999</v>
      </c>
      <c r="C21" s="230">
        <v>44.356999999999999</v>
      </c>
      <c r="D21" s="230">
        <v>79.688999999999993</v>
      </c>
      <c r="E21" s="154"/>
      <c r="F21" s="113" t="s">
        <v>185</v>
      </c>
      <c r="G21" s="230">
        <v>5.399</v>
      </c>
      <c r="H21" s="230">
        <v>202.13800000000001</v>
      </c>
      <c r="I21" s="230">
        <v>41.640999999999998</v>
      </c>
      <c r="J21" s="153"/>
      <c r="K21" s="113" t="s">
        <v>203</v>
      </c>
      <c r="L21" s="230">
        <v>1.69</v>
      </c>
      <c r="M21" s="230">
        <v>1.774</v>
      </c>
      <c r="N21" s="230">
        <v>3.0409999999999999</v>
      </c>
    </row>
    <row r="22" spans="1:14" x14ac:dyDescent="0.35">
      <c r="A22" s="113" t="s">
        <v>210</v>
      </c>
      <c r="B22" s="230">
        <v>60.656999999999996</v>
      </c>
      <c r="C22" s="230">
        <v>99.596000000000004</v>
      </c>
      <c r="D22" s="230">
        <v>79.600999999999999</v>
      </c>
      <c r="E22" s="154"/>
      <c r="F22" s="113" t="s">
        <v>108</v>
      </c>
      <c r="G22" s="230">
        <v>34.953000000000003</v>
      </c>
      <c r="H22" s="230">
        <v>38.435000000000002</v>
      </c>
      <c r="I22" s="230">
        <v>40.484000000000002</v>
      </c>
      <c r="J22" s="153"/>
      <c r="K22" s="113" t="s">
        <v>173</v>
      </c>
      <c r="L22" s="230">
        <v>3.8260000000000001</v>
      </c>
      <c r="M22" s="230">
        <v>1.595</v>
      </c>
      <c r="N22" s="230">
        <v>2.6309999999999998</v>
      </c>
    </row>
    <row r="23" spans="1:14" x14ac:dyDescent="0.35">
      <c r="A23" s="113" t="s">
        <v>239</v>
      </c>
      <c r="B23" s="230">
        <v>69.221999999999994</v>
      </c>
      <c r="C23" s="230">
        <v>117.194</v>
      </c>
      <c r="D23" s="230">
        <v>76.308000000000007</v>
      </c>
      <c r="E23" s="154"/>
      <c r="F23" s="113" t="s">
        <v>146</v>
      </c>
      <c r="G23" s="230">
        <v>8.7080000000000002</v>
      </c>
      <c r="H23" s="230">
        <v>14.968999999999999</v>
      </c>
      <c r="I23" s="230">
        <v>38.427</v>
      </c>
      <c r="J23" s="153"/>
      <c r="K23" s="113" t="s">
        <v>249</v>
      </c>
      <c r="L23" s="230">
        <v>4.8129999999999997</v>
      </c>
      <c r="M23" s="230">
        <v>4.1310000000000002</v>
      </c>
      <c r="N23" s="230">
        <v>2.6219999999999999</v>
      </c>
    </row>
    <row r="24" spans="1:14" x14ac:dyDescent="0.35">
      <c r="A24" s="113" t="s">
        <v>80</v>
      </c>
      <c r="B24" s="230">
        <v>48.366999999999997</v>
      </c>
      <c r="C24" s="230">
        <v>69.462999999999994</v>
      </c>
      <c r="D24" s="230">
        <v>69.668999999999997</v>
      </c>
      <c r="E24" s="113"/>
      <c r="F24" s="113" t="s">
        <v>11</v>
      </c>
      <c r="G24" s="230">
        <v>6.6159999999999997</v>
      </c>
      <c r="H24" s="230">
        <v>114.65900000000001</v>
      </c>
      <c r="I24" s="230">
        <v>33.593000000000004</v>
      </c>
      <c r="J24" s="153"/>
      <c r="K24" s="113" t="s">
        <v>224</v>
      </c>
      <c r="L24" s="230"/>
      <c r="M24" s="230">
        <v>0.32700000000000001</v>
      </c>
      <c r="N24" s="230">
        <v>2.585</v>
      </c>
    </row>
    <row r="25" spans="1:14" x14ac:dyDescent="0.35">
      <c r="A25" s="113" t="s">
        <v>134</v>
      </c>
      <c r="B25" s="230">
        <v>61.5</v>
      </c>
      <c r="C25" s="230">
        <v>102.637</v>
      </c>
      <c r="D25" s="230">
        <v>69.213999999999999</v>
      </c>
      <c r="E25" s="113"/>
      <c r="F25" s="113" t="s">
        <v>98</v>
      </c>
      <c r="G25" s="230">
        <v>54.570999999999998</v>
      </c>
      <c r="H25" s="230">
        <v>30.048999999999999</v>
      </c>
      <c r="I25" s="230">
        <v>31.943000000000001</v>
      </c>
      <c r="J25" s="153"/>
      <c r="K25" s="113" t="s">
        <v>201</v>
      </c>
      <c r="L25" s="230">
        <v>1.2589999999999999</v>
      </c>
      <c r="M25" s="230">
        <v>3.01</v>
      </c>
      <c r="N25" s="230">
        <v>2.4049999999999998</v>
      </c>
    </row>
    <row r="26" spans="1:14" x14ac:dyDescent="0.35">
      <c r="A26" s="113" t="s">
        <v>104</v>
      </c>
      <c r="B26" s="230">
        <v>40.375</v>
      </c>
      <c r="C26" s="230">
        <v>55.366999999999997</v>
      </c>
      <c r="D26" s="230">
        <v>68.028999999999996</v>
      </c>
      <c r="E26" s="113"/>
      <c r="F26" s="113" t="s">
        <v>105</v>
      </c>
      <c r="G26" s="230">
        <v>3.4990000000000001</v>
      </c>
      <c r="H26" s="230">
        <v>3.0939999999999999</v>
      </c>
      <c r="I26" s="230">
        <v>30.884</v>
      </c>
      <c r="J26" s="153"/>
      <c r="K26" s="113" t="s">
        <v>75</v>
      </c>
      <c r="L26" s="230">
        <v>0.16400000000000001</v>
      </c>
      <c r="M26" s="230">
        <v>0.14399999999999999</v>
      </c>
      <c r="N26" s="230">
        <v>2.3940000000000001</v>
      </c>
    </row>
    <row r="27" spans="1:14" x14ac:dyDescent="0.35">
      <c r="A27" s="113" t="s">
        <v>36</v>
      </c>
      <c r="B27" s="230">
        <v>28.978999999999999</v>
      </c>
      <c r="C27" s="230">
        <v>55.960999999999999</v>
      </c>
      <c r="D27" s="230">
        <v>68.016999999999996</v>
      </c>
      <c r="E27" s="113"/>
      <c r="F27" s="113" t="s">
        <v>221</v>
      </c>
      <c r="G27" s="230">
        <v>9.1649999999999991</v>
      </c>
      <c r="H27" s="230">
        <v>17.626999999999999</v>
      </c>
      <c r="I27" s="230">
        <v>20.38</v>
      </c>
      <c r="J27" s="153"/>
      <c r="K27" s="113" t="s">
        <v>196</v>
      </c>
      <c r="L27" s="230">
        <v>0.98499999999999999</v>
      </c>
      <c r="M27" s="230">
        <v>1.802</v>
      </c>
      <c r="N27" s="230">
        <v>2.2290000000000001</v>
      </c>
    </row>
    <row r="28" spans="1:14" x14ac:dyDescent="0.35">
      <c r="A28" s="113" t="s">
        <v>20</v>
      </c>
      <c r="B28" s="230">
        <v>55.732999999999997</v>
      </c>
      <c r="C28" s="230">
        <v>72.356999999999999</v>
      </c>
      <c r="D28" s="230">
        <v>63.795999999999999</v>
      </c>
      <c r="E28" s="113"/>
      <c r="F28" s="113" t="s">
        <v>190</v>
      </c>
      <c r="G28" s="230">
        <v>114.129</v>
      </c>
      <c r="H28" s="230">
        <v>29.294</v>
      </c>
      <c r="I28" s="230">
        <v>19.122</v>
      </c>
      <c r="J28" s="153"/>
      <c r="K28" s="113" t="s">
        <v>190</v>
      </c>
      <c r="L28" s="230">
        <v>3.3769999999999998</v>
      </c>
      <c r="M28" s="230">
        <v>4.3109999999999999</v>
      </c>
      <c r="N28" s="230">
        <v>2.14</v>
      </c>
    </row>
    <row r="29" spans="1:14" x14ac:dyDescent="0.35">
      <c r="A29" s="113" t="s">
        <v>176</v>
      </c>
      <c r="B29" s="230">
        <v>96.352999999999994</v>
      </c>
      <c r="C29" s="230">
        <v>88.513999999999996</v>
      </c>
      <c r="D29" s="230">
        <v>58.387</v>
      </c>
      <c r="E29" s="113"/>
      <c r="F29" s="113" t="s">
        <v>197</v>
      </c>
      <c r="G29" s="230">
        <v>5.016</v>
      </c>
      <c r="H29" s="230">
        <v>6.1379999999999999</v>
      </c>
      <c r="I29" s="230">
        <v>19.085999999999999</v>
      </c>
      <c r="J29" s="153"/>
      <c r="K29" s="113" t="s">
        <v>94</v>
      </c>
      <c r="L29" s="230">
        <v>2.637</v>
      </c>
      <c r="M29" s="230">
        <v>4.8000000000000001E-2</v>
      </c>
      <c r="N29" s="230">
        <v>2.105</v>
      </c>
    </row>
    <row r="30" spans="1:14" x14ac:dyDescent="0.35">
      <c r="A30" s="113" t="s">
        <v>169</v>
      </c>
      <c r="B30" s="230">
        <v>60.651000000000003</v>
      </c>
      <c r="C30" s="230">
        <v>67.363</v>
      </c>
      <c r="D30" s="230">
        <v>57.89</v>
      </c>
      <c r="E30" s="113"/>
      <c r="F30" s="113" t="s">
        <v>220</v>
      </c>
      <c r="G30" s="230">
        <v>7.3220000000000001</v>
      </c>
      <c r="H30" s="230">
        <v>14.228999999999999</v>
      </c>
      <c r="I30" s="230">
        <v>15.752000000000001</v>
      </c>
      <c r="J30" s="153"/>
      <c r="K30" s="113" t="s">
        <v>202</v>
      </c>
      <c r="L30" s="230">
        <v>1.2689999999999999</v>
      </c>
      <c r="M30" s="230">
        <v>2.698</v>
      </c>
      <c r="N30" s="230">
        <v>1.8859999999999999</v>
      </c>
    </row>
    <row r="31" spans="1:14" x14ac:dyDescent="0.35">
      <c r="A31" s="113" t="s">
        <v>123</v>
      </c>
      <c r="B31" s="230">
        <v>65.478999999999999</v>
      </c>
      <c r="C31" s="230">
        <v>91.009</v>
      </c>
      <c r="D31" s="230">
        <v>54.953000000000003</v>
      </c>
      <c r="E31" s="113"/>
      <c r="F31" s="113" t="s">
        <v>189</v>
      </c>
      <c r="G31" s="230">
        <v>0.80700000000000005</v>
      </c>
      <c r="H31" s="230">
        <v>0.67900000000000005</v>
      </c>
      <c r="I31" s="230">
        <v>14.339</v>
      </c>
      <c r="J31" s="153"/>
      <c r="K31" s="113" t="s">
        <v>212</v>
      </c>
      <c r="L31" s="230">
        <v>4.8529999999999998</v>
      </c>
      <c r="M31" s="230">
        <v>6.2619999999999996</v>
      </c>
      <c r="N31" s="230">
        <v>1.7609999999999999</v>
      </c>
    </row>
    <row r="32" spans="1:14" x14ac:dyDescent="0.35">
      <c r="A32" s="113" t="s">
        <v>230</v>
      </c>
      <c r="B32" s="230">
        <v>50.33</v>
      </c>
      <c r="C32" s="230">
        <v>86.915999999999997</v>
      </c>
      <c r="D32" s="230">
        <v>53.228999999999999</v>
      </c>
      <c r="E32" s="113"/>
      <c r="F32" s="113" t="s">
        <v>14</v>
      </c>
      <c r="G32" s="230">
        <v>6.5000000000000002E-2</v>
      </c>
      <c r="H32" s="230">
        <v>10.445</v>
      </c>
      <c r="I32" s="230">
        <v>13.824999999999999</v>
      </c>
      <c r="J32" s="153"/>
      <c r="K32" s="113" t="s">
        <v>123</v>
      </c>
      <c r="L32" s="230">
        <v>6.74</v>
      </c>
      <c r="M32" s="230">
        <v>5.3659999999999997</v>
      </c>
      <c r="N32" s="230">
        <v>1.659</v>
      </c>
    </row>
    <row r="33" spans="1:14" x14ac:dyDescent="0.35">
      <c r="A33" s="113" t="s">
        <v>88</v>
      </c>
      <c r="B33" s="230">
        <v>58.954000000000001</v>
      </c>
      <c r="C33" s="230">
        <v>109.45399999999999</v>
      </c>
      <c r="D33" s="230">
        <v>52.781999999999996</v>
      </c>
      <c r="E33" s="113"/>
      <c r="F33" s="113" t="s">
        <v>217</v>
      </c>
      <c r="G33" s="230">
        <v>8.4809999999999999</v>
      </c>
      <c r="H33" s="230">
        <v>8.1950000000000003</v>
      </c>
      <c r="I33" s="230">
        <v>13.558999999999999</v>
      </c>
      <c r="J33" s="153"/>
      <c r="K33" s="113" t="s">
        <v>211</v>
      </c>
      <c r="L33" s="230">
        <v>3.7330000000000001</v>
      </c>
      <c r="M33" s="230">
        <v>1.649</v>
      </c>
      <c r="N33" s="230">
        <v>1.62</v>
      </c>
    </row>
    <row r="34" spans="1:14" x14ac:dyDescent="0.35">
      <c r="A34" s="113" t="s">
        <v>190</v>
      </c>
      <c r="B34" s="230">
        <v>44.277999999999999</v>
      </c>
      <c r="C34" s="230">
        <v>36.374000000000002</v>
      </c>
      <c r="D34" s="230">
        <v>52.768000000000001</v>
      </c>
      <c r="E34" s="113"/>
      <c r="F34" s="113" t="s">
        <v>181</v>
      </c>
      <c r="G34" s="230">
        <v>7.0119999999999996</v>
      </c>
      <c r="H34" s="230">
        <v>13.659000000000001</v>
      </c>
      <c r="I34" s="230">
        <v>13.273</v>
      </c>
      <c r="J34" s="153"/>
      <c r="K34" s="113" t="s">
        <v>240</v>
      </c>
      <c r="L34" s="230">
        <v>0.45600000000000002</v>
      </c>
      <c r="M34" s="230">
        <v>1.262</v>
      </c>
      <c r="N34" s="230">
        <v>1.6160000000000001</v>
      </c>
    </row>
    <row r="35" spans="1:14" x14ac:dyDescent="0.35">
      <c r="A35" s="113" t="s">
        <v>232</v>
      </c>
      <c r="B35" s="230">
        <v>34.722000000000001</v>
      </c>
      <c r="C35" s="230">
        <v>54.828000000000003</v>
      </c>
      <c r="D35" s="230">
        <v>51.018000000000001</v>
      </c>
      <c r="E35" s="113"/>
      <c r="F35" s="113" t="s">
        <v>195</v>
      </c>
      <c r="G35" s="230">
        <v>9.0619999999999994</v>
      </c>
      <c r="H35" s="230">
        <v>18.277999999999999</v>
      </c>
      <c r="I35" s="230">
        <v>12.255000000000001</v>
      </c>
      <c r="J35" s="153"/>
      <c r="K35" s="113" t="s">
        <v>206</v>
      </c>
      <c r="L35" s="230">
        <v>1.2989999999999999</v>
      </c>
      <c r="M35" s="230">
        <v>0.91700000000000004</v>
      </c>
      <c r="N35" s="230">
        <v>1.516</v>
      </c>
    </row>
    <row r="36" spans="1:14" x14ac:dyDescent="0.35">
      <c r="A36" s="113" t="s">
        <v>148</v>
      </c>
      <c r="B36" s="230">
        <v>6.4240000000000004</v>
      </c>
      <c r="C36" s="230">
        <v>22.48</v>
      </c>
      <c r="D36" s="230">
        <v>49.944000000000003</v>
      </c>
      <c r="E36" s="113"/>
      <c r="F36" s="113" t="s">
        <v>155</v>
      </c>
      <c r="G36" s="230">
        <v>21.167000000000002</v>
      </c>
      <c r="H36" s="230">
        <v>16.024000000000001</v>
      </c>
      <c r="I36" s="230">
        <v>12.087</v>
      </c>
      <c r="J36" s="153"/>
      <c r="K36" s="113" t="s">
        <v>176</v>
      </c>
      <c r="L36" s="230">
        <v>0.67600000000000005</v>
      </c>
      <c r="M36" s="230">
        <v>1.921</v>
      </c>
      <c r="N36" s="230">
        <v>1.454</v>
      </c>
    </row>
    <row r="37" spans="1:14" x14ac:dyDescent="0.35">
      <c r="A37" s="113" t="s">
        <v>198</v>
      </c>
      <c r="B37" s="230">
        <v>13.746</v>
      </c>
      <c r="C37" s="230">
        <v>28.87</v>
      </c>
      <c r="D37" s="230">
        <v>49.664000000000001</v>
      </c>
      <c r="E37" s="113"/>
      <c r="F37" s="113" t="s">
        <v>223</v>
      </c>
      <c r="G37" s="230">
        <v>1.5409999999999999</v>
      </c>
      <c r="H37" s="230">
        <v>5.0190000000000001</v>
      </c>
      <c r="I37" s="230">
        <v>12.016</v>
      </c>
      <c r="J37" s="153"/>
      <c r="K37" s="113" t="s">
        <v>198</v>
      </c>
      <c r="L37" s="230">
        <v>0.371</v>
      </c>
      <c r="M37" s="230">
        <v>1.6639999999999999</v>
      </c>
      <c r="N37" s="230">
        <v>1.371</v>
      </c>
    </row>
    <row r="38" spans="1:14" x14ac:dyDescent="0.35">
      <c r="A38" s="113" t="s">
        <v>196</v>
      </c>
      <c r="B38" s="230">
        <v>30.23</v>
      </c>
      <c r="C38" s="230">
        <v>48.456000000000003</v>
      </c>
      <c r="D38" s="230">
        <v>49.314</v>
      </c>
      <c r="E38" s="113"/>
      <c r="F38" s="113" t="s">
        <v>172</v>
      </c>
      <c r="G38" s="230">
        <v>3.1269999999999998</v>
      </c>
      <c r="H38" s="230">
        <v>12.510999999999999</v>
      </c>
      <c r="I38" s="230">
        <v>11.218</v>
      </c>
      <c r="J38" s="153"/>
      <c r="K38" s="113" t="s">
        <v>143</v>
      </c>
      <c r="L38" s="230">
        <v>0.51700000000000002</v>
      </c>
      <c r="M38" s="230">
        <v>0.69599999999999995</v>
      </c>
      <c r="N38" s="230">
        <v>1.31</v>
      </c>
    </row>
    <row r="39" spans="1:14" x14ac:dyDescent="0.35">
      <c r="A39" s="113" t="s">
        <v>149</v>
      </c>
      <c r="B39" s="230">
        <v>43.539000000000001</v>
      </c>
      <c r="C39" s="230">
        <v>58.767000000000003</v>
      </c>
      <c r="D39" s="230">
        <v>48.96</v>
      </c>
      <c r="E39" s="113"/>
      <c r="F39" s="113" t="s">
        <v>94</v>
      </c>
      <c r="G39" s="230">
        <v>77.215999999999994</v>
      </c>
      <c r="H39" s="230">
        <v>9.6720000000000006</v>
      </c>
      <c r="I39" s="230">
        <v>10.013</v>
      </c>
      <c r="J39" s="153"/>
      <c r="K39" s="113" t="s">
        <v>221</v>
      </c>
      <c r="L39" s="230">
        <v>2.2599999999999998</v>
      </c>
      <c r="M39" s="230">
        <v>1.627</v>
      </c>
      <c r="N39" s="230">
        <v>1.2050000000000001</v>
      </c>
    </row>
    <row r="40" spans="1:14" x14ac:dyDescent="0.35">
      <c r="A40" s="113" t="s">
        <v>215</v>
      </c>
      <c r="B40" s="230">
        <v>50.762999999999998</v>
      </c>
      <c r="C40" s="230">
        <v>71.748999999999995</v>
      </c>
      <c r="D40" s="230">
        <v>48.247</v>
      </c>
      <c r="E40" s="113"/>
      <c r="F40" s="113" t="s">
        <v>200</v>
      </c>
      <c r="G40" s="230">
        <v>0.317</v>
      </c>
      <c r="H40" s="230">
        <v>6.4669999999999996</v>
      </c>
      <c r="I40" s="230">
        <v>9.6370000000000005</v>
      </c>
      <c r="J40" s="153"/>
      <c r="K40" s="113" t="s">
        <v>255</v>
      </c>
      <c r="L40" s="230">
        <v>0.58499999999999996</v>
      </c>
      <c r="M40" s="230">
        <v>2.59</v>
      </c>
      <c r="N40" s="230">
        <v>1.1850000000000001</v>
      </c>
    </row>
    <row r="41" spans="1:14" x14ac:dyDescent="0.35">
      <c r="A41" s="113" t="s">
        <v>5</v>
      </c>
      <c r="B41" s="230">
        <v>39.027000000000001</v>
      </c>
      <c r="C41" s="230">
        <v>47.593000000000004</v>
      </c>
      <c r="D41" s="230">
        <v>46.527999999999999</v>
      </c>
      <c r="E41" s="113"/>
      <c r="F41" s="113" t="s">
        <v>182</v>
      </c>
      <c r="G41" s="230">
        <v>0.46400000000000002</v>
      </c>
      <c r="H41" s="230">
        <v>0.45900000000000002</v>
      </c>
      <c r="I41" s="230">
        <v>9.2379999999999995</v>
      </c>
      <c r="J41" s="153"/>
      <c r="K41" s="113" t="s">
        <v>195</v>
      </c>
      <c r="L41" s="230">
        <v>0.51800000000000002</v>
      </c>
      <c r="M41" s="230">
        <v>1.0049999999999999</v>
      </c>
      <c r="N41" s="230">
        <v>1.0960000000000001</v>
      </c>
    </row>
    <row r="42" spans="1:14" x14ac:dyDescent="0.35">
      <c r="A42" s="113" t="s">
        <v>236</v>
      </c>
      <c r="B42" s="230">
        <v>44.9</v>
      </c>
      <c r="C42" s="230">
        <v>75.08</v>
      </c>
      <c r="D42" s="230">
        <v>43.667999999999999</v>
      </c>
      <c r="E42" s="113"/>
      <c r="F42" s="113" t="s">
        <v>36</v>
      </c>
      <c r="G42" s="230">
        <v>9.9320000000000004</v>
      </c>
      <c r="H42" s="230">
        <v>6.3529999999999998</v>
      </c>
      <c r="I42" s="230">
        <v>7.8579999999999997</v>
      </c>
      <c r="J42" s="153"/>
      <c r="K42" s="113" t="s">
        <v>130</v>
      </c>
      <c r="L42" s="230">
        <v>0.58199999999999996</v>
      </c>
      <c r="M42" s="230">
        <v>0.97499999999999998</v>
      </c>
      <c r="N42" s="230">
        <v>1.0740000000000001</v>
      </c>
    </row>
    <row r="43" spans="1:14" x14ac:dyDescent="0.35">
      <c r="A43" s="113" t="s">
        <v>217</v>
      </c>
      <c r="B43" s="230">
        <v>45.755000000000003</v>
      </c>
      <c r="C43" s="230">
        <v>68.352000000000004</v>
      </c>
      <c r="D43" s="230">
        <v>43.639000000000003</v>
      </c>
      <c r="E43" s="113"/>
      <c r="F43" s="113" t="s">
        <v>230</v>
      </c>
      <c r="G43" s="230">
        <v>6.8330000000000002</v>
      </c>
      <c r="H43" s="230">
        <v>10.955</v>
      </c>
      <c r="I43" s="230">
        <v>7.5410000000000004</v>
      </c>
      <c r="J43" s="153"/>
      <c r="K43" s="113" t="s">
        <v>244</v>
      </c>
      <c r="L43" s="230">
        <v>0.54900000000000004</v>
      </c>
      <c r="M43" s="230">
        <v>1.5620000000000001</v>
      </c>
      <c r="N43" s="230">
        <v>1.0740000000000001</v>
      </c>
    </row>
    <row r="44" spans="1:14" x14ac:dyDescent="0.35">
      <c r="A44" s="113" t="s">
        <v>233</v>
      </c>
      <c r="B44" s="230">
        <v>36.097000000000001</v>
      </c>
      <c r="C44" s="230">
        <v>57.08</v>
      </c>
      <c r="D44" s="230">
        <v>41.667000000000002</v>
      </c>
      <c r="E44" s="113"/>
      <c r="F44" s="113" t="s">
        <v>218</v>
      </c>
      <c r="G44" s="230">
        <v>20.710999999999999</v>
      </c>
      <c r="H44" s="230">
        <v>22.582000000000001</v>
      </c>
      <c r="I44" s="230">
        <v>7.3369999999999997</v>
      </c>
      <c r="J44" s="153"/>
      <c r="K44" s="113" t="s">
        <v>107</v>
      </c>
      <c r="L44" s="230">
        <v>0.59399999999999997</v>
      </c>
      <c r="M44" s="230">
        <v>0.42399999999999999</v>
      </c>
      <c r="N44" s="230">
        <v>1.03</v>
      </c>
    </row>
    <row r="45" spans="1:14" x14ac:dyDescent="0.35">
      <c r="A45" s="113" t="s">
        <v>25</v>
      </c>
      <c r="B45" s="230">
        <v>39.843000000000004</v>
      </c>
      <c r="C45" s="230">
        <v>54.834000000000003</v>
      </c>
      <c r="D45" s="230">
        <v>41.43</v>
      </c>
      <c r="E45" s="113"/>
      <c r="F45" s="113" t="s">
        <v>173</v>
      </c>
      <c r="G45" s="230">
        <v>7.4649999999999999</v>
      </c>
      <c r="H45" s="230">
        <v>8.1609999999999996</v>
      </c>
      <c r="I45" s="230">
        <v>7.3209999999999997</v>
      </c>
      <c r="J45" s="153"/>
      <c r="K45" s="113" t="s">
        <v>204</v>
      </c>
      <c r="L45" s="230">
        <v>4.2939999999999996</v>
      </c>
      <c r="M45" s="230">
        <v>0.66600000000000004</v>
      </c>
      <c r="N45" s="230">
        <v>0.90500000000000003</v>
      </c>
    </row>
    <row r="46" spans="1:14" x14ac:dyDescent="0.35">
      <c r="A46" s="113" t="s">
        <v>76</v>
      </c>
      <c r="B46" s="230">
        <v>2.7919999999999998</v>
      </c>
      <c r="C46" s="230">
        <v>46.430999999999997</v>
      </c>
      <c r="D46" s="230">
        <v>40.698</v>
      </c>
      <c r="E46" s="113"/>
      <c r="F46" s="113" t="s">
        <v>202</v>
      </c>
      <c r="G46" s="230">
        <v>5.702</v>
      </c>
      <c r="H46" s="230">
        <v>15.565</v>
      </c>
      <c r="I46" s="230">
        <v>6.7</v>
      </c>
      <c r="J46" s="153"/>
      <c r="K46" s="113" t="s">
        <v>213</v>
      </c>
      <c r="L46" s="230">
        <v>0.45200000000000001</v>
      </c>
      <c r="M46" s="230">
        <v>0.64400000000000002</v>
      </c>
      <c r="N46" s="230">
        <v>0.89600000000000002</v>
      </c>
    </row>
    <row r="47" spans="1:14" x14ac:dyDescent="0.35">
      <c r="A47" s="113" t="s">
        <v>129</v>
      </c>
      <c r="B47" s="230">
        <v>53.692</v>
      </c>
      <c r="C47" s="230">
        <v>67.043999999999997</v>
      </c>
      <c r="D47" s="230">
        <v>40.631999999999998</v>
      </c>
      <c r="E47" s="113"/>
      <c r="F47" s="113" t="s">
        <v>179</v>
      </c>
      <c r="G47" s="230">
        <v>10.958</v>
      </c>
      <c r="H47" s="230">
        <v>34.189</v>
      </c>
      <c r="I47" s="230">
        <v>6.5</v>
      </c>
      <c r="J47" s="153"/>
      <c r="K47" s="113" t="s">
        <v>215</v>
      </c>
      <c r="L47" s="230">
        <v>0.16</v>
      </c>
      <c r="M47" s="230">
        <v>0.26500000000000001</v>
      </c>
      <c r="N47" s="230">
        <v>0.89100000000000001</v>
      </c>
    </row>
    <row r="48" spans="1:14" x14ac:dyDescent="0.35">
      <c r="A48" s="113" t="s">
        <v>213</v>
      </c>
      <c r="B48" s="230">
        <v>29.971</v>
      </c>
      <c r="C48" s="230">
        <v>51.533000000000001</v>
      </c>
      <c r="D48" s="230">
        <v>39.267000000000003</v>
      </c>
      <c r="E48" s="113"/>
      <c r="F48" s="113" t="s">
        <v>135</v>
      </c>
      <c r="G48" s="230">
        <v>2.5680000000000001</v>
      </c>
      <c r="H48" s="230">
        <v>1.8520000000000001</v>
      </c>
      <c r="I48" s="230">
        <v>5.9640000000000004</v>
      </c>
      <c r="J48" s="153"/>
      <c r="K48" s="113" t="s">
        <v>236</v>
      </c>
      <c r="L48" s="230">
        <v>0.63900000000000001</v>
      </c>
      <c r="M48" s="230">
        <v>0.53200000000000003</v>
      </c>
      <c r="N48" s="230">
        <v>0.85899999999999999</v>
      </c>
    </row>
    <row r="49" spans="1:14" x14ac:dyDescent="0.35">
      <c r="A49" s="113" t="s">
        <v>197</v>
      </c>
      <c r="B49" s="230">
        <v>41.231000000000002</v>
      </c>
      <c r="C49" s="230">
        <v>51.206000000000003</v>
      </c>
      <c r="D49" s="230">
        <v>38.237000000000002</v>
      </c>
      <c r="E49" s="113"/>
      <c r="F49" s="113" t="s">
        <v>171</v>
      </c>
      <c r="G49" s="230">
        <v>3.4249999999999998</v>
      </c>
      <c r="H49" s="230">
        <v>8.3149999999999995</v>
      </c>
      <c r="I49" s="230">
        <v>5.8209999999999997</v>
      </c>
      <c r="J49" s="153"/>
      <c r="K49" s="113" t="s">
        <v>239</v>
      </c>
      <c r="L49" s="230">
        <v>0.53100000000000003</v>
      </c>
      <c r="M49" s="230">
        <v>0.55600000000000005</v>
      </c>
      <c r="N49" s="230">
        <v>0.82799999999999996</v>
      </c>
    </row>
    <row r="50" spans="1:14" x14ac:dyDescent="0.35">
      <c r="A50" s="113" t="s">
        <v>179</v>
      </c>
      <c r="B50" s="230">
        <v>14.865</v>
      </c>
      <c r="C50" s="230">
        <v>23.456</v>
      </c>
      <c r="D50" s="230">
        <v>37.944000000000003</v>
      </c>
      <c r="E50" s="113"/>
      <c r="F50" s="113" t="s">
        <v>130</v>
      </c>
      <c r="G50" s="230">
        <v>3.403</v>
      </c>
      <c r="H50" s="230">
        <v>4.3159999999999998</v>
      </c>
      <c r="I50" s="230">
        <v>5.7880000000000003</v>
      </c>
      <c r="J50" s="153"/>
      <c r="K50" s="113" t="s">
        <v>251</v>
      </c>
      <c r="L50" s="230">
        <v>0.83099999999999996</v>
      </c>
      <c r="M50" s="230">
        <v>1.306</v>
      </c>
      <c r="N50" s="230">
        <v>0.79900000000000004</v>
      </c>
    </row>
    <row r="51" spans="1:14" x14ac:dyDescent="0.35">
      <c r="A51" s="113" t="s">
        <v>21</v>
      </c>
      <c r="B51" s="230">
        <v>29.434999999999999</v>
      </c>
      <c r="C51" s="230">
        <v>38.325000000000003</v>
      </c>
      <c r="D51" s="230">
        <v>36.301000000000002</v>
      </c>
      <c r="E51" s="113"/>
      <c r="F51" s="113" t="s">
        <v>160</v>
      </c>
      <c r="G51" s="230">
        <v>43.881</v>
      </c>
      <c r="H51" s="230">
        <v>5.1159999999999997</v>
      </c>
      <c r="I51" s="230">
        <v>5.36</v>
      </c>
      <c r="J51" s="153"/>
      <c r="K51" s="113" t="s">
        <v>35</v>
      </c>
      <c r="L51" s="230">
        <v>0.73099999999999998</v>
      </c>
      <c r="M51" s="230">
        <v>0.17299999999999999</v>
      </c>
      <c r="N51" s="230">
        <v>0.73099999999999998</v>
      </c>
    </row>
    <row r="52" spans="1:14" x14ac:dyDescent="0.35">
      <c r="A52" s="113" t="s">
        <v>212</v>
      </c>
      <c r="B52" s="230">
        <v>27.018999999999998</v>
      </c>
      <c r="C52" s="230">
        <v>34.71</v>
      </c>
      <c r="D52" s="230">
        <v>35.75</v>
      </c>
      <c r="E52" s="113"/>
      <c r="F52" s="113" t="s">
        <v>251</v>
      </c>
      <c r="G52" s="230">
        <v>7.5579999999999998</v>
      </c>
      <c r="H52" s="230">
        <v>9.4890000000000008</v>
      </c>
      <c r="I52" s="230">
        <v>5.2629999999999999</v>
      </c>
      <c r="J52" s="153"/>
      <c r="K52" s="113" t="s">
        <v>160</v>
      </c>
      <c r="L52" s="230">
        <v>0.35299999999999998</v>
      </c>
      <c r="M52" s="230">
        <v>2.4590000000000001</v>
      </c>
      <c r="N52" s="230">
        <v>0.72699999999999998</v>
      </c>
    </row>
    <row r="53" spans="1:14" x14ac:dyDescent="0.35">
      <c r="A53" s="113" t="s">
        <v>223</v>
      </c>
      <c r="B53" s="230">
        <v>29.763000000000002</v>
      </c>
      <c r="C53" s="230">
        <v>33.536000000000001</v>
      </c>
      <c r="D53" s="230">
        <v>35.453000000000003</v>
      </c>
      <c r="E53" s="113"/>
      <c r="F53" s="113" t="s">
        <v>196</v>
      </c>
      <c r="G53" s="230">
        <v>17.152000000000001</v>
      </c>
      <c r="H53" s="230">
        <v>5.6660000000000004</v>
      </c>
      <c r="I53" s="230">
        <v>4.9589999999999996</v>
      </c>
      <c r="J53" s="153"/>
      <c r="K53" s="113" t="s">
        <v>252</v>
      </c>
      <c r="L53" s="230">
        <v>0.70499999999999996</v>
      </c>
      <c r="M53" s="230">
        <v>2.0430000000000001</v>
      </c>
      <c r="N53" s="230">
        <v>0.66200000000000003</v>
      </c>
    </row>
    <row r="54" spans="1:14" x14ac:dyDescent="0.35">
      <c r="A54" s="113" t="s">
        <v>143</v>
      </c>
      <c r="B54" s="230">
        <v>95.198999999999998</v>
      </c>
      <c r="C54" s="230">
        <v>55.183</v>
      </c>
      <c r="D54" s="230">
        <v>35.052</v>
      </c>
      <c r="E54" s="113"/>
      <c r="F54" s="113" t="s">
        <v>169</v>
      </c>
      <c r="G54" s="230">
        <v>10.712999999999999</v>
      </c>
      <c r="H54" s="230">
        <v>4.1029999999999998</v>
      </c>
      <c r="I54" s="230">
        <v>4.9210000000000003</v>
      </c>
      <c r="J54" s="153"/>
      <c r="K54" s="113" t="s">
        <v>135</v>
      </c>
      <c r="L54" s="230">
        <v>0.153</v>
      </c>
      <c r="M54" s="230">
        <v>0.76500000000000001</v>
      </c>
      <c r="N54" s="230">
        <v>0.63800000000000001</v>
      </c>
    </row>
    <row r="55" spans="1:14" x14ac:dyDescent="0.35">
      <c r="A55" s="113" t="s">
        <v>160</v>
      </c>
      <c r="B55" s="230">
        <v>26.122</v>
      </c>
      <c r="C55" s="230">
        <v>42.718000000000004</v>
      </c>
      <c r="D55" s="230">
        <v>32.24</v>
      </c>
      <c r="E55" s="113"/>
      <c r="F55" s="113" t="s">
        <v>198</v>
      </c>
      <c r="G55" s="230">
        <v>9.18</v>
      </c>
      <c r="H55" s="230">
        <v>22.268999999999998</v>
      </c>
      <c r="I55" s="230">
        <v>4.47</v>
      </c>
      <c r="J55" s="153"/>
      <c r="K55" s="113" t="s">
        <v>232</v>
      </c>
      <c r="L55" s="230">
        <v>0.28100000000000003</v>
      </c>
      <c r="M55" s="230">
        <v>0.30099999999999999</v>
      </c>
      <c r="N55" s="230">
        <v>0.63400000000000001</v>
      </c>
    </row>
    <row r="56" spans="1:14" x14ac:dyDescent="0.35">
      <c r="A56" s="113" t="s">
        <v>205</v>
      </c>
      <c r="B56" s="230">
        <v>34.018999999999998</v>
      </c>
      <c r="C56" s="230">
        <v>46.662999999999997</v>
      </c>
      <c r="D56" s="230">
        <v>29.099</v>
      </c>
      <c r="E56" s="113"/>
      <c r="F56" s="113" t="s">
        <v>199</v>
      </c>
      <c r="G56" s="230">
        <v>3.282</v>
      </c>
      <c r="H56" s="230">
        <v>5.7590000000000003</v>
      </c>
      <c r="I56" s="230">
        <v>4.343</v>
      </c>
      <c r="J56" s="153"/>
      <c r="K56" s="113" t="s">
        <v>216</v>
      </c>
      <c r="L56" s="230">
        <v>0.14699999999999999</v>
      </c>
      <c r="M56" s="230">
        <v>0.48499999999999999</v>
      </c>
      <c r="N56" s="230">
        <v>0.623</v>
      </c>
    </row>
    <row r="57" spans="1:14" x14ac:dyDescent="0.35">
      <c r="A57" s="113" t="s">
        <v>27</v>
      </c>
      <c r="B57" s="230">
        <v>22.881</v>
      </c>
      <c r="C57" s="230">
        <v>38.484000000000002</v>
      </c>
      <c r="D57" s="230">
        <v>28.58</v>
      </c>
      <c r="E57" s="113"/>
      <c r="F57" s="113" t="s">
        <v>238</v>
      </c>
      <c r="G57" s="230">
        <v>5.218</v>
      </c>
      <c r="H57" s="230">
        <v>2.1230000000000002</v>
      </c>
      <c r="I57" s="230">
        <v>4.0529999999999999</v>
      </c>
      <c r="J57" s="153"/>
      <c r="K57" s="113" t="s">
        <v>189</v>
      </c>
      <c r="L57" s="230">
        <v>1.931</v>
      </c>
      <c r="M57" s="230">
        <v>2.2130000000000001</v>
      </c>
      <c r="N57" s="230">
        <v>0.61599999999999999</v>
      </c>
    </row>
    <row r="58" spans="1:14" x14ac:dyDescent="0.35">
      <c r="A58" s="113" t="s">
        <v>23</v>
      </c>
      <c r="B58" s="230">
        <v>32.229999999999997</v>
      </c>
      <c r="C58" s="230">
        <v>35.572000000000003</v>
      </c>
      <c r="D58" s="230">
        <v>28.393999999999998</v>
      </c>
      <c r="E58" s="113"/>
      <c r="F58" s="113" t="s">
        <v>112</v>
      </c>
      <c r="G58" s="230"/>
      <c r="H58" s="230">
        <v>0.76200000000000001</v>
      </c>
      <c r="I58" s="230">
        <v>3.9630000000000001</v>
      </c>
      <c r="J58" s="153"/>
      <c r="K58" s="113" t="s">
        <v>142</v>
      </c>
      <c r="L58" s="230">
        <v>0.125</v>
      </c>
      <c r="M58" s="230">
        <v>0.219</v>
      </c>
      <c r="N58" s="230">
        <v>0.57899999999999996</v>
      </c>
    </row>
    <row r="59" spans="1:14" x14ac:dyDescent="0.35">
      <c r="A59" s="113" t="s">
        <v>195</v>
      </c>
      <c r="B59" s="230">
        <v>16.574000000000002</v>
      </c>
      <c r="C59" s="230">
        <v>36.218000000000004</v>
      </c>
      <c r="D59" s="230">
        <v>27.699000000000002</v>
      </c>
      <c r="E59" s="113"/>
      <c r="F59" s="113" t="s">
        <v>211</v>
      </c>
      <c r="G59" s="230">
        <v>1.1499999999999999</v>
      </c>
      <c r="H59" s="230">
        <v>26.617000000000001</v>
      </c>
      <c r="I59" s="230">
        <v>3.6560000000000001</v>
      </c>
      <c r="J59" s="153"/>
      <c r="K59" s="113" t="s">
        <v>207</v>
      </c>
      <c r="L59" s="230">
        <v>5.8000000000000003E-2</v>
      </c>
      <c r="M59" s="230">
        <v>0.28299999999999997</v>
      </c>
      <c r="N59" s="230">
        <v>0.56699999999999995</v>
      </c>
    </row>
    <row r="60" spans="1:14" x14ac:dyDescent="0.35">
      <c r="A60" s="113" t="s">
        <v>204</v>
      </c>
      <c r="B60" s="230">
        <v>33.356000000000002</v>
      </c>
      <c r="C60" s="230">
        <v>40.600999999999999</v>
      </c>
      <c r="D60" s="230">
        <v>27.452999999999999</v>
      </c>
      <c r="E60" s="113"/>
      <c r="F60" s="113" t="s">
        <v>201</v>
      </c>
      <c r="G60" s="230">
        <v>2.3199999999999998</v>
      </c>
      <c r="H60" s="230">
        <v>5.9</v>
      </c>
      <c r="I60" s="230">
        <v>3.63</v>
      </c>
      <c r="J60" s="153"/>
      <c r="K60" s="113" t="s">
        <v>172</v>
      </c>
      <c r="L60" s="230">
        <v>0.28499999999999998</v>
      </c>
      <c r="M60" s="230">
        <v>0.96199999999999997</v>
      </c>
      <c r="N60" s="230">
        <v>0.55400000000000005</v>
      </c>
    </row>
    <row r="61" spans="1:14" x14ac:dyDescent="0.35">
      <c r="A61" s="113" t="s">
        <v>2</v>
      </c>
      <c r="B61" s="230">
        <v>23.2</v>
      </c>
      <c r="C61" s="230">
        <v>31.692</v>
      </c>
      <c r="D61" s="230">
        <v>27.152999999999999</v>
      </c>
      <c r="E61" s="113"/>
      <c r="F61" s="113" t="s">
        <v>142</v>
      </c>
      <c r="G61" s="230">
        <v>2.8980000000000001</v>
      </c>
      <c r="H61" s="230">
        <v>9.4060000000000006</v>
      </c>
      <c r="I61" s="230">
        <v>3.5219999999999998</v>
      </c>
      <c r="J61" s="153"/>
      <c r="K61" s="113" t="s">
        <v>185</v>
      </c>
      <c r="L61" s="230">
        <v>0.59099999999999997</v>
      </c>
      <c r="M61" s="230">
        <v>0.24299999999999999</v>
      </c>
      <c r="N61" s="230">
        <v>0.55400000000000005</v>
      </c>
    </row>
    <row r="62" spans="1:14" x14ac:dyDescent="0.35">
      <c r="A62" s="113" t="s">
        <v>7</v>
      </c>
      <c r="B62" s="230">
        <v>18.571000000000002</v>
      </c>
      <c r="C62" s="230">
        <v>27.04</v>
      </c>
      <c r="D62" s="230">
        <v>26.574000000000002</v>
      </c>
      <c r="E62" s="113"/>
      <c r="F62" s="113" t="s">
        <v>212</v>
      </c>
      <c r="G62" s="230">
        <v>8.7620000000000005</v>
      </c>
      <c r="H62" s="230">
        <v>17.728000000000002</v>
      </c>
      <c r="I62" s="230">
        <v>2.9180000000000001</v>
      </c>
      <c r="J62" s="153"/>
      <c r="K62" s="113" t="s">
        <v>200</v>
      </c>
      <c r="L62" s="230">
        <v>0.32</v>
      </c>
      <c r="M62" s="230">
        <v>0.48299999999999998</v>
      </c>
      <c r="N62" s="230">
        <v>0.55100000000000005</v>
      </c>
    </row>
    <row r="63" spans="1:14" x14ac:dyDescent="0.35">
      <c r="A63" s="113" t="s">
        <v>257</v>
      </c>
      <c r="B63" s="230">
        <v>23.422000000000001</v>
      </c>
      <c r="C63" s="230">
        <v>34.241999999999997</v>
      </c>
      <c r="D63" s="230">
        <v>26.495000000000001</v>
      </c>
      <c r="E63" s="113"/>
      <c r="F63" s="113" t="s">
        <v>28</v>
      </c>
      <c r="G63" s="230">
        <v>1.302</v>
      </c>
      <c r="H63" s="230">
        <v>0.182</v>
      </c>
      <c r="I63" s="230">
        <v>2.5449999999999999</v>
      </c>
      <c r="J63" s="153"/>
      <c r="K63" s="113" t="s">
        <v>248</v>
      </c>
      <c r="L63" s="230">
        <v>1.012</v>
      </c>
      <c r="M63" s="230">
        <v>0.626</v>
      </c>
      <c r="N63" s="230">
        <v>0.505</v>
      </c>
    </row>
    <row r="64" spans="1:14" x14ac:dyDescent="0.35">
      <c r="A64" s="113" t="s">
        <v>22</v>
      </c>
      <c r="B64" s="230">
        <v>26.091000000000001</v>
      </c>
      <c r="C64" s="230">
        <v>24.085999999999999</v>
      </c>
      <c r="D64" s="230">
        <v>26.29</v>
      </c>
      <c r="E64" s="113"/>
      <c r="F64" s="113" t="s">
        <v>192</v>
      </c>
      <c r="G64" s="230">
        <v>0.215</v>
      </c>
      <c r="H64" s="230">
        <v>0.05</v>
      </c>
      <c r="I64" s="230">
        <v>2.4670000000000001</v>
      </c>
      <c r="J64" s="153"/>
      <c r="K64" s="113" t="s">
        <v>193</v>
      </c>
      <c r="L64" s="230">
        <v>0.375</v>
      </c>
      <c r="M64" s="230">
        <v>0.10299999999999999</v>
      </c>
      <c r="N64" s="230">
        <v>0.44600000000000001</v>
      </c>
    </row>
    <row r="65" spans="1:14" x14ac:dyDescent="0.35">
      <c r="A65" s="113" t="s">
        <v>241</v>
      </c>
      <c r="B65" s="230">
        <v>34.104999999999997</v>
      </c>
      <c r="C65" s="230">
        <v>36.374000000000002</v>
      </c>
      <c r="D65" s="230">
        <v>26.184000000000001</v>
      </c>
      <c r="E65" s="113"/>
      <c r="F65" s="113" t="s">
        <v>110</v>
      </c>
      <c r="G65" s="230">
        <v>3.8260000000000001</v>
      </c>
      <c r="H65" s="230">
        <v>18.190999999999999</v>
      </c>
      <c r="I65" s="230">
        <v>2.42</v>
      </c>
      <c r="J65" s="153"/>
      <c r="K65" s="113" t="s">
        <v>183</v>
      </c>
      <c r="L65" s="230">
        <v>2.4E-2</v>
      </c>
      <c r="M65" s="230">
        <v>0.1</v>
      </c>
      <c r="N65" s="230">
        <v>0.443</v>
      </c>
    </row>
    <row r="66" spans="1:14" x14ac:dyDescent="0.35">
      <c r="A66" s="113" t="s">
        <v>231</v>
      </c>
      <c r="B66" s="230">
        <v>18.273</v>
      </c>
      <c r="C66" s="230">
        <v>25.888999999999999</v>
      </c>
      <c r="D66" s="230">
        <v>25.818000000000001</v>
      </c>
      <c r="E66" s="113"/>
      <c r="F66" s="113" t="s">
        <v>37</v>
      </c>
      <c r="G66" s="230">
        <v>7.8339999999999996</v>
      </c>
      <c r="H66" s="230">
        <v>6.7439999999999998</v>
      </c>
      <c r="I66" s="230">
        <v>2.3559999999999999</v>
      </c>
      <c r="J66" s="153"/>
      <c r="K66" s="113" t="s">
        <v>199</v>
      </c>
      <c r="L66" s="230">
        <v>1.0609999999999999</v>
      </c>
      <c r="M66" s="230">
        <v>2.5019999999999998</v>
      </c>
      <c r="N66" s="230">
        <v>0.41699999999999998</v>
      </c>
    </row>
    <row r="67" spans="1:14" x14ac:dyDescent="0.35">
      <c r="A67" s="113" t="s">
        <v>50</v>
      </c>
      <c r="B67" s="230">
        <v>23.071000000000002</v>
      </c>
      <c r="C67" s="230">
        <v>26.635999999999999</v>
      </c>
      <c r="D67" s="230">
        <v>25.369</v>
      </c>
      <c r="E67" s="113"/>
      <c r="F67" s="113" t="s">
        <v>213</v>
      </c>
      <c r="G67" s="230">
        <v>4.0469999999999997</v>
      </c>
      <c r="H67" s="230">
        <v>4.3410000000000002</v>
      </c>
      <c r="I67" s="230">
        <v>2.3319999999999999</v>
      </c>
      <c r="J67" s="153"/>
      <c r="K67" s="113" t="s">
        <v>181</v>
      </c>
      <c r="L67" s="230">
        <v>0.32500000000000001</v>
      </c>
      <c r="M67" s="230">
        <v>0.42799999999999999</v>
      </c>
      <c r="N67" s="230">
        <v>0.41599999999999998</v>
      </c>
    </row>
    <row r="68" spans="1:14" x14ac:dyDescent="0.35">
      <c r="A68" s="113" t="s">
        <v>99</v>
      </c>
      <c r="B68" s="230">
        <v>18.626000000000001</v>
      </c>
      <c r="C68" s="230">
        <v>38.944000000000003</v>
      </c>
      <c r="D68" s="230">
        <v>25.283999999999999</v>
      </c>
      <c r="E68" s="113"/>
      <c r="F68" s="113" t="s">
        <v>122</v>
      </c>
      <c r="G68" s="230">
        <v>0.73499999999999999</v>
      </c>
      <c r="H68" s="230">
        <v>2.282</v>
      </c>
      <c r="I68" s="230">
        <v>2.1960000000000002</v>
      </c>
      <c r="J68" s="153"/>
      <c r="K68" s="113" t="s">
        <v>174</v>
      </c>
      <c r="L68" s="230">
        <v>0.41899999999999998</v>
      </c>
      <c r="M68" s="230">
        <v>0.28000000000000003</v>
      </c>
      <c r="N68" s="230">
        <v>0.39</v>
      </c>
    </row>
    <row r="69" spans="1:14" x14ac:dyDescent="0.35">
      <c r="A69" s="113" t="s">
        <v>26</v>
      </c>
      <c r="B69" s="230">
        <v>17.332000000000001</v>
      </c>
      <c r="C69" s="230">
        <v>25.628</v>
      </c>
      <c r="D69" s="230">
        <v>23.542000000000002</v>
      </c>
      <c r="E69" s="113"/>
      <c r="F69" s="113" t="s">
        <v>175</v>
      </c>
      <c r="G69" s="230">
        <v>1.0209999999999999</v>
      </c>
      <c r="H69" s="230">
        <v>2.677</v>
      </c>
      <c r="I69" s="230">
        <v>2.0539999999999998</v>
      </c>
      <c r="J69" s="153"/>
      <c r="K69" s="113" t="s">
        <v>147</v>
      </c>
      <c r="L69" s="230">
        <v>1.262</v>
      </c>
      <c r="M69" s="230">
        <v>0.77900000000000003</v>
      </c>
      <c r="N69" s="230">
        <v>0.38300000000000001</v>
      </c>
    </row>
    <row r="70" spans="1:14" x14ac:dyDescent="0.35">
      <c r="A70" s="113" t="s">
        <v>175</v>
      </c>
      <c r="B70" s="230">
        <v>23.622</v>
      </c>
      <c r="C70" s="230">
        <v>28.76</v>
      </c>
      <c r="D70" s="230">
        <v>22.167999999999999</v>
      </c>
      <c r="E70" s="113"/>
      <c r="F70" s="113" t="s">
        <v>191</v>
      </c>
      <c r="G70" s="230">
        <v>0.187</v>
      </c>
      <c r="H70" s="230">
        <v>1.5840000000000001</v>
      </c>
      <c r="I70" s="230">
        <v>1.9890000000000001</v>
      </c>
      <c r="J70" s="153"/>
      <c r="K70" s="113" t="s">
        <v>233</v>
      </c>
      <c r="L70" s="230">
        <v>0.35299999999999998</v>
      </c>
      <c r="M70" s="230">
        <v>0.33200000000000002</v>
      </c>
      <c r="N70" s="230">
        <v>0.36</v>
      </c>
    </row>
    <row r="71" spans="1:14" x14ac:dyDescent="0.35">
      <c r="A71" s="113" t="s">
        <v>157</v>
      </c>
      <c r="B71" s="230">
        <v>49.718000000000004</v>
      </c>
      <c r="C71" s="230">
        <v>52.753</v>
      </c>
      <c r="D71" s="230">
        <v>21.981000000000002</v>
      </c>
      <c r="E71" s="113"/>
      <c r="F71" s="113" t="s">
        <v>164</v>
      </c>
      <c r="G71" s="230">
        <v>0.30299999999999999</v>
      </c>
      <c r="H71" s="230">
        <v>5.7140000000000004</v>
      </c>
      <c r="I71" s="230">
        <v>1.9650000000000001</v>
      </c>
      <c r="J71" s="153"/>
      <c r="K71" s="113" t="s">
        <v>164</v>
      </c>
      <c r="L71" s="230">
        <v>0</v>
      </c>
      <c r="M71" s="230">
        <v>0.24</v>
      </c>
      <c r="N71" s="230">
        <v>0.35399999999999998</v>
      </c>
    </row>
    <row r="72" spans="1:14" x14ac:dyDescent="0.35">
      <c r="A72" s="113" t="s">
        <v>252</v>
      </c>
      <c r="B72" s="230">
        <v>19.248000000000001</v>
      </c>
      <c r="C72" s="230">
        <v>31.24</v>
      </c>
      <c r="D72" s="230">
        <v>21.739000000000001</v>
      </c>
      <c r="E72" s="113"/>
      <c r="F72" s="113" t="s">
        <v>143</v>
      </c>
      <c r="G72" s="230">
        <v>6.609</v>
      </c>
      <c r="H72" s="230">
        <v>6.1</v>
      </c>
      <c r="I72" s="230">
        <v>1.921</v>
      </c>
      <c r="J72" s="153"/>
      <c r="K72" s="113" t="s">
        <v>9</v>
      </c>
      <c r="L72" s="230">
        <v>0.32100000000000001</v>
      </c>
      <c r="M72" s="230">
        <v>0.192</v>
      </c>
      <c r="N72" s="230">
        <v>0.35299999999999998</v>
      </c>
    </row>
    <row r="73" spans="1:14" x14ac:dyDescent="0.35">
      <c r="A73" s="113" t="s">
        <v>234</v>
      </c>
      <c r="B73" s="230">
        <v>19.972999999999999</v>
      </c>
      <c r="C73" s="230">
        <v>29.178000000000001</v>
      </c>
      <c r="D73" s="230">
        <v>21.600999999999999</v>
      </c>
      <c r="E73" s="113"/>
      <c r="F73" s="113" t="s">
        <v>170</v>
      </c>
      <c r="G73" s="230">
        <v>14.257999999999999</v>
      </c>
      <c r="H73" s="230">
        <v>0.19400000000000001</v>
      </c>
      <c r="I73" s="230">
        <v>1.8859999999999999</v>
      </c>
      <c r="J73" s="153"/>
      <c r="K73" s="113" t="s">
        <v>230</v>
      </c>
      <c r="L73" s="230">
        <v>6.0999999999999999E-2</v>
      </c>
      <c r="M73" s="230">
        <v>0.17399999999999999</v>
      </c>
      <c r="N73" s="230">
        <v>0.33300000000000002</v>
      </c>
    </row>
    <row r="74" spans="1:14" x14ac:dyDescent="0.35">
      <c r="A74" s="113" t="s">
        <v>173</v>
      </c>
      <c r="B74" s="230">
        <v>20.497</v>
      </c>
      <c r="C74" s="230">
        <v>31.512</v>
      </c>
      <c r="D74" s="230">
        <v>21.106999999999999</v>
      </c>
      <c r="E74" s="113"/>
      <c r="F74" s="113" t="s">
        <v>244</v>
      </c>
      <c r="G74" s="230">
        <v>2.8000000000000001E-2</v>
      </c>
      <c r="H74" s="230">
        <v>0.107</v>
      </c>
      <c r="I74" s="230">
        <v>1.8819999999999999</v>
      </c>
      <c r="J74" s="153"/>
      <c r="K74" s="113" t="s">
        <v>186</v>
      </c>
      <c r="L74" s="230">
        <v>5.7000000000000002E-2</v>
      </c>
      <c r="M74" s="230">
        <v>0.46300000000000002</v>
      </c>
      <c r="N74" s="230">
        <v>0.32600000000000001</v>
      </c>
    </row>
    <row r="75" spans="1:14" x14ac:dyDescent="0.35">
      <c r="A75" s="113" t="s">
        <v>250</v>
      </c>
      <c r="B75" s="230">
        <v>34</v>
      </c>
      <c r="C75" s="230">
        <v>36.677999999999997</v>
      </c>
      <c r="D75" s="230">
        <v>20.837</v>
      </c>
      <c r="E75" s="113"/>
      <c r="F75" s="113" t="s">
        <v>254</v>
      </c>
      <c r="G75" s="230">
        <v>2.3420000000000001</v>
      </c>
      <c r="H75" s="230">
        <v>6.7839999999999998</v>
      </c>
      <c r="I75" s="230">
        <v>1.8660000000000001</v>
      </c>
      <c r="J75" s="153"/>
      <c r="K75" s="113" t="s">
        <v>226</v>
      </c>
      <c r="L75" s="230"/>
      <c r="M75" s="230">
        <v>0.11799999999999999</v>
      </c>
      <c r="N75" s="230">
        <v>0.316</v>
      </c>
    </row>
    <row r="76" spans="1:14" x14ac:dyDescent="0.35">
      <c r="A76" s="113" t="s">
        <v>116</v>
      </c>
      <c r="B76" s="230">
        <v>16.664000000000001</v>
      </c>
      <c r="C76" s="230">
        <v>24.175000000000001</v>
      </c>
      <c r="D76" s="230">
        <v>20.263999999999999</v>
      </c>
      <c r="E76" s="113"/>
      <c r="F76" s="113" t="s">
        <v>147</v>
      </c>
      <c r="G76" s="230">
        <v>3.27</v>
      </c>
      <c r="H76" s="230">
        <v>2.226</v>
      </c>
      <c r="I76" s="230">
        <v>1.84</v>
      </c>
      <c r="J76" s="153"/>
      <c r="K76" s="113" t="s">
        <v>222</v>
      </c>
      <c r="L76" s="230">
        <v>0.20499999999999999</v>
      </c>
      <c r="M76" s="230">
        <v>0.42399999999999999</v>
      </c>
      <c r="N76" s="230">
        <v>0.315</v>
      </c>
    </row>
    <row r="77" spans="1:14" x14ac:dyDescent="0.35">
      <c r="A77" s="113" t="s">
        <v>146</v>
      </c>
      <c r="B77" s="230">
        <v>13.821999999999999</v>
      </c>
      <c r="C77" s="230">
        <v>26.684000000000001</v>
      </c>
      <c r="D77" s="230">
        <v>20.213999999999999</v>
      </c>
      <c r="E77" s="113"/>
      <c r="F77" s="113" t="s">
        <v>7</v>
      </c>
      <c r="G77" s="230">
        <v>1.95</v>
      </c>
      <c r="H77" s="230">
        <v>2.7290000000000001</v>
      </c>
      <c r="I77" s="230">
        <v>1.627</v>
      </c>
      <c r="J77" s="153"/>
      <c r="K77" s="113" t="s">
        <v>231</v>
      </c>
      <c r="L77" s="230">
        <v>0.48499999999999999</v>
      </c>
      <c r="M77" s="230">
        <v>0.60299999999999998</v>
      </c>
      <c r="N77" s="230">
        <v>0.30099999999999999</v>
      </c>
    </row>
    <row r="78" spans="1:14" x14ac:dyDescent="0.35">
      <c r="A78" s="113" t="s">
        <v>97</v>
      </c>
      <c r="B78" s="230">
        <v>207.45599999999999</v>
      </c>
      <c r="C78" s="230">
        <v>24.68</v>
      </c>
      <c r="D78" s="230">
        <v>19.576000000000001</v>
      </c>
      <c r="E78" s="113"/>
      <c r="F78" s="113" t="s">
        <v>95</v>
      </c>
      <c r="G78" s="230">
        <v>1.55</v>
      </c>
      <c r="H78" s="230">
        <v>2.5590000000000002</v>
      </c>
      <c r="I78" s="230">
        <v>1.5940000000000001</v>
      </c>
      <c r="J78" s="153"/>
      <c r="K78" s="113" t="s">
        <v>253</v>
      </c>
      <c r="L78" s="230">
        <v>0.51900000000000002</v>
      </c>
      <c r="M78" s="230">
        <v>0.23499999999999999</v>
      </c>
      <c r="N78" s="230">
        <v>0.29699999999999999</v>
      </c>
    </row>
    <row r="79" spans="1:14" x14ac:dyDescent="0.35">
      <c r="A79" s="113" t="s">
        <v>103</v>
      </c>
      <c r="B79" s="230">
        <v>16.498999999999999</v>
      </c>
      <c r="C79" s="230">
        <v>27.138000000000002</v>
      </c>
      <c r="D79" s="230">
        <v>18.89</v>
      </c>
      <c r="E79" s="113"/>
      <c r="F79" s="113" t="s">
        <v>145</v>
      </c>
      <c r="G79" s="230">
        <v>2E-3</v>
      </c>
      <c r="H79" s="230">
        <v>0.80900000000000005</v>
      </c>
      <c r="I79" s="230">
        <v>1.59</v>
      </c>
      <c r="J79" s="153"/>
      <c r="K79" s="113" t="s">
        <v>148</v>
      </c>
      <c r="L79" s="230">
        <v>9.4E-2</v>
      </c>
      <c r="M79" s="230">
        <v>0.20399999999999999</v>
      </c>
      <c r="N79" s="230">
        <v>0.29499999999999998</v>
      </c>
    </row>
    <row r="80" spans="1:14" x14ac:dyDescent="0.35">
      <c r="A80" s="113" t="s">
        <v>32</v>
      </c>
      <c r="B80" s="230">
        <v>15.034000000000001</v>
      </c>
      <c r="C80" s="230">
        <v>21.065000000000001</v>
      </c>
      <c r="D80" s="230">
        <v>18.417000000000002</v>
      </c>
      <c r="E80" s="113"/>
      <c r="F80" s="113" t="s">
        <v>215</v>
      </c>
      <c r="G80" s="230">
        <v>3.8380000000000001</v>
      </c>
      <c r="H80" s="230">
        <v>6.86</v>
      </c>
      <c r="I80" s="230">
        <v>1.5629999999999999</v>
      </c>
      <c r="J80" s="153"/>
      <c r="K80" s="113" t="s">
        <v>116</v>
      </c>
      <c r="L80" s="230">
        <v>0.19400000000000001</v>
      </c>
      <c r="M80" s="230">
        <v>9.8000000000000004E-2</v>
      </c>
      <c r="N80" s="230">
        <v>0.29099999999999998</v>
      </c>
    </row>
    <row r="81" spans="1:14" x14ac:dyDescent="0.35">
      <c r="A81" s="113" t="s">
        <v>14</v>
      </c>
      <c r="B81" s="230">
        <v>25.018000000000001</v>
      </c>
      <c r="C81" s="230">
        <v>28.02</v>
      </c>
      <c r="D81" s="230">
        <v>18.401</v>
      </c>
      <c r="E81" s="113"/>
      <c r="F81" s="113" t="s">
        <v>252</v>
      </c>
      <c r="G81" s="230">
        <v>1.615</v>
      </c>
      <c r="H81" s="230">
        <v>2.6579999999999999</v>
      </c>
      <c r="I81" s="230">
        <v>1.56</v>
      </c>
      <c r="J81" s="153"/>
      <c r="K81" s="113" t="s">
        <v>229</v>
      </c>
      <c r="L81" s="230">
        <v>0.437</v>
      </c>
      <c r="M81" s="230">
        <v>1.28</v>
      </c>
      <c r="N81" s="230">
        <v>0.28599999999999998</v>
      </c>
    </row>
    <row r="82" spans="1:14" x14ac:dyDescent="0.35">
      <c r="A82" s="113" t="s">
        <v>133</v>
      </c>
      <c r="B82" s="230">
        <v>15.927</v>
      </c>
      <c r="C82" s="230">
        <v>20.413</v>
      </c>
      <c r="D82" s="230">
        <v>18.152999999999999</v>
      </c>
      <c r="E82" s="113"/>
      <c r="F82" s="113" t="s">
        <v>148</v>
      </c>
      <c r="G82" s="230">
        <v>2.99</v>
      </c>
      <c r="H82" s="230">
        <v>3.036</v>
      </c>
      <c r="I82" s="230">
        <v>1.5580000000000001</v>
      </c>
      <c r="J82" s="153"/>
      <c r="K82" s="113" t="s">
        <v>254</v>
      </c>
      <c r="L82" s="230">
        <v>0.107</v>
      </c>
      <c r="M82" s="230">
        <v>0.75</v>
      </c>
      <c r="N82" s="230">
        <v>0.28199999999999997</v>
      </c>
    </row>
    <row r="83" spans="1:14" x14ac:dyDescent="0.35">
      <c r="A83" s="113" t="s">
        <v>235</v>
      </c>
      <c r="B83" s="230">
        <v>16.414000000000001</v>
      </c>
      <c r="C83" s="230">
        <v>24.946999999999999</v>
      </c>
      <c r="D83" s="230">
        <v>17.106000000000002</v>
      </c>
      <c r="E83" s="113"/>
      <c r="F83" s="113" t="s">
        <v>117</v>
      </c>
      <c r="G83" s="230">
        <v>2.38</v>
      </c>
      <c r="H83" s="230">
        <v>6.2469999999999999</v>
      </c>
      <c r="I83" s="230">
        <v>1.4550000000000001</v>
      </c>
      <c r="J83" s="153"/>
      <c r="K83" s="113" t="s">
        <v>182</v>
      </c>
      <c r="L83" s="230">
        <v>0.40100000000000002</v>
      </c>
      <c r="M83" s="230">
        <v>1.474</v>
      </c>
      <c r="N83" s="230">
        <v>0.27300000000000002</v>
      </c>
    </row>
    <row r="84" spans="1:14" x14ac:dyDescent="0.35">
      <c r="A84" s="113" t="s">
        <v>211</v>
      </c>
      <c r="B84" s="230">
        <v>15.311</v>
      </c>
      <c r="C84" s="230">
        <v>33.857999999999997</v>
      </c>
      <c r="D84" s="230">
        <v>16.666</v>
      </c>
      <c r="E84" s="113"/>
      <c r="F84" s="113" t="s">
        <v>22</v>
      </c>
      <c r="G84" s="230">
        <v>0.81</v>
      </c>
      <c r="H84" s="230">
        <v>0.96799999999999997</v>
      </c>
      <c r="I84" s="230">
        <v>1.431</v>
      </c>
      <c r="J84" s="153"/>
      <c r="K84" s="113" t="s">
        <v>235</v>
      </c>
      <c r="L84" s="230">
        <v>0.16</v>
      </c>
      <c r="M84" s="230">
        <v>0.14499999999999999</v>
      </c>
      <c r="N84" s="230">
        <v>0.27300000000000002</v>
      </c>
    </row>
    <row r="85" spans="1:14" x14ac:dyDescent="0.35">
      <c r="A85" s="113" t="s">
        <v>172</v>
      </c>
      <c r="B85" s="230">
        <v>15.162000000000001</v>
      </c>
      <c r="C85" s="230">
        <v>23.157</v>
      </c>
      <c r="D85" s="230">
        <v>16.606999999999999</v>
      </c>
      <c r="E85" s="113"/>
      <c r="F85" s="113" t="s">
        <v>74</v>
      </c>
      <c r="G85" s="230">
        <v>4.6360000000000001</v>
      </c>
      <c r="H85" s="230">
        <v>1.4550000000000001</v>
      </c>
      <c r="I85" s="230">
        <v>1.4219999999999999</v>
      </c>
      <c r="J85" s="153"/>
      <c r="K85" s="113" t="s">
        <v>175</v>
      </c>
      <c r="L85" s="230">
        <v>0.16300000000000001</v>
      </c>
      <c r="M85" s="230">
        <v>0.106</v>
      </c>
      <c r="N85" s="230">
        <v>0.24399999999999999</v>
      </c>
    </row>
    <row r="86" spans="1:14" x14ac:dyDescent="0.35">
      <c r="A86" s="113" t="s">
        <v>132</v>
      </c>
      <c r="B86" s="230">
        <v>14.576000000000001</v>
      </c>
      <c r="C86" s="230">
        <v>24.498000000000001</v>
      </c>
      <c r="D86" s="230">
        <v>16.498999999999999</v>
      </c>
      <c r="E86" s="113"/>
      <c r="F86" s="113" t="s">
        <v>103</v>
      </c>
      <c r="G86" s="230">
        <v>4.4509999999999996</v>
      </c>
      <c r="H86" s="230">
        <v>3.5999999999999997E-2</v>
      </c>
      <c r="I86" s="230">
        <v>1.421</v>
      </c>
      <c r="J86" s="153"/>
      <c r="K86" s="113" t="s">
        <v>238</v>
      </c>
      <c r="L86" s="230">
        <v>0.245</v>
      </c>
      <c r="M86" s="230">
        <v>0.26200000000000001</v>
      </c>
      <c r="N86" s="230">
        <v>0.24399999999999999</v>
      </c>
    </row>
    <row r="87" spans="1:14" x14ac:dyDescent="0.35">
      <c r="A87" s="113" t="s">
        <v>49</v>
      </c>
      <c r="B87" s="230">
        <v>12.065</v>
      </c>
      <c r="C87" s="230">
        <v>12.532</v>
      </c>
      <c r="D87" s="230">
        <v>16.491</v>
      </c>
      <c r="E87" s="113"/>
      <c r="F87" s="113" t="s">
        <v>243</v>
      </c>
      <c r="G87" s="230">
        <v>7.173</v>
      </c>
      <c r="H87" s="230">
        <v>2.5099999999999998</v>
      </c>
      <c r="I87" s="230">
        <v>1.363</v>
      </c>
      <c r="J87" s="153"/>
      <c r="K87" s="113" t="s">
        <v>234</v>
      </c>
      <c r="L87" s="230">
        <v>0.28299999999999997</v>
      </c>
      <c r="M87" s="230">
        <v>0.23599999999999999</v>
      </c>
      <c r="N87" s="230">
        <v>0.20599999999999999</v>
      </c>
    </row>
    <row r="88" spans="1:14" x14ac:dyDescent="0.35">
      <c r="A88" s="113" t="s">
        <v>201</v>
      </c>
      <c r="B88" s="230">
        <v>17.164999999999999</v>
      </c>
      <c r="C88" s="230">
        <v>27.513000000000002</v>
      </c>
      <c r="D88" s="230">
        <v>16.43</v>
      </c>
      <c r="E88" s="113"/>
      <c r="F88" s="113" t="s">
        <v>75</v>
      </c>
      <c r="G88" s="230">
        <v>1.7370000000000001</v>
      </c>
      <c r="H88" s="230">
        <v>0.01</v>
      </c>
      <c r="I88" s="230">
        <v>1.0589999999999999</v>
      </c>
      <c r="J88" s="153"/>
      <c r="K88" s="113" t="s">
        <v>21</v>
      </c>
      <c r="L88" s="230"/>
      <c r="M88" s="230">
        <v>2.7E-2</v>
      </c>
      <c r="N88" s="230">
        <v>0.19400000000000001</v>
      </c>
    </row>
    <row r="89" spans="1:14" x14ac:dyDescent="0.35">
      <c r="A89" s="113" t="s">
        <v>121</v>
      </c>
      <c r="B89" s="230">
        <v>6.44</v>
      </c>
      <c r="C89" s="230">
        <v>12.728999999999999</v>
      </c>
      <c r="D89" s="230">
        <v>16.379000000000001</v>
      </c>
      <c r="E89" s="113"/>
      <c r="F89" s="113" t="s">
        <v>154</v>
      </c>
      <c r="G89" s="230">
        <v>0.74</v>
      </c>
      <c r="H89" s="230">
        <v>8.2230000000000008</v>
      </c>
      <c r="I89" s="230">
        <v>1.0580000000000001</v>
      </c>
      <c r="J89" s="153"/>
      <c r="K89" s="113" t="s">
        <v>149</v>
      </c>
      <c r="L89" s="230">
        <v>0.153</v>
      </c>
      <c r="M89" s="230">
        <v>0.14599999999999999</v>
      </c>
      <c r="N89" s="230">
        <v>0.188</v>
      </c>
    </row>
    <row r="90" spans="1:14" x14ac:dyDescent="0.35">
      <c r="A90" s="113" t="s">
        <v>184</v>
      </c>
      <c r="B90" s="230">
        <v>8.2319999999999993</v>
      </c>
      <c r="C90" s="230">
        <v>27.456</v>
      </c>
      <c r="D90" s="230">
        <v>16.172999999999998</v>
      </c>
      <c r="E90" s="113"/>
      <c r="F90" s="113" t="s">
        <v>138</v>
      </c>
      <c r="G90" s="230">
        <v>12.882</v>
      </c>
      <c r="H90" s="230">
        <v>0.63900000000000001</v>
      </c>
      <c r="I90" s="230">
        <v>1.052</v>
      </c>
      <c r="J90" s="153"/>
      <c r="K90" s="113" t="s">
        <v>245</v>
      </c>
      <c r="L90" s="230">
        <v>3.0000000000000001E-3</v>
      </c>
      <c r="M90" s="230"/>
      <c r="N90" s="230">
        <v>0.14399999999999999</v>
      </c>
    </row>
    <row r="91" spans="1:14" x14ac:dyDescent="0.35">
      <c r="A91" s="113" t="s">
        <v>171</v>
      </c>
      <c r="B91" s="230">
        <v>16.151</v>
      </c>
      <c r="C91" s="230">
        <v>21.192</v>
      </c>
      <c r="D91" s="230">
        <v>15.819000000000001</v>
      </c>
      <c r="E91" s="113"/>
      <c r="F91" s="113" t="s">
        <v>157</v>
      </c>
      <c r="G91" s="230">
        <v>139.86699999999999</v>
      </c>
      <c r="H91" s="230">
        <v>154.83099999999999</v>
      </c>
      <c r="I91" s="230">
        <v>1.0349999999999999</v>
      </c>
      <c r="J91" s="153"/>
      <c r="K91" s="113" t="s">
        <v>134</v>
      </c>
      <c r="L91" s="230">
        <v>0.45500000000000002</v>
      </c>
      <c r="M91" s="230">
        <v>6.2E-2</v>
      </c>
      <c r="N91" s="230">
        <v>0.14099999999999999</v>
      </c>
    </row>
    <row r="92" spans="1:14" x14ac:dyDescent="0.35">
      <c r="A92" s="113" t="s">
        <v>117</v>
      </c>
      <c r="B92" s="230">
        <v>15.724</v>
      </c>
      <c r="C92" s="230">
        <v>28.148</v>
      </c>
      <c r="D92" s="230">
        <v>15.762</v>
      </c>
      <c r="E92" s="113"/>
      <c r="F92" s="113" t="s">
        <v>250</v>
      </c>
      <c r="G92" s="230">
        <v>0.96</v>
      </c>
      <c r="H92" s="230">
        <v>2.0169999999999999</v>
      </c>
      <c r="I92" s="230">
        <v>1.0229999999999999</v>
      </c>
      <c r="J92" s="153"/>
      <c r="K92" s="113" t="s">
        <v>102</v>
      </c>
      <c r="L92" s="230"/>
      <c r="M92" s="230">
        <v>0</v>
      </c>
      <c r="N92" s="230">
        <v>0.14000000000000001</v>
      </c>
    </row>
    <row r="93" spans="1:14" x14ac:dyDescent="0.35">
      <c r="A93" s="113" t="s">
        <v>155</v>
      </c>
      <c r="B93" s="230">
        <v>17.765000000000001</v>
      </c>
      <c r="C93" s="230">
        <v>20.876999999999999</v>
      </c>
      <c r="D93" s="230">
        <v>15.757</v>
      </c>
      <c r="E93" s="113"/>
      <c r="F93" s="113" t="s">
        <v>159</v>
      </c>
      <c r="G93" s="230">
        <v>1.948</v>
      </c>
      <c r="H93" s="230">
        <v>2.9079999999999999</v>
      </c>
      <c r="I93" s="230">
        <v>0.94399999999999995</v>
      </c>
      <c r="J93" s="153"/>
      <c r="K93" s="113" t="s">
        <v>169</v>
      </c>
      <c r="L93" s="230">
        <v>0.11700000000000001</v>
      </c>
      <c r="M93" s="230">
        <v>2.9000000000000001E-2</v>
      </c>
      <c r="N93" s="230">
        <v>0.13900000000000001</v>
      </c>
    </row>
    <row r="94" spans="1:14" x14ac:dyDescent="0.35">
      <c r="A94" s="113" t="s">
        <v>130</v>
      </c>
      <c r="B94" s="230">
        <v>13.074999999999999</v>
      </c>
      <c r="C94" s="230">
        <v>21.655999999999999</v>
      </c>
      <c r="D94" s="230">
        <v>15.635999999999999</v>
      </c>
      <c r="E94" s="113"/>
      <c r="F94" s="113" t="s">
        <v>132</v>
      </c>
      <c r="G94" s="230">
        <v>6.0000000000000001E-3</v>
      </c>
      <c r="H94" s="230">
        <v>0.499</v>
      </c>
      <c r="I94" s="230">
        <v>0.94299999999999995</v>
      </c>
      <c r="J94" s="153"/>
      <c r="K94" s="113" t="s">
        <v>191</v>
      </c>
      <c r="L94" s="230">
        <v>2.3E-2</v>
      </c>
      <c r="M94" s="230">
        <v>0.26100000000000001</v>
      </c>
      <c r="N94" s="230">
        <v>0.13900000000000001</v>
      </c>
    </row>
    <row r="95" spans="1:14" x14ac:dyDescent="0.35">
      <c r="A95" s="113" t="s">
        <v>170</v>
      </c>
      <c r="B95" s="230">
        <v>21.803999999999998</v>
      </c>
      <c r="C95" s="230">
        <v>13.988</v>
      </c>
      <c r="D95" s="230">
        <v>15.547000000000001</v>
      </c>
      <c r="E95" s="113"/>
      <c r="F95" s="113" t="s">
        <v>136</v>
      </c>
      <c r="G95" s="230">
        <v>6.8000000000000005E-2</v>
      </c>
      <c r="H95" s="230">
        <v>6.4000000000000001E-2</v>
      </c>
      <c r="I95" s="230">
        <v>0.92</v>
      </c>
      <c r="J95" s="153"/>
      <c r="K95" s="113" t="s">
        <v>63</v>
      </c>
      <c r="L95" s="230"/>
      <c r="M95" s="230">
        <v>2.1999999999999999E-2</v>
      </c>
      <c r="N95" s="230">
        <v>0.109</v>
      </c>
    </row>
    <row r="96" spans="1:14" x14ac:dyDescent="0.35">
      <c r="A96" s="113" t="s">
        <v>214</v>
      </c>
      <c r="B96" s="230">
        <v>0.621</v>
      </c>
      <c r="C96" s="230">
        <v>8.0210000000000008</v>
      </c>
      <c r="D96" s="230">
        <v>14.945</v>
      </c>
      <c r="E96" s="113"/>
      <c r="F96" s="113" t="s">
        <v>222</v>
      </c>
      <c r="G96" s="230">
        <v>0.56399999999999995</v>
      </c>
      <c r="H96" s="230">
        <v>12.178000000000001</v>
      </c>
      <c r="I96" s="230">
        <v>0.86299999999999999</v>
      </c>
      <c r="J96" s="153"/>
      <c r="K96" s="113" t="s">
        <v>39</v>
      </c>
      <c r="L96" s="230">
        <v>4.1000000000000002E-2</v>
      </c>
      <c r="M96" s="230">
        <v>6.0000000000000001E-3</v>
      </c>
      <c r="N96" s="230">
        <v>0.106</v>
      </c>
    </row>
    <row r="97" spans="1:14" x14ac:dyDescent="0.35">
      <c r="A97" s="113" t="s">
        <v>106</v>
      </c>
      <c r="B97" s="230">
        <v>19.972999999999999</v>
      </c>
      <c r="C97" s="230">
        <v>27.696999999999999</v>
      </c>
      <c r="D97" s="230">
        <v>14.801</v>
      </c>
      <c r="E97" s="113"/>
      <c r="F97" s="113" t="s">
        <v>30</v>
      </c>
      <c r="G97" s="230">
        <v>0.39300000000000002</v>
      </c>
      <c r="H97" s="230">
        <v>0.184</v>
      </c>
      <c r="I97" s="230">
        <v>0.83199999999999996</v>
      </c>
      <c r="J97" s="153"/>
      <c r="K97" s="113" t="s">
        <v>133</v>
      </c>
      <c r="L97" s="230">
        <v>2.9000000000000001E-2</v>
      </c>
      <c r="M97" s="230">
        <v>5.0000000000000001E-3</v>
      </c>
      <c r="N97" s="230">
        <v>0.104</v>
      </c>
    </row>
    <row r="98" spans="1:14" x14ac:dyDescent="0.35">
      <c r="A98" s="113" t="s">
        <v>119</v>
      </c>
      <c r="B98" s="230">
        <v>15.173999999999999</v>
      </c>
      <c r="C98" s="230">
        <v>27.867999999999999</v>
      </c>
      <c r="D98" s="230">
        <v>14.743</v>
      </c>
      <c r="E98" s="113"/>
      <c r="F98" s="113" t="s">
        <v>194</v>
      </c>
      <c r="G98" s="230">
        <v>1.583</v>
      </c>
      <c r="H98" s="230">
        <v>2.36</v>
      </c>
      <c r="I98" s="230">
        <v>0.81799999999999995</v>
      </c>
      <c r="J98" s="153"/>
      <c r="K98" s="113" t="s">
        <v>237</v>
      </c>
      <c r="L98" s="230">
        <v>0.13100000000000001</v>
      </c>
      <c r="M98" s="230">
        <v>0.16600000000000001</v>
      </c>
      <c r="N98" s="230">
        <v>9.7000000000000003E-2</v>
      </c>
    </row>
    <row r="99" spans="1:14" x14ac:dyDescent="0.35">
      <c r="A99" s="113" t="s">
        <v>243</v>
      </c>
      <c r="B99" s="230">
        <v>14.827999999999999</v>
      </c>
      <c r="C99" s="230">
        <v>21.556999999999999</v>
      </c>
      <c r="D99" s="230">
        <v>14.731</v>
      </c>
      <c r="E99" s="113"/>
      <c r="F99" s="113" t="s">
        <v>10</v>
      </c>
      <c r="G99" s="230">
        <v>0.25900000000000001</v>
      </c>
      <c r="H99" s="230">
        <v>0.05</v>
      </c>
      <c r="I99" s="230">
        <v>0.77600000000000002</v>
      </c>
      <c r="J99" s="153"/>
      <c r="K99" s="113" t="s">
        <v>157</v>
      </c>
      <c r="L99" s="230">
        <v>1.7999999999999999E-2</v>
      </c>
      <c r="M99" s="230">
        <v>0.22700000000000001</v>
      </c>
      <c r="N99" s="230">
        <v>8.2000000000000003E-2</v>
      </c>
    </row>
    <row r="100" spans="1:14" x14ac:dyDescent="0.35">
      <c r="A100" s="113" t="s">
        <v>207</v>
      </c>
      <c r="B100" s="230">
        <v>17.265000000000001</v>
      </c>
      <c r="C100" s="230">
        <v>32.546999999999997</v>
      </c>
      <c r="D100" s="230">
        <v>14.218999999999999</v>
      </c>
      <c r="E100" s="113"/>
      <c r="F100" s="113" t="s">
        <v>239</v>
      </c>
      <c r="G100" s="230">
        <v>1.131</v>
      </c>
      <c r="H100" s="230">
        <v>0.35799999999999998</v>
      </c>
      <c r="I100" s="230">
        <v>0.77300000000000002</v>
      </c>
      <c r="J100" s="153"/>
      <c r="K100" s="113" t="s">
        <v>117</v>
      </c>
      <c r="L100" s="230">
        <v>0.156</v>
      </c>
      <c r="M100" s="230">
        <v>6.9000000000000006E-2</v>
      </c>
      <c r="N100" s="230">
        <v>8.1000000000000003E-2</v>
      </c>
    </row>
    <row r="101" spans="1:14" x14ac:dyDescent="0.35">
      <c r="A101" s="113" t="s">
        <v>82</v>
      </c>
      <c r="B101" s="230">
        <v>15.519</v>
      </c>
      <c r="C101" s="230">
        <v>17.844999999999999</v>
      </c>
      <c r="D101" s="230">
        <v>14.074</v>
      </c>
      <c r="E101" s="113"/>
      <c r="F101" s="113" t="s">
        <v>6</v>
      </c>
      <c r="G101" s="230">
        <v>0.85899999999999999</v>
      </c>
      <c r="H101" s="230">
        <v>3.153</v>
      </c>
      <c r="I101" s="230">
        <v>0.76700000000000002</v>
      </c>
      <c r="J101" s="153"/>
      <c r="K101" s="113" t="s">
        <v>27</v>
      </c>
      <c r="L101" s="230">
        <v>2E-3</v>
      </c>
      <c r="M101" s="230">
        <v>3.0000000000000001E-3</v>
      </c>
      <c r="N101" s="230">
        <v>7.2999999999999995E-2</v>
      </c>
    </row>
    <row r="102" spans="1:14" x14ac:dyDescent="0.35">
      <c r="A102" s="113" t="s">
        <v>199</v>
      </c>
      <c r="B102" s="230">
        <v>13.314</v>
      </c>
      <c r="C102" s="230">
        <v>18.815000000000001</v>
      </c>
      <c r="D102" s="230">
        <v>13.698</v>
      </c>
      <c r="E102" s="113"/>
      <c r="F102" s="113" t="s">
        <v>257</v>
      </c>
      <c r="G102" s="230">
        <v>0.76</v>
      </c>
      <c r="H102" s="230">
        <v>1.42</v>
      </c>
      <c r="I102" s="230">
        <v>0.753</v>
      </c>
      <c r="J102" s="153"/>
      <c r="K102" s="113" t="s">
        <v>128</v>
      </c>
      <c r="L102" s="230">
        <v>7.0000000000000007E-2</v>
      </c>
      <c r="M102" s="230">
        <v>9.6000000000000002E-2</v>
      </c>
      <c r="N102" s="230">
        <v>6.3E-2</v>
      </c>
    </row>
    <row r="103" spans="1:14" x14ac:dyDescent="0.35">
      <c r="A103" s="113" t="s">
        <v>30</v>
      </c>
      <c r="B103" s="230">
        <v>17.989000000000001</v>
      </c>
      <c r="C103" s="230">
        <v>24.841000000000001</v>
      </c>
      <c r="D103" s="230">
        <v>13.125999999999999</v>
      </c>
      <c r="E103" s="113"/>
      <c r="F103" s="113" t="s">
        <v>226</v>
      </c>
      <c r="G103" s="230">
        <v>0.45500000000000002</v>
      </c>
      <c r="H103" s="230">
        <v>7.2</v>
      </c>
      <c r="I103" s="230">
        <v>0.70299999999999996</v>
      </c>
      <c r="J103" s="153"/>
      <c r="K103" s="113" t="s">
        <v>103</v>
      </c>
      <c r="L103" s="230">
        <v>0.35799999999999998</v>
      </c>
      <c r="M103" s="230">
        <v>3.6999999999999998E-2</v>
      </c>
      <c r="N103" s="230">
        <v>5.8999999999999997E-2</v>
      </c>
    </row>
    <row r="104" spans="1:14" x14ac:dyDescent="0.35">
      <c r="A104" s="113" t="s">
        <v>224</v>
      </c>
      <c r="B104" s="230">
        <v>4.5</v>
      </c>
      <c r="C104" s="230">
        <v>4.7469999999999999</v>
      </c>
      <c r="D104" s="230">
        <v>12.948</v>
      </c>
      <c r="E104" s="113"/>
      <c r="F104" s="113" t="s">
        <v>111</v>
      </c>
      <c r="G104" s="230"/>
      <c r="H104" s="230">
        <v>1.708</v>
      </c>
      <c r="I104" s="230">
        <v>0.61599999999999999</v>
      </c>
      <c r="J104" s="153"/>
      <c r="K104" s="113" t="s">
        <v>108</v>
      </c>
      <c r="L104" s="230">
        <v>4.3999999999999997E-2</v>
      </c>
      <c r="M104" s="230">
        <v>0.104</v>
      </c>
      <c r="N104" s="230">
        <v>5.8999999999999997E-2</v>
      </c>
    </row>
    <row r="105" spans="1:14" x14ac:dyDescent="0.35">
      <c r="A105" s="113" t="s">
        <v>34</v>
      </c>
      <c r="B105" s="230">
        <v>9.1150000000000002</v>
      </c>
      <c r="C105" s="230">
        <v>14.486000000000001</v>
      </c>
      <c r="D105" s="230">
        <v>12.869</v>
      </c>
      <c r="E105" s="113"/>
      <c r="F105" s="113" t="s">
        <v>174</v>
      </c>
      <c r="G105" s="230">
        <v>0.20899999999999999</v>
      </c>
      <c r="H105" s="230">
        <v>0.39700000000000002</v>
      </c>
      <c r="I105" s="230">
        <v>0.6</v>
      </c>
      <c r="J105" s="153"/>
      <c r="K105" s="113" t="s">
        <v>188</v>
      </c>
      <c r="L105" s="230">
        <v>0.13100000000000001</v>
      </c>
      <c r="M105" s="230">
        <v>0.14000000000000001</v>
      </c>
      <c r="N105" s="230">
        <v>5.8999999999999997E-2</v>
      </c>
    </row>
    <row r="106" spans="1:14" x14ac:dyDescent="0.35">
      <c r="A106" s="113" t="s">
        <v>4</v>
      </c>
      <c r="B106" s="230">
        <v>19.323</v>
      </c>
      <c r="C106" s="230">
        <v>18.635999999999999</v>
      </c>
      <c r="D106" s="230">
        <v>12.861000000000001</v>
      </c>
      <c r="E106" s="113"/>
      <c r="F106" s="113" t="s">
        <v>231</v>
      </c>
      <c r="G106" s="230">
        <v>0.30199999999999999</v>
      </c>
      <c r="H106" s="230">
        <v>1.1319999999999999</v>
      </c>
      <c r="I106" s="230">
        <v>0.55300000000000005</v>
      </c>
      <c r="J106" s="153"/>
      <c r="K106" s="113" t="s">
        <v>180</v>
      </c>
      <c r="L106" s="230">
        <v>0.45800000000000002</v>
      </c>
      <c r="M106" s="230">
        <v>1.784</v>
      </c>
      <c r="N106" s="230">
        <v>5.5E-2</v>
      </c>
    </row>
    <row r="107" spans="1:14" x14ac:dyDescent="0.35">
      <c r="A107" s="113" t="s">
        <v>237</v>
      </c>
      <c r="B107" s="230">
        <v>10.942</v>
      </c>
      <c r="C107" s="230">
        <v>13.904999999999999</v>
      </c>
      <c r="D107" s="230">
        <v>12.859</v>
      </c>
      <c r="E107" s="113"/>
      <c r="F107" s="113" t="s">
        <v>33</v>
      </c>
      <c r="G107" s="230">
        <v>0.246</v>
      </c>
      <c r="H107" s="230">
        <v>1.371</v>
      </c>
      <c r="I107" s="230">
        <v>0.53200000000000003</v>
      </c>
      <c r="J107" s="153"/>
      <c r="K107" s="113" t="s">
        <v>156</v>
      </c>
      <c r="L107" s="230"/>
      <c r="M107" s="230">
        <v>0</v>
      </c>
      <c r="N107" s="230">
        <v>5.1999999999999998E-2</v>
      </c>
    </row>
    <row r="108" spans="1:14" x14ac:dyDescent="0.35">
      <c r="A108" s="113" t="s">
        <v>24</v>
      </c>
      <c r="B108" s="230">
        <v>12.212999999999999</v>
      </c>
      <c r="C108" s="230">
        <v>15.941000000000001</v>
      </c>
      <c r="D108" s="230">
        <v>12.808999999999999</v>
      </c>
      <c r="E108" s="113"/>
      <c r="F108" s="113" t="s">
        <v>183</v>
      </c>
      <c r="G108" s="230">
        <v>25.376999999999999</v>
      </c>
      <c r="H108" s="230">
        <v>4.056</v>
      </c>
      <c r="I108" s="230">
        <v>0.49199999999999999</v>
      </c>
      <c r="J108" s="153"/>
      <c r="K108" s="113" t="s">
        <v>150</v>
      </c>
      <c r="L108" s="230">
        <v>0.152</v>
      </c>
      <c r="M108" s="230">
        <v>0.05</v>
      </c>
      <c r="N108" s="230">
        <v>4.5999999999999999E-2</v>
      </c>
    </row>
    <row r="109" spans="1:14" x14ac:dyDescent="0.35">
      <c r="A109" s="113" t="s">
        <v>145</v>
      </c>
      <c r="B109" s="230">
        <v>13.305</v>
      </c>
      <c r="C109" s="230">
        <v>16.635999999999999</v>
      </c>
      <c r="D109" s="230">
        <v>12.786</v>
      </c>
      <c r="E109" s="113"/>
      <c r="F109" s="113" t="s">
        <v>241</v>
      </c>
      <c r="G109" s="230">
        <v>2.7010000000000001</v>
      </c>
      <c r="H109" s="230">
        <v>0.33400000000000002</v>
      </c>
      <c r="I109" s="230">
        <v>0.48699999999999999</v>
      </c>
      <c r="J109" s="153"/>
      <c r="K109" s="113" t="s">
        <v>122</v>
      </c>
      <c r="L109" s="230">
        <v>3.5000000000000003E-2</v>
      </c>
      <c r="M109" s="230">
        <v>0.157</v>
      </c>
      <c r="N109" s="230">
        <v>4.2999999999999997E-2</v>
      </c>
    </row>
    <row r="110" spans="1:14" x14ac:dyDescent="0.35">
      <c r="A110" s="113" t="s">
        <v>189</v>
      </c>
      <c r="B110" s="230">
        <v>2.3879999999999999</v>
      </c>
      <c r="C110" s="230">
        <v>5.8029999999999999</v>
      </c>
      <c r="D110" s="230">
        <v>12.692</v>
      </c>
      <c r="E110" s="113"/>
      <c r="F110" s="113" t="s">
        <v>107</v>
      </c>
      <c r="G110" s="230">
        <v>1.0009999999999999</v>
      </c>
      <c r="H110" s="230">
        <v>0.97</v>
      </c>
      <c r="I110" s="230">
        <v>0.45900000000000002</v>
      </c>
      <c r="J110" s="153"/>
      <c r="K110" s="113" t="s">
        <v>171</v>
      </c>
      <c r="L110" s="230">
        <v>1.7000000000000001E-2</v>
      </c>
      <c r="M110" s="230">
        <v>4.2000000000000003E-2</v>
      </c>
      <c r="N110" s="230">
        <v>0.04</v>
      </c>
    </row>
    <row r="111" spans="1:14" x14ac:dyDescent="0.35">
      <c r="A111" s="113" t="s">
        <v>75</v>
      </c>
      <c r="B111" s="230">
        <v>14.13</v>
      </c>
      <c r="C111" s="230">
        <v>16.327000000000002</v>
      </c>
      <c r="D111" s="230">
        <v>12.456</v>
      </c>
      <c r="E111" s="113"/>
      <c r="F111" s="113" t="s">
        <v>229</v>
      </c>
      <c r="G111" s="230">
        <v>4.258</v>
      </c>
      <c r="H111" s="230">
        <v>0.96599999999999997</v>
      </c>
      <c r="I111" s="230">
        <v>0.45100000000000001</v>
      </c>
      <c r="J111" s="153"/>
      <c r="K111" s="113" t="s">
        <v>194</v>
      </c>
      <c r="L111" s="230">
        <v>8.3000000000000004E-2</v>
      </c>
      <c r="M111" s="230">
        <v>0.48199999999999998</v>
      </c>
      <c r="N111" s="230">
        <v>3.7999999999999999E-2</v>
      </c>
    </row>
    <row r="112" spans="1:14" x14ac:dyDescent="0.35">
      <c r="A112" s="113" t="s">
        <v>202</v>
      </c>
      <c r="B112" s="230">
        <v>11.991</v>
      </c>
      <c r="C112" s="230">
        <v>15.353</v>
      </c>
      <c r="D112" s="230">
        <v>12.023</v>
      </c>
      <c r="E112" s="113"/>
      <c r="F112" s="113" t="s">
        <v>203</v>
      </c>
      <c r="G112" s="230">
        <v>0.874</v>
      </c>
      <c r="H112" s="230">
        <v>1.7090000000000001</v>
      </c>
      <c r="I112" s="230">
        <v>0.442</v>
      </c>
      <c r="J112" s="153"/>
      <c r="K112" s="113" t="s">
        <v>0</v>
      </c>
      <c r="L112" s="230">
        <v>2.2679999999999998</v>
      </c>
      <c r="M112" s="230">
        <v>1.764</v>
      </c>
      <c r="N112" s="230">
        <v>3.4000000000000002E-2</v>
      </c>
    </row>
    <row r="113" spans="1:14" x14ac:dyDescent="0.35">
      <c r="A113" s="113" t="s">
        <v>147</v>
      </c>
      <c r="B113" s="230">
        <v>15.257999999999999</v>
      </c>
      <c r="C113" s="230">
        <v>13.532</v>
      </c>
      <c r="D113" s="230">
        <v>11.253</v>
      </c>
      <c r="E113" s="113"/>
      <c r="F113" s="113" t="s">
        <v>247</v>
      </c>
      <c r="G113" s="230">
        <v>0.09</v>
      </c>
      <c r="H113" s="230">
        <v>7.0000000000000007E-2</v>
      </c>
      <c r="I113" s="230">
        <v>0.442</v>
      </c>
      <c r="J113" s="153"/>
      <c r="K113" s="113" t="s">
        <v>126</v>
      </c>
      <c r="L113" s="230">
        <v>6.0000000000000001E-3</v>
      </c>
      <c r="M113" s="230">
        <v>3.7999999999999999E-2</v>
      </c>
      <c r="N113" s="230">
        <v>2.8000000000000001E-2</v>
      </c>
    </row>
    <row r="114" spans="1:14" x14ac:dyDescent="0.35">
      <c r="A114" s="113" t="s">
        <v>253</v>
      </c>
      <c r="B114" s="230">
        <v>10.513999999999999</v>
      </c>
      <c r="C114" s="230">
        <v>14.522</v>
      </c>
      <c r="D114" s="230">
        <v>10.964</v>
      </c>
      <c r="E114" s="113"/>
      <c r="F114" s="113" t="s">
        <v>31</v>
      </c>
      <c r="G114" s="230">
        <v>6.3E-2</v>
      </c>
      <c r="H114" s="230">
        <v>5.3999999999999999E-2</v>
      </c>
      <c r="I114" s="230">
        <v>0.42699999999999999</v>
      </c>
      <c r="J114" s="153"/>
      <c r="K114" s="113" t="s">
        <v>242</v>
      </c>
      <c r="L114" s="230">
        <v>3.6999999999999998E-2</v>
      </c>
      <c r="M114" s="230">
        <v>0.56399999999999995</v>
      </c>
      <c r="N114" s="230">
        <v>2.8000000000000001E-2</v>
      </c>
    </row>
    <row r="115" spans="1:14" x14ac:dyDescent="0.35">
      <c r="A115" s="113" t="s">
        <v>238</v>
      </c>
      <c r="B115" s="230">
        <v>10.968</v>
      </c>
      <c r="C115" s="230">
        <v>16.273</v>
      </c>
      <c r="D115" s="230">
        <v>10.753</v>
      </c>
      <c r="E115" s="113"/>
      <c r="F115" s="113" t="s">
        <v>150</v>
      </c>
      <c r="G115" s="230">
        <v>1.0940000000000001</v>
      </c>
      <c r="H115" s="230">
        <v>4.7E-2</v>
      </c>
      <c r="I115" s="230">
        <v>0.42199999999999999</v>
      </c>
      <c r="J115" s="153"/>
      <c r="K115" s="113" t="s">
        <v>114</v>
      </c>
      <c r="L115" s="230">
        <v>1.4E-2</v>
      </c>
      <c r="M115" s="230">
        <v>7.2999999999999995E-2</v>
      </c>
      <c r="N115" s="230">
        <v>2.4E-2</v>
      </c>
    </row>
    <row r="116" spans="1:14" x14ac:dyDescent="0.35">
      <c r="A116" s="113" t="s">
        <v>28</v>
      </c>
      <c r="B116" s="230">
        <v>11.458</v>
      </c>
      <c r="C116" s="230">
        <v>18.728999999999999</v>
      </c>
      <c r="D116" s="230">
        <v>10.714</v>
      </c>
      <c r="E116" s="113"/>
      <c r="F116" s="113" t="s">
        <v>128</v>
      </c>
      <c r="G116" s="230">
        <v>6.3109999999999999</v>
      </c>
      <c r="H116" s="230">
        <v>0.35499999999999998</v>
      </c>
      <c r="I116" s="230">
        <v>0.41</v>
      </c>
      <c r="J116" s="153"/>
      <c r="K116" s="113" t="s">
        <v>161</v>
      </c>
      <c r="L116" s="230">
        <v>3.0000000000000001E-3</v>
      </c>
      <c r="M116" s="230">
        <v>2.4E-2</v>
      </c>
      <c r="N116" s="230">
        <v>2.4E-2</v>
      </c>
    </row>
    <row r="117" spans="1:14" x14ac:dyDescent="0.35">
      <c r="A117" s="113" t="s">
        <v>181</v>
      </c>
      <c r="B117" s="230">
        <v>22.146000000000001</v>
      </c>
      <c r="C117" s="230">
        <v>16.463000000000001</v>
      </c>
      <c r="D117" s="230">
        <v>10.646000000000001</v>
      </c>
      <c r="E117" s="113"/>
      <c r="F117" s="113" t="s">
        <v>4</v>
      </c>
      <c r="G117" s="230">
        <v>7.0000000000000001E-3</v>
      </c>
      <c r="H117" s="230">
        <v>2.1379999999999999</v>
      </c>
      <c r="I117" s="230">
        <v>0.40500000000000003</v>
      </c>
      <c r="J117" s="153"/>
      <c r="K117" s="113" t="s">
        <v>23</v>
      </c>
      <c r="L117" s="230">
        <v>0</v>
      </c>
      <c r="M117" s="230">
        <v>0</v>
      </c>
      <c r="N117" s="230">
        <v>2.3E-2</v>
      </c>
    </row>
    <row r="118" spans="1:14" x14ac:dyDescent="0.35">
      <c r="A118" s="113" t="s">
        <v>13</v>
      </c>
      <c r="B118" s="230">
        <v>5.8250000000000002</v>
      </c>
      <c r="C118" s="230">
        <v>14.973000000000001</v>
      </c>
      <c r="D118" s="230">
        <v>10.417</v>
      </c>
      <c r="E118" s="113"/>
      <c r="F118" s="113" t="s">
        <v>25</v>
      </c>
      <c r="G118" s="230">
        <v>0.33100000000000002</v>
      </c>
      <c r="H118" s="230">
        <v>0.55200000000000005</v>
      </c>
      <c r="I118" s="230">
        <v>0.39800000000000002</v>
      </c>
      <c r="J118" s="153"/>
      <c r="K118" s="113" t="s">
        <v>106</v>
      </c>
      <c r="L118" s="230">
        <v>0.02</v>
      </c>
      <c r="M118" s="230">
        <v>3.6999999999999998E-2</v>
      </c>
      <c r="N118" s="230">
        <v>2.3E-2</v>
      </c>
    </row>
    <row r="119" spans="1:14" x14ac:dyDescent="0.35">
      <c r="A119" s="113" t="s">
        <v>114</v>
      </c>
      <c r="B119" s="230">
        <v>5.8</v>
      </c>
      <c r="C119" s="230">
        <v>12.904999999999999</v>
      </c>
      <c r="D119" s="230">
        <v>10.382</v>
      </c>
      <c r="E119" s="113"/>
      <c r="F119" s="113" t="s">
        <v>232</v>
      </c>
      <c r="G119" s="230">
        <v>0.433</v>
      </c>
      <c r="H119" s="230">
        <v>0.155</v>
      </c>
      <c r="I119" s="230">
        <v>0.39400000000000002</v>
      </c>
      <c r="J119" s="153"/>
      <c r="K119" s="113" t="s">
        <v>32</v>
      </c>
      <c r="L119" s="230">
        <v>1E-3</v>
      </c>
      <c r="M119" s="230">
        <v>1E-3</v>
      </c>
      <c r="N119" s="230">
        <v>2.1000000000000001E-2</v>
      </c>
    </row>
    <row r="120" spans="1:14" x14ac:dyDescent="0.35">
      <c r="A120" s="113" t="s">
        <v>229</v>
      </c>
      <c r="B120" s="230">
        <v>12.632999999999999</v>
      </c>
      <c r="C120" s="230">
        <v>15.631</v>
      </c>
      <c r="D120" s="230">
        <v>10.206</v>
      </c>
      <c r="E120" s="113"/>
      <c r="F120" s="113" t="s">
        <v>102</v>
      </c>
      <c r="G120" s="230"/>
      <c r="H120" s="230">
        <v>2E-3</v>
      </c>
      <c r="I120" s="230">
        <v>0.38800000000000001</v>
      </c>
      <c r="J120" s="153"/>
      <c r="K120" s="113" t="s">
        <v>209</v>
      </c>
      <c r="L120" s="230">
        <v>0.55000000000000004</v>
      </c>
      <c r="M120" s="230">
        <v>0.13600000000000001</v>
      </c>
      <c r="N120" s="230">
        <v>2.1000000000000001E-2</v>
      </c>
    </row>
    <row r="121" spans="1:14" x14ac:dyDescent="0.35">
      <c r="A121" s="113" t="s">
        <v>183</v>
      </c>
      <c r="B121" s="230">
        <v>7.0339999999999998</v>
      </c>
      <c r="C121" s="230">
        <v>16.687999999999999</v>
      </c>
      <c r="D121" s="230">
        <v>10.138999999999999</v>
      </c>
      <c r="E121" s="113"/>
      <c r="F121" s="113" t="s">
        <v>236</v>
      </c>
      <c r="G121" s="230">
        <v>0.52500000000000002</v>
      </c>
      <c r="H121" s="230">
        <v>3.05</v>
      </c>
      <c r="I121" s="230">
        <v>0.38600000000000001</v>
      </c>
      <c r="J121" s="153"/>
      <c r="K121" s="113" t="s">
        <v>20</v>
      </c>
      <c r="L121" s="230">
        <v>2E-3</v>
      </c>
      <c r="M121" s="230">
        <v>1.2E-2</v>
      </c>
      <c r="N121" s="230">
        <v>0.02</v>
      </c>
    </row>
    <row r="122" spans="1:14" x14ac:dyDescent="0.35">
      <c r="A122" s="113" t="s">
        <v>142</v>
      </c>
      <c r="B122" s="230">
        <v>10.542</v>
      </c>
      <c r="C122" s="230">
        <v>13.898999999999999</v>
      </c>
      <c r="D122" s="230">
        <v>10.042999999999999</v>
      </c>
      <c r="E122" s="113"/>
      <c r="F122" s="113" t="s">
        <v>116</v>
      </c>
      <c r="G122" s="230">
        <v>1.391</v>
      </c>
      <c r="H122" s="230">
        <v>2.3069999999999999</v>
      </c>
      <c r="I122" s="230">
        <v>0.35</v>
      </c>
      <c r="J122" s="153"/>
      <c r="K122" s="113" t="s">
        <v>139</v>
      </c>
      <c r="L122" s="230">
        <v>3.0000000000000001E-3</v>
      </c>
      <c r="M122" s="230">
        <v>8.2000000000000003E-2</v>
      </c>
      <c r="N122" s="230">
        <v>1.6E-2</v>
      </c>
    </row>
    <row r="123" spans="1:14" x14ac:dyDescent="0.35">
      <c r="A123" s="113" t="s">
        <v>9</v>
      </c>
      <c r="B123" s="230">
        <v>6.8150000000000004</v>
      </c>
      <c r="C123" s="230">
        <v>8.0879999999999992</v>
      </c>
      <c r="D123" s="230">
        <v>9.7850000000000001</v>
      </c>
      <c r="E123" s="113"/>
      <c r="F123" s="113" t="s">
        <v>144</v>
      </c>
      <c r="G123" s="230">
        <v>1.6950000000000001</v>
      </c>
      <c r="H123" s="230">
        <v>0.223</v>
      </c>
      <c r="I123" s="230">
        <v>0.30399999999999999</v>
      </c>
      <c r="J123" s="153"/>
      <c r="K123" s="113" t="s">
        <v>96</v>
      </c>
      <c r="L123" s="230">
        <v>2E-3</v>
      </c>
      <c r="M123" s="230">
        <v>7.0000000000000001E-3</v>
      </c>
      <c r="N123" s="230">
        <v>1.4999999999999999E-2</v>
      </c>
    </row>
    <row r="124" spans="1:14" x14ac:dyDescent="0.35">
      <c r="A124" s="113" t="s">
        <v>152</v>
      </c>
      <c r="B124" s="230">
        <v>20.884</v>
      </c>
      <c r="C124" s="230">
        <v>11.036</v>
      </c>
      <c r="D124" s="230">
        <v>9.718</v>
      </c>
      <c r="E124" s="113"/>
      <c r="F124" s="113" t="s">
        <v>88</v>
      </c>
      <c r="G124" s="230">
        <v>0.36899999999999999</v>
      </c>
      <c r="H124" s="230">
        <v>0.30499999999999999</v>
      </c>
      <c r="I124" s="230">
        <v>0.29299999999999998</v>
      </c>
      <c r="J124" s="153"/>
      <c r="K124" s="113" t="s">
        <v>187</v>
      </c>
      <c r="L124" s="230">
        <v>4.2000000000000003E-2</v>
      </c>
      <c r="M124" s="230">
        <v>0</v>
      </c>
      <c r="N124" s="230">
        <v>1.4999999999999999E-2</v>
      </c>
    </row>
    <row r="125" spans="1:14" x14ac:dyDescent="0.35">
      <c r="A125" s="113" t="s">
        <v>128</v>
      </c>
      <c r="B125" s="230">
        <v>6.077</v>
      </c>
      <c r="C125" s="230">
        <v>10.204000000000001</v>
      </c>
      <c r="D125" s="230">
        <v>9.3130000000000006</v>
      </c>
      <c r="E125" s="113"/>
      <c r="F125" s="113" t="s">
        <v>233</v>
      </c>
      <c r="G125" s="230">
        <v>0.112</v>
      </c>
      <c r="H125" s="230">
        <v>8.5000000000000006E-2</v>
      </c>
      <c r="I125" s="230">
        <v>0.28499999999999998</v>
      </c>
      <c r="J125" s="153"/>
      <c r="K125" s="113" t="s">
        <v>208</v>
      </c>
      <c r="L125" s="230">
        <v>0.107</v>
      </c>
      <c r="M125" s="230">
        <v>2.4E-2</v>
      </c>
      <c r="N125" s="230">
        <v>1.4999999999999999E-2</v>
      </c>
    </row>
    <row r="126" spans="1:14" x14ac:dyDescent="0.35">
      <c r="A126" s="113" t="s">
        <v>120</v>
      </c>
      <c r="B126" s="230">
        <v>9.1839999999999993</v>
      </c>
      <c r="C126" s="230">
        <v>12.016</v>
      </c>
      <c r="D126" s="230">
        <v>9.3040000000000003</v>
      </c>
      <c r="E126" s="113"/>
      <c r="F126" s="113" t="s">
        <v>35</v>
      </c>
      <c r="G126" s="230">
        <v>1.901</v>
      </c>
      <c r="H126" s="230">
        <v>3.077</v>
      </c>
      <c r="I126" s="230">
        <v>0.28299999999999997</v>
      </c>
      <c r="J126" s="153"/>
      <c r="K126" s="113" t="s">
        <v>37</v>
      </c>
      <c r="L126" s="230">
        <v>4.0000000000000001E-3</v>
      </c>
      <c r="M126" s="230">
        <v>4.4999999999999998E-2</v>
      </c>
      <c r="N126" s="230">
        <v>1.2999999999999999E-2</v>
      </c>
    </row>
    <row r="127" spans="1:14" x14ac:dyDescent="0.35">
      <c r="A127" s="113" t="s">
        <v>12</v>
      </c>
      <c r="B127" s="230">
        <v>5.9160000000000004</v>
      </c>
      <c r="C127" s="230">
        <v>9.3019999999999996</v>
      </c>
      <c r="D127" s="230">
        <v>7.5579999999999998</v>
      </c>
      <c r="E127" s="113"/>
      <c r="F127" s="113" t="s">
        <v>101</v>
      </c>
      <c r="G127" s="230">
        <v>0.58399999999999996</v>
      </c>
      <c r="H127" s="230"/>
      <c r="I127" s="230">
        <v>0.27900000000000003</v>
      </c>
      <c r="J127" s="153"/>
      <c r="K127" s="113" t="s">
        <v>99</v>
      </c>
      <c r="L127" s="230">
        <v>0.184</v>
      </c>
      <c r="M127" s="230">
        <v>2.5999999999999999E-2</v>
      </c>
      <c r="N127" s="230">
        <v>1.2999999999999999E-2</v>
      </c>
    </row>
    <row r="128" spans="1:14" x14ac:dyDescent="0.35">
      <c r="A128" s="113" t="s">
        <v>216</v>
      </c>
      <c r="B128" s="230">
        <v>6.1120000000000001</v>
      </c>
      <c r="C128" s="230">
        <v>14.336</v>
      </c>
      <c r="D128" s="230">
        <v>7.367</v>
      </c>
      <c r="E128" s="113"/>
      <c r="F128" s="113" t="s">
        <v>162</v>
      </c>
      <c r="G128" s="230">
        <v>0.36199999999999999</v>
      </c>
      <c r="H128" s="230">
        <v>1.1279999999999999</v>
      </c>
      <c r="I128" s="230">
        <v>0.27300000000000002</v>
      </c>
      <c r="J128" s="153"/>
      <c r="K128" s="113" t="s">
        <v>64</v>
      </c>
      <c r="L128" s="230">
        <v>1.0999999999999999E-2</v>
      </c>
      <c r="M128" s="230">
        <v>1E-3</v>
      </c>
      <c r="N128" s="230">
        <v>1.2E-2</v>
      </c>
    </row>
    <row r="129" spans="1:14" x14ac:dyDescent="0.35">
      <c r="A129" s="113" t="s">
        <v>8</v>
      </c>
      <c r="B129" s="230"/>
      <c r="C129" s="230"/>
      <c r="D129" s="230">
        <v>6.7859999999999996</v>
      </c>
      <c r="E129" s="113"/>
      <c r="F129" s="113" t="s">
        <v>256</v>
      </c>
      <c r="G129" s="230">
        <v>6.7000000000000004E-2</v>
      </c>
      <c r="H129" s="230">
        <v>0.45600000000000002</v>
      </c>
      <c r="I129" s="230">
        <v>0.23300000000000001</v>
      </c>
      <c r="J129" s="153"/>
      <c r="K129" s="113" t="s">
        <v>28</v>
      </c>
      <c r="L129" s="230">
        <v>2E-3</v>
      </c>
      <c r="M129" s="230">
        <v>4.0000000000000001E-3</v>
      </c>
      <c r="N129" s="230">
        <v>1.0999999999999999E-2</v>
      </c>
    </row>
    <row r="130" spans="1:14" x14ac:dyDescent="0.35">
      <c r="A130" s="113" t="s">
        <v>6</v>
      </c>
      <c r="B130" s="230">
        <v>4.181</v>
      </c>
      <c r="C130" s="230">
        <v>5.7549999999999999</v>
      </c>
      <c r="D130" s="230">
        <v>6.6470000000000002</v>
      </c>
      <c r="E130" s="113"/>
      <c r="F130" s="113" t="s">
        <v>234</v>
      </c>
      <c r="G130" s="230">
        <v>1.984</v>
      </c>
      <c r="H130" s="230">
        <v>0.376</v>
      </c>
      <c r="I130" s="230">
        <v>0.23100000000000001</v>
      </c>
      <c r="J130" s="153"/>
      <c r="K130" s="113" t="s">
        <v>120</v>
      </c>
      <c r="L130" s="230">
        <v>2.5999999999999999E-2</v>
      </c>
      <c r="M130" s="230">
        <v>3.5999999999999997E-2</v>
      </c>
      <c r="N130" s="230">
        <v>1.0999999999999999E-2</v>
      </c>
    </row>
    <row r="131" spans="1:14" x14ac:dyDescent="0.35">
      <c r="A131" s="113" t="s">
        <v>162</v>
      </c>
      <c r="B131" s="230">
        <v>4.0960000000000001</v>
      </c>
      <c r="C131" s="230">
        <v>15.839</v>
      </c>
      <c r="D131" s="230">
        <v>6.5620000000000003</v>
      </c>
      <c r="E131" s="113"/>
      <c r="F131" s="113" t="s">
        <v>149</v>
      </c>
      <c r="G131" s="230">
        <v>3.6440000000000001</v>
      </c>
      <c r="H131" s="230">
        <v>3.661</v>
      </c>
      <c r="I131" s="230">
        <v>0.191</v>
      </c>
      <c r="J131" s="153"/>
      <c r="K131" s="113" t="s">
        <v>168</v>
      </c>
      <c r="L131" s="230">
        <v>0</v>
      </c>
      <c r="M131" s="230"/>
      <c r="N131" s="230">
        <v>1.0999999999999999E-2</v>
      </c>
    </row>
    <row r="132" spans="1:14" x14ac:dyDescent="0.35">
      <c r="A132" s="113" t="s">
        <v>159</v>
      </c>
      <c r="B132" s="230">
        <v>9.4819999999999993</v>
      </c>
      <c r="C132" s="230">
        <v>11.909000000000001</v>
      </c>
      <c r="D132" s="230">
        <v>6.5279999999999996</v>
      </c>
      <c r="E132" s="113"/>
      <c r="F132" s="113" t="s">
        <v>209</v>
      </c>
      <c r="G132" s="230">
        <v>3.1E-2</v>
      </c>
      <c r="H132" s="230">
        <v>0.318</v>
      </c>
      <c r="I132" s="230">
        <v>0.17100000000000001</v>
      </c>
      <c r="J132" s="153"/>
      <c r="K132" s="113" t="s">
        <v>129</v>
      </c>
      <c r="L132" s="230">
        <v>8.9999999999999993E-3</v>
      </c>
      <c r="M132" s="230">
        <v>0.38400000000000001</v>
      </c>
      <c r="N132" s="230">
        <v>0.01</v>
      </c>
    </row>
    <row r="133" spans="1:14" x14ac:dyDescent="0.35">
      <c r="A133" s="113" t="s">
        <v>110</v>
      </c>
      <c r="B133" s="230">
        <v>7.2210000000000001</v>
      </c>
      <c r="C133" s="230">
        <v>4.8019999999999996</v>
      </c>
      <c r="D133" s="230">
        <v>6.4779999999999998</v>
      </c>
      <c r="E133" s="113"/>
      <c r="F133" s="113" t="s">
        <v>237</v>
      </c>
      <c r="G133" s="230">
        <v>0.157</v>
      </c>
      <c r="H133" s="230">
        <v>0.28699999999999998</v>
      </c>
      <c r="I133" s="230">
        <v>0.16900000000000001</v>
      </c>
      <c r="J133" s="153"/>
      <c r="K133" s="113" t="s">
        <v>50</v>
      </c>
      <c r="L133" s="230">
        <v>2.7E-2</v>
      </c>
      <c r="M133" s="230"/>
      <c r="N133" s="230">
        <v>8.0000000000000002E-3</v>
      </c>
    </row>
    <row r="134" spans="1:14" x14ac:dyDescent="0.35">
      <c r="A134" s="113" t="s">
        <v>31</v>
      </c>
      <c r="B134" s="230">
        <v>4.4470000000000001</v>
      </c>
      <c r="C134" s="230">
        <v>6.694</v>
      </c>
      <c r="D134" s="230">
        <v>6.0449999999999999</v>
      </c>
      <c r="E134" s="113"/>
      <c r="F134" s="113" t="s">
        <v>27</v>
      </c>
      <c r="G134" s="230">
        <v>1.266</v>
      </c>
      <c r="H134" s="230">
        <v>0.111</v>
      </c>
      <c r="I134" s="230">
        <v>0.157</v>
      </c>
      <c r="J134" s="153"/>
      <c r="K134" s="113" t="s">
        <v>141</v>
      </c>
      <c r="L134" s="230">
        <v>6.0000000000000001E-3</v>
      </c>
      <c r="M134" s="230">
        <v>3.7999999999999999E-2</v>
      </c>
      <c r="N134" s="230">
        <v>8.0000000000000002E-3</v>
      </c>
    </row>
    <row r="135" spans="1:14" x14ac:dyDescent="0.35">
      <c r="A135" s="113" t="s">
        <v>81</v>
      </c>
      <c r="B135" s="230">
        <v>6.242</v>
      </c>
      <c r="C135" s="230">
        <v>12.12</v>
      </c>
      <c r="D135" s="230">
        <v>5.7549999999999999</v>
      </c>
      <c r="E135" s="113"/>
      <c r="F135" s="113" t="s">
        <v>99</v>
      </c>
      <c r="G135" s="230">
        <v>0.80500000000000005</v>
      </c>
      <c r="H135" s="230">
        <v>0.34699999999999998</v>
      </c>
      <c r="I135" s="230">
        <v>0.152</v>
      </c>
      <c r="J135" s="153"/>
      <c r="K135" s="113" t="s">
        <v>97</v>
      </c>
      <c r="L135" s="230">
        <v>1.2999999999999999E-2</v>
      </c>
      <c r="M135" s="230">
        <v>0.13300000000000001</v>
      </c>
      <c r="N135" s="230">
        <v>7.0000000000000001E-3</v>
      </c>
    </row>
    <row r="136" spans="1:14" x14ac:dyDescent="0.35">
      <c r="A136" s="113" t="s">
        <v>122</v>
      </c>
      <c r="B136" s="230">
        <v>6.4980000000000002</v>
      </c>
      <c r="C136" s="230">
        <v>6.742</v>
      </c>
      <c r="D136" s="230">
        <v>5.6070000000000002</v>
      </c>
      <c r="E136" s="113"/>
      <c r="F136" s="113" t="s">
        <v>193</v>
      </c>
      <c r="G136" s="230">
        <v>1.821</v>
      </c>
      <c r="H136" s="230">
        <v>0.74199999999999999</v>
      </c>
      <c r="I136" s="230">
        <v>0.14699999999999999</v>
      </c>
      <c r="J136" s="153"/>
      <c r="K136" s="113" t="s">
        <v>138</v>
      </c>
      <c r="L136" s="230">
        <v>5.0000000000000001E-3</v>
      </c>
      <c r="M136" s="230">
        <v>0.14699999999999999</v>
      </c>
      <c r="N136" s="230">
        <v>7.0000000000000001E-3</v>
      </c>
    </row>
    <row r="137" spans="1:14" x14ac:dyDescent="0.35">
      <c r="A137" s="113" t="s">
        <v>222</v>
      </c>
      <c r="B137" s="230">
        <v>7.51</v>
      </c>
      <c r="C137" s="230">
        <v>8.1530000000000005</v>
      </c>
      <c r="D137" s="230">
        <v>5.5780000000000003</v>
      </c>
      <c r="E137" s="113"/>
      <c r="F137" s="113" t="s">
        <v>204</v>
      </c>
      <c r="G137" s="230">
        <v>0.23300000000000001</v>
      </c>
      <c r="H137" s="230">
        <v>0.16800000000000001</v>
      </c>
      <c r="I137" s="230">
        <v>0.14699999999999999</v>
      </c>
      <c r="J137" s="153"/>
      <c r="K137" s="113" t="s">
        <v>30</v>
      </c>
      <c r="L137" s="230">
        <v>1.4E-2</v>
      </c>
      <c r="M137" s="230">
        <v>0</v>
      </c>
      <c r="N137" s="230">
        <v>6.0000000000000001E-3</v>
      </c>
    </row>
    <row r="138" spans="1:14" x14ac:dyDescent="0.35">
      <c r="A138" s="113" t="s">
        <v>247</v>
      </c>
      <c r="B138" s="230">
        <v>6.3979999999999997</v>
      </c>
      <c r="C138" s="230">
        <v>10.356</v>
      </c>
      <c r="D138" s="230">
        <v>5.53</v>
      </c>
      <c r="E138" s="113"/>
      <c r="F138" s="113" t="s">
        <v>184</v>
      </c>
      <c r="G138" s="230">
        <v>1.581</v>
      </c>
      <c r="H138" s="230">
        <v>12.734</v>
      </c>
      <c r="I138" s="230">
        <v>0.14599999999999999</v>
      </c>
      <c r="J138" s="153"/>
      <c r="K138" s="113" t="s">
        <v>95</v>
      </c>
      <c r="L138" s="230">
        <v>3.0000000000000001E-3</v>
      </c>
      <c r="M138" s="230">
        <v>0</v>
      </c>
      <c r="N138" s="230">
        <v>6.0000000000000001E-3</v>
      </c>
    </row>
    <row r="139" spans="1:14" x14ac:dyDescent="0.35">
      <c r="A139" s="113" t="s">
        <v>83</v>
      </c>
      <c r="B139" s="230">
        <v>9.61</v>
      </c>
      <c r="C139" s="230">
        <v>6.0529999999999999</v>
      </c>
      <c r="D139" s="230">
        <v>5.4859999999999998</v>
      </c>
      <c r="E139" s="113"/>
      <c r="F139" s="113" t="s">
        <v>77</v>
      </c>
      <c r="G139" s="230">
        <v>9.4E-2</v>
      </c>
      <c r="H139" s="230">
        <v>0.13</v>
      </c>
      <c r="I139" s="230">
        <v>0.127</v>
      </c>
      <c r="J139" s="153"/>
      <c r="K139" s="113" t="s">
        <v>146</v>
      </c>
      <c r="L139" s="230"/>
      <c r="M139" s="230">
        <v>1E-3</v>
      </c>
      <c r="N139" s="230">
        <v>6.0000000000000001E-3</v>
      </c>
    </row>
    <row r="140" spans="1:14" x14ac:dyDescent="0.35">
      <c r="A140" s="113" t="s">
        <v>174</v>
      </c>
      <c r="B140" s="230">
        <v>4.9000000000000004</v>
      </c>
      <c r="C140" s="230">
        <v>6.2050000000000001</v>
      </c>
      <c r="D140" s="230">
        <v>5.2110000000000003</v>
      </c>
      <c r="E140" s="113"/>
      <c r="F140" s="113" t="s">
        <v>24</v>
      </c>
      <c r="G140" s="230">
        <v>0.19</v>
      </c>
      <c r="H140" s="230">
        <v>0.28199999999999997</v>
      </c>
      <c r="I140" s="230">
        <v>0.11799999999999999</v>
      </c>
      <c r="J140" s="153"/>
      <c r="K140" s="113" t="s">
        <v>61</v>
      </c>
      <c r="L140" s="230">
        <v>0</v>
      </c>
      <c r="M140" s="230">
        <v>7.0000000000000001E-3</v>
      </c>
      <c r="N140" s="230">
        <v>5.0000000000000001E-3</v>
      </c>
    </row>
    <row r="141" spans="1:14" x14ac:dyDescent="0.35">
      <c r="A141" s="113" t="s">
        <v>154</v>
      </c>
      <c r="B141" s="230">
        <v>4.1760000000000002</v>
      </c>
      <c r="C141" s="230">
        <v>7.0049999999999999</v>
      </c>
      <c r="D141" s="230">
        <v>5.056</v>
      </c>
      <c r="E141" s="113"/>
      <c r="F141" s="113" t="s">
        <v>205</v>
      </c>
      <c r="G141" s="230">
        <v>0.98699999999999999</v>
      </c>
      <c r="H141" s="230">
        <v>0.52</v>
      </c>
      <c r="I141" s="230">
        <v>0.11</v>
      </c>
      <c r="J141" s="153"/>
      <c r="K141" s="113" t="s">
        <v>93</v>
      </c>
      <c r="L141" s="230"/>
      <c r="M141" s="230">
        <v>8.0000000000000002E-3</v>
      </c>
      <c r="N141" s="230">
        <v>5.0000000000000001E-3</v>
      </c>
    </row>
    <row r="142" spans="1:14" x14ac:dyDescent="0.35">
      <c r="A142" s="113" t="s">
        <v>158</v>
      </c>
      <c r="B142" s="230">
        <v>4.2889999999999997</v>
      </c>
      <c r="C142" s="230">
        <v>2.7839999999999998</v>
      </c>
      <c r="D142" s="230">
        <v>4.984</v>
      </c>
      <c r="E142" s="113"/>
      <c r="F142" s="113" t="s">
        <v>242</v>
      </c>
      <c r="G142" s="230">
        <v>1.1819999999999999</v>
      </c>
      <c r="H142" s="230">
        <v>2.7690000000000001</v>
      </c>
      <c r="I142" s="230">
        <v>0.106</v>
      </c>
      <c r="J142" s="153"/>
      <c r="K142" s="113" t="s">
        <v>36</v>
      </c>
      <c r="L142" s="230">
        <v>0</v>
      </c>
      <c r="M142" s="230">
        <v>7.3999999999999996E-2</v>
      </c>
      <c r="N142" s="230">
        <v>4.0000000000000001E-3</v>
      </c>
    </row>
    <row r="143" spans="1:14" x14ac:dyDescent="0.35">
      <c r="A143" s="113" t="s">
        <v>98</v>
      </c>
      <c r="B143" s="230">
        <v>16.001000000000001</v>
      </c>
      <c r="C143" s="230">
        <v>17.170000000000002</v>
      </c>
      <c r="D143" s="230">
        <v>4.78</v>
      </c>
      <c r="E143" s="113"/>
      <c r="F143" s="113" t="s">
        <v>248</v>
      </c>
      <c r="G143" s="230">
        <v>9.5000000000000001E-2</v>
      </c>
      <c r="H143" s="230">
        <v>7.1999999999999995E-2</v>
      </c>
      <c r="I143" s="230">
        <v>9.4E-2</v>
      </c>
      <c r="J143" s="153"/>
      <c r="K143" s="113" t="s">
        <v>59</v>
      </c>
      <c r="L143" s="230">
        <v>0</v>
      </c>
      <c r="M143" s="230"/>
      <c r="N143" s="230">
        <v>4.0000000000000001E-3</v>
      </c>
    </row>
    <row r="144" spans="1:14" x14ac:dyDescent="0.35">
      <c r="A144" s="113" t="s">
        <v>141</v>
      </c>
      <c r="B144" s="230">
        <v>0.83099999999999996</v>
      </c>
      <c r="C144" s="230">
        <v>0.89400000000000002</v>
      </c>
      <c r="D144" s="230">
        <v>4.6509999999999998</v>
      </c>
      <c r="E144" s="113"/>
      <c r="F144" s="113" t="s">
        <v>228</v>
      </c>
      <c r="G144" s="230">
        <v>9.6000000000000002E-2</v>
      </c>
      <c r="H144" s="230">
        <v>1E-3</v>
      </c>
      <c r="I144" s="230">
        <v>8.8999999999999996E-2</v>
      </c>
      <c r="J144" s="153"/>
      <c r="K144" s="113" t="s">
        <v>26</v>
      </c>
      <c r="L144" s="230">
        <v>0</v>
      </c>
      <c r="M144" s="230">
        <v>2E-3</v>
      </c>
      <c r="N144" s="230">
        <v>3.0000000000000001E-3</v>
      </c>
    </row>
    <row r="145" spans="1:14" x14ac:dyDescent="0.35">
      <c r="A145" s="113" t="s">
        <v>200</v>
      </c>
      <c r="B145" s="230">
        <v>5.7009999999999996</v>
      </c>
      <c r="C145" s="230">
        <v>7.1139999999999999</v>
      </c>
      <c r="D145" s="230">
        <v>4.3849999999999998</v>
      </c>
      <c r="E145" s="113"/>
      <c r="F145" s="113" t="s">
        <v>186</v>
      </c>
      <c r="G145" s="230">
        <v>0.65300000000000002</v>
      </c>
      <c r="H145" s="230">
        <v>0.70099999999999996</v>
      </c>
      <c r="I145" s="230">
        <v>8.6999999999999994E-2</v>
      </c>
      <c r="J145" s="153"/>
      <c r="K145" s="113" t="s">
        <v>31</v>
      </c>
      <c r="L145" s="230">
        <v>3.0000000000000001E-3</v>
      </c>
      <c r="M145" s="230">
        <v>3.0000000000000001E-3</v>
      </c>
      <c r="N145" s="230">
        <v>3.0000000000000001E-3</v>
      </c>
    </row>
    <row r="146" spans="1:14" x14ac:dyDescent="0.35">
      <c r="A146" s="113" t="s">
        <v>182</v>
      </c>
      <c r="B146" s="230">
        <v>7.1859999999999999</v>
      </c>
      <c r="C146" s="230">
        <v>6.34</v>
      </c>
      <c r="D146" s="230">
        <v>4.2759999999999998</v>
      </c>
      <c r="E146" s="113"/>
      <c r="F146" s="113" t="s">
        <v>120</v>
      </c>
      <c r="G146" s="230">
        <v>0.41799999999999998</v>
      </c>
      <c r="H146" s="230">
        <v>0.1</v>
      </c>
      <c r="I146" s="230">
        <v>7.3999999999999996E-2</v>
      </c>
      <c r="J146" s="153"/>
      <c r="K146" s="113" t="s">
        <v>98</v>
      </c>
      <c r="L146" s="230">
        <v>5.8000000000000003E-2</v>
      </c>
      <c r="M146" s="230">
        <v>2.5999999999999999E-2</v>
      </c>
      <c r="N146" s="230">
        <v>3.0000000000000001E-3</v>
      </c>
    </row>
    <row r="147" spans="1:14" x14ac:dyDescent="0.35">
      <c r="A147" s="113" t="s">
        <v>228</v>
      </c>
      <c r="B147" s="230">
        <v>2.1150000000000002</v>
      </c>
      <c r="C147" s="230">
        <v>6.03</v>
      </c>
      <c r="D147" s="230">
        <v>4.2569999999999997</v>
      </c>
      <c r="E147" s="113"/>
      <c r="F147" s="113" t="s">
        <v>131</v>
      </c>
      <c r="G147" s="230"/>
      <c r="H147" s="230">
        <v>1.4999999999999999E-2</v>
      </c>
      <c r="I147" s="230">
        <v>7.3999999999999996E-2</v>
      </c>
      <c r="J147" s="153"/>
      <c r="K147" s="113" t="s">
        <v>101</v>
      </c>
      <c r="L147" s="230">
        <v>0.112</v>
      </c>
      <c r="M147" s="230">
        <v>0.47199999999999998</v>
      </c>
      <c r="N147" s="230">
        <v>3.0000000000000001E-3</v>
      </c>
    </row>
    <row r="148" spans="1:14" x14ac:dyDescent="0.35">
      <c r="A148" s="113" t="s">
        <v>144</v>
      </c>
      <c r="B148" s="230">
        <v>3.57</v>
      </c>
      <c r="C148" s="230">
        <v>4.2510000000000003</v>
      </c>
      <c r="D148" s="230">
        <v>3.734</v>
      </c>
      <c r="E148" s="113"/>
      <c r="F148" s="113" t="s">
        <v>59</v>
      </c>
      <c r="G148" s="230">
        <v>0.23699999999999999</v>
      </c>
      <c r="H148" s="230">
        <v>0.85399999999999998</v>
      </c>
      <c r="I148" s="230">
        <v>7.2999999999999995E-2</v>
      </c>
      <c r="J148" s="153"/>
      <c r="K148" s="113" t="s">
        <v>145</v>
      </c>
      <c r="L148" s="230"/>
      <c r="M148" s="230">
        <v>5.0000000000000001E-3</v>
      </c>
      <c r="N148" s="230">
        <v>3.0000000000000001E-3</v>
      </c>
    </row>
    <row r="149" spans="1:14" x14ac:dyDescent="0.35">
      <c r="A149" s="113" t="s">
        <v>64</v>
      </c>
      <c r="B149" s="230">
        <v>6.2080000000000002</v>
      </c>
      <c r="C149" s="230">
        <v>5.8970000000000002</v>
      </c>
      <c r="D149" s="230">
        <v>3.714</v>
      </c>
      <c r="E149" s="113"/>
      <c r="F149" s="113" t="s">
        <v>133</v>
      </c>
      <c r="G149" s="230">
        <v>0.89600000000000002</v>
      </c>
      <c r="H149" s="230">
        <v>0.27700000000000002</v>
      </c>
      <c r="I149" s="230">
        <v>7.1999999999999995E-2</v>
      </c>
      <c r="J149" s="153"/>
      <c r="K149" s="113" t="s">
        <v>158</v>
      </c>
      <c r="L149" s="230"/>
      <c r="M149" s="230"/>
      <c r="N149" s="230">
        <v>3.0000000000000001E-3</v>
      </c>
    </row>
    <row r="150" spans="1:14" x14ac:dyDescent="0.35">
      <c r="A150" s="113" t="s">
        <v>256</v>
      </c>
      <c r="B150" s="230">
        <v>3.0449999999999999</v>
      </c>
      <c r="C150" s="230">
        <v>3.2080000000000002</v>
      </c>
      <c r="D150" s="230">
        <v>3.6389999999999998</v>
      </c>
      <c r="E150" s="113"/>
      <c r="F150" s="113" t="s">
        <v>253</v>
      </c>
      <c r="G150" s="230">
        <v>9.7000000000000003E-2</v>
      </c>
      <c r="H150" s="230">
        <v>0.46</v>
      </c>
      <c r="I150" s="230">
        <v>7.1999999999999995E-2</v>
      </c>
      <c r="J150" s="153"/>
      <c r="K150" s="113" t="s">
        <v>223</v>
      </c>
      <c r="L150" s="230">
        <v>8.0000000000000002E-3</v>
      </c>
      <c r="M150" s="230">
        <v>1.4999999999999999E-2</v>
      </c>
      <c r="N150" s="230">
        <v>3.0000000000000001E-3</v>
      </c>
    </row>
    <row r="151" spans="1:14" x14ac:dyDescent="0.35">
      <c r="A151" s="113" t="s">
        <v>150</v>
      </c>
      <c r="B151" s="230">
        <v>6.8289999999999997</v>
      </c>
      <c r="C151" s="230">
        <v>4.8810000000000002</v>
      </c>
      <c r="D151" s="230">
        <v>3.6360000000000001</v>
      </c>
      <c r="E151" s="113"/>
      <c r="F151" s="113" t="s">
        <v>235</v>
      </c>
      <c r="G151" s="230">
        <v>2.1999999999999999E-2</v>
      </c>
      <c r="H151" s="230">
        <v>0.112</v>
      </c>
      <c r="I151" s="230">
        <v>7.0000000000000007E-2</v>
      </c>
      <c r="J151" s="153"/>
      <c r="K151" s="113" t="s">
        <v>261</v>
      </c>
      <c r="L151" s="230"/>
      <c r="M151" s="230">
        <v>2E-3</v>
      </c>
      <c r="N151" s="230">
        <v>3.0000000000000001E-3</v>
      </c>
    </row>
    <row r="152" spans="1:14" x14ac:dyDescent="0.35">
      <c r="A152" s="113" t="s">
        <v>89</v>
      </c>
      <c r="B152" s="230">
        <v>3.3740000000000001</v>
      </c>
      <c r="C152" s="230">
        <v>3.6989999999999998</v>
      </c>
      <c r="D152" s="230">
        <v>3.4830000000000001</v>
      </c>
      <c r="E152" s="113"/>
      <c r="F152" s="113" t="s">
        <v>87</v>
      </c>
      <c r="G152" s="230"/>
      <c r="H152" s="230">
        <v>1.452</v>
      </c>
      <c r="I152" s="230">
        <v>6.8000000000000005E-2</v>
      </c>
      <c r="J152" s="153"/>
      <c r="K152" s="113" t="s">
        <v>33</v>
      </c>
      <c r="L152" s="230">
        <v>0</v>
      </c>
      <c r="M152" s="230">
        <v>1E-3</v>
      </c>
      <c r="N152" s="230">
        <v>2E-3</v>
      </c>
    </row>
    <row r="153" spans="1:14" x14ac:dyDescent="0.35">
      <c r="A153" s="113" t="s">
        <v>186</v>
      </c>
      <c r="B153" s="230">
        <v>2.871</v>
      </c>
      <c r="C153" s="230">
        <v>3.4980000000000002</v>
      </c>
      <c r="D153" s="230">
        <v>3.4129999999999998</v>
      </c>
      <c r="E153" s="113"/>
      <c r="F153" s="113" t="s">
        <v>92</v>
      </c>
      <c r="G153" s="230">
        <v>0.05</v>
      </c>
      <c r="H153" s="230"/>
      <c r="I153" s="230">
        <v>6.3E-2</v>
      </c>
      <c r="J153" s="153"/>
      <c r="K153" s="113" t="s">
        <v>72</v>
      </c>
      <c r="L153" s="230"/>
      <c r="M153" s="230"/>
      <c r="N153" s="230">
        <v>2E-3</v>
      </c>
    </row>
    <row r="154" spans="1:14" x14ac:dyDescent="0.35">
      <c r="A154" s="113" t="s">
        <v>255</v>
      </c>
      <c r="B154" s="230">
        <v>3.8929999999999998</v>
      </c>
      <c r="C154" s="230">
        <v>8.1959999999999997</v>
      </c>
      <c r="D154" s="230">
        <v>3.3980000000000001</v>
      </c>
      <c r="E154" s="113"/>
      <c r="F154" s="113" t="s">
        <v>104</v>
      </c>
      <c r="G154" s="230">
        <v>3.0920000000000001</v>
      </c>
      <c r="H154" s="230">
        <v>4.87</v>
      </c>
      <c r="I154" s="230">
        <v>5.1999999999999998E-2</v>
      </c>
      <c r="J154" s="153"/>
      <c r="K154" s="113" t="s">
        <v>113</v>
      </c>
      <c r="L154" s="230">
        <v>8.9999999999999993E-3</v>
      </c>
      <c r="M154" s="230">
        <v>6.6000000000000003E-2</v>
      </c>
      <c r="N154" s="230">
        <v>2E-3</v>
      </c>
    </row>
    <row r="155" spans="1:14" x14ac:dyDescent="0.35">
      <c r="A155" s="113" t="s">
        <v>156</v>
      </c>
      <c r="B155" s="230">
        <v>3.2309999999999999</v>
      </c>
      <c r="C155" s="230">
        <v>3.177</v>
      </c>
      <c r="D155" s="230">
        <v>3.3719999999999999</v>
      </c>
      <c r="E155" s="113"/>
      <c r="F155" s="113" t="s">
        <v>118</v>
      </c>
      <c r="G155" s="230">
        <v>0.82799999999999996</v>
      </c>
      <c r="H155" s="230">
        <v>0</v>
      </c>
      <c r="I155" s="230">
        <v>0.05</v>
      </c>
      <c r="J155" s="153"/>
      <c r="K155" s="113" t="s">
        <v>140</v>
      </c>
      <c r="L155" s="230">
        <v>3.1E-2</v>
      </c>
      <c r="M155" s="230">
        <v>0.04</v>
      </c>
      <c r="N155" s="230">
        <v>2E-3</v>
      </c>
    </row>
    <row r="156" spans="1:14" x14ac:dyDescent="0.35">
      <c r="A156" s="113" t="s">
        <v>248</v>
      </c>
      <c r="B156" s="230">
        <v>2.6259999999999999</v>
      </c>
      <c r="C156" s="230">
        <v>4.6740000000000004</v>
      </c>
      <c r="D156" s="230">
        <v>3.1040000000000001</v>
      </c>
      <c r="E156" s="113"/>
      <c r="F156" s="113" t="s">
        <v>91</v>
      </c>
      <c r="G156" s="230"/>
      <c r="H156" s="230"/>
      <c r="I156" s="230">
        <v>4.7E-2</v>
      </c>
      <c r="J156" s="153"/>
      <c r="K156" s="113" t="s">
        <v>144</v>
      </c>
      <c r="L156" s="230">
        <v>2.3E-2</v>
      </c>
      <c r="M156" s="230">
        <v>6.0000000000000001E-3</v>
      </c>
      <c r="N156" s="230">
        <v>2E-3</v>
      </c>
    </row>
    <row r="157" spans="1:14" x14ac:dyDescent="0.35">
      <c r="A157" s="113" t="s">
        <v>203</v>
      </c>
      <c r="B157" s="230">
        <v>3.16</v>
      </c>
      <c r="C157" s="230">
        <v>12.382999999999999</v>
      </c>
      <c r="D157" s="230">
        <v>2.8479999999999999</v>
      </c>
      <c r="E157" s="113"/>
      <c r="F157" s="113" t="s">
        <v>134</v>
      </c>
      <c r="G157" s="230">
        <v>12.743</v>
      </c>
      <c r="H157" s="230">
        <v>42.23</v>
      </c>
      <c r="I157" s="230">
        <v>4.3999999999999997E-2</v>
      </c>
      <c r="J157" s="153"/>
      <c r="K157" s="113" t="s">
        <v>167</v>
      </c>
      <c r="L157" s="230"/>
      <c r="M157" s="230"/>
      <c r="N157" s="230">
        <v>2E-3</v>
      </c>
    </row>
    <row r="158" spans="1:14" x14ac:dyDescent="0.35">
      <c r="A158" s="113" t="s">
        <v>254</v>
      </c>
      <c r="B158" s="230">
        <v>2.7490000000000001</v>
      </c>
      <c r="C158" s="230">
        <v>2.3660000000000001</v>
      </c>
      <c r="D158" s="230">
        <v>2.8410000000000002</v>
      </c>
      <c r="E158" s="113"/>
      <c r="F158" s="113" t="s">
        <v>50</v>
      </c>
      <c r="G158" s="230"/>
      <c r="H158" s="230">
        <v>1.1259999999999999</v>
      </c>
      <c r="I158" s="230">
        <v>4.2000000000000003E-2</v>
      </c>
      <c r="J158" s="153"/>
      <c r="K158" s="113" t="s">
        <v>192</v>
      </c>
      <c r="L158" s="230">
        <v>8.9999999999999993E-3</v>
      </c>
      <c r="M158" s="230">
        <v>2E-3</v>
      </c>
      <c r="N158" s="230">
        <v>2E-3</v>
      </c>
    </row>
    <row r="159" spans="1:14" x14ac:dyDescent="0.35">
      <c r="A159" s="113" t="s">
        <v>193</v>
      </c>
      <c r="B159" s="230">
        <v>0.61699999999999999</v>
      </c>
      <c r="C159" s="230">
        <v>0.625</v>
      </c>
      <c r="D159" s="230">
        <v>2.694</v>
      </c>
      <c r="E159" s="113"/>
      <c r="F159" s="113" t="s">
        <v>156</v>
      </c>
      <c r="G159" s="230">
        <v>9.5389999999999997</v>
      </c>
      <c r="H159" s="230">
        <v>22.931000000000001</v>
      </c>
      <c r="I159" s="230">
        <v>3.1E-2</v>
      </c>
      <c r="J159" s="153"/>
      <c r="K159" s="113" t="s">
        <v>14</v>
      </c>
      <c r="L159" s="230"/>
      <c r="M159" s="230">
        <v>0</v>
      </c>
      <c r="N159" s="230">
        <v>1E-3</v>
      </c>
    </row>
    <row r="160" spans="1:14" x14ac:dyDescent="0.35">
      <c r="A160" s="113" t="s">
        <v>206</v>
      </c>
      <c r="B160" s="230">
        <v>4.0750000000000002</v>
      </c>
      <c r="C160" s="230">
        <v>2.823</v>
      </c>
      <c r="D160" s="230">
        <v>2.657</v>
      </c>
      <c r="E160" s="113"/>
      <c r="F160" s="113" t="s">
        <v>207</v>
      </c>
      <c r="G160" s="230">
        <v>0.126</v>
      </c>
      <c r="H160" s="230">
        <v>0.497</v>
      </c>
      <c r="I160" s="230">
        <v>3.1E-2</v>
      </c>
      <c r="J160" s="153"/>
      <c r="K160" s="113" t="s">
        <v>40</v>
      </c>
      <c r="L160" s="230"/>
      <c r="M160" s="230"/>
      <c r="N160" s="230">
        <v>1E-3</v>
      </c>
    </row>
    <row r="161" spans="1:14" x14ac:dyDescent="0.35">
      <c r="A161" s="113" t="s">
        <v>164</v>
      </c>
      <c r="B161" s="230">
        <v>2.532</v>
      </c>
      <c r="C161" s="230">
        <v>5.82</v>
      </c>
      <c r="D161" s="230">
        <v>2.653</v>
      </c>
      <c r="E161" s="113"/>
      <c r="F161" s="113" t="s">
        <v>141</v>
      </c>
      <c r="G161" s="230">
        <v>0.26</v>
      </c>
      <c r="H161" s="230">
        <v>5.3999999999999999E-2</v>
      </c>
      <c r="I161" s="230">
        <v>0.03</v>
      </c>
      <c r="J161" s="153"/>
      <c r="K161" s="113" t="s">
        <v>88</v>
      </c>
      <c r="L161" s="230">
        <v>0</v>
      </c>
      <c r="M161" s="230">
        <v>2.8000000000000001E-2</v>
      </c>
      <c r="N161" s="230">
        <v>1E-3</v>
      </c>
    </row>
    <row r="162" spans="1:14" x14ac:dyDescent="0.35">
      <c r="A162" s="113" t="s">
        <v>242</v>
      </c>
      <c r="B162" s="230">
        <v>5.0640000000000001</v>
      </c>
      <c r="C162" s="230">
        <v>5.3719999999999999</v>
      </c>
      <c r="D162" s="230">
        <v>2.484</v>
      </c>
      <c r="E162" s="113"/>
      <c r="F162" s="113" t="s">
        <v>32</v>
      </c>
      <c r="G162" s="230">
        <v>2.7E-2</v>
      </c>
      <c r="H162" s="230">
        <v>0.374</v>
      </c>
      <c r="I162" s="230">
        <v>2.5999999999999999E-2</v>
      </c>
      <c r="J162" s="153"/>
      <c r="K162" s="113" t="s">
        <v>112</v>
      </c>
      <c r="L162" s="230">
        <v>0</v>
      </c>
      <c r="M162" s="230"/>
      <c r="N162" s="230">
        <v>1E-3</v>
      </c>
    </row>
    <row r="163" spans="1:14" x14ac:dyDescent="0.35">
      <c r="A163" s="113" t="s">
        <v>194</v>
      </c>
      <c r="B163" s="230">
        <v>3.6909999999999998</v>
      </c>
      <c r="C163" s="230">
        <v>6.8239999999999998</v>
      </c>
      <c r="D163" s="230">
        <v>2.3530000000000002</v>
      </c>
      <c r="E163" s="113"/>
      <c r="F163" s="113" t="s">
        <v>240</v>
      </c>
      <c r="G163" s="230">
        <v>0.13200000000000001</v>
      </c>
      <c r="H163" s="230">
        <v>1.0999999999999999E-2</v>
      </c>
      <c r="I163" s="230">
        <v>2.5999999999999999E-2</v>
      </c>
      <c r="J163" s="153"/>
      <c r="K163" s="113" t="s">
        <v>118</v>
      </c>
      <c r="L163" s="230">
        <v>1.4E-2</v>
      </c>
      <c r="M163" s="230">
        <v>1.0999999999999999E-2</v>
      </c>
      <c r="N163" s="230">
        <v>1E-3</v>
      </c>
    </row>
    <row r="164" spans="1:14" x14ac:dyDescent="0.35">
      <c r="A164" s="113" t="s">
        <v>94</v>
      </c>
      <c r="B164" s="230">
        <v>4.9800000000000004</v>
      </c>
      <c r="C164" s="230">
        <v>6.3890000000000002</v>
      </c>
      <c r="D164" s="230">
        <v>2.343</v>
      </c>
      <c r="E164" s="113"/>
      <c r="F164" s="113" t="s">
        <v>255</v>
      </c>
      <c r="G164" s="230">
        <v>2.5000000000000001E-2</v>
      </c>
      <c r="H164" s="230">
        <v>3.3000000000000002E-2</v>
      </c>
      <c r="I164" s="230">
        <v>2.5000000000000001E-2</v>
      </c>
      <c r="J164" s="153"/>
      <c r="K164" s="113" t="s">
        <v>136</v>
      </c>
      <c r="L164" s="230">
        <v>4.0000000000000001E-3</v>
      </c>
      <c r="M164" s="230">
        <v>1.7999999999999999E-2</v>
      </c>
      <c r="N164" s="230">
        <v>1E-3</v>
      </c>
    </row>
    <row r="165" spans="1:14" x14ac:dyDescent="0.35">
      <c r="A165" s="113" t="s">
        <v>74</v>
      </c>
      <c r="B165" s="230">
        <v>2.7509999999999999</v>
      </c>
      <c r="C165" s="230">
        <v>1.248</v>
      </c>
      <c r="D165" s="230">
        <v>2.2669999999999999</v>
      </c>
      <c r="E165" s="113"/>
      <c r="F165" s="113" t="s">
        <v>206</v>
      </c>
      <c r="G165" s="230">
        <v>0.12</v>
      </c>
      <c r="H165" s="230">
        <v>5.0999999999999997E-2</v>
      </c>
      <c r="I165" s="230">
        <v>2.1000000000000001E-2</v>
      </c>
      <c r="J165" s="153"/>
      <c r="K165" s="113" t="s">
        <v>137</v>
      </c>
      <c r="L165" s="230">
        <v>4.0000000000000001E-3</v>
      </c>
      <c r="M165" s="230">
        <v>5.0000000000000001E-3</v>
      </c>
      <c r="N165" s="230">
        <v>1E-3</v>
      </c>
    </row>
    <row r="166" spans="1:14" x14ac:dyDescent="0.35">
      <c r="A166" s="113" t="s">
        <v>240</v>
      </c>
      <c r="B166" s="230">
        <v>0.62</v>
      </c>
      <c r="C166" s="230">
        <v>2.4590000000000001</v>
      </c>
      <c r="D166" s="230">
        <v>2.1589999999999998</v>
      </c>
      <c r="E166" s="113"/>
      <c r="F166" s="113" t="s">
        <v>21</v>
      </c>
      <c r="G166" s="230">
        <v>2.5209999999999999</v>
      </c>
      <c r="H166" s="230">
        <v>0.20799999999999999</v>
      </c>
      <c r="I166" s="230">
        <v>1.9E-2</v>
      </c>
      <c r="J166" s="153"/>
      <c r="K166" s="113" t="s">
        <v>170</v>
      </c>
      <c r="L166" s="230">
        <v>0.109</v>
      </c>
      <c r="M166" s="230">
        <v>7.8E-2</v>
      </c>
      <c r="N166" s="230">
        <v>1E-3</v>
      </c>
    </row>
    <row r="167" spans="1:14" x14ac:dyDescent="0.35">
      <c r="A167" s="113" t="s">
        <v>42</v>
      </c>
      <c r="B167" s="230">
        <v>1.2589999999999999</v>
      </c>
      <c r="C167" s="230">
        <v>2.4159999999999999</v>
      </c>
      <c r="D167" s="230">
        <v>1.887</v>
      </c>
      <c r="E167" s="113"/>
      <c r="F167" s="113" t="s">
        <v>140</v>
      </c>
      <c r="G167" s="230">
        <v>3.7999999999999999E-2</v>
      </c>
      <c r="H167" s="230">
        <v>1.1000000000000001</v>
      </c>
      <c r="I167" s="230">
        <v>1.6E-2</v>
      </c>
      <c r="J167" s="153"/>
      <c r="K167" s="113" t="s">
        <v>177</v>
      </c>
      <c r="L167" s="230"/>
      <c r="M167" s="230">
        <v>1E-3</v>
      </c>
      <c r="N167" s="230">
        <v>1E-3</v>
      </c>
    </row>
    <row r="168" spans="1:14" x14ac:dyDescent="0.35">
      <c r="A168" s="113" t="s">
        <v>138</v>
      </c>
      <c r="B168" s="230">
        <v>1.61</v>
      </c>
      <c r="C168" s="230">
        <v>4.1760000000000002</v>
      </c>
      <c r="D168" s="230">
        <v>1.8540000000000001</v>
      </c>
      <c r="E168" s="113"/>
      <c r="F168" s="113" t="s">
        <v>187</v>
      </c>
      <c r="G168" s="230">
        <v>1E-3</v>
      </c>
      <c r="H168" s="230">
        <v>6.0419999999999998</v>
      </c>
      <c r="I168" s="230">
        <v>1.2E-2</v>
      </c>
      <c r="J168" s="153"/>
      <c r="K168" s="113" t="s">
        <v>7</v>
      </c>
      <c r="L168" s="230">
        <v>0.04</v>
      </c>
      <c r="M168" s="230"/>
      <c r="N168" s="230">
        <v>0</v>
      </c>
    </row>
    <row r="169" spans="1:14" x14ac:dyDescent="0.35">
      <c r="A169" s="113" t="s">
        <v>113</v>
      </c>
      <c r="B169" s="230">
        <v>4.3460000000000001</v>
      </c>
      <c r="C169" s="230">
        <v>3.7170000000000001</v>
      </c>
      <c r="D169" s="230">
        <v>1.845</v>
      </c>
      <c r="E169" s="113"/>
      <c r="F169" s="113" t="s">
        <v>34</v>
      </c>
      <c r="G169" s="230">
        <v>7.0000000000000001E-3</v>
      </c>
      <c r="H169" s="230">
        <v>1.7000000000000001E-2</v>
      </c>
      <c r="I169" s="230">
        <v>8.9999999999999993E-3</v>
      </c>
      <c r="J169" s="153"/>
      <c r="K169" s="113" t="s">
        <v>17</v>
      </c>
      <c r="L169" s="230"/>
      <c r="M169" s="230">
        <v>0</v>
      </c>
      <c r="N169" s="230">
        <v>0</v>
      </c>
    </row>
    <row r="170" spans="1:14" x14ac:dyDescent="0.35">
      <c r="A170" s="113" t="s">
        <v>188</v>
      </c>
      <c r="B170" s="230">
        <v>1.649</v>
      </c>
      <c r="C170" s="230">
        <v>2.5</v>
      </c>
      <c r="D170" s="230">
        <v>1.7070000000000001</v>
      </c>
      <c r="E170" s="113"/>
      <c r="F170" s="113" t="s">
        <v>188</v>
      </c>
      <c r="G170" s="230">
        <v>1E-3</v>
      </c>
      <c r="H170" s="230">
        <v>3.2000000000000001E-2</v>
      </c>
      <c r="I170" s="230">
        <v>8.9999999999999993E-3</v>
      </c>
      <c r="J170" s="153"/>
      <c r="K170" s="113" t="s">
        <v>19</v>
      </c>
      <c r="L170" s="230"/>
      <c r="M170" s="230">
        <v>0</v>
      </c>
      <c r="N170" s="230">
        <v>0</v>
      </c>
    </row>
    <row r="171" spans="1:14" x14ac:dyDescent="0.35">
      <c r="A171" s="113" t="s">
        <v>61</v>
      </c>
      <c r="B171" s="230">
        <v>0.59099999999999997</v>
      </c>
      <c r="C171" s="230">
        <v>6.1929999999999996</v>
      </c>
      <c r="D171" s="230">
        <v>1.6060000000000001</v>
      </c>
      <c r="E171" s="113"/>
      <c r="F171" s="113" t="s">
        <v>5</v>
      </c>
      <c r="G171" s="230">
        <v>1.823</v>
      </c>
      <c r="H171" s="230">
        <v>9.4969999999999999</v>
      </c>
      <c r="I171" s="230">
        <v>8.0000000000000002E-3</v>
      </c>
      <c r="J171" s="153"/>
      <c r="K171" s="113" t="s">
        <v>24</v>
      </c>
      <c r="L171" s="230">
        <v>0.185</v>
      </c>
      <c r="M171" s="230">
        <v>3.0000000000000001E-3</v>
      </c>
      <c r="N171" s="230">
        <v>0</v>
      </c>
    </row>
    <row r="172" spans="1:14" x14ac:dyDescent="0.35">
      <c r="A172" s="113" t="s">
        <v>192</v>
      </c>
      <c r="B172" s="230">
        <v>1.2170000000000001</v>
      </c>
      <c r="C172" s="230">
        <v>0.11899999999999999</v>
      </c>
      <c r="D172" s="230">
        <v>1.577</v>
      </c>
      <c r="E172" s="113"/>
      <c r="F172" s="113" t="s">
        <v>23</v>
      </c>
      <c r="G172" s="230">
        <v>0.16700000000000001</v>
      </c>
      <c r="H172" s="230">
        <v>6.7000000000000004E-2</v>
      </c>
      <c r="I172" s="230">
        <v>7.0000000000000001E-3</v>
      </c>
      <c r="J172" s="153"/>
      <c r="K172" s="113" t="s">
        <v>29</v>
      </c>
      <c r="L172" s="230"/>
      <c r="M172" s="230"/>
      <c r="N172" s="230">
        <v>0</v>
      </c>
    </row>
    <row r="173" spans="1:14" x14ac:dyDescent="0.35">
      <c r="A173" s="113" t="s">
        <v>208</v>
      </c>
      <c r="B173" s="230">
        <v>3.8479999999999999</v>
      </c>
      <c r="C173" s="230">
        <v>3.7549999999999999</v>
      </c>
      <c r="D173" s="230">
        <v>1.5529999999999999</v>
      </c>
      <c r="E173" s="113"/>
      <c r="F173" s="113" t="s">
        <v>56</v>
      </c>
      <c r="G173" s="230"/>
      <c r="H173" s="230"/>
      <c r="I173" s="230">
        <v>4.0000000000000001E-3</v>
      </c>
      <c r="J173" s="153"/>
      <c r="K173" s="113" t="s">
        <v>43</v>
      </c>
      <c r="L173" s="230"/>
      <c r="M173" s="230"/>
      <c r="N173" s="230">
        <v>0</v>
      </c>
    </row>
    <row r="174" spans="1:14" x14ac:dyDescent="0.35">
      <c r="A174" s="113" t="s">
        <v>244</v>
      </c>
      <c r="B174" s="230">
        <v>0.91500000000000004</v>
      </c>
      <c r="C174" s="230">
        <v>3.4289999999999998</v>
      </c>
      <c r="D174" s="230">
        <v>1.4870000000000001</v>
      </c>
      <c r="E174" s="113"/>
      <c r="F174" s="113" t="s">
        <v>64</v>
      </c>
      <c r="G174" s="230">
        <v>26.568999999999999</v>
      </c>
      <c r="H174" s="230">
        <v>24.581</v>
      </c>
      <c r="I174" s="230">
        <v>3.0000000000000001E-3</v>
      </c>
      <c r="J174" s="153"/>
      <c r="K174" s="113" t="s">
        <v>53</v>
      </c>
      <c r="L174" s="230">
        <v>0</v>
      </c>
      <c r="M174" s="230"/>
      <c r="N174" s="230">
        <v>0</v>
      </c>
    </row>
    <row r="175" spans="1:14" x14ac:dyDescent="0.35">
      <c r="A175" s="113" t="s">
        <v>11</v>
      </c>
      <c r="B175" s="230">
        <v>1.764</v>
      </c>
      <c r="C175" s="230">
        <v>2.0219999999999998</v>
      </c>
      <c r="D175" s="230">
        <v>1.3879999999999999</v>
      </c>
      <c r="E175" s="113"/>
      <c r="F175" s="113" t="s">
        <v>106</v>
      </c>
      <c r="G175" s="230">
        <v>3.0000000000000001E-3</v>
      </c>
      <c r="H175" s="230">
        <v>7.0999999999999994E-2</v>
      </c>
      <c r="I175" s="230">
        <v>3.0000000000000001E-3</v>
      </c>
      <c r="J175" s="153"/>
      <c r="K175" s="113" t="s">
        <v>54</v>
      </c>
      <c r="L175" s="230"/>
      <c r="M175" s="230"/>
      <c r="N175" s="230">
        <v>0</v>
      </c>
    </row>
    <row r="176" spans="1:14" x14ac:dyDescent="0.35">
      <c r="A176" s="113" t="s">
        <v>191</v>
      </c>
      <c r="B176" s="230">
        <v>8.1440000000000001</v>
      </c>
      <c r="C176" s="230">
        <v>1.639</v>
      </c>
      <c r="D176" s="230">
        <v>1.375</v>
      </c>
      <c r="E176" s="113"/>
      <c r="F176" s="113" t="s">
        <v>8</v>
      </c>
      <c r="G176" s="230">
        <v>4.0000000000000001E-3</v>
      </c>
      <c r="H176" s="230">
        <v>2.4E-2</v>
      </c>
      <c r="I176" s="230">
        <v>2E-3</v>
      </c>
      <c r="J176" s="153"/>
      <c r="K176" s="113" t="s">
        <v>57</v>
      </c>
      <c r="L176" s="230">
        <v>3.0000000000000001E-3</v>
      </c>
      <c r="M176" s="230">
        <v>0</v>
      </c>
      <c r="N176" s="230">
        <v>0</v>
      </c>
    </row>
    <row r="177" spans="1:14" x14ac:dyDescent="0.35">
      <c r="A177" s="113" t="s">
        <v>139</v>
      </c>
      <c r="B177" s="230">
        <v>1.34</v>
      </c>
      <c r="C177" s="230">
        <v>2.629</v>
      </c>
      <c r="D177" s="230">
        <v>1.2410000000000001</v>
      </c>
      <c r="E177" s="113"/>
      <c r="F177" s="113" t="s">
        <v>17</v>
      </c>
      <c r="G177" s="230"/>
      <c r="H177" s="230">
        <v>2E-3</v>
      </c>
      <c r="I177" s="230">
        <v>2E-3</v>
      </c>
      <c r="J177" s="153"/>
      <c r="K177" s="113" t="s">
        <v>67</v>
      </c>
      <c r="L177" s="230"/>
      <c r="M177" s="230">
        <v>0</v>
      </c>
      <c r="N177" s="230">
        <v>0</v>
      </c>
    </row>
    <row r="178" spans="1:14" x14ac:dyDescent="0.35">
      <c r="A178" s="113" t="s">
        <v>17</v>
      </c>
      <c r="B178" s="230">
        <v>1.595</v>
      </c>
      <c r="C178" s="230">
        <v>2.5430000000000001</v>
      </c>
      <c r="D178" s="230">
        <v>1.2210000000000001</v>
      </c>
      <c r="E178" s="113"/>
      <c r="F178" s="113" t="s">
        <v>58</v>
      </c>
      <c r="G178" s="230"/>
      <c r="H178" s="230">
        <v>1E-3</v>
      </c>
      <c r="I178" s="230">
        <v>2E-3</v>
      </c>
      <c r="J178" s="153"/>
      <c r="K178" s="113" t="s">
        <v>80</v>
      </c>
      <c r="L178" s="230">
        <v>1.4999999999999999E-2</v>
      </c>
      <c r="M178" s="230">
        <v>1.2E-2</v>
      </c>
      <c r="N178" s="230">
        <v>0</v>
      </c>
    </row>
    <row r="179" spans="1:14" x14ac:dyDescent="0.35">
      <c r="A179" s="113" t="s">
        <v>225</v>
      </c>
      <c r="B179" s="230">
        <v>1.903</v>
      </c>
      <c r="C179" s="230">
        <v>1.0680000000000001</v>
      </c>
      <c r="D179" s="230">
        <v>1.204</v>
      </c>
      <c r="E179" s="113"/>
      <c r="F179" s="113" t="s">
        <v>119</v>
      </c>
      <c r="G179" s="230">
        <v>1E-3</v>
      </c>
      <c r="H179" s="230">
        <v>1.9E-2</v>
      </c>
      <c r="I179" s="230">
        <v>2E-3</v>
      </c>
      <c r="J179" s="153"/>
      <c r="K179" s="113" t="s">
        <v>89</v>
      </c>
      <c r="L179" s="230"/>
      <c r="M179" s="230">
        <v>1E-3</v>
      </c>
      <c r="N179" s="230">
        <v>0</v>
      </c>
    </row>
    <row r="180" spans="1:14" x14ac:dyDescent="0.35">
      <c r="A180" s="113" t="s">
        <v>137</v>
      </c>
      <c r="B180" s="230">
        <v>0.5</v>
      </c>
      <c r="C180" s="230">
        <v>0.88800000000000001</v>
      </c>
      <c r="D180" s="230">
        <v>1.2030000000000001</v>
      </c>
      <c r="E180" s="113"/>
      <c r="F180" s="113" t="s">
        <v>19</v>
      </c>
      <c r="G180" s="230"/>
      <c r="H180" s="230">
        <v>4.0000000000000001E-3</v>
      </c>
      <c r="I180" s="230">
        <v>1E-3</v>
      </c>
      <c r="J180" s="153"/>
      <c r="K180" s="113" t="s">
        <v>109</v>
      </c>
      <c r="L180" s="230">
        <v>0</v>
      </c>
      <c r="M180" s="230"/>
      <c r="N180" s="230">
        <v>0</v>
      </c>
    </row>
    <row r="181" spans="1:14" x14ac:dyDescent="0.35">
      <c r="A181" s="113" t="s">
        <v>209</v>
      </c>
      <c r="B181" s="230">
        <v>0.85</v>
      </c>
      <c r="C181" s="230">
        <v>1.7450000000000001</v>
      </c>
      <c r="D181" s="230">
        <v>1.1639999999999999</v>
      </c>
      <c r="E181" s="113"/>
      <c r="F181" s="113" t="s">
        <v>89</v>
      </c>
      <c r="G181" s="230">
        <v>4.0000000000000001E-3</v>
      </c>
      <c r="H181" s="230">
        <v>3.2000000000000001E-2</v>
      </c>
      <c r="I181" s="230">
        <v>1E-3</v>
      </c>
      <c r="J181" s="153"/>
      <c r="K181" s="113" t="s">
        <v>110</v>
      </c>
      <c r="L181" s="230"/>
      <c r="M181" s="230"/>
      <c r="N181" s="230">
        <v>0</v>
      </c>
    </row>
    <row r="182" spans="1:14" x14ac:dyDescent="0.35">
      <c r="A182" s="113" t="s">
        <v>90</v>
      </c>
      <c r="B182" s="230">
        <v>0.82099999999999995</v>
      </c>
      <c r="C182" s="230">
        <v>0.73099999999999998</v>
      </c>
      <c r="D182" s="230">
        <v>1.1040000000000001</v>
      </c>
      <c r="E182" s="113"/>
      <c r="F182" s="113" t="s">
        <v>245</v>
      </c>
      <c r="G182" s="230">
        <v>1E-3</v>
      </c>
      <c r="H182" s="230">
        <v>0.13</v>
      </c>
      <c r="I182" s="230">
        <v>1E-3</v>
      </c>
      <c r="J182" s="153"/>
      <c r="K182" s="113" t="s">
        <v>119</v>
      </c>
      <c r="L182" s="230"/>
      <c r="M182" s="230">
        <v>4.3999999999999997E-2</v>
      </c>
      <c r="N182" s="230">
        <v>0</v>
      </c>
    </row>
    <row r="183" spans="1:14" x14ac:dyDescent="0.35">
      <c r="A183" s="113" t="s">
        <v>92</v>
      </c>
      <c r="B183" s="230">
        <v>1.163</v>
      </c>
      <c r="C183" s="230">
        <v>0.94499999999999995</v>
      </c>
      <c r="D183" s="230">
        <v>1.0580000000000001</v>
      </c>
      <c r="E183" s="113"/>
      <c r="F183" s="113" t="s">
        <v>18</v>
      </c>
      <c r="G183" s="230">
        <v>9.6000000000000002E-2</v>
      </c>
      <c r="H183" s="230">
        <v>0.01</v>
      </c>
      <c r="I183" s="230">
        <v>0</v>
      </c>
      <c r="J183" s="153"/>
      <c r="K183" s="113" t="s">
        <v>125</v>
      </c>
      <c r="L183" s="230"/>
      <c r="M183" s="230"/>
      <c r="N183" s="230">
        <v>0</v>
      </c>
    </row>
    <row r="184" spans="1:14" x14ac:dyDescent="0.35">
      <c r="A184" s="113" t="s">
        <v>95</v>
      </c>
      <c r="B184" s="230">
        <v>0.99099999999999999</v>
      </c>
      <c r="C184" s="230">
        <v>1.2050000000000001</v>
      </c>
      <c r="D184" s="230">
        <v>1.006</v>
      </c>
      <c r="E184" s="113"/>
      <c r="F184" s="113" t="s">
        <v>42</v>
      </c>
      <c r="G184" s="230">
        <v>1E-3</v>
      </c>
      <c r="H184" s="230"/>
      <c r="I184" s="230">
        <v>0</v>
      </c>
      <c r="J184" s="153"/>
      <c r="K184" s="113" t="s">
        <v>228</v>
      </c>
      <c r="L184" s="230">
        <v>5.0000000000000001E-3</v>
      </c>
      <c r="M184" s="230"/>
      <c r="N184" s="230">
        <v>0</v>
      </c>
    </row>
    <row r="185" spans="1:14" x14ac:dyDescent="0.35">
      <c r="A185" s="113" t="s">
        <v>140</v>
      </c>
      <c r="B185" s="230">
        <v>0.35399999999999998</v>
      </c>
      <c r="C185" s="230">
        <v>2.5630000000000002</v>
      </c>
      <c r="D185" s="230">
        <v>0.97099999999999997</v>
      </c>
      <c r="E185" s="113"/>
      <c r="F185" s="113" t="s">
        <v>61</v>
      </c>
      <c r="G185" s="230"/>
      <c r="H185" s="230"/>
      <c r="I185" s="230">
        <v>0</v>
      </c>
      <c r="J185" s="153"/>
      <c r="K185" s="113" t="s">
        <v>260</v>
      </c>
      <c r="L185" s="230"/>
      <c r="M185" s="230"/>
      <c r="N185" s="230">
        <v>0</v>
      </c>
    </row>
    <row r="186" spans="1:14" x14ac:dyDescent="0.35">
      <c r="A186" s="113" t="s">
        <v>0</v>
      </c>
      <c r="B186" s="230">
        <v>4.9409999999999998</v>
      </c>
      <c r="C186" s="230">
        <v>1.5980000000000001</v>
      </c>
      <c r="D186" s="230">
        <v>0.92300000000000004</v>
      </c>
      <c r="E186" s="113"/>
      <c r="F186" s="113" t="s">
        <v>224</v>
      </c>
      <c r="G186" s="230">
        <v>0.64700000000000002</v>
      </c>
      <c r="H186" s="230">
        <v>6.0000000000000001E-3</v>
      </c>
      <c r="I186" s="230">
        <v>0</v>
      </c>
      <c r="J186" s="153"/>
      <c r="K186" s="113" t="s">
        <v>2</v>
      </c>
      <c r="L186" s="230"/>
      <c r="M186" s="230">
        <v>2E-3</v>
      </c>
      <c r="N186" s="230"/>
    </row>
    <row r="187" spans="1:14" x14ac:dyDescent="0.35">
      <c r="A187" s="113" t="s">
        <v>45</v>
      </c>
      <c r="B187" s="230">
        <v>7.1999999999999995E-2</v>
      </c>
      <c r="C187" s="230">
        <v>1.1879999999999999</v>
      </c>
      <c r="D187" s="230">
        <v>0.91900000000000004</v>
      </c>
      <c r="E187" s="113"/>
      <c r="F187" s="113" t="s">
        <v>225</v>
      </c>
      <c r="G187" s="230">
        <v>0.26200000000000001</v>
      </c>
      <c r="H187" s="230">
        <v>8.9999999999999993E-3</v>
      </c>
      <c r="I187" s="230">
        <v>0</v>
      </c>
      <c r="J187" s="153"/>
      <c r="K187" s="113" t="s">
        <v>3</v>
      </c>
      <c r="L187" s="230"/>
      <c r="M187" s="230"/>
      <c r="N187" s="230"/>
    </row>
    <row r="188" spans="1:14" x14ac:dyDescent="0.35">
      <c r="A188" s="113" t="s">
        <v>19</v>
      </c>
      <c r="B188" s="230">
        <v>5.1100000000000003</v>
      </c>
      <c r="C188" s="230">
        <v>1.5920000000000001</v>
      </c>
      <c r="D188" s="230">
        <v>0.91</v>
      </c>
      <c r="E188" s="113"/>
      <c r="F188" s="113" t="s">
        <v>1</v>
      </c>
      <c r="G188" s="230">
        <v>2.2440000000000002</v>
      </c>
      <c r="H188" s="230">
        <v>0.34200000000000003</v>
      </c>
      <c r="I188" s="230"/>
      <c r="J188" s="153"/>
      <c r="K188" s="113" t="s">
        <v>4</v>
      </c>
      <c r="L188" s="230"/>
      <c r="M188" s="230">
        <v>0</v>
      </c>
      <c r="N188" s="230"/>
    </row>
    <row r="189" spans="1:14" x14ac:dyDescent="0.35">
      <c r="A189" s="113" t="s">
        <v>59</v>
      </c>
      <c r="B189" s="230">
        <v>0.60599999999999998</v>
      </c>
      <c r="C189" s="230">
        <v>1.0840000000000001</v>
      </c>
      <c r="D189" s="230">
        <v>0.88200000000000001</v>
      </c>
      <c r="E189" s="113"/>
      <c r="F189" s="113" t="s">
        <v>3</v>
      </c>
      <c r="G189" s="230">
        <v>0.33100000000000002</v>
      </c>
      <c r="H189" s="230">
        <v>2E-3</v>
      </c>
      <c r="I189" s="230"/>
      <c r="J189" s="153"/>
      <c r="K189" s="113" t="s">
        <v>5</v>
      </c>
      <c r="L189" s="230"/>
      <c r="M189" s="230">
        <v>0</v>
      </c>
      <c r="N189" s="230"/>
    </row>
    <row r="190" spans="1:14" x14ac:dyDescent="0.35">
      <c r="A190" s="113" t="s">
        <v>87</v>
      </c>
      <c r="B190" s="230">
        <v>0.19</v>
      </c>
      <c r="C190" s="230">
        <v>0.60399999999999998</v>
      </c>
      <c r="D190" s="230">
        <v>0.87</v>
      </c>
      <c r="E190" s="113"/>
      <c r="F190" s="113" t="s">
        <v>13</v>
      </c>
      <c r="G190" s="230"/>
      <c r="H190" s="230">
        <v>87.484999999999999</v>
      </c>
      <c r="I190" s="230"/>
      <c r="J190" s="153"/>
      <c r="K190" s="113" t="s">
        <v>10</v>
      </c>
      <c r="L190" s="230"/>
      <c r="M190" s="230">
        <v>8.0000000000000002E-3</v>
      </c>
      <c r="N190" s="230"/>
    </row>
    <row r="191" spans="1:14" x14ac:dyDescent="0.35">
      <c r="A191" s="113" t="s">
        <v>101</v>
      </c>
      <c r="B191" s="230">
        <v>0.80300000000000005</v>
      </c>
      <c r="C191" s="230">
        <v>1.5169999999999999</v>
      </c>
      <c r="D191" s="230">
        <v>0.74399999999999999</v>
      </c>
      <c r="E191" s="113"/>
      <c r="F191" s="113" t="s">
        <v>16</v>
      </c>
      <c r="G191" s="230"/>
      <c r="H191" s="230">
        <v>0</v>
      </c>
      <c r="I191" s="230"/>
      <c r="J191" s="153"/>
      <c r="K191" s="113" t="s">
        <v>12</v>
      </c>
      <c r="L191" s="230"/>
      <c r="M191" s="230"/>
      <c r="N191" s="230"/>
    </row>
    <row r="192" spans="1:14" x14ac:dyDescent="0.35">
      <c r="A192" s="113" t="s">
        <v>126</v>
      </c>
      <c r="B192" s="230">
        <v>0.67500000000000004</v>
      </c>
      <c r="C192" s="230">
        <v>1.016</v>
      </c>
      <c r="D192" s="230">
        <v>0.72599999999999998</v>
      </c>
      <c r="E192" s="113"/>
      <c r="F192" s="113" t="s">
        <v>29</v>
      </c>
      <c r="G192" s="230"/>
      <c r="H192" s="230">
        <v>2E-3</v>
      </c>
      <c r="I192" s="230"/>
      <c r="J192" s="153"/>
      <c r="K192" s="113" t="s">
        <v>16</v>
      </c>
      <c r="L192" s="230"/>
      <c r="M192" s="230">
        <v>2E-3</v>
      </c>
      <c r="N192" s="230"/>
    </row>
    <row r="193" spans="1:14" x14ac:dyDescent="0.35">
      <c r="A193" s="113" t="s">
        <v>96</v>
      </c>
      <c r="B193" s="230">
        <v>0.505</v>
      </c>
      <c r="C193" s="230">
        <v>0.90400000000000003</v>
      </c>
      <c r="D193" s="230">
        <v>0.68300000000000005</v>
      </c>
      <c r="E193" s="113"/>
      <c r="F193" s="113" t="s">
        <v>44</v>
      </c>
      <c r="G193" s="230"/>
      <c r="H193" s="230">
        <v>0.20699999999999999</v>
      </c>
      <c r="I193" s="230"/>
      <c r="J193" s="153"/>
      <c r="K193" s="113" t="s">
        <v>18</v>
      </c>
      <c r="L193" s="230">
        <v>0</v>
      </c>
      <c r="M193" s="230"/>
      <c r="N193" s="230"/>
    </row>
    <row r="194" spans="1:14" x14ac:dyDescent="0.35">
      <c r="A194" s="113" t="s">
        <v>136</v>
      </c>
      <c r="B194" s="230">
        <v>0.54</v>
      </c>
      <c r="C194" s="230">
        <v>1.3</v>
      </c>
      <c r="D194" s="230">
        <v>0.66900000000000004</v>
      </c>
      <c r="E194" s="113"/>
      <c r="F194" s="113" t="s">
        <v>45</v>
      </c>
      <c r="G194" s="230"/>
      <c r="H194" s="230">
        <v>1.4999999999999999E-2</v>
      </c>
      <c r="I194" s="230"/>
      <c r="J194" s="153"/>
      <c r="K194" s="113" t="s">
        <v>22</v>
      </c>
      <c r="L194" s="230">
        <v>2E-3</v>
      </c>
      <c r="M194" s="230"/>
      <c r="N194" s="230"/>
    </row>
    <row r="195" spans="1:14" x14ac:dyDescent="0.35">
      <c r="A195" s="113" t="s">
        <v>40</v>
      </c>
      <c r="B195" s="230">
        <v>0.23699999999999999</v>
      </c>
      <c r="C195" s="230">
        <v>0.39900000000000002</v>
      </c>
      <c r="D195" s="230">
        <v>0.58499999999999996</v>
      </c>
      <c r="E195" s="113"/>
      <c r="F195" s="113" t="s">
        <v>47</v>
      </c>
      <c r="G195" s="230"/>
      <c r="H195" s="230">
        <v>1E-3</v>
      </c>
      <c r="I195" s="230"/>
      <c r="J195" s="153"/>
      <c r="K195" s="113" t="s">
        <v>25</v>
      </c>
      <c r="L195" s="230">
        <v>0.246</v>
      </c>
      <c r="M195" s="230">
        <v>1.6E-2</v>
      </c>
      <c r="N195" s="230"/>
    </row>
    <row r="196" spans="1:14" x14ac:dyDescent="0.35">
      <c r="A196" s="113" t="s">
        <v>112</v>
      </c>
      <c r="B196" s="230">
        <v>0.187</v>
      </c>
      <c r="C196" s="230">
        <v>2.67</v>
      </c>
      <c r="D196" s="230">
        <v>0.48499999999999999</v>
      </c>
      <c r="E196" s="113"/>
      <c r="F196" s="113" t="s">
        <v>51</v>
      </c>
      <c r="G196" s="230">
        <v>2.7E-2</v>
      </c>
      <c r="H196" s="230">
        <v>0.01</v>
      </c>
      <c r="I196" s="230"/>
      <c r="J196" s="153"/>
      <c r="K196" s="113" t="s">
        <v>34</v>
      </c>
      <c r="L196" s="230"/>
      <c r="M196" s="230">
        <v>0</v>
      </c>
      <c r="N196" s="230"/>
    </row>
    <row r="197" spans="1:14" x14ac:dyDescent="0.35">
      <c r="A197" s="113" t="s">
        <v>153</v>
      </c>
      <c r="B197" s="230">
        <v>0.68600000000000005</v>
      </c>
      <c r="C197" s="230">
        <v>0.188</v>
      </c>
      <c r="D197" s="230">
        <v>0.47199999999999998</v>
      </c>
      <c r="E197" s="113"/>
      <c r="F197" s="113" t="s">
        <v>53</v>
      </c>
      <c r="G197" s="230"/>
      <c r="H197" s="230"/>
      <c r="I197" s="230"/>
      <c r="J197" s="153"/>
      <c r="K197" s="113" t="s">
        <v>42</v>
      </c>
      <c r="L197" s="230">
        <v>0</v>
      </c>
      <c r="M197" s="230">
        <v>0</v>
      </c>
      <c r="N197" s="230"/>
    </row>
    <row r="198" spans="1:14" x14ac:dyDescent="0.35">
      <c r="A198" s="113" t="s">
        <v>93</v>
      </c>
      <c r="B198" s="230">
        <v>0.77400000000000002</v>
      </c>
      <c r="C198" s="230">
        <v>3.2810000000000001</v>
      </c>
      <c r="D198" s="230">
        <v>0.46899999999999997</v>
      </c>
      <c r="E198" s="113"/>
      <c r="F198" s="113" t="s">
        <v>57</v>
      </c>
      <c r="G198" s="230">
        <v>0.46100000000000002</v>
      </c>
      <c r="H198" s="230"/>
      <c r="I198" s="230"/>
      <c r="J198" s="153"/>
      <c r="K198" s="113" t="s">
        <v>44</v>
      </c>
      <c r="L198" s="230"/>
      <c r="M198" s="230"/>
      <c r="N198" s="230"/>
    </row>
    <row r="199" spans="1:14" x14ac:dyDescent="0.35">
      <c r="A199" s="113" t="s">
        <v>102</v>
      </c>
      <c r="B199" s="230">
        <v>0.628</v>
      </c>
      <c r="C199" s="230">
        <v>0.29899999999999999</v>
      </c>
      <c r="D199" s="230">
        <v>0.46600000000000003</v>
      </c>
      <c r="E199" s="113"/>
      <c r="F199" s="113" t="s">
        <v>63</v>
      </c>
      <c r="G199" s="230">
        <v>1.6E-2</v>
      </c>
      <c r="H199" s="230"/>
      <c r="I199" s="230"/>
      <c r="J199" s="153"/>
      <c r="K199" s="113" t="s">
        <v>47</v>
      </c>
      <c r="L199" s="230">
        <v>6.0000000000000001E-3</v>
      </c>
      <c r="M199" s="230"/>
      <c r="N199" s="230"/>
    </row>
    <row r="200" spans="1:14" x14ac:dyDescent="0.35">
      <c r="A200" s="113" t="s">
        <v>91</v>
      </c>
      <c r="B200" s="230">
        <v>0.3</v>
      </c>
      <c r="C200" s="230">
        <v>1.246</v>
      </c>
      <c r="D200" s="230">
        <v>0.45</v>
      </c>
      <c r="E200" s="113"/>
      <c r="F200" s="113" t="s">
        <v>66</v>
      </c>
      <c r="G200" s="230">
        <v>0.13700000000000001</v>
      </c>
      <c r="H200" s="230">
        <v>4.0000000000000001E-3</v>
      </c>
      <c r="I200" s="230"/>
      <c r="J200" s="153"/>
      <c r="K200" s="113" t="s">
        <v>48</v>
      </c>
      <c r="L200" s="230">
        <v>0</v>
      </c>
      <c r="M200" s="230"/>
      <c r="N200" s="230"/>
    </row>
    <row r="201" spans="1:14" x14ac:dyDescent="0.35">
      <c r="A201" s="113" t="s">
        <v>249</v>
      </c>
      <c r="B201" s="230">
        <v>6.1029999999999998</v>
      </c>
      <c r="C201" s="230">
        <v>0.46100000000000002</v>
      </c>
      <c r="D201" s="230">
        <v>0.42199999999999999</v>
      </c>
      <c r="E201" s="113"/>
      <c r="F201" s="113" t="s">
        <v>67</v>
      </c>
      <c r="G201" s="230">
        <v>435.76</v>
      </c>
      <c r="H201" s="230">
        <v>1093.1089999999999</v>
      </c>
      <c r="I201" s="230"/>
      <c r="J201" s="153"/>
      <c r="K201" s="113" t="s">
        <v>71</v>
      </c>
      <c r="L201" s="230"/>
      <c r="M201" s="230">
        <v>0</v>
      </c>
      <c r="N201" s="230"/>
    </row>
    <row r="202" spans="1:14" x14ac:dyDescent="0.35">
      <c r="A202" s="113" t="s">
        <v>118</v>
      </c>
      <c r="B202" s="230">
        <v>0.41</v>
      </c>
      <c r="C202" s="230">
        <v>0.41599999999999998</v>
      </c>
      <c r="D202" s="230">
        <v>0.374</v>
      </c>
      <c r="E202" s="113"/>
      <c r="F202" s="113" t="s">
        <v>73</v>
      </c>
      <c r="G202" s="230">
        <v>646.73099999999999</v>
      </c>
      <c r="H202" s="230">
        <v>233.20699999999999</v>
      </c>
      <c r="I202" s="230"/>
      <c r="J202" s="153"/>
      <c r="K202" s="113" t="s">
        <v>73</v>
      </c>
      <c r="L202" s="230"/>
      <c r="M202" s="230"/>
      <c r="N202" s="230"/>
    </row>
    <row r="203" spans="1:14" x14ac:dyDescent="0.35">
      <c r="A203" s="113" t="s">
        <v>226</v>
      </c>
      <c r="B203" s="230">
        <v>0.69</v>
      </c>
      <c r="C203" s="230">
        <v>0.61099999999999999</v>
      </c>
      <c r="D203" s="230">
        <v>0.35599999999999998</v>
      </c>
      <c r="E203" s="113"/>
      <c r="F203" s="113" t="s">
        <v>79</v>
      </c>
      <c r="G203" s="230">
        <v>3.0000000000000001E-3</v>
      </c>
      <c r="H203" s="230"/>
      <c r="I203" s="230"/>
      <c r="J203" s="153"/>
      <c r="K203" s="113" t="s">
        <v>74</v>
      </c>
      <c r="L203" s="230">
        <v>0.45</v>
      </c>
      <c r="M203" s="230">
        <v>0</v>
      </c>
      <c r="N203" s="230"/>
    </row>
    <row r="204" spans="1:14" x14ac:dyDescent="0.35">
      <c r="A204" s="113" t="s">
        <v>77</v>
      </c>
      <c r="B204" s="230">
        <v>0.21</v>
      </c>
      <c r="C204" s="230">
        <v>0.23400000000000001</v>
      </c>
      <c r="D204" s="230">
        <v>0.34399999999999997</v>
      </c>
      <c r="E204" s="113"/>
      <c r="F204" s="113" t="s">
        <v>81</v>
      </c>
      <c r="G204" s="230"/>
      <c r="H204" s="230">
        <v>169.786</v>
      </c>
      <c r="I204" s="230"/>
      <c r="J204" s="153"/>
      <c r="K204" s="113" t="s">
        <v>87</v>
      </c>
      <c r="L204" s="230"/>
      <c r="M204" s="230"/>
      <c r="N204" s="230"/>
    </row>
    <row r="205" spans="1:14" x14ac:dyDescent="0.35">
      <c r="A205" s="113" t="s">
        <v>29</v>
      </c>
      <c r="B205" s="230">
        <v>0.29199999999999998</v>
      </c>
      <c r="C205" s="230">
        <v>0.24099999999999999</v>
      </c>
      <c r="D205" s="230">
        <v>0.32500000000000001</v>
      </c>
      <c r="E205" s="113"/>
      <c r="F205" s="113" t="s">
        <v>85</v>
      </c>
      <c r="G205" s="230"/>
      <c r="H205" s="230"/>
      <c r="I205" s="230"/>
      <c r="J205" s="153"/>
      <c r="K205" s="113" t="s">
        <v>90</v>
      </c>
      <c r="L205" s="230"/>
      <c r="M205" s="230">
        <v>4.0000000000000001E-3</v>
      </c>
      <c r="N205" s="230"/>
    </row>
    <row r="206" spans="1:14" x14ac:dyDescent="0.35">
      <c r="A206" s="113" t="s">
        <v>245</v>
      </c>
      <c r="B206" s="230">
        <v>0.76</v>
      </c>
      <c r="C206" s="230">
        <v>1.139</v>
      </c>
      <c r="D206" s="230">
        <v>0.30499999999999999</v>
      </c>
      <c r="E206" s="113"/>
      <c r="F206" s="113" t="s">
        <v>90</v>
      </c>
      <c r="G206" s="230">
        <v>4.9000000000000002E-2</v>
      </c>
      <c r="H206" s="230"/>
      <c r="I206" s="230"/>
      <c r="J206" s="153"/>
      <c r="K206" s="113" t="s">
        <v>91</v>
      </c>
      <c r="L206" s="230"/>
      <c r="M206" s="230">
        <v>1.0999999999999999E-2</v>
      </c>
      <c r="N206" s="230"/>
    </row>
    <row r="207" spans="1:14" x14ac:dyDescent="0.35">
      <c r="A207" s="113" t="s">
        <v>47</v>
      </c>
      <c r="B207" s="230">
        <v>0.113</v>
      </c>
      <c r="C207" s="230">
        <v>0.28999999999999998</v>
      </c>
      <c r="D207" s="230">
        <v>0.27600000000000002</v>
      </c>
      <c r="E207" s="113"/>
      <c r="F207" s="113" t="s">
        <v>93</v>
      </c>
      <c r="G207" s="230">
        <v>0.32300000000000001</v>
      </c>
      <c r="H207" s="230">
        <v>0.41499999999999998</v>
      </c>
      <c r="I207" s="230"/>
      <c r="J207" s="153"/>
      <c r="K207" s="113" t="s">
        <v>92</v>
      </c>
      <c r="L207" s="230">
        <v>0</v>
      </c>
      <c r="M207" s="230">
        <v>1E-3</v>
      </c>
      <c r="N207" s="230"/>
    </row>
    <row r="208" spans="1:14" x14ac:dyDescent="0.35">
      <c r="A208" s="113" t="s">
        <v>177</v>
      </c>
      <c r="B208" s="230">
        <v>0.32800000000000001</v>
      </c>
      <c r="C208" s="230">
        <v>0.20499999999999999</v>
      </c>
      <c r="D208" s="230">
        <v>0.24</v>
      </c>
      <c r="E208" s="113"/>
      <c r="F208" s="113" t="s">
        <v>96</v>
      </c>
      <c r="G208" s="230"/>
      <c r="H208" s="230"/>
      <c r="I208" s="230"/>
      <c r="J208" s="153"/>
      <c r="K208" s="113" t="s">
        <v>100</v>
      </c>
      <c r="L208" s="230">
        <v>0.10100000000000001</v>
      </c>
      <c r="M208" s="230"/>
      <c r="N208" s="230"/>
    </row>
    <row r="209" spans="1:14" x14ac:dyDescent="0.35">
      <c r="A209" s="113" t="s">
        <v>48</v>
      </c>
      <c r="B209" s="230">
        <v>0.13700000000000001</v>
      </c>
      <c r="C209" s="230">
        <v>0.436</v>
      </c>
      <c r="D209" s="230">
        <v>0.215</v>
      </c>
      <c r="E209" s="113"/>
      <c r="F209" s="113" t="s">
        <v>113</v>
      </c>
      <c r="G209" s="230"/>
      <c r="H209" s="230">
        <v>4.9000000000000002E-2</v>
      </c>
      <c r="I209" s="230"/>
      <c r="J209" s="153"/>
      <c r="K209" s="113" t="s">
        <v>121</v>
      </c>
      <c r="L209" s="230">
        <v>0</v>
      </c>
      <c r="M209" s="230"/>
      <c r="N209" s="230"/>
    </row>
    <row r="210" spans="1:14" x14ac:dyDescent="0.35">
      <c r="A210" s="113" t="s">
        <v>10</v>
      </c>
      <c r="B210" s="230">
        <v>0.28599999999999998</v>
      </c>
      <c r="C210" s="230">
        <v>1.929</v>
      </c>
      <c r="D210" s="230">
        <v>0.20399999999999999</v>
      </c>
      <c r="E210" s="113"/>
      <c r="F210" s="113" t="s">
        <v>121</v>
      </c>
      <c r="G210" s="230">
        <v>0</v>
      </c>
      <c r="H210" s="230"/>
      <c r="I210" s="230"/>
      <c r="J210" s="153"/>
      <c r="K210" s="113" t="s">
        <v>127</v>
      </c>
      <c r="L210" s="230"/>
      <c r="M210" s="230">
        <v>4.0000000000000001E-3</v>
      </c>
      <c r="N210" s="230"/>
    </row>
    <row r="211" spans="1:14" x14ac:dyDescent="0.35">
      <c r="A211" s="113" t="s">
        <v>53</v>
      </c>
      <c r="B211" s="230">
        <v>0.126</v>
      </c>
      <c r="C211" s="230">
        <v>0.13900000000000001</v>
      </c>
      <c r="D211" s="230">
        <v>0.19</v>
      </c>
      <c r="E211" s="113"/>
      <c r="F211" s="113" t="s">
        <v>126</v>
      </c>
      <c r="G211" s="230"/>
      <c r="H211" s="230">
        <v>1.9E-2</v>
      </c>
      <c r="I211" s="230"/>
      <c r="J211" s="153"/>
      <c r="K211" s="113" t="s">
        <v>131</v>
      </c>
      <c r="L211" s="230">
        <v>1E-3</v>
      </c>
      <c r="M211" s="230"/>
      <c r="N211" s="230"/>
    </row>
    <row r="212" spans="1:14" x14ac:dyDescent="0.35">
      <c r="A212" s="113" t="s">
        <v>178</v>
      </c>
      <c r="B212" s="230"/>
      <c r="C212" s="230">
        <v>0.152</v>
      </c>
      <c r="D212" s="230">
        <v>0.188</v>
      </c>
      <c r="E212" s="113"/>
      <c r="F212" s="113" t="s">
        <v>137</v>
      </c>
      <c r="G212" s="230">
        <v>0.14000000000000001</v>
      </c>
      <c r="H212" s="230">
        <v>0.81899999999999995</v>
      </c>
      <c r="I212" s="230"/>
      <c r="J212" s="153"/>
      <c r="K212" s="113" t="s">
        <v>132</v>
      </c>
      <c r="L212" s="230">
        <v>0</v>
      </c>
      <c r="M212" s="230">
        <v>4.0000000000000001E-3</v>
      </c>
      <c r="N212" s="230"/>
    </row>
    <row r="213" spans="1:14" x14ac:dyDescent="0.35">
      <c r="A213" s="113" t="s">
        <v>187</v>
      </c>
      <c r="B213" s="230">
        <v>0.17199999999999999</v>
      </c>
      <c r="C213" s="230">
        <v>1.0780000000000001</v>
      </c>
      <c r="D213" s="230">
        <v>0.185</v>
      </c>
      <c r="E213" s="113"/>
      <c r="F213" s="113" t="s">
        <v>139</v>
      </c>
      <c r="G213" s="230">
        <v>0</v>
      </c>
      <c r="H213" s="230"/>
      <c r="I213" s="230"/>
      <c r="J213" s="153"/>
      <c r="K213" s="113" t="s">
        <v>153</v>
      </c>
      <c r="L213" s="230"/>
      <c r="M213" s="230">
        <v>2E-3</v>
      </c>
      <c r="N213" s="230"/>
    </row>
    <row r="214" spans="1:14" x14ac:dyDescent="0.35">
      <c r="A214" s="113" t="s">
        <v>60</v>
      </c>
      <c r="B214" s="230">
        <v>5.3999999999999999E-2</v>
      </c>
      <c r="C214" s="230">
        <v>0.17</v>
      </c>
      <c r="D214" s="230">
        <v>0.13900000000000001</v>
      </c>
      <c r="E214" s="113"/>
      <c r="F214" s="113" t="s">
        <v>152</v>
      </c>
      <c r="G214" s="230">
        <v>1.355</v>
      </c>
      <c r="H214" s="230"/>
      <c r="I214" s="230"/>
      <c r="J214" s="153"/>
      <c r="K214" s="113" t="s">
        <v>154</v>
      </c>
      <c r="L214" s="230"/>
      <c r="M214" s="230">
        <v>0</v>
      </c>
      <c r="N214" s="230"/>
    </row>
    <row r="215" spans="1:14" x14ac:dyDescent="0.35">
      <c r="A215" s="113" t="s">
        <v>227</v>
      </c>
      <c r="B215" s="230">
        <v>8.5000000000000006E-2</v>
      </c>
      <c r="C215" s="230">
        <v>0.17699999999999999</v>
      </c>
      <c r="D215" s="230">
        <v>0.13900000000000001</v>
      </c>
      <c r="E215" s="113"/>
      <c r="F215" s="113" t="s">
        <v>158</v>
      </c>
      <c r="G215" s="230"/>
      <c r="H215" s="230">
        <v>3.5000000000000003E-2</v>
      </c>
      <c r="I215" s="230"/>
      <c r="J215" s="153"/>
      <c r="K215" s="113" t="s">
        <v>155</v>
      </c>
      <c r="L215" s="230"/>
      <c r="M215" s="230"/>
      <c r="N215" s="230"/>
    </row>
    <row r="216" spans="1:14" x14ac:dyDescent="0.35">
      <c r="A216" s="113" t="s">
        <v>55</v>
      </c>
      <c r="B216" s="230">
        <v>3.5000000000000003E-2</v>
      </c>
      <c r="C216" s="230">
        <v>9.7000000000000003E-2</v>
      </c>
      <c r="D216" s="230">
        <v>0.10100000000000001</v>
      </c>
      <c r="E216" s="113"/>
      <c r="F216" s="113" t="s">
        <v>177</v>
      </c>
      <c r="G216" s="230"/>
      <c r="H216" s="230">
        <v>0.47199999999999998</v>
      </c>
      <c r="I216" s="230"/>
      <c r="J216" s="153"/>
      <c r="K216" s="113" t="s">
        <v>159</v>
      </c>
      <c r="L216" s="230"/>
      <c r="M216" s="230"/>
      <c r="N216" s="230"/>
    </row>
    <row r="217" spans="1:14" x14ac:dyDescent="0.35">
      <c r="A217" s="113" t="s">
        <v>18</v>
      </c>
      <c r="B217" s="230">
        <v>3.6999999999999998E-2</v>
      </c>
      <c r="C217" s="230">
        <v>0.186</v>
      </c>
      <c r="D217" s="230">
        <v>9.0999999999999998E-2</v>
      </c>
      <c r="E217" s="113"/>
      <c r="F217" s="113" t="s">
        <v>178</v>
      </c>
      <c r="G217" s="230"/>
      <c r="H217" s="230">
        <v>0.71799999999999997</v>
      </c>
      <c r="I217" s="230"/>
      <c r="J217" s="153"/>
      <c r="K217" s="113" t="s">
        <v>162</v>
      </c>
      <c r="L217" s="230">
        <v>2.7E-2</v>
      </c>
      <c r="M217" s="230">
        <v>0.46200000000000002</v>
      </c>
      <c r="N217" s="230"/>
    </row>
    <row r="218" spans="1:14" x14ac:dyDescent="0.35">
      <c r="A218" s="113" t="s">
        <v>124</v>
      </c>
      <c r="B218" s="230">
        <v>1.6E-2</v>
      </c>
      <c r="C218" s="230">
        <v>8.7999999999999995E-2</v>
      </c>
      <c r="D218" s="230">
        <v>8.8999999999999996E-2</v>
      </c>
      <c r="E218" s="113"/>
      <c r="F218" s="113" t="s">
        <v>180</v>
      </c>
      <c r="G218" s="230">
        <v>8.9999999999999993E-3</v>
      </c>
      <c r="H218" s="230">
        <v>0.04</v>
      </c>
      <c r="I218" s="230"/>
      <c r="J218" s="153"/>
      <c r="K218" s="113" t="s">
        <v>163</v>
      </c>
      <c r="L218" s="230"/>
      <c r="M218" s="230"/>
      <c r="N218" s="230"/>
    </row>
    <row r="219" spans="1:14" x14ac:dyDescent="0.35">
      <c r="A219" s="113" t="s">
        <v>71</v>
      </c>
      <c r="B219" s="230">
        <v>111.41500000000001</v>
      </c>
      <c r="C219" s="230">
        <v>1.5509999999999999</v>
      </c>
      <c r="D219" s="230">
        <v>8.3000000000000004E-2</v>
      </c>
      <c r="E219" s="113"/>
      <c r="F219" s="113" t="s">
        <v>208</v>
      </c>
      <c r="G219" s="230">
        <v>3.4000000000000002E-2</v>
      </c>
      <c r="H219" s="230">
        <v>0.114</v>
      </c>
      <c r="I219" s="230"/>
      <c r="J219" s="153"/>
      <c r="K219" s="113" t="s">
        <v>166</v>
      </c>
      <c r="L219" s="230"/>
      <c r="M219" s="230"/>
      <c r="N219" s="230"/>
    </row>
    <row r="220" spans="1:14" x14ac:dyDescent="0.35">
      <c r="A220" s="113" t="s">
        <v>3</v>
      </c>
      <c r="B220" s="230">
        <v>0.216</v>
      </c>
      <c r="C220" s="230">
        <v>0.52700000000000002</v>
      </c>
      <c r="D220" s="230">
        <v>7.1999999999999995E-2</v>
      </c>
      <c r="E220" s="113"/>
      <c r="F220" s="113" t="s">
        <v>214</v>
      </c>
      <c r="G220" s="230">
        <v>0.94099999999999995</v>
      </c>
      <c r="H220" s="230">
        <v>0.23300000000000001</v>
      </c>
      <c r="I220" s="230"/>
      <c r="J220" s="153"/>
      <c r="K220" s="113" t="s">
        <v>178</v>
      </c>
      <c r="L220" s="230"/>
      <c r="M220" s="230">
        <v>0.38700000000000001</v>
      </c>
      <c r="N220" s="230"/>
    </row>
    <row r="221" spans="1:14" x14ac:dyDescent="0.35">
      <c r="A221" s="113" t="s">
        <v>125</v>
      </c>
      <c r="B221" s="230">
        <v>1.6140000000000001</v>
      </c>
      <c r="C221" s="230">
        <v>3.8250000000000002</v>
      </c>
      <c r="D221" s="230">
        <v>6.4000000000000001E-2</v>
      </c>
      <c r="E221" s="113"/>
      <c r="F221" s="113" t="s">
        <v>227</v>
      </c>
      <c r="G221" s="230"/>
      <c r="H221" s="230">
        <v>5.266</v>
      </c>
      <c r="I221" s="230"/>
      <c r="J221" s="153"/>
      <c r="K221" s="113" t="s">
        <v>218</v>
      </c>
      <c r="L221" s="230">
        <v>0</v>
      </c>
      <c r="M221" s="230">
        <v>2E-3</v>
      </c>
      <c r="N221" s="230"/>
    </row>
    <row r="222" spans="1:14" x14ac:dyDescent="0.35">
      <c r="A222" s="113" t="s">
        <v>43</v>
      </c>
      <c r="B222" s="230">
        <v>3.6999999999999998E-2</v>
      </c>
      <c r="C222" s="230">
        <v>0.14299999999999999</v>
      </c>
      <c r="D222" s="230">
        <v>5.1999999999999998E-2</v>
      </c>
      <c r="E222" s="113"/>
      <c r="F222" s="113" t="s">
        <v>249</v>
      </c>
      <c r="G222" s="230"/>
      <c r="H222" s="230"/>
      <c r="I222" s="230"/>
      <c r="J222" s="153"/>
      <c r="K222" s="113" t="s">
        <v>219</v>
      </c>
      <c r="L222" s="230"/>
      <c r="M222" s="230">
        <v>0.29699999999999999</v>
      </c>
      <c r="N222" s="230"/>
    </row>
    <row r="223" spans="1:14" x14ac:dyDescent="0.35">
      <c r="A223" s="113" t="s">
        <v>166</v>
      </c>
      <c r="B223" s="230">
        <v>1.7999999999999999E-2</v>
      </c>
      <c r="C223" s="230">
        <v>4.0000000000000001E-3</v>
      </c>
      <c r="D223" s="230">
        <v>4.2000000000000003E-2</v>
      </c>
      <c r="E223" s="113"/>
      <c r="F223" s="113" t="s">
        <v>260</v>
      </c>
      <c r="G223" s="230"/>
      <c r="H223" s="230"/>
      <c r="I223" s="230"/>
      <c r="J223" s="153"/>
      <c r="K223" s="113" t="s">
        <v>227</v>
      </c>
      <c r="L223" s="230"/>
      <c r="M223" s="230">
        <v>0</v>
      </c>
      <c r="N223" s="230"/>
    </row>
    <row r="224" spans="1:14" x14ac:dyDescent="0.35">
      <c r="A224" s="113" t="s">
        <v>62</v>
      </c>
      <c r="B224" s="230">
        <v>53.929000000000002</v>
      </c>
      <c r="C224" s="230">
        <v>34.780999999999999</v>
      </c>
      <c r="D224" s="230">
        <v>3.5000000000000003E-2</v>
      </c>
      <c r="E224" s="113"/>
      <c r="F224" s="115" t="s">
        <v>262</v>
      </c>
      <c r="G224" s="233"/>
      <c r="H224" s="233">
        <v>1.403</v>
      </c>
      <c r="I224" s="233"/>
      <c r="J224" s="153"/>
      <c r="K224" s="115" t="s">
        <v>262</v>
      </c>
      <c r="L224" s="233">
        <v>4.0650000000000004</v>
      </c>
      <c r="M224" s="233">
        <v>2.8879999999999999</v>
      </c>
      <c r="N224" s="233"/>
    </row>
    <row r="225" spans="1:14" x14ac:dyDescent="0.35">
      <c r="A225" s="113" t="s">
        <v>57</v>
      </c>
      <c r="B225" s="230"/>
      <c r="C225" s="230">
        <v>4.0000000000000001E-3</v>
      </c>
      <c r="D225" s="230">
        <v>2.7E-2</v>
      </c>
      <c r="E225" s="234"/>
      <c r="F225" s="235"/>
      <c r="G225" s="235"/>
      <c r="H225" s="235"/>
      <c r="I225" s="235"/>
      <c r="J225" s="235"/>
      <c r="K225" s="235"/>
      <c r="L225" s="235"/>
      <c r="M225" s="235"/>
      <c r="N225" s="235"/>
    </row>
    <row r="226" spans="1:14" x14ac:dyDescent="0.35">
      <c r="A226" s="113" t="s">
        <v>111</v>
      </c>
      <c r="B226" s="230">
        <v>0.10100000000000001</v>
      </c>
      <c r="C226" s="230">
        <v>0.22800000000000001</v>
      </c>
      <c r="D226" s="230">
        <v>2.5000000000000001E-2</v>
      </c>
      <c r="E226" s="234"/>
      <c r="F226" s="235"/>
      <c r="G226" s="235"/>
      <c r="H226" s="235"/>
      <c r="I226" s="235"/>
      <c r="J226" s="235"/>
      <c r="K226" s="235"/>
      <c r="L226" s="235"/>
      <c r="M226" s="235"/>
      <c r="N226" s="235"/>
    </row>
    <row r="227" spans="1:14" x14ac:dyDescent="0.35">
      <c r="A227" s="113" t="s">
        <v>163</v>
      </c>
      <c r="B227" s="230">
        <v>0.16</v>
      </c>
      <c r="C227" s="230">
        <v>2.5999999999999999E-2</v>
      </c>
      <c r="D227" s="230">
        <v>1.7999999999999999E-2</v>
      </c>
      <c r="E227" s="234"/>
      <c r="F227" s="235"/>
      <c r="G227" s="235"/>
      <c r="H227" s="235"/>
      <c r="I227" s="235"/>
      <c r="J227" s="235"/>
      <c r="K227" s="235"/>
      <c r="L227" s="235"/>
      <c r="M227" s="235"/>
      <c r="N227" s="235"/>
    </row>
    <row r="228" spans="1:14" x14ac:dyDescent="0.35">
      <c r="A228" s="113" t="s">
        <v>56</v>
      </c>
      <c r="B228" s="230">
        <v>7.0000000000000001E-3</v>
      </c>
      <c r="C228" s="230">
        <v>0.10199999999999999</v>
      </c>
      <c r="D228" s="230">
        <v>1.2E-2</v>
      </c>
      <c r="E228" s="234"/>
      <c r="F228" s="235"/>
      <c r="G228" s="235"/>
      <c r="H228" s="235"/>
      <c r="I228" s="235"/>
      <c r="J228" s="235"/>
      <c r="K228" s="235"/>
      <c r="L228" s="235"/>
      <c r="M228" s="235"/>
      <c r="N228" s="235"/>
    </row>
    <row r="229" spans="1:14" x14ac:dyDescent="0.35">
      <c r="A229" s="113" t="s">
        <v>44</v>
      </c>
      <c r="B229" s="230">
        <v>3.9E-2</v>
      </c>
      <c r="C229" s="230">
        <v>2.4E-2</v>
      </c>
      <c r="D229" s="230">
        <v>0.01</v>
      </c>
      <c r="E229" s="234"/>
      <c r="F229" s="235"/>
      <c r="G229" s="235"/>
      <c r="H229" s="235"/>
      <c r="I229" s="235"/>
      <c r="J229" s="235"/>
      <c r="K229" s="235"/>
      <c r="L229" s="235"/>
      <c r="M229" s="235"/>
      <c r="N229" s="235"/>
    </row>
    <row r="230" spans="1:14" x14ac:dyDescent="0.35">
      <c r="A230" s="113" t="s">
        <v>100</v>
      </c>
      <c r="B230" s="230">
        <v>2E-3</v>
      </c>
      <c r="C230" s="230">
        <v>5.7000000000000002E-2</v>
      </c>
      <c r="D230" s="230">
        <v>8.0000000000000002E-3</v>
      </c>
      <c r="E230" s="234"/>
      <c r="F230" s="235"/>
      <c r="G230" s="235"/>
      <c r="H230" s="235"/>
      <c r="I230" s="235"/>
      <c r="J230" s="235"/>
      <c r="K230" s="235"/>
      <c r="L230" s="235"/>
      <c r="M230" s="235"/>
      <c r="N230" s="235"/>
    </row>
    <row r="231" spans="1:14" x14ac:dyDescent="0.35">
      <c r="A231" s="113" t="s">
        <v>131</v>
      </c>
      <c r="B231" s="230">
        <v>0.16700000000000001</v>
      </c>
      <c r="C231" s="230">
        <v>4.2000000000000003E-2</v>
      </c>
      <c r="D231" s="230">
        <v>7.0000000000000001E-3</v>
      </c>
      <c r="E231" s="234"/>
      <c r="F231" s="235"/>
      <c r="G231" s="235"/>
      <c r="H231" s="235"/>
      <c r="I231" s="235"/>
      <c r="J231" s="235"/>
      <c r="K231" s="235"/>
      <c r="L231" s="235"/>
      <c r="M231" s="235"/>
      <c r="N231" s="235"/>
    </row>
    <row r="232" spans="1:14" x14ac:dyDescent="0.35">
      <c r="A232" s="113" t="s">
        <v>46</v>
      </c>
      <c r="B232" s="230">
        <v>2.1000000000000001E-2</v>
      </c>
      <c r="C232" s="230">
        <v>3.2000000000000001E-2</v>
      </c>
      <c r="D232" s="230">
        <v>6.0000000000000001E-3</v>
      </c>
      <c r="E232" s="234"/>
      <c r="F232" s="235"/>
      <c r="G232" s="235"/>
      <c r="H232" s="235"/>
      <c r="I232" s="235"/>
      <c r="J232" s="235"/>
      <c r="K232" s="235"/>
      <c r="L232" s="235"/>
      <c r="M232" s="235"/>
      <c r="N232" s="235"/>
    </row>
    <row r="233" spans="1:14" x14ac:dyDescent="0.35">
      <c r="A233" s="113" t="s">
        <v>63</v>
      </c>
      <c r="B233" s="230">
        <v>5.0000000000000001E-3</v>
      </c>
      <c r="C233" s="230">
        <v>5.0000000000000001E-3</v>
      </c>
      <c r="D233" s="230">
        <v>5.0000000000000001E-3</v>
      </c>
      <c r="E233" s="234"/>
      <c r="F233" s="235"/>
      <c r="G233" s="235"/>
      <c r="H233" s="235"/>
      <c r="I233" s="235"/>
      <c r="J233" s="235"/>
      <c r="K233" s="235"/>
      <c r="L233" s="235"/>
      <c r="M233" s="235"/>
      <c r="N233" s="235"/>
    </row>
    <row r="234" spans="1:14" x14ac:dyDescent="0.35">
      <c r="A234" s="113" t="s">
        <v>84</v>
      </c>
      <c r="B234" s="230">
        <v>1.2E-2</v>
      </c>
      <c r="C234" s="230">
        <v>3.5000000000000003E-2</v>
      </c>
      <c r="D234" s="230">
        <v>5.0000000000000001E-3</v>
      </c>
      <c r="E234" s="234"/>
      <c r="F234" s="235"/>
      <c r="G234" s="235"/>
      <c r="H234" s="235"/>
      <c r="I234" s="235"/>
      <c r="J234" s="235"/>
      <c r="K234" s="235"/>
      <c r="L234" s="235"/>
      <c r="M234" s="235"/>
      <c r="N234" s="235"/>
    </row>
    <row r="235" spans="1:14" x14ac:dyDescent="0.35">
      <c r="A235" s="113" t="s">
        <v>180</v>
      </c>
      <c r="B235" s="230">
        <v>0.39</v>
      </c>
      <c r="C235" s="230">
        <v>0.159</v>
      </c>
      <c r="D235" s="230">
        <v>5.0000000000000001E-3</v>
      </c>
      <c r="E235" s="234"/>
      <c r="F235" s="235"/>
      <c r="G235" s="235"/>
      <c r="H235" s="235"/>
      <c r="I235" s="235"/>
      <c r="J235" s="235"/>
      <c r="K235" s="235"/>
      <c r="L235" s="235"/>
      <c r="M235" s="235"/>
      <c r="N235" s="235"/>
    </row>
    <row r="236" spans="1:14" x14ac:dyDescent="0.35">
      <c r="A236" s="113" t="s">
        <v>165</v>
      </c>
      <c r="B236" s="230">
        <v>3.0000000000000001E-3</v>
      </c>
      <c r="C236" s="230">
        <v>4.1000000000000002E-2</v>
      </c>
      <c r="D236" s="230">
        <v>3.0000000000000001E-3</v>
      </c>
      <c r="E236" s="234"/>
      <c r="F236" s="235"/>
      <c r="G236" s="235"/>
      <c r="H236" s="235"/>
      <c r="I236" s="235"/>
      <c r="J236" s="235"/>
      <c r="K236" s="235"/>
      <c r="L236" s="235"/>
      <c r="M236" s="235"/>
      <c r="N236" s="235"/>
    </row>
    <row r="237" spans="1:14" x14ac:dyDescent="0.35">
      <c r="A237" s="113" t="s">
        <v>41</v>
      </c>
      <c r="B237" s="230"/>
      <c r="C237" s="230"/>
      <c r="D237" s="230">
        <v>1E-3</v>
      </c>
      <c r="E237" s="234"/>
      <c r="F237" s="235"/>
      <c r="G237" s="235"/>
      <c r="H237" s="235"/>
      <c r="I237" s="235"/>
      <c r="J237" s="235"/>
      <c r="K237" s="235"/>
      <c r="L237" s="235"/>
      <c r="M237" s="235"/>
      <c r="N237" s="235"/>
    </row>
    <row r="238" spans="1:14" x14ac:dyDescent="0.35">
      <c r="A238" s="113" t="s">
        <v>69</v>
      </c>
      <c r="B238" s="230">
        <v>1E-3</v>
      </c>
      <c r="C238" s="230">
        <v>3.0000000000000001E-3</v>
      </c>
      <c r="D238" s="230">
        <v>1E-3</v>
      </c>
      <c r="E238" s="234"/>
      <c r="F238" s="235"/>
      <c r="G238" s="235"/>
      <c r="H238" s="235"/>
      <c r="I238" s="235"/>
      <c r="J238" s="235"/>
      <c r="K238" s="235"/>
      <c r="L238" s="235"/>
      <c r="M238" s="235"/>
      <c r="N238" s="235"/>
    </row>
    <row r="239" spans="1:14" x14ac:dyDescent="0.35">
      <c r="A239" s="113" t="s">
        <v>15</v>
      </c>
      <c r="B239" s="230"/>
      <c r="C239" s="230">
        <v>0.27200000000000002</v>
      </c>
      <c r="D239" s="230">
        <v>0</v>
      </c>
      <c r="E239" s="234"/>
      <c r="F239" s="235"/>
      <c r="G239" s="235"/>
      <c r="H239" s="235"/>
      <c r="I239" s="235"/>
      <c r="J239" s="235"/>
      <c r="K239" s="235"/>
      <c r="L239" s="235"/>
      <c r="M239" s="235"/>
      <c r="N239" s="235"/>
    </row>
    <row r="240" spans="1:14" x14ac:dyDescent="0.35">
      <c r="A240" s="113" t="s">
        <v>58</v>
      </c>
      <c r="B240" s="230">
        <v>8.0000000000000002E-3</v>
      </c>
      <c r="C240" s="230">
        <v>3.6999999999999998E-2</v>
      </c>
      <c r="D240" s="230">
        <v>0</v>
      </c>
      <c r="E240" s="234"/>
      <c r="F240" s="235"/>
      <c r="G240" s="235"/>
      <c r="H240" s="235"/>
      <c r="I240" s="235"/>
      <c r="J240" s="235"/>
      <c r="K240" s="235"/>
      <c r="L240" s="235"/>
      <c r="M240" s="235"/>
      <c r="N240" s="235"/>
    </row>
    <row r="241" spans="1:14" x14ac:dyDescent="0.35">
      <c r="A241" s="113" t="s">
        <v>72</v>
      </c>
      <c r="B241" s="230"/>
      <c r="C241" s="230">
        <v>1.2E-2</v>
      </c>
      <c r="D241" s="230">
        <v>0</v>
      </c>
      <c r="E241" s="234"/>
      <c r="F241" s="235"/>
      <c r="G241" s="235"/>
      <c r="H241" s="235"/>
      <c r="I241" s="235"/>
      <c r="J241" s="235"/>
      <c r="K241" s="235"/>
      <c r="L241" s="235"/>
      <c r="M241" s="235"/>
      <c r="N241" s="235"/>
    </row>
    <row r="242" spans="1:14" x14ac:dyDescent="0.35">
      <c r="A242" s="113" t="s">
        <v>79</v>
      </c>
      <c r="B242" s="230">
        <v>10.313000000000001</v>
      </c>
      <c r="C242" s="230">
        <v>0.46800000000000003</v>
      </c>
      <c r="D242" s="230">
        <v>0</v>
      </c>
      <c r="E242" s="234"/>
      <c r="F242" s="235"/>
      <c r="G242" s="235"/>
      <c r="H242" s="235"/>
      <c r="I242" s="235"/>
      <c r="J242" s="235"/>
      <c r="K242" s="235"/>
      <c r="L242" s="235"/>
      <c r="M242" s="235"/>
      <c r="N242" s="235"/>
    </row>
    <row r="243" spans="1:14" x14ac:dyDescent="0.35">
      <c r="A243" s="113" t="s">
        <v>1</v>
      </c>
      <c r="B243" s="230">
        <v>1E-3</v>
      </c>
      <c r="C243" s="230">
        <v>0.57799999999999996</v>
      </c>
      <c r="D243" s="230"/>
      <c r="E243" s="234"/>
      <c r="F243" s="235"/>
      <c r="G243" s="235"/>
      <c r="H243" s="235"/>
      <c r="I243" s="235"/>
      <c r="J243" s="235"/>
      <c r="K243" s="235"/>
      <c r="L243" s="235"/>
      <c r="M243" s="235"/>
      <c r="N243" s="235"/>
    </row>
    <row r="244" spans="1:14" x14ac:dyDescent="0.35">
      <c r="A244" s="113" t="s">
        <v>38</v>
      </c>
      <c r="B244" s="230"/>
      <c r="C244" s="230">
        <v>0.19700000000000001</v>
      </c>
      <c r="D244" s="230"/>
      <c r="E244" s="234"/>
      <c r="F244" s="235"/>
      <c r="G244" s="235"/>
      <c r="H244" s="235"/>
      <c r="I244" s="235"/>
      <c r="J244" s="235"/>
      <c r="K244" s="235"/>
      <c r="L244" s="235"/>
      <c r="M244" s="235"/>
      <c r="N244" s="235"/>
    </row>
    <row r="245" spans="1:14" x14ac:dyDescent="0.35">
      <c r="A245" s="113" t="s">
        <v>51</v>
      </c>
      <c r="B245" s="230"/>
      <c r="C245" s="230">
        <v>1.9E-2</v>
      </c>
      <c r="D245" s="230"/>
      <c r="E245" s="234"/>
      <c r="F245" s="235"/>
      <c r="G245" s="235"/>
      <c r="H245" s="235"/>
      <c r="I245" s="235"/>
      <c r="J245" s="235"/>
      <c r="K245" s="235"/>
      <c r="L245" s="235"/>
      <c r="M245" s="235"/>
      <c r="N245" s="235"/>
    </row>
    <row r="246" spans="1:14" x14ac:dyDescent="0.35">
      <c r="A246" s="113" t="s">
        <v>54</v>
      </c>
      <c r="B246" s="230"/>
      <c r="C246" s="230">
        <v>1E-3</v>
      </c>
      <c r="D246" s="230"/>
      <c r="E246" s="234"/>
      <c r="F246" s="235"/>
      <c r="G246" s="235"/>
      <c r="H246" s="235"/>
      <c r="I246" s="235"/>
      <c r="J246" s="235"/>
      <c r="K246" s="235"/>
      <c r="L246" s="235"/>
      <c r="M246" s="235"/>
      <c r="N246" s="235"/>
    </row>
    <row r="247" spans="1:14" x14ac:dyDescent="0.35">
      <c r="A247" s="113" t="s">
        <v>65</v>
      </c>
      <c r="B247" s="230">
        <v>0</v>
      </c>
      <c r="C247" s="230">
        <v>1E-3</v>
      </c>
      <c r="D247" s="230"/>
      <c r="E247" s="234"/>
      <c r="F247" s="235"/>
      <c r="G247" s="235"/>
      <c r="H247" s="235"/>
      <c r="I247" s="235"/>
      <c r="J247" s="235"/>
      <c r="K247" s="235"/>
      <c r="L247" s="235"/>
      <c r="M247" s="235"/>
      <c r="N247" s="235"/>
    </row>
    <row r="248" spans="1:14" x14ac:dyDescent="0.35">
      <c r="A248" s="113" t="s">
        <v>66</v>
      </c>
      <c r="B248" s="230"/>
      <c r="C248" s="230">
        <v>1E-3</v>
      </c>
      <c r="D248" s="230"/>
      <c r="E248" s="234"/>
      <c r="F248" s="235"/>
      <c r="G248" s="235"/>
      <c r="H248" s="235"/>
      <c r="I248" s="235"/>
      <c r="J248" s="235"/>
      <c r="K248" s="235"/>
      <c r="L248" s="235"/>
      <c r="M248" s="235"/>
      <c r="N248" s="235"/>
    </row>
    <row r="249" spans="1:14" x14ac:dyDescent="0.35">
      <c r="A249" s="113" t="s">
        <v>67</v>
      </c>
      <c r="B249" s="230">
        <v>4.3879999999999999</v>
      </c>
      <c r="C249" s="230"/>
      <c r="D249" s="230"/>
      <c r="E249" s="234"/>
      <c r="F249" s="235"/>
      <c r="G249" s="235"/>
      <c r="H249" s="235"/>
      <c r="I249" s="235"/>
      <c r="J249" s="235"/>
      <c r="K249" s="235"/>
      <c r="L249" s="235"/>
      <c r="M249" s="235"/>
      <c r="N249" s="235"/>
    </row>
    <row r="250" spans="1:14" x14ac:dyDescent="0.35">
      <c r="A250" s="113" t="s">
        <v>73</v>
      </c>
      <c r="B250" s="230">
        <v>16.161999999999999</v>
      </c>
      <c r="C250" s="230">
        <v>1.2999999999999999E-2</v>
      </c>
      <c r="D250" s="230"/>
      <c r="E250" s="234"/>
      <c r="F250" s="235"/>
      <c r="G250" s="235"/>
      <c r="H250" s="235"/>
      <c r="I250" s="235"/>
      <c r="J250" s="235"/>
      <c r="K250" s="235"/>
      <c r="L250" s="235"/>
      <c r="M250" s="235"/>
      <c r="N250" s="235"/>
    </row>
    <row r="251" spans="1:14" x14ac:dyDescent="0.35">
      <c r="A251" s="113" t="s">
        <v>78</v>
      </c>
      <c r="B251" s="230">
        <v>0.308</v>
      </c>
      <c r="C251" s="230"/>
      <c r="D251" s="230"/>
      <c r="E251" s="234"/>
      <c r="F251" s="235"/>
      <c r="G251" s="235"/>
      <c r="H251" s="235"/>
      <c r="I251" s="235"/>
      <c r="J251" s="235"/>
      <c r="K251" s="235"/>
      <c r="L251" s="235"/>
      <c r="M251" s="235"/>
      <c r="N251" s="235"/>
    </row>
    <row r="252" spans="1:14" x14ac:dyDescent="0.35">
      <c r="A252" s="113" t="s">
        <v>115</v>
      </c>
      <c r="B252" s="230">
        <v>6.0000000000000001E-3</v>
      </c>
      <c r="C252" s="230"/>
      <c r="D252" s="230"/>
      <c r="E252" s="234"/>
      <c r="F252" s="235"/>
      <c r="G252" s="235"/>
      <c r="H252" s="235"/>
      <c r="I252" s="235"/>
      <c r="J252" s="235"/>
      <c r="K252" s="235"/>
      <c r="L252" s="235"/>
      <c r="M252" s="235"/>
      <c r="N252" s="235"/>
    </row>
    <row r="253" spans="1:14" x14ac:dyDescent="0.35">
      <c r="A253" s="113" t="s">
        <v>161</v>
      </c>
      <c r="B253" s="230"/>
      <c r="C253" s="230">
        <v>1.7000000000000001E-2</v>
      </c>
      <c r="D253" s="230"/>
      <c r="E253" s="234"/>
      <c r="F253" s="235"/>
      <c r="G253" s="235"/>
      <c r="H253" s="235"/>
      <c r="I253" s="235"/>
      <c r="J253" s="235"/>
      <c r="K253" s="235"/>
      <c r="L253" s="235"/>
      <c r="M253" s="235"/>
      <c r="N253" s="235"/>
    </row>
    <row r="254" spans="1:14" x14ac:dyDescent="0.35">
      <c r="A254" s="113" t="s">
        <v>167</v>
      </c>
      <c r="B254" s="230"/>
      <c r="C254" s="230">
        <v>2E-3</v>
      </c>
      <c r="D254" s="230"/>
      <c r="E254" s="234"/>
      <c r="F254" s="235"/>
      <c r="G254" s="235"/>
      <c r="H254" s="235"/>
      <c r="I254" s="235"/>
      <c r="J254" s="235"/>
      <c r="K254" s="235"/>
      <c r="L254" s="235"/>
      <c r="M254" s="235"/>
      <c r="N254" s="235"/>
    </row>
    <row r="255" spans="1:14" x14ac:dyDescent="0.35">
      <c r="A255" s="113" t="s">
        <v>168</v>
      </c>
      <c r="B255" s="230">
        <v>2E-3</v>
      </c>
      <c r="C255" s="230"/>
      <c r="D255" s="230"/>
      <c r="E255" s="234"/>
      <c r="F255" s="235"/>
      <c r="G255" s="235"/>
      <c r="H255" s="235"/>
      <c r="I255" s="235"/>
      <c r="J255" s="235"/>
      <c r="K255" s="235"/>
      <c r="L255" s="235"/>
      <c r="M255" s="235"/>
      <c r="N255" s="235"/>
    </row>
    <row r="256" spans="1:14" x14ac:dyDescent="0.35">
      <c r="A256" s="113" t="s">
        <v>260</v>
      </c>
      <c r="B256" s="230"/>
      <c r="C256" s="230">
        <v>0</v>
      </c>
      <c r="D256" s="230"/>
      <c r="E256" s="234"/>
      <c r="F256" s="235"/>
      <c r="G256" s="235"/>
      <c r="H256" s="235"/>
      <c r="I256" s="235"/>
      <c r="J256" s="235"/>
      <c r="K256" s="235"/>
      <c r="L256" s="235"/>
      <c r="M256" s="235"/>
      <c r="N256" s="235"/>
    </row>
    <row r="257" spans="1:14" x14ac:dyDescent="0.35">
      <c r="A257" s="115" t="s">
        <v>261</v>
      </c>
      <c r="B257" s="233"/>
      <c r="C257" s="233"/>
      <c r="D257" s="233"/>
      <c r="E257" s="238"/>
      <c r="F257" s="235"/>
      <c r="G257" s="235"/>
      <c r="H257" s="235"/>
      <c r="I257" s="235"/>
      <c r="J257" s="235"/>
      <c r="K257" s="235"/>
      <c r="L257" s="235"/>
      <c r="M257" s="235"/>
      <c r="N257" s="235"/>
    </row>
    <row r="258" spans="1:14" x14ac:dyDescent="0.35">
      <c r="B258" s="36"/>
      <c r="C258" s="36"/>
      <c r="D258" s="36"/>
      <c r="G258" s="36"/>
      <c r="H258" s="36"/>
      <c r="I258" s="36"/>
      <c r="J258" s="36"/>
      <c r="L258" s="36"/>
      <c r="M258" s="36"/>
      <c r="N258" s="36"/>
    </row>
  </sheetData>
  <sortState xmlns:xlrd2="http://schemas.microsoft.com/office/spreadsheetml/2017/richdata2" ref="F5:I224">
    <sortCondition descending="1" ref="I5:I224"/>
  </sortState>
  <mergeCells count="8">
    <mergeCell ref="A1:G1"/>
    <mergeCell ref="P1:Q1"/>
    <mergeCell ref="C3:D3"/>
    <mergeCell ref="H3:I3"/>
    <mergeCell ref="M3:N3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20"/>
  <sheetViews>
    <sheetView zoomScaleNormal="10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1" style="1" bestFit="1" customWidth="1"/>
    <col min="3" max="3" width="17.453125" style="1" customWidth="1"/>
    <col min="4" max="4" width="15.453125" style="1" customWidth="1"/>
    <col min="5" max="16384" width="9.1796875" style="1"/>
  </cols>
  <sheetData>
    <row r="1" spans="1:7" x14ac:dyDescent="0.35">
      <c r="A1" s="9" t="s">
        <v>598</v>
      </c>
      <c r="B1" s="32"/>
      <c r="C1" s="9"/>
      <c r="D1" s="9"/>
      <c r="F1" s="322" t="s">
        <v>319</v>
      </c>
      <c r="G1" s="322"/>
    </row>
    <row r="2" spans="1:7" x14ac:dyDescent="0.35">
      <c r="A2" s="240" t="s">
        <v>333</v>
      </c>
      <c r="B2" s="241">
        <v>44531</v>
      </c>
      <c r="C2" s="241">
        <v>44866</v>
      </c>
      <c r="D2" s="241">
        <v>44896</v>
      </c>
    </row>
    <row r="3" spans="1:7" x14ac:dyDescent="0.35">
      <c r="A3" s="112" t="s">
        <v>639</v>
      </c>
      <c r="B3" s="229">
        <v>132665.04399999999</v>
      </c>
      <c r="C3" s="229">
        <v>179406.889</v>
      </c>
      <c r="D3" s="229">
        <v>148061.99600000001</v>
      </c>
      <c r="E3" s="31"/>
      <c r="F3" s="31"/>
    </row>
    <row r="4" spans="1:7" x14ac:dyDescent="0.35">
      <c r="A4" s="113" t="s">
        <v>640</v>
      </c>
      <c r="B4" s="230">
        <v>57961.091999999997</v>
      </c>
      <c r="C4" s="230">
        <v>194588.731</v>
      </c>
      <c r="D4" s="230">
        <v>116573.966</v>
      </c>
      <c r="E4" s="31"/>
      <c r="F4" s="31"/>
    </row>
    <row r="5" spans="1:7" x14ac:dyDescent="0.35">
      <c r="A5" s="113" t="s">
        <v>566</v>
      </c>
      <c r="B5" s="230">
        <v>62</v>
      </c>
      <c r="C5" s="230">
        <v>54.148000000000003</v>
      </c>
      <c r="D5" s="230">
        <v>334.07499999999999</v>
      </c>
      <c r="E5" s="31"/>
      <c r="F5" s="31"/>
    </row>
    <row r="6" spans="1:7" x14ac:dyDescent="0.35">
      <c r="A6" s="113" t="s">
        <v>638</v>
      </c>
      <c r="B6" s="230">
        <v>218.292</v>
      </c>
      <c r="C6" s="230">
        <v>139.87799999999999</v>
      </c>
      <c r="D6" s="230">
        <v>143.29400000000001</v>
      </c>
    </row>
    <row r="7" spans="1:7" x14ac:dyDescent="0.35">
      <c r="A7" s="113" t="s">
        <v>565</v>
      </c>
      <c r="B7" s="230">
        <v>3.0000000000000001E-3</v>
      </c>
      <c r="C7" s="230"/>
      <c r="D7" s="230"/>
    </row>
    <row r="8" spans="1:7" x14ac:dyDescent="0.35">
      <c r="A8" s="113" t="s">
        <v>363</v>
      </c>
      <c r="B8" s="230">
        <v>27.75</v>
      </c>
      <c r="C8" s="230"/>
      <c r="D8" s="230"/>
    </row>
    <row r="9" spans="1:7" x14ac:dyDescent="0.35">
      <c r="A9" s="113" t="s">
        <v>641</v>
      </c>
      <c r="B9" s="230">
        <v>234</v>
      </c>
      <c r="C9" s="230"/>
      <c r="D9" s="230"/>
    </row>
    <row r="10" spans="1:7" x14ac:dyDescent="0.35">
      <c r="A10" s="242" t="s">
        <v>293</v>
      </c>
      <c r="B10" s="243">
        <f>SUM(B3:B9)</f>
        <v>191168.18099999998</v>
      </c>
      <c r="C10" s="243">
        <f>SUM(C3:C9)</f>
        <v>374189.64600000001</v>
      </c>
      <c r="D10" s="243">
        <f>SUM(D3:D9)</f>
        <v>265113.33100000001</v>
      </c>
    </row>
    <row r="11" spans="1:7" x14ac:dyDescent="0.35">
      <c r="C11" s="31"/>
      <c r="D11" s="31"/>
    </row>
    <row r="12" spans="1:7" x14ac:dyDescent="0.35">
      <c r="B12" s="31"/>
      <c r="C12" s="31"/>
      <c r="D12" s="31"/>
    </row>
    <row r="13" spans="1:7" x14ac:dyDescent="0.35">
      <c r="B13" s="31"/>
      <c r="C13" s="31"/>
      <c r="D13" s="31"/>
      <c r="E13" s="31"/>
    </row>
    <row r="14" spans="1:7" x14ac:dyDescent="0.35">
      <c r="B14" s="31"/>
      <c r="C14" s="31"/>
      <c r="D14" s="31"/>
      <c r="E14" s="31"/>
    </row>
    <row r="15" spans="1:7" x14ac:dyDescent="0.35">
      <c r="D15" s="31"/>
      <c r="E15" s="31"/>
    </row>
    <row r="16" spans="1:7" x14ac:dyDescent="0.35">
      <c r="D16" s="31"/>
      <c r="E16" s="31"/>
    </row>
    <row r="17" spans="4:5" x14ac:dyDescent="0.35">
      <c r="D17" s="31"/>
      <c r="E17" s="31"/>
    </row>
    <row r="18" spans="4:5" x14ac:dyDescent="0.35">
      <c r="D18" s="31"/>
      <c r="E18" s="31"/>
    </row>
    <row r="19" spans="4:5" x14ac:dyDescent="0.35">
      <c r="D19" s="31"/>
      <c r="E19" s="31"/>
    </row>
    <row r="20" spans="4:5" x14ac:dyDescent="0.35">
      <c r="D20" s="31"/>
      <c r="E20" s="31"/>
    </row>
  </sheetData>
  <sortState xmlns:xlrd2="http://schemas.microsoft.com/office/spreadsheetml/2017/richdata2" ref="A3:D7">
    <sortCondition descending="1" ref="D3:D7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2"/>
  <sheetViews>
    <sheetView zoomScaleNormal="10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333" t="s">
        <v>599</v>
      </c>
      <c r="B1" s="333"/>
      <c r="C1" s="333"/>
      <c r="D1" s="333"/>
      <c r="F1" s="322" t="s">
        <v>319</v>
      </c>
      <c r="G1" s="322"/>
    </row>
    <row r="2" spans="1:7" x14ac:dyDescent="0.35">
      <c r="A2" s="2" t="s">
        <v>333</v>
      </c>
      <c r="B2" s="30">
        <v>44531</v>
      </c>
      <c r="C2" s="30">
        <v>44866</v>
      </c>
      <c r="D2" s="30">
        <v>44896</v>
      </c>
    </row>
    <row r="3" spans="1:7" x14ac:dyDescent="0.35">
      <c r="A3" s="112" t="s">
        <v>640</v>
      </c>
      <c r="B3" s="229">
        <v>82121.243000000002</v>
      </c>
      <c r="C3" s="229">
        <v>268416.25599999999</v>
      </c>
      <c r="D3" s="229">
        <v>226384.226</v>
      </c>
      <c r="E3" s="31"/>
      <c r="F3" s="31"/>
    </row>
    <row r="4" spans="1:7" x14ac:dyDescent="0.35">
      <c r="A4" s="113" t="s">
        <v>639</v>
      </c>
      <c r="B4" s="230">
        <v>201959.19899999999</v>
      </c>
      <c r="C4" s="230">
        <v>249056.15100000001</v>
      </c>
      <c r="D4" s="230">
        <v>173122.003</v>
      </c>
      <c r="E4" s="31"/>
      <c r="F4" s="31"/>
    </row>
    <row r="5" spans="1:7" x14ac:dyDescent="0.35">
      <c r="A5" s="113" t="s">
        <v>638</v>
      </c>
      <c r="B5" s="230">
        <v>157.941</v>
      </c>
      <c r="C5" s="230">
        <v>226.61</v>
      </c>
      <c r="D5" s="230">
        <v>198.74600000000001</v>
      </c>
      <c r="E5" s="31"/>
      <c r="F5" s="31"/>
    </row>
    <row r="6" spans="1:7" x14ac:dyDescent="0.35">
      <c r="A6" s="113" t="s">
        <v>363</v>
      </c>
      <c r="B6" s="230">
        <v>7.843</v>
      </c>
      <c r="C6" s="230">
        <v>106.157</v>
      </c>
      <c r="D6" s="230">
        <v>4.7549999999999999</v>
      </c>
    </row>
    <row r="7" spans="1:7" x14ac:dyDescent="0.35">
      <c r="A7" s="113" t="s">
        <v>566</v>
      </c>
      <c r="B7" s="230">
        <v>47.262999999999998</v>
      </c>
      <c r="C7" s="230">
        <v>16.093</v>
      </c>
      <c r="D7" s="230">
        <v>0.97</v>
      </c>
    </row>
    <row r="8" spans="1:7" x14ac:dyDescent="0.35">
      <c r="A8" s="113" t="s">
        <v>565</v>
      </c>
      <c r="B8" s="230"/>
      <c r="C8" s="230">
        <v>12</v>
      </c>
      <c r="D8" s="230">
        <v>0.04</v>
      </c>
    </row>
    <row r="9" spans="1:7" x14ac:dyDescent="0.35">
      <c r="A9" s="113" t="s">
        <v>642</v>
      </c>
      <c r="B9" s="230">
        <v>1.7999999999999999E-2</v>
      </c>
      <c r="C9" s="230"/>
      <c r="D9" s="230"/>
    </row>
    <row r="10" spans="1:7" x14ac:dyDescent="0.35">
      <c r="A10" s="113" t="s">
        <v>641</v>
      </c>
      <c r="B10" s="230">
        <v>0.05</v>
      </c>
      <c r="C10" s="230"/>
      <c r="D10" s="230"/>
    </row>
    <row r="11" spans="1:7" x14ac:dyDescent="0.35">
      <c r="A11" s="7" t="s">
        <v>293</v>
      </c>
      <c r="B11" s="239">
        <f>SUM(B3:B10)</f>
        <v>284293.55699999991</v>
      </c>
      <c r="C11" s="239">
        <f>SUM(C3:C10)</f>
        <v>517833.26699999999</v>
      </c>
      <c r="D11" s="239">
        <f>SUM(D3:D10)</f>
        <v>399710.73999999993</v>
      </c>
    </row>
    <row r="12" spans="1:7" x14ac:dyDescent="0.35">
      <c r="B12" s="31"/>
      <c r="C12" s="31"/>
      <c r="D12" s="31"/>
    </row>
    <row r="13" spans="1:7" x14ac:dyDescent="0.35">
      <c r="B13" s="31"/>
      <c r="C13" s="31"/>
      <c r="D13" s="31"/>
    </row>
    <row r="14" spans="1:7" x14ac:dyDescent="0.35">
      <c r="B14" s="31"/>
      <c r="C14" s="31"/>
      <c r="D14" s="31"/>
      <c r="E14" s="31"/>
    </row>
    <row r="15" spans="1:7" x14ac:dyDescent="0.35">
      <c r="D15" s="31"/>
      <c r="E15" s="31"/>
    </row>
    <row r="16" spans="1:7" x14ac:dyDescent="0.35">
      <c r="D16" s="31"/>
      <c r="E16" s="31"/>
    </row>
    <row r="17" spans="4:5" x14ac:dyDescent="0.35">
      <c r="D17" s="31"/>
      <c r="E17" s="31"/>
    </row>
    <row r="18" spans="4:5" x14ac:dyDescent="0.35">
      <c r="D18" s="31"/>
      <c r="E18" s="31"/>
    </row>
    <row r="19" spans="4:5" x14ac:dyDescent="0.35">
      <c r="D19" s="31"/>
      <c r="E19" s="31"/>
    </row>
    <row r="20" spans="4:5" x14ac:dyDescent="0.35">
      <c r="D20" s="31"/>
      <c r="E20" s="31"/>
    </row>
    <row r="21" spans="4:5" x14ac:dyDescent="0.35">
      <c r="D21" s="31"/>
      <c r="E21" s="31"/>
    </row>
    <row r="22" spans="4:5" x14ac:dyDescent="0.35">
      <c r="D22" s="31"/>
      <c r="E22" s="31"/>
    </row>
  </sheetData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25"/>
  <sheetViews>
    <sheetView workbookViewId="0">
      <selection activeCell="G1" sqref="G1"/>
    </sheetView>
  </sheetViews>
  <sheetFormatPr defaultRowHeight="15.5" x14ac:dyDescent="0.35"/>
  <cols>
    <col min="1" max="1" width="30.7265625" style="1" customWidth="1"/>
    <col min="2" max="2" width="13.90625" style="1" customWidth="1"/>
    <col min="3" max="3" width="12.36328125" style="1" customWidth="1"/>
    <col min="4" max="4" width="31.26953125" style="1" customWidth="1"/>
    <col min="5" max="5" width="9" style="1" bestFit="1" customWidth="1"/>
    <col min="6" max="16384" width="8.7265625" style="1"/>
  </cols>
  <sheetData>
    <row r="1" spans="1:7" x14ac:dyDescent="0.35">
      <c r="A1" s="9" t="s">
        <v>659</v>
      </c>
      <c r="G1" s="28" t="s">
        <v>319</v>
      </c>
    </row>
    <row r="2" spans="1:7" x14ac:dyDescent="0.35">
      <c r="A2" s="330" t="s">
        <v>352</v>
      </c>
      <c r="B2" s="330"/>
      <c r="C2" s="157"/>
      <c r="D2" s="330" t="s">
        <v>268</v>
      </c>
      <c r="E2" s="330"/>
      <c r="F2" s="160"/>
    </row>
    <row r="3" spans="1:7" x14ac:dyDescent="0.35">
      <c r="A3" s="288" t="s">
        <v>364</v>
      </c>
      <c r="B3" s="289">
        <v>2436.0569999999998</v>
      </c>
      <c r="C3" s="157"/>
      <c r="D3" s="288" t="s">
        <v>643</v>
      </c>
      <c r="E3" s="289">
        <v>4061.252</v>
      </c>
      <c r="F3" s="158"/>
    </row>
    <row r="4" spans="1:7" x14ac:dyDescent="0.35">
      <c r="A4" s="118" t="s">
        <v>643</v>
      </c>
      <c r="B4" s="290">
        <v>2233.1480000000001</v>
      </c>
      <c r="C4" s="157"/>
      <c r="D4" s="118" t="s">
        <v>365</v>
      </c>
      <c r="E4" s="290">
        <v>1799.77</v>
      </c>
      <c r="F4" s="158"/>
    </row>
    <row r="5" spans="1:7" x14ac:dyDescent="0.35">
      <c r="A5" s="118" t="s">
        <v>366</v>
      </c>
      <c r="B5" s="290">
        <v>1006.597</v>
      </c>
      <c r="C5" s="157"/>
      <c r="D5" s="118" t="s">
        <v>644</v>
      </c>
      <c r="E5" s="290">
        <v>1768.0909999999999</v>
      </c>
      <c r="F5" s="158"/>
    </row>
    <row r="6" spans="1:7" x14ac:dyDescent="0.35">
      <c r="A6" s="118" t="s">
        <v>645</v>
      </c>
      <c r="B6" s="290">
        <v>825.22699999999998</v>
      </c>
      <c r="C6" s="157"/>
      <c r="D6" s="118" t="s">
        <v>646</v>
      </c>
      <c r="E6" s="290">
        <v>1010.4</v>
      </c>
      <c r="F6" s="158"/>
    </row>
    <row r="7" spans="1:7" x14ac:dyDescent="0.35">
      <c r="A7" s="118" t="s">
        <v>646</v>
      </c>
      <c r="B7" s="290">
        <v>772.18499999999995</v>
      </c>
      <c r="C7" s="157"/>
      <c r="D7" s="118" t="s">
        <v>660</v>
      </c>
      <c r="E7" s="177">
        <v>366.84399999999999</v>
      </c>
      <c r="F7" s="158"/>
    </row>
    <row r="8" spans="1:7" x14ac:dyDescent="0.35">
      <c r="A8" s="118" t="s">
        <v>365</v>
      </c>
      <c r="B8" s="290">
        <v>658.39099999999996</v>
      </c>
      <c r="C8" s="157"/>
      <c r="D8" s="118" t="s">
        <v>364</v>
      </c>
      <c r="E8" s="290">
        <v>341.79500000000002</v>
      </c>
      <c r="F8" s="158"/>
    </row>
    <row r="9" spans="1:7" x14ac:dyDescent="0.35">
      <c r="A9" s="118" t="s">
        <v>647</v>
      </c>
      <c r="B9" s="290">
        <v>242.685</v>
      </c>
      <c r="C9" s="157"/>
      <c r="D9" s="118" t="s">
        <v>366</v>
      </c>
      <c r="E9" s="290">
        <v>264.14600000000002</v>
      </c>
      <c r="F9" s="158"/>
      <c r="G9" s="60"/>
    </row>
    <row r="10" spans="1:7" x14ac:dyDescent="0.35">
      <c r="A10" s="118" t="s">
        <v>644</v>
      </c>
      <c r="B10" s="290">
        <v>236.93600000000001</v>
      </c>
      <c r="C10" s="157"/>
      <c r="D10" s="118" t="s">
        <v>648</v>
      </c>
      <c r="E10" s="290">
        <v>80.518000000000001</v>
      </c>
      <c r="F10" s="158"/>
    </row>
    <row r="11" spans="1:7" x14ac:dyDescent="0.35">
      <c r="A11" s="118" t="s">
        <v>648</v>
      </c>
      <c r="B11" s="290">
        <v>126.994</v>
      </c>
      <c r="C11" s="157"/>
      <c r="D11" s="118" t="s">
        <v>645</v>
      </c>
      <c r="E11" s="290">
        <v>40.470999999999997</v>
      </c>
      <c r="F11" s="158"/>
    </row>
    <row r="12" spans="1:7" x14ac:dyDescent="0.35">
      <c r="A12" s="118" t="s">
        <v>649</v>
      </c>
      <c r="B12" s="290">
        <v>111.663</v>
      </c>
      <c r="C12" s="157"/>
      <c r="D12" s="118" t="s">
        <v>651</v>
      </c>
      <c r="E12" s="290">
        <v>33.164000000000001</v>
      </c>
      <c r="F12" s="158"/>
    </row>
    <row r="13" spans="1:7" x14ac:dyDescent="0.35">
      <c r="A13" s="118" t="s">
        <v>650</v>
      </c>
      <c r="B13" s="290">
        <v>5.5170000000000003</v>
      </c>
      <c r="C13" s="157"/>
      <c r="D13" s="118" t="s">
        <v>649</v>
      </c>
      <c r="E13" s="290">
        <v>19.91</v>
      </c>
      <c r="F13" s="159"/>
    </row>
    <row r="14" spans="1:7" x14ac:dyDescent="0.35">
      <c r="A14" s="118" t="s">
        <v>509</v>
      </c>
      <c r="B14" s="290">
        <v>0.80600000000000005</v>
      </c>
      <c r="C14" s="157"/>
      <c r="D14" s="118" t="s">
        <v>652</v>
      </c>
      <c r="E14" s="290">
        <v>6.6239999999999997</v>
      </c>
      <c r="F14" s="159"/>
    </row>
    <row r="15" spans="1:7" x14ac:dyDescent="0.35">
      <c r="A15" s="118" t="s">
        <v>652</v>
      </c>
      <c r="B15" s="290">
        <v>0.77800000000000002</v>
      </c>
      <c r="C15" s="157"/>
      <c r="D15" s="118" t="s">
        <v>511</v>
      </c>
      <c r="E15" s="290">
        <v>1.9450000000000001</v>
      </c>
      <c r="F15" s="159"/>
    </row>
    <row r="16" spans="1:7" x14ac:dyDescent="0.35">
      <c r="A16" s="118" t="s">
        <v>511</v>
      </c>
      <c r="B16" s="290">
        <v>4.9000000000000002E-2</v>
      </c>
      <c r="C16" s="157"/>
      <c r="D16" s="118" t="s">
        <v>653</v>
      </c>
      <c r="E16" s="290">
        <v>1.0229999999999999</v>
      </c>
      <c r="F16" s="159"/>
    </row>
    <row r="17" spans="1:6" x14ac:dyDescent="0.35">
      <c r="A17" s="291" t="s">
        <v>651</v>
      </c>
      <c r="B17" s="292">
        <v>8.0000000000000002E-3</v>
      </c>
      <c r="C17" s="157"/>
      <c r="D17" s="118" t="s">
        <v>654</v>
      </c>
      <c r="E17" s="290">
        <v>0.28100000000000003</v>
      </c>
      <c r="F17" s="159"/>
    </row>
    <row r="18" spans="1:6" x14ac:dyDescent="0.35">
      <c r="A18" s="122" t="s">
        <v>293</v>
      </c>
      <c r="B18" s="123">
        <f>SUM(B3:B17)</f>
        <v>8657.0410000000029</v>
      </c>
      <c r="C18" s="157"/>
      <c r="D18" s="118" t="s">
        <v>655</v>
      </c>
      <c r="E18" s="290">
        <v>0.191</v>
      </c>
      <c r="F18" s="159"/>
    </row>
    <row r="19" spans="1:6" x14ac:dyDescent="0.35">
      <c r="A19" s="157"/>
      <c r="B19" s="157"/>
      <c r="C19" s="157"/>
      <c r="D19" s="118" t="s">
        <v>512</v>
      </c>
      <c r="E19" s="290">
        <v>0.16800000000000001</v>
      </c>
      <c r="F19" s="159"/>
    </row>
    <row r="20" spans="1:6" x14ac:dyDescent="0.35">
      <c r="A20" s="157"/>
      <c r="B20" s="157"/>
      <c r="C20" s="157"/>
      <c r="D20" s="118" t="s">
        <v>509</v>
      </c>
      <c r="E20" s="290">
        <v>0.114</v>
      </c>
      <c r="F20" s="159"/>
    </row>
    <row r="21" spans="1:6" x14ac:dyDescent="0.35">
      <c r="A21" s="157"/>
      <c r="B21" s="157"/>
      <c r="C21" s="157"/>
      <c r="D21" s="118" t="s">
        <v>510</v>
      </c>
      <c r="E21" s="290">
        <v>0.08</v>
      </c>
      <c r="F21" s="159"/>
    </row>
    <row r="22" spans="1:6" x14ac:dyDescent="0.35">
      <c r="A22" s="157"/>
      <c r="B22" s="157"/>
      <c r="C22" s="157"/>
      <c r="D22" s="118" t="s">
        <v>650</v>
      </c>
      <c r="E22" s="290">
        <v>8.9999999999999993E-3</v>
      </c>
      <c r="F22" s="159"/>
    </row>
    <row r="23" spans="1:6" x14ac:dyDescent="0.35">
      <c r="A23" s="157"/>
      <c r="B23" s="157"/>
      <c r="C23" s="157"/>
      <c r="D23" s="122" t="s">
        <v>293</v>
      </c>
      <c r="E23" s="123">
        <f>SUM(E3:E22)</f>
        <v>9796.7959999999985</v>
      </c>
      <c r="F23" s="124"/>
    </row>
    <row r="24" spans="1:6" x14ac:dyDescent="0.35">
      <c r="A24" s="157"/>
      <c r="B24" s="157"/>
      <c r="C24" s="157"/>
    </row>
    <row r="25" spans="1:6" x14ac:dyDescent="0.35">
      <c r="B25" s="29"/>
    </row>
  </sheetData>
  <mergeCells count="2">
    <mergeCell ref="A2:B2"/>
    <mergeCell ref="D2:E2"/>
  </mergeCells>
  <hyperlinks>
    <hyperlink ref="G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G1" sqref="G1:H1"/>
    </sheetView>
  </sheetViews>
  <sheetFormatPr defaultColWidth="8.7265625" defaultRowHeight="15.5" x14ac:dyDescent="0.35"/>
  <cols>
    <col min="1" max="1" width="8.7265625" style="1"/>
    <col min="2" max="2" width="14.90625" style="1" customWidth="1"/>
    <col min="3" max="3" width="16.90625" style="1" customWidth="1"/>
    <col min="4" max="4" width="29.08984375" style="1" customWidth="1"/>
    <col min="5" max="5" width="28.81640625" style="1" customWidth="1"/>
    <col min="6" max="16384" width="8.7265625" style="1"/>
  </cols>
  <sheetData>
    <row r="1" spans="1:8" x14ac:dyDescent="0.35">
      <c r="A1" s="318" t="s">
        <v>502</v>
      </c>
      <c r="B1" s="318"/>
      <c r="C1" s="318"/>
      <c r="G1" s="319" t="s">
        <v>319</v>
      </c>
      <c r="H1" s="319"/>
    </row>
    <row r="2" spans="1:8" x14ac:dyDescent="0.35">
      <c r="A2" s="89" t="s">
        <v>270</v>
      </c>
      <c r="B2" s="90" t="s">
        <v>352</v>
      </c>
      <c r="C2" s="90" t="s">
        <v>268</v>
      </c>
      <c r="D2" s="90" t="s">
        <v>587</v>
      </c>
      <c r="E2" s="88" t="s">
        <v>588</v>
      </c>
    </row>
    <row r="3" spans="1:8" x14ac:dyDescent="0.35">
      <c r="A3" s="131" t="s">
        <v>271</v>
      </c>
      <c r="B3" s="193">
        <v>5161.799</v>
      </c>
      <c r="C3" s="193">
        <v>7141.4809999999998</v>
      </c>
      <c r="D3" s="132">
        <f>B3</f>
        <v>5161.799</v>
      </c>
      <c r="E3" s="132">
        <f>C3</f>
        <v>7141.4809999999998</v>
      </c>
      <c r="F3" s="59"/>
    </row>
    <row r="4" spans="1:8" x14ac:dyDescent="0.35">
      <c r="A4" s="131" t="s">
        <v>272</v>
      </c>
      <c r="B4" s="193">
        <v>3828.7089999999998</v>
      </c>
      <c r="C4" s="193">
        <v>6306.6</v>
      </c>
      <c r="D4" s="132">
        <f>SUM(B3:B4)</f>
        <v>8990.5079999999998</v>
      </c>
      <c r="E4" s="132">
        <f>SUM(C3:C4)</f>
        <v>13448.081</v>
      </c>
      <c r="F4" s="59"/>
    </row>
    <row r="5" spans="1:8" x14ac:dyDescent="0.35">
      <c r="A5" s="131" t="s">
        <v>273</v>
      </c>
      <c r="B5" s="193">
        <v>4674.2</v>
      </c>
      <c r="C5" s="193">
        <v>7526.875</v>
      </c>
      <c r="D5" s="132">
        <f>SUM(B3:B5)</f>
        <v>13664.707999999999</v>
      </c>
      <c r="E5" s="132">
        <f>SUM(C3:C5)</f>
        <v>20974.955999999998</v>
      </c>
      <c r="F5" s="59"/>
    </row>
    <row r="6" spans="1:8" x14ac:dyDescent="0.35">
      <c r="A6" s="131" t="s">
        <v>274</v>
      </c>
      <c r="B6" s="193">
        <v>6541.9129999999996</v>
      </c>
      <c r="C6" s="193">
        <v>6175.3530000000001</v>
      </c>
      <c r="D6" s="132">
        <f>SUM(B3:B6)</f>
        <v>20206.620999999999</v>
      </c>
      <c r="E6" s="132">
        <f>SUM(C3:C6)</f>
        <v>27150.308999999997</v>
      </c>
      <c r="F6" s="59"/>
    </row>
    <row r="7" spans="1:8" x14ac:dyDescent="0.35">
      <c r="A7" s="131" t="s">
        <v>275</v>
      </c>
      <c r="B7" s="193">
        <v>3983.674</v>
      </c>
      <c r="C7" s="193">
        <v>6572.2349999999997</v>
      </c>
      <c r="D7" s="132">
        <f>SUM(B3:B7)</f>
        <v>24190.294999999998</v>
      </c>
      <c r="E7" s="132">
        <f>SUM(C3:C7)</f>
        <v>33722.543999999994</v>
      </c>
      <c r="F7" s="59"/>
    </row>
    <row r="8" spans="1:8" x14ac:dyDescent="0.35">
      <c r="A8" s="131" t="s">
        <v>276</v>
      </c>
      <c r="B8" s="193">
        <v>6930.3770000000004</v>
      </c>
      <c r="C8" s="193">
        <v>8376.9210000000003</v>
      </c>
      <c r="D8" s="132">
        <f>SUM(B3:B8)</f>
        <v>31120.671999999999</v>
      </c>
      <c r="E8" s="132">
        <f>SUM(C3:C8)</f>
        <v>42099.464999999997</v>
      </c>
      <c r="F8" s="59"/>
      <c r="G8" s="31"/>
      <c r="H8" s="61"/>
    </row>
    <row r="9" spans="1:8" x14ac:dyDescent="0.35">
      <c r="A9" s="131" t="s">
        <v>277</v>
      </c>
      <c r="B9" s="193">
        <v>3654.4609999999998</v>
      </c>
      <c r="C9" s="193">
        <v>7217.4009999999998</v>
      </c>
      <c r="D9" s="132">
        <f>SUM(B3:B9)</f>
        <v>34775.133000000002</v>
      </c>
      <c r="E9" s="132">
        <f>SUM(C3:C9)</f>
        <v>49316.865999999995</v>
      </c>
      <c r="F9" s="59"/>
      <c r="G9" s="31"/>
      <c r="H9" s="31"/>
    </row>
    <row r="10" spans="1:8" x14ac:dyDescent="0.35">
      <c r="A10" s="131" t="s">
        <v>278</v>
      </c>
      <c r="B10" s="193">
        <v>5315.6570000000002</v>
      </c>
      <c r="C10" s="193">
        <v>7987.7190000000001</v>
      </c>
      <c r="D10" s="132">
        <f>SUM(B3:B10)</f>
        <v>40090.79</v>
      </c>
      <c r="E10" s="132">
        <f>SUM(C3:C10)</f>
        <v>57304.584999999992</v>
      </c>
      <c r="F10" s="59"/>
    </row>
    <row r="11" spans="1:8" x14ac:dyDescent="0.35">
      <c r="A11" s="131" t="s">
        <v>279</v>
      </c>
      <c r="B11" s="193">
        <v>5316.0810000000001</v>
      </c>
      <c r="C11" s="193">
        <v>8055.9870000000001</v>
      </c>
      <c r="D11" s="132">
        <f>SUM(B3:B11)</f>
        <v>45406.870999999999</v>
      </c>
      <c r="E11" s="132">
        <f>SUM(C3:C11)</f>
        <v>65360.571999999993</v>
      </c>
      <c r="F11" s="59"/>
    </row>
    <row r="12" spans="1:8" x14ac:dyDescent="0.35">
      <c r="A12" s="131" t="s">
        <v>280</v>
      </c>
      <c r="B12" s="193">
        <v>6897.4040000000005</v>
      </c>
      <c r="C12" s="193">
        <v>12424.692999999999</v>
      </c>
      <c r="D12" s="132">
        <f>SUM(B3:B12)</f>
        <v>52304.275000000001</v>
      </c>
      <c r="E12" s="132">
        <f>SUM(C3:C12)</f>
        <v>77785.264999999985</v>
      </c>
      <c r="F12" s="59"/>
    </row>
    <row r="13" spans="1:8" x14ac:dyDescent="0.35">
      <c r="A13" s="131" t="s">
        <v>281</v>
      </c>
      <c r="B13" s="193">
        <v>7258.5709999999999</v>
      </c>
      <c r="C13" s="193">
        <v>8815.1219999999994</v>
      </c>
      <c r="D13" s="132">
        <f>SUM(B3:B13)</f>
        <v>59562.846000000005</v>
      </c>
      <c r="E13" s="132">
        <f>SUM(C3:C13)</f>
        <v>86600.386999999988</v>
      </c>
      <c r="F13" s="59"/>
    </row>
    <row r="14" spans="1:8" x14ac:dyDescent="0.35">
      <c r="A14" s="133" t="s">
        <v>282</v>
      </c>
      <c r="B14" s="194">
        <v>6312.9859999999999</v>
      </c>
      <c r="C14" s="194">
        <v>8588.2189999999991</v>
      </c>
      <c r="D14" s="134">
        <f>SUM(B3:B14)</f>
        <v>65875.832000000009</v>
      </c>
      <c r="E14" s="134">
        <f>SUM(C3:C14)</f>
        <v>95188.605999999985</v>
      </c>
    </row>
    <row r="15" spans="1:8" x14ac:dyDescent="0.35">
      <c r="A15" s="9"/>
      <c r="B15" s="9"/>
    </row>
    <row r="17" spans="2:3" x14ac:dyDescent="0.35">
      <c r="B17" s="61"/>
      <c r="C17" s="60"/>
    </row>
    <row r="18" spans="2:3" x14ac:dyDescent="0.35">
      <c r="B18" s="31"/>
      <c r="C18" s="31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36"/>
  <sheetViews>
    <sheetView zoomScaleNormal="100" workbookViewId="0">
      <selection activeCell="L1" sqref="L1:M1"/>
    </sheetView>
  </sheetViews>
  <sheetFormatPr defaultRowHeight="15.5" x14ac:dyDescent="0.35"/>
  <cols>
    <col min="1" max="1" width="37.26953125" style="1" customWidth="1"/>
    <col min="2" max="2" width="11.36328125" style="1" bestFit="1" customWidth="1"/>
    <col min="3" max="3" width="12.26953125" style="1" customWidth="1"/>
    <col min="4" max="5" width="8.90625" style="1" bestFit="1" customWidth="1"/>
    <col min="6" max="6" width="11.90625" style="1" bestFit="1" customWidth="1"/>
    <col min="7" max="10" width="8.90625" style="1" bestFit="1" customWidth="1"/>
    <col min="11" max="16384" width="8.7265625" style="1"/>
  </cols>
  <sheetData>
    <row r="1" spans="1:13" x14ac:dyDescent="0.35">
      <c r="A1" s="354" t="s">
        <v>667</v>
      </c>
      <c r="B1" s="354"/>
      <c r="C1" s="354"/>
      <c r="D1" s="354"/>
      <c r="E1" s="354"/>
      <c r="F1" s="354"/>
      <c r="G1" s="354"/>
      <c r="H1" s="354"/>
      <c r="I1" s="354"/>
      <c r="J1" s="354"/>
      <c r="L1" s="322" t="s">
        <v>319</v>
      </c>
      <c r="M1" s="322"/>
    </row>
    <row r="2" spans="1:13" x14ac:dyDescent="0.35">
      <c r="A2" s="2" t="s">
        <v>498</v>
      </c>
      <c r="B2" s="2" t="s">
        <v>341</v>
      </c>
      <c r="C2" s="2" t="s">
        <v>342</v>
      </c>
      <c r="D2" s="2" t="s">
        <v>343</v>
      </c>
      <c r="E2" s="2" t="s">
        <v>344</v>
      </c>
      <c r="F2" s="2" t="s">
        <v>345</v>
      </c>
      <c r="G2" s="2" t="s">
        <v>346</v>
      </c>
      <c r="H2" s="2" t="s">
        <v>347</v>
      </c>
      <c r="I2" s="2" t="s">
        <v>348</v>
      </c>
      <c r="J2" s="2" t="s">
        <v>293</v>
      </c>
    </row>
    <row r="3" spans="1:13" x14ac:dyDescent="0.35">
      <c r="A3" s="23" t="s">
        <v>352</v>
      </c>
      <c r="B3" s="277">
        <v>8.1769999999999996</v>
      </c>
      <c r="C3" s="277">
        <v>8.8320000000000007</v>
      </c>
      <c r="D3" s="277">
        <v>9.8710000000000004</v>
      </c>
      <c r="E3" s="277">
        <v>25.306000000000001</v>
      </c>
      <c r="F3" s="277">
        <v>18.898</v>
      </c>
      <c r="G3" s="277">
        <v>44.390999999999998</v>
      </c>
      <c r="H3" s="277">
        <v>29.045999999999999</v>
      </c>
      <c r="I3" s="277">
        <v>32.173000000000002</v>
      </c>
      <c r="J3" s="161">
        <f>SUM(B3:I3)</f>
        <v>176.69399999999999</v>
      </c>
    </row>
    <row r="4" spans="1:13" x14ac:dyDescent="0.35">
      <c r="A4" s="35" t="s">
        <v>268</v>
      </c>
      <c r="B4" s="281">
        <v>0.81599999999999995</v>
      </c>
      <c r="C4" s="281">
        <v>2.06</v>
      </c>
      <c r="D4" s="281">
        <v>2.8149999999999999</v>
      </c>
      <c r="E4" s="281">
        <v>1.806</v>
      </c>
      <c r="F4" s="281">
        <v>1.7529999999999999</v>
      </c>
      <c r="G4" s="281">
        <v>7.7939999999999996</v>
      </c>
      <c r="H4" s="281">
        <v>1.115</v>
      </c>
      <c r="I4" s="281">
        <v>1.8120000000000001</v>
      </c>
      <c r="J4" s="8">
        <f>SUM(B4:I4)</f>
        <v>19.971</v>
      </c>
    </row>
    <row r="6" spans="1:13" x14ac:dyDescent="0.35">
      <c r="A6" s="11" t="s">
        <v>582</v>
      </c>
      <c r="B6" s="11" t="s">
        <v>501</v>
      </c>
      <c r="C6" s="282" t="s">
        <v>299</v>
      </c>
      <c r="D6" s="11" t="s">
        <v>500</v>
      </c>
      <c r="E6" s="11" t="s">
        <v>299</v>
      </c>
    </row>
    <row r="7" spans="1:13" x14ac:dyDescent="0.35">
      <c r="A7" s="22" t="s">
        <v>219</v>
      </c>
      <c r="B7" s="277">
        <v>1.613</v>
      </c>
      <c r="C7" s="6">
        <v>0.44892847202894526</v>
      </c>
      <c r="D7" s="283"/>
      <c r="E7" s="6">
        <v>0</v>
      </c>
      <c r="F7" s="31"/>
      <c r="H7" s="284"/>
      <c r="I7" s="284"/>
      <c r="J7" s="284"/>
    </row>
    <row r="8" spans="1:13" x14ac:dyDescent="0.35">
      <c r="A8" s="23" t="s">
        <v>218</v>
      </c>
      <c r="B8" s="279">
        <v>0.84299999999999997</v>
      </c>
      <c r="C8" s="6">
        <v>0.23462287781797947</v>
      </c>
      <c r="D8" s="285"/>
      <c r="E8" s="6">
        <v>0</v>
      </c>
      <c r="F8" s="31"/>
      <c r="G8" s="1" t="s">
        <v>568</v>
      </c>
      <c r="H8" s="284"/>
      <c r="I8" s="286"/>
      <c r="J8" s="286"/>
    </row>
    <row r="9" spans="1:13" x14ac:dyDescent="0.35">
      <c r="A9" s="23" t="s">
        <v>223</v>
      </c>
      <c r="B9" s="279">
        <v>0.39600000000000002</v>
      </c>
      <c r="C9" s="6">
        <v>0.110214305594211</v>
      </c>
      <c r="D9" s="285"/>
      <c r="E9" s="6">
        <v>0</v>
      </c>
      <c r="F9" s="31"/>
      <c r="H9" s="284"/>
      <c r="I9" s="287"/>
      <c r="J9" s="287"/>
    </row>
    <row r="10" spans="1:13" x14ac:dyDescent="0.35">
      <c r="A10" s="23" t="s">
        <v>0</v>
      </c>
      <c r="B10" s="279">
        <v>0.153</v>
      </c>
      <c r="C10" s="6">
        <v>4.2582799888672432E-2</v>
      </c>
      <c r="D10" s="285"/>
      <c r="E10" s="6">
        <v>0</v>
      </c>
      <c r="F10" s="31"/>
      <c r="H10" s="284"/>
      <c r="I10" s="287"/>
      <c r="J10" s="287"/>
    </row>
    <row r="11" spans="1:13" x14ac:dyDescent="0.35">
      <c r="A11" s="23" t="s">
        <v>184</v>
      </c>
      <c r="B11" s="279">
        <v>0.14000000000000001</v>
      </c>
      <c r="C11" s="6">
        <v>3.896465349290288E-2</v>
      </c>
      <c r="D11" s="285"/>
      <c r="E11" s="6">
        <v>0</v>
      </c>
      <c r="F11" s="31"/>
      <c r="H11" s="284"/>
      <c r="I11" s="287"/>
      <c r="J11" s="287"/>
    </row>
    <row r="12" spans="1:13" x14ac:dyDescent="0.35">
      <c r="A12" s="23" t="s">
        <v>254</v>
      </c>
      <c r="B12" s="279">
        <v>0.13700000000000001</v>
      </c>
      <c r="C12" s="6">
        <v>3.8129696632340677E-2</v>
      </c>
      <c r="D12" s="285"/>
      <c r="E12" s="6">
        <v>0</v>
      </c>
      <c r="F12" s="109"/>
      <c r="H12" s="284"/>
      <c r="I12" s="287"/>
      <c r="J12" s="287"/>
    </row>
    <row r="13" spans="1:13" x14ac:dyDescent="0.35">
      <c r="A13" s="23" t="s">
        <v>36</v>
      </c>
      <c r="B13" s="279">
        <v>8.5999999999999993E-2</v>
      </c>
      <c r="C13" s="6">
        <v>2.3935430002783194E-2</v>
      </c>
      <c r="D13" s="285"/>
      <c r="E13" s="6">
        <v>0</v>
      </c>
      <c r="F13" s="109"/>
      <c r="H13" s="284"/>
      <c r="I13" s="287"/>
      <c r="J13" s="287"/>
    </row>
    <row r="14" spans="1:13" x14ac:dyDescent="0.35">
      <c r="A14" s="23" t="s">
        <v>129</v>
      </c>
      <c r="B14" s="279">
        <v>6.7000000000000004E-2</v>
      </c>
      <c r="C14" s="6">
        <v>1.8647369885889234E-2</v>
      </c>
      <c r="D14" s="285"/>
      <c r="E14" s="6">
        <v>0</v>
      </c>
      <c r="F14" s="109"/>
      <c r="H14" s="284"/>
      <c r="I14" s="287"/>
      <c r="J14" s="287"/>
    </row>
    <row r="15" spans="1:13" x14ac:dyDescent="0.35">
      <c r="A15" s="23" t="s">
        <v>234</v>
      </c>
      <c r="B15" s="279">
        <v>3.3000000000000002E-2</v>
      </c>
      <c r="C15" s="6">
        <v>9.1845254661842499E-3</v>
      </c>
      <c r="D15" s="285"/>
      <c r="E15" s="6">
        <v>0</v>
      </c>
      <c r="F15" s="109"/>
      <c r="H15" s="284"/>
      <c r="I15" s="287"/>
      <c r="J15" s="287"/>
    </row>
    <row r="16" spans="1:13" x14ac:dyDescent="0.35">
      <c r="A16" s="23" t="s">
        <v>236</v>
      </c>
      <c r="B16" s="279">
        <v>3.1E-2</v>
      </c>
      <c r="C16" s="6">
        <v>8.6278875591427797E-3</v>
      </c>
      <c r="D16" s="285"/>
      <c r="E16" s="6">
        <v>0</v>
      </c>
      <c r="F16" s="109"/>
      <c r="H16" s="284"/>
      <c r="I16" s="287"/>
      <c r="J16" s="287"/>
    </row>
    <row r="17" spans="1:10" x14ac:dyDescent="0.35">
      <c r="A17" s="23" t="s">
        <v>238</v>
      </c>
      <c r="B17" s="279">
        <v>2.4E-2</v>
      </c>
      <c r="C17" s="6">
        <v>6.6796548844976359E-3</v>
      </c>
      <c r="D17" s="285"/>
      <c r="E17" s="6">
        <v>0</v>
      </c>
      <c r="F17" s="109"/>
      <c r="H17" s="284"/>
      <c r="I17" s="287"/>
      <c r="J17" s="287"/>
    </row>
    <row r="18" spans="1:10" x14ac:dyDescent="0.35">
      <c r="A18" s="23" t="s">
        <v>210</v>
      </c>
      <c r="B18" s="279">
        <v>1.2E-2</v>
      </c>
      <c r="C18" s="6">
        <v>3.3398274422488179E-3</v>
      </c>
      <c r="D18" s="285"/>
      <c r="E18" s="6">
        <v>0</v>
      </c>
      <c r="F18" s="109"/>
      <c r="H18" s="284"/>
      <c r="I18" s="287"/>
      <c r="J18" s="287"/>
    </row>
    <row r="19" spans="1:10" x14ac:dyDescent="0.35">
      <c r="A19" s="23" t="s">
        <v>231</v>
      </c>
      <c r="B19" s="279">
        <v>1.2E-2</v>
      </c>
      <c r="C19" s="6">
        <v>3.3398274422488179E-3</v>
      </c>
      <c r="D19" s="285"/>
      <c r="E19" s="6">
        <v>0</v>
      </c>
      <c r="F19" s="109"/>
      <c r="H19" s="284"/>
      <c r="I19" s="287"/>
      <c r="J19" s="287"/>
    </row>
    <row r="20" spans="1:10" x14ac:dyDescent="0.35">
      <c r="A20" s="23" t="s">
        <v>143</v>
      </c>
      <c r="B20" s="279">
        <v>0.01</v>
      </c>
      <c r="C20" s="6">
        <v>2.7831895352073482E-3</v>
      </c>
      <c r="D20" s="285"/>
      <c r="E20" s="6">
        <v>0</v>
      </c>
      <c r="F20" s="109"/>
      <c r="H20" s="284"/>
      <c r="I20" s="287"/>
      <c r="J20" s="287"/>
    </row>
    <row r="21" spans="1:10" x14ac:dyDescent="0.35">
      <c r="A21" s="23" t="s">
        <v>195</v>
      </c>
      <c r="B21" s="279">
        <v>0.01</v>
      </c>
      <c r="C21" s="6">
        <v>2.7831895352073482E-3</v>
      </c>
      <c r="D21" s="285"/>
      <c r="E21" s="6">
        <v>0</v>
      </c>
      <c r="F21" s="109"/>
      <c r="H21" s="284"/>
      <c r="I21" s="287"/>
      <c r="J21" s="287"/>
    </row>
    <row r="22" spans="1:10" x14ac:dyDescent="0.35">
      <c r="A22" s="23" t="s">
        <v>183</v>
      </c>
      <c r="B22" s="279">
        <v>5.0000000000000001E-3</v>
      </c>
      <c r="C22" s="6">
        <v>1.3915947676036741E-3</v>
      </c>
      <c r="D22" s="285"/>
      <c r="E22" s="6">
        <v>0</v>
      </c>
      <c r="F22" s="109"/>
      <c r="H22" s="284"/>
      <c r="I22" s="287"/>
      <c r="J22" s="287"/>
    </row>
    <row r="23" spans="1:10" x14ac:dyDescent="0.35">
      <c r="A23" s="23" t="s">
        <v>248</v>
      </c>
      <c r="B23" s="279">
        <v>4.0000000000000001E-3</v>
      </c>
      <c r="C23" s="6">
        <v>1.1132758140829395E-3</v>
      </c>
      <c r="D23" s="285"/>
      <c r="E23" s="6">
        <v>0</v>
      </c>
      <c r="F23" s="109"/>
      <c r="H23" s="284"/>
      <c r="I23" s="287"/>
      <c r="J23" s="287"/>
    </row>
    <row r="24" spans="1:10" x14ac:dyDescent="0.35">
      <c r="A24" s="23" t="s">
        <v>149</v>
      </c>
      <c r="B24" s="279">
        <v>3.0000000000000001E-3</v>
      </c>
      <c r="C24" s="6">
        <v>8.3495686056220448E-4</v>
      </c>
      <c r="D24" s="285"/>
      <c r="E24" s="6">
        <v>0</v>
      </c>
      <c r="F24" s="109"/>
      <c r="H24" s="284"/>
      <c r="I24" s="287"/>
      <c r="J24" s="287"/>
    </row>
    <row r="25" spans="1:10" x14ac:dyDescent="0.35">
      <c r="A25" s="23" t="s">
        <v>179</v>
      </c>
      <c r="B25" s="279">
        <v>3.0000000000000001E-3</v>
      </c>
      <c r="C25" s="6">
        <v>8.3495686056220448E-4</v>
      </c>
      <c r="D25" s="285"/>
      <c r="E25" s="6">
        <v>0</v>
      </c>
      <c r="F25" s="109"/>
      <c r="H25" s="284"/>
      <c r="I25" s="287"/>
      <c r="J25" s="287"/>
    </row>
    <row r="26" spans="1:10" x14ac:dyDescent="0.35">
      <c r="A26" s="23" t="s">
        <v>250</v>
      </c>
      <c r="B26" s="279">
        <v>3.0000000000000001E-3</v>
      </c>
      <c r="C26" s="6">
        <v>8.3495686056220448E-4</v>
      </c>
      <c r="D26" s="285"/>
      <c r="E26" s="6">
        <v>0</v>
      </c>
      <c r="F26" s="109"/>
      <c r="H26" s="284"/>
      <c r="I26" s="287"/>
      <c r="J26" s="287"/>
    </row>
    <row r="27" spans="1:10" ht="15.5" customHeight="1" x14ac:dyDescent="0.35">
      <c r="A27" s="23" t="s">
        <v>37</v>
      </c>
      <c r="B27" s="279">
        <v>2E-3</v>
      </c>
      <c r="C27" s="6">
        <v>5.5663790704146973E-4</v>
      </c>
      <c r="D27" s="285"/>
      <c r="E27" s="6">
        <v>0</v>
      </c>
      <c r="F27" s="109"/>
      <c r="H27" s="284"/>
      <c r="I27" s="287"/>
      <c r="J27" s="287"/>
    </row>
    <row r="28" spans="1:10" ht="15.5" customHeight="1" x14ac:dyDescent="0.35">
      <c r="A28" s="23" t="s">
        <v>135</v>
      </c>
      <c r="B28" s="279">
        <v>2E-3</v>
      </c>
      <c r="C28" s="6">
        <v>5.5663790704146973E-4</v>
      </c>
      <c r="D28" s="285"/>
      <c r="E28" s="6">
        <v>0</v>
      </c>
      <c r="F28" s="109"/>
      <c r="H28" s="284"/>
      <c r="I28" s="287"/>
      <c r="J28" s="287"/>
    </row>
    <row r="29" spans="1:10" ht="15.5" customHeight="1" x14ac:dyDescent="0.35">
      <c r="A29" s="23" t="s">
        <v>174</v>
      </c>
      <c r="B29" s="279">
        <v>2E-3</v>
      </c>
      <c r="C29" s="6">
        <v>5.5663790704146973E-4</v>
      </c>
      <c r="D29" s="285"/>
      <c r="E29" s="6">
        <v>0</v>
      </c>
      <c r="F29" s="109"/>
      <c r="H29" s="284"/>
      <c r="I29" s="287"/>
      <c r="J29" s="287"/>
    </row>
    <row r="30" spans="1:10" ht="15.5" customHeight="1" x14ac:dyDescent="0.35">
      <c r="A30" s="23" t="s">
        <v>230</v>
      </c>
      <c r="B30" s="279">
        <v>1E-3</v>
      </c>
      <c r="C30" s="6">
        <v>2.7831895352073486E-4</v>
      </c>
      <c r="D30" s="285"/>
      <c r="E30" s="6">
        <v>0</v>
      </c>
      <c r="F30" s="109"/>
      <c r="H30" s="284"/>
      <c r="I30" s="287"/>
      <c r="J30" s="287"/>
    </row>
    <row r="31" spans="1:10" ht="15.5" customHeight="1" x14ac:dyDescent="0.35">
      <c r="A31" s="23" t="s">
        <v>251</v>
      </c>
      <c r="B31" s="279">
        <v>1E-3</v>
      </c>
      <c r="C31" s="6">
        <v>2.7831895352073486E-4</v>
      </c>
      <c r="D31" s="285"/>
      <c r="E31" s="6">
        <v>0</v>
      </c>
      <c r="F31" s="109"/>
      <c r="H31" s="284"/>
      <c r="I31" s="287"/>
      <c r="J31" s="287"/>
    </row>
    <row r="32" spans="1:10" ht="15.5" customHeight="1" x14ac:dyDescent="0.35">
      <c r="A32" s="23" t="s">
        <v>212</v>
      </c>
      <c r="B32" s="279">
        <v>0</v>
      </c>
      <c r="C32" s="6">
        <v>0</v>
      </c>
      <c r="D32" s="285">
        <v>2E-3</v>
      </c>
      <c r="E32" s="6">
        <v>1</v>
      </c>
      <c r="F32" s="109"/>
      <c r="H32" s="284"/>
      <c r="I32" s="287"/>
      <c r="J32" s="287"/>
    </row>
    <row r="33" spans="1:10" ht="15.5" customHeight="1" x14ac:dyDescent="0.35">
      <c r="A33" s="244" t="s">
        <v>293</v>
      </c>
      <c r="B33" s="253">
        <v>3.593</v>
      </c>
      <c r="C33" s="144">
        <v>1</v>
      </c>
      <c r="D33" s="245">
        <v>2E-3</v>
      </c>
      <c r="E33" s="144">
        <v>1</v>
      </c>
      <c r="F33" s="109"/>
      <c r="H33" s="284"/>
      <c r="I33" s="287"/>
      <c r="J33" s="287"/>
    </row>
    <row r="34" spans="1:10" ht="15.5" customHeight="1" x14ac:dyDescent="0.35">
      <c r="B34" s="162"/>
      <c r="C34" s="162"/>
      <c r="D34" s="24"/>
      <c r="F34" s="109"/>
      <c r="H34" s="284"/>
      <c r="I34" s="287"/>
      <c r="J34" s="287"/>
    </row>
    <row r="35" spans="1:10" ht="15.5" customHeight="1" x14ac:dyDescent="0.35">
      <c r="B35" s="162"/>
      <c r="C35" s="162"/>
      <c r="D35" s="24"/>
      <c r="F35" s="109"/>
      <c r="H35" s="284"/>
      <c r="I35" s="287"/>
      <c r="J35" s="287"/>
    </row>
    <row r="36" spans="1:10" ht="15.5" customHeight="1" x14ac:dyDescent="0.35">
      <c r="B36" s="162"/>
      <c r="C36" s="162"/>
      <c r="D36" s="24"/>
      <c r="F36" s="109"/>
      <c r="H36" s="284"/>
      <c r="I36" s="287"/>
      <c r="J36" s="287"/>
    </row>
    <row r="37" spans="1:10" ht="15.5" customHeight="1" x14ac:dyDescent="0.35">
      <c r="B37" s="162"/>
      <c r="C37" s="162"/>
      <c r="D37" s="24"/>
      <c r="F37" s="109"/>
      <c r="H37" s="284"/>
      <c r="I37" s="287"/>
      <c r="J37" s="287"/>
    </row>
    <row r="38" spans="1:10" ht="15.5" customHeight="1" x14ac:dyDescent="0.35">
      <c r="B38" s="162"/>
      <c r="C38" s="162"/>
      <c r="D38" s="24"/>
      <c r="H38" s="284"/>
      <c r="I38" s="287"/>
      <c r="J38" s="287"/>
    </row>
    <row r="39" spans="1:10" ht="15.5" customHeight="1" x14ac:dyDescent="0.35">
      <c r="B39" s="162"/>
      <c r="C39" s="162"/>
      <c r="D39" s="24"/>
      <c r="H39" s="284"/>
      <c r="I39" s="287"/>
      <c r="J39" s="287"/>
    </row>
    <row r="40" spans="1:10" ht="15.5" customHeight="1" x14ac:dyDescent="0.35">
      <c r="B40" s="162"/>
      <c r="C40" s="162"/>
      <c r="D40" s="24"/>
      <c r="H40" s="284"/>
      <c r="I40" s="287"/>
      <c r="J40" s="287"/>
    </row>
    <row r="41" spans="1:10" ht="15.5" customHeight="1" x14ac:dyDescent="0.35">
      <c r="B41" s="162"/>
      <c r="C41" s="162"/>
      <c r="D41" s="24"/>
      <c r="H41" s="284"/>
      <c r="I41" s="287"/>
      <c r="J41" s="287"/>
    </row>
    <row r="42" spans="1:10" ht="15.5" customHeight="1" x14ac:dyDescent="0.35">
      <c r="B42" s="162"/>
      <c r="C42" s="162"/>
      <c r="D42" s="24"/>
      <c r="H42" s="284"/>
      <c r="I42" s="287"/>
      <c r="J42" s="287"/>
    </row>
    <row r="43" spans="1:10" ht="15.5" customHeight="1" x14ac:dyDescent="0.35">
      <c r="B43" s="162"/>
      <c r="C43" s="162"/>
      <c r="D43" s="24"/>
      <c r="H43" s="284"/>
      <c r="I43" s="287"/>
      <c r="J43" s="287"/>
    </row>
    <row r="44" spans="1:10" ht="15.5" customHeight="1" x14ac:dyDescent="0.35">
      <c r="B44" s="162"/>
      <c r="C44" s="162"/>
      <c r="D44" s="24"/>
      <c r="H44" s="284"/>
      <c r="I44" s="287"/>
      <c r="J44" s="287"/>
    </row>
    <row r="45" spans="1:10" ht="15.5" customHeight="1" x14ac:dyDescent="0.35">
      <c r="B45" s="162"/>
      <c r="C45" s="162"/>
      <c r="D45" s="24"/>
      <c r="H45" s="284"/>
      <c r="I45" s="287"/>
      <c r="J45" s="287"/>
    </row>
    <row r="46" spans="1:10" ht="15.5" customHeight="1" x14ac:dyDescent="0.35">
      <c r="B46" s="162"/>
      <c r="C46" s="162"/>
      <c r="D46" s="24"/>
      <c r="H46" s="284"/>
      <c r="I46" s="287"/>
      <c r="J46" s="287"/>
    </row>
    <row r="47" spans="1:10" ht="15.5" customHeight="1" x14ac:dyDescent="0.35">
      <c r="B47" s="162"/>
      <c r="C47" s="162"/>
      <c r="D47" s="24"/>
      <c r="H47" s="284"/>
      <c r="I47" s="287"/>
      <c r="J47" s="287"/>
    </row>
    <row r="48" spans="1:10" ht="15.5" customHeight="1" x14ac:dyDescent="0.35">
      <c r="B48" s="162"/>
      <c r="C48" s="162"/>
      <c r="D48" s="24"/>
      <c r="H48" s="284"/>
      <c r="I48" s="287"/>
      <c r="J48" s="287"/>
    </row>
    <row r="49" spans="2:10" ht="15.5" customHeight="1" x14ac:dyDescent="0.35">
      <c r="B49" s="162"/>
      <c r="C49" s="162"/>
      <c r="D49" s="24"/>
      <c r="H49" s="284"/>
      <c r="I49" s="287"/>
      <c r="J49" s="287"/>
    </row>
    <row r="50" spans="2:10" ht="15.5" customHeight="1" x14ac:dyDescent="0.35">
      <c r="B50" s="162"/>
      <c r="C50" s="162"/>
      <c r="D50" s="24"/>
      <c r="H50" s="284"/>
      <c r="I50" s="287"/>
      <c r="J50" s="287"/>
    </row>
    <row r="51" spans="2:10" ht="15.5" customHeight="1" x14ac:dyDescent="0.35">
      <c r="B51" s="162"/>
      <c r="C51" s="162"/>
      <c r="D51" s="24"/>
      <c r="H51" s="284"/>
      <c r="I51" s="287"/>
      <c r="J51" s="287"/>
    </row>
    <row r="52" spans="2:10" ht="15.5" customHeight="1" x14ac:dyDescent="0.35">
      <c r="B52" s="162"/>
      <c r="C52" s="162"/>
      <c r="D52" s="24"/>
      <c r="H52" s="284"/>
      <c r="I52" s="287"/>
      <c r="J52" s="287"/>
    </row>
    <row r="53" spans="2:10" ht="15.5" customHeight="1" x14ac:dyDescent="0.35">
      <c r="B53" s="162"/>
      <c r="C53" s="162"/>
      <c r="D53" s="24"/>
      <c r="H53" s="284"/>
      <c r="I53" s="287"/>
      <c r="J53" s="287"/>
    </row>
    <row r="54" spans="2:10" ht="15.5" customHeight="1" x14ac:dyDescent="0.35">
      <c r="B54" s="162"/>
      <c r="C54" s="162"/>
      <c r="D54" s="24"/>
      <c r="H54" s="284"/>
      <c r="I54" s="287"/>
      <c r="J54" s="287"/>
    </row>
    <row r="55" spans="2:10" ht="15.5" customHeight="1" x14ac:dyDescent="0.35">
      <c r="B55" s="162"/>
      <c r="C55" s="162"/>
      <c r="D55" s="24"/>
      <c r="H55" s="284"/>
      <c r="I55" s="287"/>
      <c r="J55" s="287"/>
    </row>
    <row r="56" spans="2:10" ht="15.5" customHeight="1" x14ac:dyDescent="0.35">
      <c r="B56" s="162"/>
      <c r="C56" s="162"/>
      <c r="D56" s="24"/>
      <c r="H56" s="284"/>
      <c r="I56" s="287"/>
      <c r="J56" s="287"/>
    </row>
    <row r="57" spans="2:10" ht="15.5" customHeight="1" x14ac:dyDescent="0.35">
      <c r="B57" s="162"/>
      <c r="C57" s="162"/>
      <c r="D57" s="24"/>
      <c r="H57" s="284"/>
      <c r="I57" s="287"/>
      <c r="J57" s="287"/>
    </row>
    <row r="58" spans="2:10" ht="15.5" customHeight="1" x14ac:dyDescent="0.35">
      <c r="B58" s="162"/>
      <c r="C58" s="162"/>
      <c r="D58" s="24"/>
      <c r="H58" s="284"/>
      <c r="I58" s="287"/>
      <c r="J58" s="287"/>
    </row>
    <row r="59" spans="2:10" ht="15.5" customHeight="1" x14ac:dyDescent="0.35">
      <c r="B59" s="162"/>
      <c r="C59" s="162"/>
      <c r="D59" s="24"/>
      <c r="H59" s="284"/>
      <c r="I59" s="287"/>
      <c r="J59" s="287"/>
    </row>
    <row r="60" spans="2:10" ht="15.5" customHeight="1" x14ac:dyDescent="0.35">
      <c r="B60" s="162"/>
      <c r="C60" s="162"/>
      <c r="D60" s="24"/>
      <c r="H60" s="284"/>
      <c r="I60" s="287"/>
      <c r="J60" s="287"/>
    </row>
    <row r="61" spans="2:10" ht="15.5" customHeight="1" x14ac:dyDescent="0.35">
      <c r="B61" s="162"/>
      <c r="C61" s="162"/>
      <c r="D61" s="24"/>
      <c r="H61" s="284"/>
      <c r="I61" s="287"/>
      <c r="J61" s="287"/>
    </row>
    <row r="62" spans="2:10" ht="15.5" customHeight="1" x14ac:dyDescent="0.35">
      <c r="B62" s="162"/>
      <c r="C62" s="162"/>
      <c r="D62" s="24"/>
      <c r="H62" s="284"/>
      <c r="I62" s="287"/>
      <c r="J62" s="287"/>
    </row>
    <row r="63" spans="2:10" ht="15.5" customHeight="1" x14ac:dyDescent="0.35">
      <c r="B63" s="162"/>
      <c r="C63" s="162"/>
      <c r="D63" s="24"/>
      <c r="H63" s="284"/>
      <c r="I63" s="287"/>
      <c r="J63" s="287"/>
    </row>
    <row r="64" spans="2:10" ht="15.5" customHeight="1" x14ac:dyDescent="0.35">
      <c r="B64" s="162"/>
      <c r="C64" s="162"/>
      <c r="D64" s="24"/>
      <c r="H64" s="284"/>
      <c r="I64" s="287"/>
      <c r="J64" s="287"/>
    </row>
    <row r="65" spans="2:10" ht="15.5" customHeight="1" x14ac:dyDescent="0.35">
      <c r="B65" s="162"/>
      <c r="C65" s="162"/>
      <c r="D65" s="24"/>
      <c r="H65" s="284"/>
      <c r="I65" s="287"/>
      <c r="J65" s="287"/>
    </row>
    <row r="66" spans="2:10" ht="15.5" customHeight="1" x14ac:dyDescent="0.35">
      <c r="B66" s="162"/>
      <c r="C66" s="162"/>
      <c r="D66" s="24"/>
      <c r="H66" s="284"/>
      <c r="I66" s="287"/>
      <c r="J66" s="287"/>
    </row>
    <row r="67" spans="2:10" ht="15.5" customHeight="1" x14ac:dyDescent="0.35">
      <c r="B67" s="162"/>
      <c r="C67" s="162"/>
      <c r="D67" s="24"/>
      <c r="H67" s="284"/>
      <c r="I67" s="287"/>
      <c r="J67" s="287"/>
    </row>
    <row r="68" spans="2:10" ht="15.5" customHeight="1" x14ac:dyDescent="0.35">
      <c r="B68" s="162"/>
      <c r="C68" s="162"/>
      <c r="D68" s="24"/>
      <c r="H68" s="284"/>
      <c r="I68" s="287"/>
      <c r="J68" s="287"/>
    </row>
    <row r="69" spans="2:10" ht="15.5" customHeight="1" x14ac:dyDescent="0.35">
      <c r="B69" s="162"/>
      <c r="C69" s="162"/>
      <c r="D69" s="24"/>
      <c r="H69" s="284"/>
      <c r="I69" s="287"/>
      <c r="J69" s="287"/>
    </row>
    <row r="70" spans="2:10" ht="15.5" customHeight="1" x14ac:dyDescent="0.35">
      <c r="B70" s="162"/>
      <c r="C70" s="162"/>
      <c r="D70" s="24"/>
      <c r="H70" s="284"/>
      <c r="I70" s="287"/>
      <c r="J70" s="287"/>
    </row>
    <row r="71" spans="2:10" ht="15.5" customHeight="1" x14ac:dyDescent="0.35">
      <c r="B71" s="162"/>
      <c r="C71" s="162"/>
      <c r="D71" s="24"/>
      <c r="H71" s="284"/>
      <c r="I71" s="287"/>
      <c r="J71" s="287"/>
    </row>
    <row r="72" spans="2:10" ht="15.5" customHeight="1" x14ac:dyDescent="0.35">
      <c r="B72" s="162"/>
      <c r="C72" s="162"/>
      <c r="D72" s="24"/>
      <c r="H72" s="284"/>
      <c r="I72" s="287"/>
      <c r="J72" s="287"/>
    </row>
    <row r="73" spans="2:10" ht="15.5" customHeight="1" x14ac:dyDescent="0.35">
      <c r="B73" s="162"/>
      <c r="C73" s="162"/>
      <c r="D73" s="24"/>
      <c r="H73" s="284"/>
      <c r="I73" s="287"/>
      <c r="J73" s="287"/>
    </row>
    <row r="74" spans="2:10" ht="15.5" customHeight="1" x14ac:dyDescent="0.35">
      <c r="B74" s="162"/>
      <c r="C74" s="162"/>
      <c r="D74" s="24"/>
      <c r="H74" s="284"/>
      <c r="I74" s="287"/>
      <c r="J74" s="287"/>
    </row>
    <row r="75" spans="2:10" ht="15.5" customHeight="1" x14ac:dyDescent="0.35">
      <c r="B75" s="162"/>
      <c r="C75" s="162"/>
      <c r="D75" s="24"/>
      <c r="H75" s="284"/>
      <c r="I75" s="287"/>
      <c r="J75" s="287"/>
    </row>
    <row r="76" spans="2:10" ht="15.5" customHeight="1" x14ac:dyDescent="0.35">
      <c r="B76" s="162"/>
      <c r="C76" s="162"/>
      <c r="D76" s="24"/>
      <c r="H76" s="284"/>
      <c r="I76" s="287"/>
      <c r="J76" s="287"/>
    </row>
    <row r="77" spans="2:10" ht="15.5" customHeight="1" x14ac:dyDescent="0.35">
      <c r="B77" s="162"/>
      <c r="C77" s="162"/>
      <c r="D77" s="24"/>
      <c r="H77" s="284"/>
      <c r="I77" s="287"/>
      <c r="J77" s="287"/>
    </row>
    <row r="78" spans="2:10" ht="15.5" customHeight="1" x14ac:dyDescent="0.35">
      <c r="B78" s="162"/>
      <c r="C78" s="162"/>
      <c r="D78" s="24"/>
      <c r="H78" s="284"/>
      <c r="I78" s="287"/>
      <c r="J78" s="287"/>
    </row>
    <row r="79" spans="2:10" ht="15.5" customHeight="1" x14ac:dyDescent="0.35">
      <c r="B79" s="162"/>
      <c r="C79" s="162"/>
      <c r="D79" s="24"/>
      <c r="H79" s="284"/>
      <c r="I79" s="287"/>
      <c r="J79" s="287"/>
    </row>
    <row r="80" spans="2:10" ht="15.5" customHeight="1" x14ac:dyDescent="0.35">
      <c r="B80" s="162"/>
      <c r="C80" s="162"/>
      <c r="D80" s="24"/>
      <c r="H80" s="284"/>
      <c r="I80" s="287"/>
      <c r="J80" s="287"/>
    </row>
    <row r="81" spans="2:10" ht="15.5" customHeight="1" x14ac:dyDescent="0.35">
      <c r="B81" s="162"/>
      <c r="C81" s="162"/>
      <c r="D81" s="24"/>
      <c r="H81" s="284"/>
      <c r="I81" s="287"/>
      <c r="J81" s="287"/>
    </row>
    <row r="82" spans="2:10" ht="15.5" customHeight="1" x14ac:dyDescent="0.35">
      <c r="B82" s="162"/>
      <c r="C82" s="162"/>
      <c r="D82" s="24"/>
      <c r="H82" s="284"/>
      <c r="I82" s="287"/>
      <c r="J82" s="287"/>
    </row>
    <row r="83" spans="2:10" ht="15.5" customHeight="1" x14ac:dyDescent="0.35">
      <c r="B83" s="162"/>
      <c r="C83" s="162"/>
      <c r="D83" s="24"/>
      <c r="H83" s="284"/>
      <c r="I83" s="287"/>
      <c r="J83" s="287"/>
    </row>
    <row r="84" spans="2:10" ht="15.5" customHeight="1" x14ac:dyDescent="0.35">
      <c r="B84" s="162"/>
      <c r="C84" s="162"/>
      <c r="D84" s="24"/>
      <c r="H84" s="284"/>
      <c r="I84" s="287"/>
      <c r="J84" s="287"/>
    </row>
    <row r="85" spans="2:10" ht="15.5" customHeight="1" x14ac:dyDescent="0.35">
      <c r="B85" s="162"/>
      <c r="C85" s="162"/>
      <c r="D85" s="24"/>
      <c r="H85" s="284"/>
      <c r="I85" s="287"/>
      <c r="J85" s="287"/>
    </row>
    <row r="86" spans="2:10" ht="15.5" customHeight="1" x14ac:dyDescent="0.35">
      <c r="B86" s="162"/>
      <c r="C86" s="162"/>
      <c r="D86" s="24"/>
      <c r="H86" s="284"/>
      <c r="I86" s="287"/>
      <c r="J86" s="287"/>
    </row>
    <row r="87" spans="2:10" ht="15.5" customHeight="1" x14ac:dyDescent="0.35">
      <c r="B87" s="162"/>
      <c r="C87" s="162"/>
      <c r="D87" s="24"/>
      <c r="H87" s="284"/>
      <c r="I87" s="287"/>
      <c r="J87" s="287"/>
    </row>
    <row r="88" spans="2:10" ht="15.5" customHeight="1" x14ac:dyDescent="0.35">
      <c r="B88" s="162"/>
      <c r="C88" s="162"/>
      <c r="D88" s="24"/>
      <c r="H88" s="284"/>
      <c r="I88" s="287"/>
      <c r="J88" s="287"/>
    </row>
    <row r="89" spans="2:10" ht="15.5" customHeight="1" x14ac:dyDescent="0.35">
      <c r="B89" s="162"/>
      <c r="C89" s="162"/>
      <c r="D89" s="24"/>
      <c r="H89" s="284"/>
      <c r="I89" s="287"/>
      <c r="J89" s="287"/>
    </row>
    <row r="90" spans="2:10" ht="15.5" customHeight="1" x14ac:dyDescent="0.35">
      <c r="B90" s="162"/>
      <c r="C90" s="162"/>
      <c r="D90" s="24"/>
      <c r="H90" s="284"/>
      <c r="I90" s="287"/>
      <c r="J90" s="287"/>
    </row>
    <row r="91" spans="2:10" ht="15.5" customHeight="1" x14ac:dyDescent="0.35">
      <c r="B91" s="162"/>
      <c r="C91" s="162"/>
      <c r="D91" s="24"/>
      <c r="H91" s="284"/>
      <c r="I91" s="287"/>
      <c r="J91" s="287"/>
    </row>
    <row r="92" spans="2:10" ht="15.5" customHeight="1" x14ac:dyDescent="0.35">
      <c r="B92" s="162"/>
      <c r="C92" s="162"/>
      <c r="D92" s="24"/>
      <c r="H92" s="284"/>
      <c r="I92" s="287"/>
      <c r="J92" s="287"/>
    </row>
    <row r="93" spans="2:10" ht="15.5" customHeight="1" x14ac:dyDescent="0.35">
      <c r="B93" s="162"/>
      <c r="C93" s="162"/>
      <c r="D93" s="24"/>
      <c r="H93" s="284"/>
      <c r="I93" s="287"/>
      <c r="J93" s="287"/>
    </row>
    <row r="94" spans="2:10" ht="15.5" customHeight="1" x14ac:dyDescent="0.35">
      <c r="B94" s="162"/>
      <c r="C94" s="162"/>
      <c r="D94" s="24"/>
      <c r="H94" s="284"/>
      <c r="I94" s="287"/>
      <c r="J94" s="287"/>
    </row>
    <row r="95" spans="2:10" ht="15.5" customHeight="1" x14ac:dyDescent="0.35">
      <c r="B95" s="162"/>
      <c r="C95" s="162"/>
      <c r="D95" s="24"/>
      <c r="H95" s="284"/>
      <c r="I95" s="287"/>
      <c r="J95" s="287"/>
    </row>
    <row r="96" spans="2:10" ht="15.5" customHeight="1" x14ac:dyDescent="0.35">
      <c r="B96" s="162"/>
      <c r="C96" s="162"/>
      <c r="D96" s="24"/>
      <c r="H96" s="284"/>
      <c r="I96" s="287"/>
      <c r="J96" s="287"/>
    </row>
    <row r="97" spans="2:10" ht="15.5" customHeight="1" x14ac:dyDescent="0.35">
      <c r="B97" s="162"/>
      <c r="C97" s="162"/>
      <c r="D97" s="24"/>
      <c r="H97" s="284"/>
      <c r="I97" s="287"/>
      <c r="J97" s="287"/>
    </row>
    <row r="98" spans="2:10" ht="15.5" customHeight="1" x14ac:dyDescent="0.35">
      <c r="B98" s="162"/>
      <c r="C98" s="162"/>
      <c r="D98" s="24"/>
      <c r="H98" s="284"/>
      <c r="I98" s="287"/>
      <c r="J98" s="287"/>
    </row>
    <row r="99" spans="2:10" ht="15.5" customHeight="1" x14ac:dyDescent="0.35">
      <c r="B99" s="162"/>
      <c r="C99" s="162"/>
      <c r="D99" s="24"/>
      <c r="H99" s="284"/>
      <c r="I99" s="287"/>
      <c r="J99" s="287"/>
    </row>
    <row r="100" spans="2:10" ht="15.5" customHeight="1" x14ac:dyDescent="0.35">
      <c r="B100" s="162"/>
      <c r="C100" s="162"/>
      <c r="D100" s="24"/>
      <c r="H100" s="284"/>
      <c r="I100" s="287"/>
      <c r="J100" s="287"/>
    </row>
    <row r="101" spans="2:10" ht="15.5" customHeight="1" x14ac:dyDescent="0.35">
      <c r="B101" s="162"/>
      <c r="C101" s="162"/>
      <c r="D101" s="24"/>
      <c r="H101" s="284"/>
      <c r="I101" s="287"/>
      <c r="J101" s="287"/>
    </row>
    <row r="102" spans="2:10" ht="15.5" customHeight="1" x14ac:dyDescent="0.35">
      <c r="B102" s="162"/>
      <c r="C102" s="162"/>
      <c r="D102" s="24"/>
      <c r="H102" s="284"/>
      <c r="I102" s="287"/>
      <c r="J102" s="287"/>
    </row>
    <row r="103" spans="2:10" ht="15.5" customHeight="1" x14ac:dyDescent="0.35">
      <c r="B103" s="162"/>
      <c r="C103" s="162"/>
      <c r="D103" s="24"/>
      <c r="H103" s="284"/>
      <c r="I103" s="287"/>
      <c r="J103" s="287"/>
    </row>
    <row r="104" spans="2:10" ht="15.5" customHeight="1" x14ac:dyDescent="0.35">
      <c r="B104" s="162"/>
      <c r="C104" s="162"/>
      <c r="D104" s="24"/>
      <c r="H104" s="284"/>
      <c r="I104" s="287"/>
      <c r="J104" s="287"/>
    </row>
    <row r="105" spans="2:10" ht="15.5" customHeight="1" x14ac:dyDescent="0.35">
      <c r="B105" s="162"/>
      <c r="C105" s="162"/>
      <c r="D105" s="24"/>
      <c r="H105" s="284"/>
      <c r="I105" s="287"/>
      <c r="J105" s="287"/>
    </row>
    <row r="106" spans="2:10" ht="15.5" customHeight="1" x14ac:dyDescent="0.35">
      <c r="B106" s="162"/>
      <c r="C106" s="162"/>
      <c r="D106" s="24"/>
      <c r="H106" s="284"/>
      <c r="I106" s="287"/>
      <c r="J106" s="287"/>
    </row>
    <row r="107" spans="2:10" ht="15.5" customHeight="1" x14ac:dyDescent="0.35">
      <c r="B107" s="162"/>
      <c r="C107" s="162"/>
      <c r="D107" s="24"/>
      <c r="H107" s="284"/>
      <c r="I107" s="287"/>
      <c r="J107" s="287"/>
    </row>
    <row r="108" spans="2:10" ht="15.5" customHeight="1" x14ac:dyDescent="0.35">
      <c r="B108" s="162"/>
      <c r="C108" s="162"/>
      <c r="D108" s="24"/>
      <c r="H108" s="284"/>
      <c r="I108" s="287"/>
      <c r="J108" s="287"/>
    </row>
    <row r="109" spans="2:10" ht="15.5" customHeight="1" x14ac:dyDescent="0.35">
      <c r="B109" s="162"/>
      <c r="C109" s="162"/>
      <c r="D109" s="24"/>
      <c r="H109" s="284"/>
      <c r="I109" s="287"/>
      <c r="J109" s="287"/>
    </row>
    <row r="110" spans="2:10" ht="15.5" customHeight="1" x14ac:dyDescent="0.35">
      <c r="B110" s="162"/>
      <c r="C110" s="162"/>
      <c r="D110" s="24"/>
      <c r="H110" s="284"/>
      <c r="I110" s="287"/>
      <c r="J110" s="287"/>
    </row>
    <row r="111" spans="2:10" ht="15.5" customHeight="1" x14ac:dyDescent="0.35">
      <c r="B111" s="162"/>
      <c r="C111" s="162"/>
      <c r="D111" s="24"/>
      <c r="H111" s="284"/>
      <c r="I111" s="287"/>
      <c r="J111" s="287"/>
    </row>
    <row r="112" spans="2:10" ht="15.5" customHeight="1" x14ac:dyDescent="0.35">
      <c r="B112" s="162"/>
      <c r="C112" s="162"/>
      <c r="D112" s="24"/>
      <c r="H112" s="284"/>
      <c r="I112" s="287"/>
      <c r="J112" s="287"/>
    </row>
    <row r="113" spans="2:10" ht="15.5" customHeight="1" x14ac:dyDescent="0.35">
      <c r="B113" s="162"/>
      <c r="C113" s="162"/>
      <c r="D113" s="24"/>
      <c r="H113" s="284"/>
      <c r="I113" s="287"/>
      <c r="J113" s="287"/>
    </row>
    <row r="114" spans="2:10" ht="15.5" customHeight="1" x14ac:dyDescent="0.35">
      <c r="B114" s="162"/>
      <c r="C114" s="162"/>
      <c r="D114" s="24"/>
      <c r="H114" s="284"/>
      <c r="I114" s="287"/>
      <c r="J114" s="287"/>
    </row>
    <row r="115" spans="2:10" ht="15.5" customHeight="1" x14ac:dyDescent="0.35">
      <c r="B115" s="162"/>
      <c r="C115" s="162"/>
      <c r="D115" s="24"/>
      <c r="H115" s="284"/>
      <c r="I115" s="287"/>
      <c r="J115" s="287"/>
    </row>
    <row r="116" spans="2:10" ht="15.5" customHeight="1" x14ac:dyDescent="0.35">
      <c r="B116" s="162"/>
      <c r="C116" s="162"/>
      <c r="D116" s="24"/>
      <c r="H116" s="284"/>
      <c r="I116" s="287"/>
      <c r="J116" s="287"/>
    </row>
    <row r="117" spans="2:10" ht="15.5" customHeight="1" x14ac:dyDescent="0.35">
      <c r="B117" s="162"/>
      <c r="C117" s="162"/>
      <c r="D117" s="24"/>
      <c r="H117" s="284"/>
      <c r="I117" s="287"/>
      <c r="J117" s="287"/>
    </row>
    <row r="118" spans="2:10" ht="15.5" customHeight="1" x14ac:dyDescent="0.35">
      <c r="B118" s="162"/>
      <c r="C118" s="162"/>
      <c r="D118" s="24"/>
      <c r="H118" s="284"/>
      <c r="I118" s="287"/>
      <c r="J118" s="287"/>
    </row>
    <row r="119" spans="2:10" ht="15.5" customHeight="1" x14ac:dyDescent="0.35">
      <c r="B119" s="162"/>
      <c r="C119" s="162"/>
      <c r="D119" s="24"/>
      <c r="H119" s="284"/>
      <c r="I119" s="287"/>
      <c r="J119" s="287"/>
    </row>
    <row r="120" spans="2:10" ht="15.5" customHeight="1" x14ac:dyDescent="0.35">
      <c r="B120" s="162"/>
      <c r="C120" s="162"/>
      <c r="D120" s="24"/>
      <c r="H120" s="284"/>
      <c r="I120" s="287"/>
      <c r="J120" s="287"/>
    </row>
    <row r="121" spans="2:10" ht="15.5" customHeight="1" x14ac:dyDescent="0.35">
      <c r="B121" s="162"/>
      <c r="C121" s="162"/>
      <c r="D121" s="24"/>
      <c r="H121" s="284"/>
      <c r="I121" s="287"/>
      <c r="J121" s="287"/>
    </row>
    <row r="122" spans="2:10" ht="15.5" customHeight="1" x14ac:dyDescent="0.35">
      <c r="B122" s="162"/>
      <c r="C122" s="162"/>
      <c r="D122" s="24"/>
      <c r="H122" s="284"/>
      <c r="I122" s="287"/>
      <c r="J122" s="287"/>
    </row>
    <row r="123" spans="2:10" ht="15.5" customHeight="1" x14ac:dyDescent="0.35">
      <c r="B123" s="162"/>
      <c r="C123" s="162"/>
      <c r="D123" s="24"/>
      <c r="H123" s="284"/>
      <c r="I123" s="287"/>
      <c r="J123" s="287"/>
    </row>
    <row r="124" spans="2:10" ht="15.5" customHeight="1" x14ac:dyDescent="0.35">
      <c r="B124" s="162"/>
      <c r="C124" s="162"/>
      <c r="D124" s="24"/>
      <c r="H124" s="284"/>
      <c r="I124" s="287"/>
      <c r="J124" s="287"/>
    </row>
    <row r="125" spans="2:10" ht="15.5" customHeight="1" x14ac:dyDescent="0.35">
      <c r="B125" s="162"/>
      <c r="C125" s="162"/>
      <c r="D125" s="24"/>
      <c r="H125" s="284"/>
      <c r="I125" s="287"/>
      <c r="J125" s="287"/>
    </row>
    <row r="126" spans="2:10" ht="15.5" customHeight="1" x14ac:dyDescent="0.35">
      <c r="B126" s="162"/>
      <c r="C126" s="162"/>
      <c r="D126" s="24"/>
      <c r="H126" s="284"/>
      <c r="I126" s="287"/>
      <c r="J126" s="287"/>
    </row>
    <row r="127" spans="2:10" ht="15.5" customHeight="1" x14ac:dyDescent="0.35">
      <c r="B127" s="162"/>
      <c r="C127" s="162"/>
      <c r="D127" s="24"/>
      <c r="H127" s="284"/>
      <c r="I127" s="287"/>
      <c r="J127" s="287"/>
    </row>
    <row r="128" spans="2:10" ht="15.5" customHeight="1" x14ac:dyDescent="0.35">
      <c r="B128" s="162"/>
      <c r="C128" s="162"/>
      <c r="D128" s="24"/>
      <c r="H128" s="284"/>
      <c r="I128" s="287"/>
      <c r="J128" s="287"/>
    </row>
    <row r="129" spans="2:10" ht="15.5" customHeight="1" x14ac:dyDescent="0.35">
      <c r="B129" s="162"/>
      <c r="C129" s="162"/>
      <c r="D129" s="24"/>
      <c r="H129" s="284"/>
      <c r="I129" s="287"/>
      <c r="J129" s="287"/>
    </row>
    <row r="130" spans="2:10" ht="15.5" customHeight="1" x14ac:dyDescent="0.35">
      <c r="B130" s="162"/>
      <c r="C130" s="162"/>
      <c r="D130" s="24"/>
      <c r="H130" s="284"/>
      <c r="I130" s="287"/>
      <c r="J130" s="287"/>
    </row>
    <row r="131" spans="2:10" ht="15.5" customHeight="1" x14ac:dyDescent="0.35">
      <c r="B131" s="162"/>
      <c r="C131" s="162"/>
      <c r="D131" s="24"/>
      <c r="H131" s="284"/>
      <c r="I131" s="287"/>
      <c r="J131" s="287"/>
    </row>
    <row r="132" spans="2:10" ht="15.5" customHeight="1" x14ac:dyDescent="0.35">
      <c r="B132" s="162"/>
      <c r="C132" s="162"/>
      <c r="D132" s="24"/>
      <c r="H132" s="284"/>
      <c r="I132" s="287"/>
      <c r="J132" s="287"/>
    </row>
    <row r="133" spans="2:10" ht="15.5" customHeight="1" x14ac:dyDescent="0.35">
      <c r="B133" s="162"/>
      <c r="C133" s="162"/>
      <c r="D133" s="24"/>
      <c r="H133" s="284"/>
      <c r="I133" s="287"/>
      <c r="J133" s="287"/>
    </row>
    <row r="134" spans="2:10" ht="15.5" customHeight="1" x14ac:dyDescent="0.35">
      <c r="B134" s="162"/>
      <c r="C134" s="162"/>
      <c r="D134" s="24"/>
      <c r="H134" s="284"/>
      <c r="I134" s="287"/>
      <c r="J134" s="287"/>
    </row>
    <row r="135" spans="2:10" ht="15.5" customHeight="1" x14ac:dyDescent="0.35">
      <c r="B135" s="162"/>
      <c r="C135" s="162"/>
      <c r="D135" s="24"/>
      <c r="H135" s="284"/>
      <c r="I135" s="287"/>
      <c r="J135" s="287"/>
    </row>
    <row r="136" spans="2:10" ht="15.5" customHeight="1" x14ac:dyDescent="0.35">
      <c r="B136" s="162"/>
      <c r="C136" s="162"/>
      <c r="D136" s="24"/>
      <c r="H136" s="284"/>
      <c r="I136" s="287"/>
      <c r="J136" s="287"/>
    </row>
    <row r="137" spans="2:10" ht="15.5" customHeight="1" x14ac:dyDescent="0.35">
      <c r="B137" s="162"/>
      <c r="C137" s="162"/>
      <c r="D137" s="24"/>
      <c r="H137" s="284"/>
      <c r="I137" s="287"/>
      <c r="J137" s="287"/>
    </row>
    <row r="138" spans="2:10" ht="15.5" customHeight="1" x14ac:dyDescent="0.35">
      <c r="B138" s="162"/>
      <c r="C138" s="162"/>
      <c r="D138" s="24"/>
      <c r="H138" s="284"/>
      <c r="I138" s="287"/>
      <c r="J138" s="287"/>
    </row>
    <row r="139" spans="2:10" ht="15.5" customHeight="1" x14ac:dyDescent="0.35">
      <c r="B139" s="162"/>
      <c r="C139" s="162"/>
      <c r="D139" s="24"/>
      <c r="H139" s="284"/>
      <c r="I139" s="287"/>
      <c r="J139" s="287"/>
    </row>
    <row r="140" spans="2:10" ht="15.5" customHeight="1" x14ac:dyDescent="0.35">
      <c r="B140" s="162"/>
      <c r="C140" s="162"/>
      <c r="D140" s="24"/>
      <c r="H140" s="284"/>
      <c r="I140" s="287"/>
      <c r="J140" s="287"/>
    </row>
    <row r="141" spans="2:10" ht="15.5" customHeight="1" x14ac:dyDescent="0.35">
      <c r="B141" s="162"/>
      <c r="C141" s="162"/>
      <c r="D141" s="24"/>
      <c r="H141" s="284"/>
      <c r="I141" s="287"/>
      <c r="J141" s="287"/>
    </row>
    <row r="142" spans="2:10" ht="15.5" customHeight="1" x14ac:dyDescent="0.35">
      <c r="B142" s="162"/>
      <c r="C142" s="162"/>
      <c r="D142" s="24"/>
      <c r="H142" s="284"/>
      <c r="I142" s="287"/>
      <c r="J142" s="287"/>
    </row>
    <row r="143" spans="2:10" ht="15.5" customHeight="1" x14ac:dyDescent="0.35">
      <c r="B143" s="162"/>
      <c r="C143" s="162"/>
      <c r="D143" s="24"/>
      <c r="H143" s="284"/>
      <c r="I143" s="287"/>
      <c r="J143" s="287"/>
    </row>
    <row r="144" spans="2:10" ht="15.5" customHeight="1" x14ac:dyDescent="0.35">
      <c r="B144" s="162"/>
      <c r="C144" s="162"/>
      <c r="D144" s="24"/>
      <c r="H144" s="284"/>
      <c r="I144" s="287"/>
      <c r="J144" s="287"/>
    </row>
    <row r="145" spans="2:10" ht="15.5" customHeight="1" x14ac:dyDescent="0.35">
      <c r="B145" s="162"/>
      <c r="C145" s="162"/>
      <c r="D145" s="24"/>
      <c r="H145" s="284"/>
      <c r="I145" s="287"/>
      <c r="J145" s="287"/>
    </row>
    <row r="146" spans="2:10" ht="15.5" customHeight="1" x14ac:dyDescent="0.35">
      <c r="B146" s="162"/>
      <c r="C146" s="162"/>
      <c r="D146" s="24"/>
      <c r="H146" s="284"/>
      <c r="I146" s="287"/>
      <c r="J146" s="287"/>
    </row>
    <row r="147" spans="2:10" ht="15.5" customHeight="1" x14ac:dyDescent="0.35">
      <c r="B147" s="162"/>
      <c r="C147" s="162"/>
      <c r="D147" s="24"/>
      <c r="H147" s="284"/>
      <c r="I147" s="287"/>
      <c r="J147" s="287"/>
    </row>
    <row r="148" spans="2:10" ht="15.5" customHeight="1" x14ac:dyDescent="0.35">
      <c r="B148" s="162"/>
      <c r="C148" s="162"/>
      <c r="D148" s="24"/>
      <c r="H148" s="284"/>
      <c r="I148" s="287"/>
      <c r="J148" s="287"/>
    </row>
    <row r="149" spans="2:10" ht="15.5" customHeight="1" x14ac:dyDescent="0.35">
      <c r="B149" s="162"/>
      <c r="C149" s="162"/>
      <c r="D149" s="24"/>
      <c r="H149" s="284"/>
      <c r="I149" s="287"/>
      <c r="J149" s="287"/>
    </row>
    <row r="150" spans="2:10" ht="15.5" customHeight="1" x14ac:dyDescent="0.35">
      <c r="B150" s="162"/>
      <c r="C150" s="162"/>
      <c r="D150" s="24"/>
      <c r="H150" s="284"/>
      <c r="I150" s="287"/>
      <c r="J150" s="287"/>
    </row>
    <row r="151" spans="2:10" ht="15.5" customHeight="1" x14ac:dyDescent="0.35">
      <c r="B151" s="162"/>
      <c r="C151" s="162"/>
      <c r="D151" s="24"/>
      <c r="H151" s="284"/>
      <c r="I151" s="287"/>
      <c r="J151" s="287"/>
    </row>
    <row r="152" spans="2:10" ht="15.5" customHeight="1" x14ac:dyDescent="0.35">
      <c r="B152" s="162"/>
      <c r="C152" s="162"/>
      <c r="D152" s="24"/>
      <c r="H152" s="284"/>
      <c r="I152" s="287"/>
      <c r="J152" s="287"/>
    </row>
    <row r="153" spans="2:10" ht="15.5" customHeight="1" x14ac:dyDescent="0.35">
      <c r="B153" s="162"/>
      <c r="C153" s="162"/>
      <c r="D153" s="24"/>
      <c r="H153" s="284"/>
      <c r="I153" s="287"/>
      <c r="J153" s="287"/>
    </row>
    <row r="154" spans="2:10" ht="15.5" customHeight="1" x14ac:dyDescent="0.35">
      <c r="B154" s="162"/>
      <c r="C154" s="162"/>
      <c r="D154" s="24"/>
      <c r="H154" s="284"/>
      <c r="I154" s="287"/>
      <c r="J154" s="287"/>
    </row>
    <row r="155" spans="2:10" ht="15.5" customHeight="1" x14ac:dyDescent="0.35">
      <c r="B155" s="162"/>
      <c r="C155" s="162"/>
      <c r="D155" s="24"/>
      <c r="H155" s="284"/>
      <c r="I155" s="287"/>
      <c r="J155" s="287"/>
    </row>
    <row r="156" spans="2:10" ht="15.5" customHeight="1" x14ac:dyDescent="0.35">
      <c r="B156" s="162"/>
      <c r="C156" s="162"/>
      <c r="D156" s="24"/>
      <c r="H156" s="284"/>
      <c r="I156" s="287"/>
      <c r="J156" s="287"/>
    </row>
    <row r="157" spans="2:10" ht="15.5" customHeight="1" x14ac:dyDescent="0.35">
      <c r="B157" s="162"/>
      <c r="C157" s="162"/>
      <c r="D157" s="24"/>
      <c r="H157" s="284"/>
      <c r="I157" s="287"/>
      <c r="J157" s="287"/>
    </row>
    <row r="158" spans="2:10" ht="15.5" customHeight="1" x14ac:dyDescent="0.35">
      <c r="B158" s="162"/>
      <c r="C158" s="162"/>
      <c r="D158" s="24"/>
      <c r="H158" s="284"/>
      <c r="I158" s="287"/>
      <c r="J158" s="287"/>
    </row>
    <row r="159" spans="2:10" ht="15.5" customHeight="1" x14ac:dyDescent="0.35">
      <c r="B159" s="162"/>
      <c r="C159" s="162"/>
      <c r="D159" s="24"/>
      <c r="H159" s="284"/>
      <c r="I159" s="287"/>
      <c r="J159" s="287"/>
    </row>
    <row r="160" spans="2:10" ht="15.5" customHeight="1" x14ac:dyDescent="0.35">
      <c r="B160" s="162"/>
      <c r="C160" s="162"/>
      <c r="D160" s="24"/>
      <c r="H160" s="284"/>
      <c r="I160" s="287"/>
      <c r="J160" s="287"/>
    </row>
    <row r="161" spans="2:10" ht="15.5" customHeight="1" x14ac:dyDescent="0.35">
      <c r="B161" s="162"/>
      <c r="C161" s="162"/>
      <c r="D161" s="24"/>
      <c r="H161" s="284"/>
      <c r="I161" s="287"/>
      <c r="J161" s="287"/>
    </row>
    <row r="162" spans="2:10" ht="15.5" customHeight="1" x14ac:dyDescent="0.35">
      <c r="B162" s="162"/>
      <c r="C162" s="162"/>
      <c r="D162" s="24"/>
      <c r="H162" s="284"/>
      <c r="I162" s="287"/>
      <c r="J162" s="287"/>
    </row>
    <row r="163" spans="2:10" ht="15.5" customHeight="1" x14ac:dyDescent="0.35">
      <c r="B163" s="162"/>
      <c r="C163" s="162"/>
      <c r="D163" s="24"/>
      <c r="H163" s="284"/>
      <c r="I163" s="287"/>
      <c r="J163" s="287"/>
    </row>
    <row r="164" spans="2:10" ht="15.5" customHeight="1" x14ac:dyDescent="0.35">
      <c r="B164" s="162"/>
      <c r="C164" s="162"/>
      <c r="D164" s="24"/>
      <c r="H164" s="284"/>
      <c r="I164" s="287"/>
      <c r="J164" s="287"/>
    </row>
    <row r="165" spans="2:10" ht="15.5" customHeight="1" x14ac:dyDescent="0.35">
      <c r="B165" s="162"/>
      <c r="C165" s="162"/>
      <c r="D165" s="24"/>
      <c r="H165" s="284"/>
      <c r="I165" s="287"/>
      <c r="J165" s="287"/>
    </row>
    <row r="166" spans="2:10" ht="15.5" customHeight="1" x14ac:dyDescent="0.35">
      <c r="B166" s="162"/>
      <c r="C166" s="162"/>
      <c r="D166" s="24"/>
      <c r="H166" s="284"/>
      <c r="I166" s="287"/>
      <c r="J166" s="287"/>
    </row>
    <row r="167" spans="2:10" ht="15.5" customHeight="1" x14ac:dyDescent="0.35">
      <c r="B167" s="162"/>
      <c r="C167" s="162"/>
      <c r="D167" s="24"/>
      <c r="H167" s="284"/>
      <c r="I167" s="287"/>
      <c r="J167" s="287"/>
    </row>
    <row r="168" spans="2:10" ht="15.5" customHeight="1" x14ac:dyDescent="0.35">
      <c r="B168" s="162"/>
      <c r="C168" s="162"/>
      <c r="D168" s="24"/>
      <c r="H168" s="284"/>
      <c r="I168" s="287"/>
      <c r="J168" s="287"/>
    </row>
    <row r="169" spans="2:10" ht="15.5" customHeight="1" x14ac:dyDescent="0.35">
      <c r="B169" s="162"/>
      <c r="C169" s="162"/>
      <c r="D169" s="24"/>
      <c r="H169" s="284"/>
      <c r="I169" s="287"/>
      <c r="J169" s="287"/>
    </row>
    <row r="170" spans="2:10" ht="15.5" customHeight="1" x14ac:dyDescent="0.35">
      <c r="B170" s="162"/>
      <c r="C170" s="162"/>
      <c r="D170" s="24"/>
      <c r="H170" s="284"/>
      <c r="I170" s="287"/>
      <c r="J170" s="287"/>
    </row>
    <row r="171" spans="2:10" ht="15.5" customHeight="1" x14ac:dyDescent="0.35">
      <c r="B171" s="162"/>
      <c r="C171" s="162"/>
      <c r="D171" s="24"/>
      <c r="H171" s="284"/>
      <c r="I171" s="287"/>
      <c r="J171" s="287"/>
    </row>
    <row r="172" spans="2:10" ht="15.5" customHeight="1" x14ac:dyDescent="0.35">
      <c r="B172" s="162"/>
      <c r="C172" s="162"/>
      <c r="D172" s="24"/>
      <c r="H172" s="284"/>
      <c r="I172" s="287"/>
      <c r="J172" s="287"/>
    </row>
    <row r="173" spans="2:10" ht="15.5" customHeight="1" x14ac:dyDescent="0.35">
      <c r="B173" s="162"/>
      <c r="C173" s="162"/>
      <c r="D173" s="24"/>
      <c r="H173" s="284"/>
      <c r="I173" s="287"/>
      <c r="J173" s="287"/>
    </row>
    <row r="174" spans="2:10" ht="15.5" customHeight="1" x14ac:dyDescent="0.35">
      <c r="B174" s="162"/>
      <c r="C174" s="162"/>
      <c r="D174" s="24"/>
      <c r="H174" s="284"/>
      <c r="I174" s="287"/>
      <c r="J174" s="287"/>
    </row>
    <row r="175" spans="2:10" ht="15.5" customHeight="1" x14ac:dyDescent="0.35">
      <c r="B175" s="162"/>
      <c r="C175" s="162"/>
      <c r="D175" s="24"/>
      <c r="H175" s="284"/>
      <c r="I175" s="287"/>
      <c r="J175" s="287"/>
    </row>
    <row r="176" spans="2:10" ht="15.5" customHeight="1" x14ac:dyDescent="0.35">
      <c r="B176" s="162"/>
      <c r="C176" s="162"/>
      <c r="D176" s="24"/>
      <c r="H176" s="284"/>
      <c r="I176" s="287"/>
      <c r="J176" s="287"/>
    </row>
    <row r="177" spans="2:10" ht="15.5" customHeight="1" x14ac:dyDescent="0.35">
      <c r="B177" s="162"/>
      <c r="C177" s="162"/>
      <c r="D177" s="24"/>
      <c r="H177" s="284"/>
      <c r="I177" s="287"/>
      <c r="J177" s="287"/>
    </row>
    <row r="178" spans="2:10" ht="15.5" customHeight="1" x14ac:dyDescent="0.35">
      <c r="B178" s="162"/>
      <c r="C178" s="162"/>
      <c r="D178" s="24"/>
      <c r="H178" s="284"/>
      <c r="I178" s="287"/>
      <c r="J178" s="287"/>
    </row>
    <row r="179" spans="2:10" ht="15.5" customHeight="1" x14ac:dyDescent="0.35">
      <c r="B179" s="162"/>
      <c r="C179" s="162"/>
      <c r="D179" s="24"/>
      <c r="H179" s="284"/>
      <c r="I179" s="287"/>
      <c r="J179" s="287"/>
    </row>
    <row r="180" spans="2:10" ht="15.5" customHeight="1" x14ac:dyDescent="0.35">
      <c r="B180" s="162"/>
      <c r="C180" s="162"/>
      <c r="D180" s="24"/>
      <c r="H180" s="284"/>
      <c r="I180" s="287"/>
      <c r="J180" s="287"/>
    </row>
    <row r="181" spans="2:10" ht="15.5" customHeight="1" x14ac:dyDescent="0.35">
      <c r="B181" s="162"/>
      <c r="C181" s="162"/>
      <c r="D181" s="24"/>
      <c r="H181" s="284"/>
      <c r="I181" s="287"/>
      <c r="J181" s="287"/>
    </row>
    <row r="182" spans="2:10" ht="15.5" customHeight="1" x14ac:dyDescent="0.35">
      <c r="B182" s="162"/>
      <c r="C182" s="162"/>
      <c r="D182" s="24"/>
      <c r="H182" s="284"/>
      <c r="I182" s="287"/>
      <c r="J182" s="287"/>
    </row>
    <row r="183" spans="2:10" ht="15.5" customHeight="1" x14ac:dyDescent="0.35">
      <c r="B183" s="162"/>
      <c r="C183" s="162"/>
      <c r="D183" s="24"/>
      <c r="H183" s="284"/>
      <c r="I183" s="287"/>
      <c r="J183" s="287"/>
    </row>
    <row r="184" spans="2:10" ht="15.5" customHeight="1" x14ac:dyDescent="0.35">
      <c r="B184" s="162"/>
      <c r="C184" s="162"/>
      <c r="D184" s="24"/>
      <c r="H184" s="284"/>
      <c r="I184" s="287"/>
      <c r="J184" s="287"/>
    </row>
    <row r="185" spans="2:10" ht="15.5" customHeight="1" x14ac:dyDescent="0.35">
      <c r="B185" s="162"/>
      <c r="C185" s="162"/>
      <c r="D185" s="24"/>
      <c r="H185" s="284"/>
      <c r="I185" s="287"/>
      <c r="J185" s="287"/>
    </row>
    <row r="186" spans="2:10" ht="15.5" customHeight="1" x14ac:dyDescent="0.35">
      <c r="B186" s="162"/>
      <c r="C186" s="162"/>
      <c r="D186" s="24"/>
      <c r="H186" s="284"/>
      <c r="I186" s="287"/>
      <c r="J186" s="287"/>
    </row>
    <row r="187" spans="2:10" ht="15.5" customHeight="1" x14ac:dyDescent="0.35">
      <c r="B187" s="162"/>
      <c r="C187" s="162"/>
      <c r="D187" s="24"/>
      <c r="H187" s="284"/>
      <c r="I187" s="287"/>
      <c r="J187" s="287"/>
    </row>
    <row r="188" spans="2:10" ht="15.5" customHeight="1" x14ac:dyDescent="0.35">
      <c r="B188" s="162"/>
      <c r="C188" s="162"/>
      <c r="D188" s="24"/>
      <c r="H188" s="284"/>
      <c r="I188" s="287"/>
      <c r="J188" s="287"/>
    </row>
    <row r="189" spans="2:10" ht="15.5" customHeight="1" x14ac:dyDescent="0.35">
      <c r="B189" s="162"/>
      <c r="C189" s="162"/>
      <c r="D189" s="24"/>
      <c r="H189" s="284"/>
      <c r="I189" s="287"/>
      <c r="J189" s="287"/>
    </row>
    <row r="190" spans="2:10" ht="15.5" customHeight="1" x14ac:dyDescent="0.35">
      <c r="B190" s="162"/>
      <c r="C190" s="162"/>
      <c r="D190" s="24"/>
      <c r="H190" s="284"/>
      <c r="I190" s="287"/>
      <c r="J190" s="287"/>
    </row>
    <row r="191" spans="2:10" ht="15.5" customHeight="1" x14ac:dyDescent="0.35">
      <c r="B191" s="162"/>
      <c r="C191" s="162"/>
      <c r="D191" s="24"/>
      <c r="H191" s="284"/>
      <c r="I191" s="287"/>
      <c r="J191" s="287"/>
    </row>
    <row r="192" spans="2:10" ht="15.5" customHeight="1" x14ac:dyDescent="0.35">
      <c r="B192" s="162"/>
      <c r="C192" s="162"/>
      <c r="D192" s="24"/>
      <c r="H192" s="284"/>
      <c r="I192" s="287"/>
      <c r="J192" s="287"/>
    </row>
    <row r="193" spans="2:10" ht="15.5" customHeight="1" x14ac:dyDescent="0.35">
      <c r="B193" s="162"/>
      <c r="C193" s="162"/>
      <c r="D193" s="24"/>
      <c r="H193" s="284"/>
      <c r="I193" s="287"/>
      <c r="J193" s="287"/>
    </row>
    <row r="194" spans="2:10" ht="15.5" customHeight="1" x14ac:dyDescent="0.35">
      <c r="B194" s="162"/>
      <c r="C194" s="162"/>
      <c r="D194" s="24"/>
      <c r="H194" s="284"/>
      <c r="I194" s="287"/>
      <c r="J194" s="287"/>
    </row>
    <row r="195" spans="2:10" ht="15.5" customHeight="1" x14ac:dyDescent="0.35">
      <c r="B195" s="162"/>
      <c r="C195" s="162"/>
      <c r="D195" s="24"/>
      <c r="H195" s="284"/>
      <c r="I195" s="287"/>
      <c r="J195" s="287"/>
    </row>
    <row r="196" spans="2:10" ht="15.5" customHeight="1" x14ac:dyDescent="0.35">
      <c r="B196" s="162"/>
      <c r="C196" s="162"/>
      <c r="D196" s="24"/>
      <c r="H196" s="284"/>
      <c r="I196" s="287"/>
      <c r="J196" s="287"/>
    </row>
    <row r="197" spans="2:10" ht="15.5" customHeight="1" x14ac:dyDescent="0.35">
      <c r="B197" s="162"/>
      <c r="C197" s="162"/>
      <c r="D197" s="24"/>
      <c r="H197" s="284"/>
      <c r="I197" s="287"/>
      <c r="J197" s="287"/>
    </row>
    <row r="198" spans="2:10" ht="15.5" customHeight="1" x14ac:dyDescent="0.35">
      <c r="B198" s="162"/>
      <c r="C198" s="162"/>
      <c r="D198" s="24"/>
      <c r="H198" s="284"/>
      <c r="I198" s="287"/>
      <c r="J198" s="287"/>
    </row>
    <row r="199" spans="2:10" ht="15.5" customHeight="1" x14ac:dyDescent="0.35">
      <c r="B199" s="162"/>
      <c r="C199" s="162"/>
      <c r="D199" s="24"/>
      <c r="H199" s="284"/>
      <c r="I199" s="287"/>
      <c r="J199" s="287"/>
    </row>
    <row r="200" spans="2:10" ht="15.5" customHeight="1" x14ac:dyDescent="0.35">
      <c r="B200" s="162"/>
      <c r="C200" s="162"/>
      <c r="D200" s="24"/>
      <c r="H200" s="284"/>
      <c r="I200" s="287"/>
      <c r="J200" s="287"/>
    </row>
    <row r="201" spans="2:10" ht="15.5" customHeight="1" x14ac:dyDescent="0.35">
      <c r="B201" s="162"/>
      <c r="C201" s="162"/>
      <c r="D201" s="24"/>
      <c r="H201" s="284"/>
      <c r="I201" s="287"/>
      <c r="J201" s="287"/>
    </row>
    <row r="202" spans="2:10" ht="15.5" customHeight="1" x14ac:dyDescent="0.35">
      <c r="B202" s="162"/>
      <c r="C202" s="162"/>
      <c r="D202" s="24"/>
      <c r="H202" s="284"/>
      <c r="I202" s="287"/>
      <c r="J202" s="287"/>
    </row>
    <row r="203" spans="2:10" ht="15.5" customHeight="1" x14ac:dyDescent="0.35">
      <c r="B203" s="162"/>
      <c r="C203" s="162"/>
      <c r="D203" s="24"/>
      <c r="H203" s="284"/>
      <c r="I203" s="287"/>
      <c r="J203" s="287"/>
    </row>
    <row r="204" spans="2:10" ht="15.5" customHeight="1" x14ac:dyDescent="0.35">
      <c r="B204" s="162"/>
      <c r="C204" s="162"/>
      <c r="D204" s="24"/>
      <c r="H204" s="284"/>
      <c r="I204" s="287"/>
      <c r="J204" s="287"/>
    </row>
    <row r="205" spans="2:10" ht="15.5" customHeight="1" x14ac:dyDescent="0.35">
      <c r="B205" s="162"/>
      <c r="C205" s="162"/>
      <c r="D205" s="24"/>
      <c r="H205" s="284"/>
      <c r="I205" s="287"/>
      <c r="J205" s="287"/>
    </row>
    <row r="206" spans="2:10" ht="15.5" customHeight="1" x14ac:dyDescent="0.35">
      <c r="B206" s="162"/>
      <c r="C206" s="162"/>
      <c r="D206" s="24"/>
      <c r="H206" s="284"/>
      <c r="I206" s="287"/>
      <c r="J206" s="287"/>
    </row>
    <row r="207" spans="2:10" ht="15.5" customHeight="1" x14ac:dyDescent="0.35">
      <c r="B207" s="162"/>
      <c r="C207" s="162"/>
      <c r="D207" s="24"/>
      <c r="H207" s="284"/>
      <c r="I207" s="287"/>
      <c r="J207" s="287"/>
    </row>
    <row r="208" spans="2:10" ht="15.5" customHeight="1" x14ac:dyDescent="0.35">
      <c r="B208" s="162"/>
      <c r="C208" s="162"/>
      <c r="D208" s="24"/>
      <c r="H208" s="284"/>
      <c r="I208" s="287"/>
      <c r="J208" s="287"/>
    </row>
    <row r="209" spans="2:10" ht="15.5" customHeight="1" x14ac:dyDescent="0.35">
      <c r="B209" s="162"/>
      <c r="C209" s="162"/>
      <c r="D209" s="24"/>
      <c r="H209" s="284"/>
      <c r="I209" s="287"/>
      <c r="J209" s="287"/>
    </row>
    <row r="210" spans="2:10" ht="15.5" customHeight="1" x14ac:dyDescent="0.35">
      <c r="B210" s="162"/>
      <c r="C210" s="162"/>
      <c r="D210" s="24"/>
      <c r="H210" s="284"/>
      <c r="I210" s="287"/>
      <c r="J210" s="287"/>
    </row>
    <row r="211" spans="2:10" ht="15.5" customHeight="1" x14ac:dyDescent="0.35">
      <c r="B211" s="162"/>
      <c r="C211" s="162"/>
      <c r="D211" s="24"/>
      <c r="H211" s="284"/>
      <c r="I211" s="287"/>
      <c r="J211" s="287"/>
    </row>
    <row r="212" spans="2:10" ht="15.5" customHeight="1" x14ac:dyDescent="0.35">
      <c r="B212" s="162"/>
      <c r="C212" s="162"/>
      <c r="D212" s="24"/>
      <c r="H212" s="284"/>
      <c r="I212" s="287"/>
      <c r="J212" s="287"/>
    </row>
    <row r="213" spans="2:10" ht="15.5" customHeight="1" x14ac:dyDescent="0.35">
      <c r="B213" s="162"/>
      <c r="C213" s="162"/>
      <c r="D213" s="24"/>
      <c r="H213" s="284"/>
      <c r="I213" s="287"/>
      <c r="J213" s="287"/>
    </row>
    <row r="214" spans="2:10" ht="15.5" customHeight="1" x14ac:dyDescent="0.35">
      <c r="B214" s="162"/>
      <c r="C214" s="162"/>
      <c r="D214" s="24"/>
      <c r="H214" s="284"/>
      <c r="I214" s="287"/>
      <c r="J214" s="287"/>
    </row>
    <row r="215" spans="2:10" ht="15.5" customHeight="1" x14ac:dyDescent="0.35">
      <c r="B215" s="162"/>
      <c r="C215" s="162"/>
      <c r="D215" s="24"/>
      <c r="H215" s="284"/>
      <c r="I215" s="287"/>
      <c r="J215" s="287"/>
    </row>
    <row r="216" spans="2:10" ht="15.5" customHeight="1" x14ac:dyDescent="0.35">
      <c r="B216" s="162"/>
      <c r="C216" s="162"/>
      <c r="D216" s="24"/>
      <c r="H216" s="284"/>
      <c r="I216" s="287"/>
      <c r="J216" s="287"/>
    </row>
    <row r="217" spans="2:10" ht="15.5" customHeight="1" x14ac:dyDescent="0.35">
      <c r="B217" s="162"/>
      <c r="C217" s="162"/>
      <c r="D217" s="24"/>
      <c r="H217" s="284"/>
      <c r="I217" s="287"/>
      <c r="J217" s="287"/>
    </row>
    <row r="218" spans="2:10" ht="15.5" customHeight="1" x14ac:dyDescent="0.35">
      <c r="B218" s="162"/>
      <c r="C218" s="162"/>
      <c r="D218" s="24"/>
      <c r="H218" s="284"/>
      <c r="I218" s="287"/>
      <c r="J218" s="287"/>
    </row>
    <row r="219" spans="2:10" ht="15.5" customHeight="1" x14ac:dyDescent="0.35">
      <c r="B219" s="162"/>
      <c r="C219" s="162"/>
      <c r="D219" s="24"/>
      <c r="H219" s="284"/>
      <c r="I219" s="287"/>
      <c r="J219" s="287"/>
    </row>
    <row r="220" spans="2:10" ht="15.5" customHeight="1" x14ac:dyDescent="0.35">
      <c r="B220" s="162"/>
      <c r="C220" s="162"/>
      <c r="D220" s="24"/>
      <c r="H220" s="284"/>
      <c r="I220" s="287"/>
      <c r="J220" s="287"/>
    </row>
    <row r="221" spans="2:10" ht="15.5" customHeight="1" x14ac:dyDescent="0.35">
      <c r="B221" s="162"/>
      <c r="C221" s="162"/>
      <c r="D221" s="24"/>
      <c r="H221" s="284"/>
      <c r="I221" s="287"/>
      <c r="J221" s="287"/>
    </row>
    <row r="222" spans="2:10" ht="15.5" customHeight="1" x14ac:dyDescent="0.35">
      <c r="B222" s="162"/>
      <c r="C222" s="162"/>
      <c r="D222" s="24"/>
      <c r="H222" s="284"/>
      <c r="I222" s="287"/>
      <c r="J222" s="287"/>
    </row>
    <row r="223" spans="2:10" ht="15.5" customHeight="1" x14ac:dyDescent="0.35">
      <c r="B223" s="162"/>
      <c r="C223" s="162"/>
      <c r="D223" s="24"/>
      <c r="H223" s="284"/>
      <c r="I223" s="287"/>
      <c r="J223" s="287"/>
    </row>
    <row r="224" spans="2:10" ht="15.5" customHeight="1" x14ac:dyDescent="0.35">
      <c r="B224" s="162"/>
      <c r="C224" s="162"/>
      <c r="D224" s="24"/>
      <c r="H224" s="284"/>
      <c r="I224" s="287"/>
      <c r="J224" s="287"/>
    </row>
    <row r="225" spans="2:10" ht="15.5" customHeight="1" x14ac:dyDescent="0.35">
      <c r="B225" s="162"/>
      <c r="C225" s="162"/>
      <c r="D225" s="24"/>
      <c r="H225" s="284"/>
      <c r="I225" s="287"/>
      <c r="J225" s="287"/>
    </row>
    <row r="226" spans="2:10" ht="15.5" customHeight="1" x14ac:dyDescent="0.35">
      <c r="B226" s="162"/>
      <c r="C226" s="162"/>
      <c r="D226" s="24"/>
      <c r="H226" s="284"/>
      <c r="I226" s="287"/>
      <c r="J226" s="287"/>
    </row>
    <row r="227" spans="2:10" ht="15.5" customHeight="1" x14ac:dyDescent="0.35">
      <c r="B227" s="162"/>
      <c r="C227" s="162"/>
      <c r="D227" s="24"/>
      <c r="H227" s="284"/>
      <c r="I227" s="287"/>
      <c r="J227" s="287"/>
    </row>
    <row r="228" spans="2:10" ht="15.5" customHeight="1" x14ac:dyDescent="0.35">
      <c r="B228" s="162"/>
      <c r="C228" s="162"/>
      <c r="D228" s="24"/>
      <c r="H228" s="284"/>
      <c r="I228" s="287"/>
      <c r="J228" s="287"/>
    </row>
    <row r="229" spans="2:10" ht="15.5" customHeight="1" x14ac:dyDescent="0.35">
      <c r="B229" s="162"/>
      <c r="C229" s="162"/>
      <c r="D229" s="24"/>
      <c r="H229" s="284"/>
      <c r="I229" s="287"/>
      <c r="J229" s="287"/>
    </row>
    <row r="230" spans="2:10" ht="15.5" customHeight="1" x14ac:dyDescent="0.35">
      <c r="B230" s="162"/>
      <c r="C230" s="162"/>
      <c r="D230" s="24"/>
      <c r="H230" s="284"/>
      <c r="I230" s="287"/>
      <c r="J230" s="287"/>
    </row>
    <row r="231" spans="2:10" ht="15.5" customHeight="1" x14ac:dyDescent="0.35">
      <c r="B231" s="162"/>
      <c r="C231" s="162"/>
      <c r="D231" s="24"/>
      <c r="H231" s="284"/>
      <c r="I231" s="287"/>
      <c r="J231" s="287"/>
    </row>
    <row r="232" spans="2:10" ht="15.5" customHeight="1" x14ac:dyDescent="0.35">
      <c r="B232" s="162"/>
      <c r="C232" s="162"/>
      <c r="D232" s="24"/>
      <c r="H232" s="284"/>
      <c r="I232" s="287"/>
      <c r="J232" s="287"/>
    </row>
    <row r="233" spans="2:10" ht="15.5" customHeight="1" x14ac:dyDescent="0.35">
      <c r="B233" s="162"/>
      <c r="C233" s="162"/>
      <c r="D233" s="24"/>
      <c r="H233" s="284"/>
      <c r="I233" s="287"/>
      <c r="J233" s="287"/>
    </row>
    <row r="234" spans="2:10" ht="15.5" customHeight="1" x14ac:dyDescent="0.35">
      <c r="B234" s="162"/>
      <c r="C234" s="162"/>
      <c r="D234" s="24"/>
      <c r="H234" s="284"/>
      <c r="I234" s="287"/>
      <c r="J234" s="287"/>
    </row>
    <row r="235" spans="2:10" ht="15.5" customHeight="1" x14ac:dyDescent="0.35">
      <c r="B235" s="162"/>
      <c r="C235" s="162"/>
      <c r="D235" s="24"/>
      <c r="H235" s="284"/>
      <c r="I235" s="287"/>
      <c r="J235" s="287"/>
    </row>
    <row r="236" spans="2:10" ht="15.5" customHeight="1" x14ac:dyDescent="0.35">
      <c r="B236" s="162"/>
      <c r="C236" s="162"/>
      <c r="D236" s="24"/>
      <c r="H236" s="284"/>
      <c r="I236" s="287"/>
      <c r="J236" s="287"/>
    </row>
    <row r="237" spans="2:10" ht="15.5" customHeight="1" x14ac:dyDescent="0.35">
      <c r="B237" s="162"/>
      <c r="C237" s="162"/>
      <c r="D237" s="24"/>
      <c r="H237" s="284"/>
      <c r="I237" s="287"/>
      <c r="J237" s="287"/>
    </row>
    <row r="238" spans="2:10" ht="15.5" customHeight="1" x14ac:dyDescent="0.35">
      <c r="B238" s="162"/>
      <c r="C238" s="162"/>
      <c r="D238" s="24"/>
      <c r="H238" s="284"/>
      <c r="I238" s="287"/>
      <c r="J238" s="287"/>
    </row>
    <row r="239" spans="2:10" ht="15.5" customHeight="1" x14ac:dyDescent="0.35">
      <c r="B239" s="162"/>
      <c r="C239" s="162"/>
      <c r="D239" s="24"/>
      <c r="H239" s="284"/>
      <c r="I239" s="287"/>
      <c r="J239" s="287"/>
    </row>
    <row r="240" spans="2:10" ht="15.5" customHeight="1" x14ac:dyDescent="0.35">
      <c r="B240" s="162"/>
      <c r="C240" s="162"/>
      <c r="D240" s="24"/>
      <c r="H240" s="284"/>
      <c r="I240" s="287"/>
      <c r="J240" s="287"/>
    </row>
    <row r="241" spans="2:10" ht="15.5" customHeight="1" x14ac:dyDescent="0.35">
      <c r="B241" s="162"/>
      <c r="C241" s="162"/>
      <c r="D241" s="24"/>
      <c r="H241" s="284"/>
      <c r="I241" s="287"/>
      <c r="J241" s="287"/>
    </row>
    <row r="242" spans="2:10" ht="15.5" customHeight="1" x14ac:dyDescent="0.35">
      <c r="B242" s="162"/>
      <c r="C242" s="162"/>
      <c r="D242" s="24"/>
      <c r="H242" s="284"/>
      <c r="I242" s="287"/>
      <c r="J242" s="287"/>
    </row>
    <row r="243" spans="2:10" ht="15.5" customHeight="1" x14ac:dyDescent="0.35">
      <c r="B243" s="162"/>
      <c r="C243" s="162"/>
      <c r="D243" s="24"/>
      <c r="H243" s="284"/>
      <c r="I243" s="287"/>
      <c r="J243" s="287"/>
    </row>
    <row r="244" spans="2:10" ht="15.5" customHeight="1" x14ac:dyDescent="0.35">
      <c r="B244" s="162"/>
      <c r="C244" s="162"/>
      <c r="D244" s="24"/>
      <c r="H244" s="284"/>
      <c r="I244" s="287"/>
      <c r="J244" s="287"/>
    </row>
    <row r="245" spans="2:10" ht="15.5" customHeight="1" x14ac:dyDescent="0.35">
      <c r="B245" s="162"/>
      <c r="C245" s="162"/>
      <c r="D245" s="24"/>
      <c r="H245" s="284"/>
      <c r="I245" s="287"/>
      <c r="J245" s="287"/>
    </row>
    <row r="246" spans="2:10" ht="15.5" customHeight="1" x14ac:dyDescent="0.35">
      <c r="B246" s="162"/>
      <c r="C246" s="162"/>
      <c r="D246" s="24"/>
      <c r="H246" s="284"/>
      <c r="I246" s="287"/>
      <c r="J246" s="287"/>
    </row>
    <row r="247" spans="2:10" ht="15.5" customHeight="1" x14ac:dyDescent="0.35">
      <c r="B247" s="162"/>
      <c r="C247" s="162"/>
      <c r="D247" s="24"/>
      <c r="H247" s="284"/>
      <c r="I247" s="287"/>
      <c r="J247" s="287"/>
    </row>
    <row r="248" spans="2:10" ht="15.5" customHeight="1" x14ac:dyDescent="0.35">
      <c r="B248" s="162"/>
      <c r="C248" s="162"/>
      <c r="D248" s="24"/>
      <c r="H248" s="284"/>
      <c r="I248" s="287"/>
      <c r="J248" s="287"/>
    </row>
    <row r="249" spans="2:10" ht="15.5" customHeight="1" x14ac:dyDescent="0.35">
      <c r="B249" s="162"/>
      <c r="C249" s="162"/>
      <c r="D249" s="24"/>
      <c r="H249" s="284"/>
      <c r="I249" s="287"/>
      <c r="J249" s="287"/>
    </row>
    <row r="250" spans="2:10" ht="15.5" customHeight="1" x14ac:dyDescent="0.35">
      <c r="B250" s="162"/>
      <c r="C250" s="162"/>
      <c r="D250" s="24"/>
      <c r="H250" s="284"/>
      <c r="I250" s="287"/>
      <c r="J250" s="287"/>
    </row>
    <row r="251" spans="2:10" ht="15.5" customHeight="1" x14ac:dyDescent="0.35">
      <c r="B251" s="162"/>
      <c r="C251" s="162"/>
      <c r="D251" s="24"/>
      <c r="H251" s="284"/>
      <c r="I251" s="287"/>
      <c r="J251" s="287"/>
    </row>
    <row r="252" spans="2:10" ht="15.5" customHeight="1" x14ac:dyDescent="0.35">
      <c r="B252" s="162"/>
      <c r="C252" s="162"/>
      <c r="D252" s="24"/>
      <c r="H252" s="284"/>
      <c r="I252" s="287"/>
      <c r="J252" s="287"/>
    </row>
    <row r="253" spans="2:10" ht="15.5" customHeight="1" x14ac:dyDescent="0.35">
      <c r="B253" s="162"/>
      <c r="C253" s="162"/>
      <c r="D253" s="24"/>
      <c r="H253" s="284"/>
      <c r="I253" s="287"/>
      <c r="J253" s="287"/>
    </row>
    <row r="254" spans="2:10" ht="15.5" customHeight="1" x14ac:dyDescent="0.35">
      <c r="B254" s="162"/>
      <c r="C254" s="162"/>
      <c r="D254" s="24"/>
      <c r="H254" s="284"/>
      <c r="I254" s="287"/>
      <c r="J254" s="287"/>
    </row>
    <row r="255" spans="2:10" ht="15.5" customHeight="1" x14ac:dyDescent="0.35">
      <c r="B255" s="162"/>
      <c r="C255" s="162"/>
      <c r="D255" s="24"/>
      <c r="H255" s="284"/>
      <c r="I255" s="287"/>
      <c r="J255" s="287"/>
    </row>
    <row r="256" spans="2:10" ht="15.5" customHeight="1" x14ac:dyDescent="0.35">
      <c r="B256" s="162"/>
      <c r="C256" s="162"/>
      <c r="D256" s="24"/>
      <c r="H256" s="284"/>
      <c r="I256" s="287"/>
      <c r="J256" s="287"/>
    </row>
    <row r="257" spans="2:10" ht="15.5" customHeight="1" x14ac:dyDescent="0.35">
      <c r="B257" s="162"/>
      <c r="C257" s="162"/>
      <c r="D257" s="24"/>
      <c r="H257" s="284"/>
      <c r="I257" s="287"/>
      <c r="J257" s="287"/>
    </row>
    <row r="258" spans="2:10" ht="15.5" customHeight="1" x14ac:dyDescent="0.35">
      <c r="B258" s="162"/>
      <c r="C258" s="162"/>
      <c r="D258" s="24"/>
      <c r="H258" s="284"/>
      <c r="I258" s="287"/>
      <c r="J258" s="287"/>
    </row>
    <row r="259" spans="2:10" ht="15.5" customHeight="1" x14ac:dyDescent="0.35">
      <c r="B259" s="162"/>
      <c r="C259" s="162"/>
      <c r="D259" s="24"/>
      <c r="H259" s="284"/>
      <c r="I259" s="287"/>
      <c r="J259" s="287"/>
    </row>
    <row r="260" spans="2:10" ht="15.5" customHeight="1" x14ac:dyDescent="0.35">
      <c r="B260" s="162"/>
      <c r="C260" s="162"/>
      <c r="D260" s="24"/>
      <c r="H260" s="284"/>
      <c r="I260" s="287"/>
      <c r="J260" s="287"/>
    </row>
    <row r="261" spans="2:10" ht="15.5" customHeight="1" x14ac:dyDescent="0.35">
      <c r="B261" s="162"/>
      <c r="C261" s="162"/>
      <c r="D261" s="24"/>
      <c r="H261" s="284"/>
      <c r="I261" s="287"/>
      <c r="J261" s="287"/>
    </row>
    <row r="262" spans="2:10" ht="15.5" customHeight="1" x14ac:dyDescent="0.35">
      <c r="B262" s="162"/>
      <c r="C262" s="162"/>
      <c r="D262" s="24"/>
      <c r="H262" s="284"/>
      <c r="I262" s="287"/>
      <c r="J262" s="287"/>
    </row>
    <row r="263" spans="2:10" ht="15.5" customHeight="1" x14ac:dyDescent="0.35">
      <c r="B263" s="162"/>
      <c r="C263" s="162"/>
      <c r="D263" s="24"/>
      <c r="H263" s="284"/>
      <c r="I263" s="287"/>
      <c r="J263" s="287"/>
    </row>
    <row r="264" spans="2:10" ht="15.5" customHeight="1" x14ac:dyDescent="0.35">
      <c r="B264" s="162"/>
      <c r="C264" s="162"/>
      <c r="D264" s="24"/>
      <c r="H264" s="284"/>
      <c r="I264" s="287"/>
      <c r="J264" s="287"/>
    </row>
    <row r="265" spans="2:10" ht="15.5" customHeight="1" x14ac:dyDescent="0.35">
      <c r="B265" s="162"/>
      <c r="C265" s="162"/>
      <c r="D265" s="24"/>
      <c r="H265" s="284"/>
      <c r="I265" s="287"/>
      <c r="J265" s="287"/>
    </row>
    <row r="266" spans="2:10" ht="15.5" customHeight="1" x14ac:dyDescent="0.35">
      <c r="B266" s="162"/>
      <c r="C266" s="162"/>
      <c r="D266" s="24"/>
      <c r="H266" s="284"/>
      <c r="I266" s="287"/>
      <c r="J266" s="287"/>
    </row>
    <row r="267" spans="2:10" ht="15.5" customHeight="1" x14ac:dyDescent="0.35">
      <c r="B267" s="162"/>
      <c r="C267" s="162"/>
      <c r="D267" s="24"/>
      <c r="H267" s="284"/>
      <c r="I267" s="287"/>
      <c r="J267" s="287"/>
    </row>
    <row r="268" spans="2:10" ht="15.5" customHeight="1" x14ac:dyDescent="0.35">
      <c r="B268" s="162"/>
      <c r="C268" s="162"/>
      <c r="D268" s="24"/>
      <c r="H268" s="284"/>
      <c r="I268" s="287"/>
      <c r="J268" s="287"/>
    </row>
    <row r="269" spans="2:10" ht="15.5" customHeight="1" x14ac:dyDescent="0.35">
      <c r="B269" s="162"/>
      <c r="C269" s="162"/>
      <c r="D269" s="24"/>
      <c r="H269" s="284"/>
      <c r="I269" s="287"/>
      <c r="J269" s="287"/>
    </row>
    <row r="270" spans="2:10" ht="15.5" customHeight="1" x14ac:dyDescent="0.35">
      <c r="B270" s="162"/>
      <c r="C270" s="162"/>
      <c r="D270" s="24"/>
      <c r="H270" s="284"/>
      <c r="I270" s="287"/>
      <c r="J270" s="287"/>
    </row>
    <row r="271" spans="2:10" ht="15.5" customHeight="1" x14ac:dyDescent="0.35">
      <c r="B271" s="162"/>
      <c r="C271" s="162"/>
      <c r="D271" s="24"/>
      <c r="H271" s="284"/>
      <c r="I271" s="287"/>
      <c r="J271" s="287"/>
    </row>
    <row r="272" spans="2:10" ht="15.5" customHeight="1" x14ac:dyDescent="0.35">
      <c r="B272" s="162"/>
      <c r="C272" s="162"/>
      <c r="D272" s="24"/>
      <c r="H272" s="284"/>
      <c r="I272" s="287"/>
      <c r="J272" s="287"/>
    </row>
    <row r="273" spans="2:10" ht="15.5" customHeight="1" x14ac:dyDescent="0.35">
      <c r="B273" s="162"/>
      <c r="C273" s="162"/>
      <c r="D273" s="24"/>
      <c r="H273" s="284"/>
      <c r="I273" s="287"/>
      <c r="J273" s="287"/>
    </row>
    <row r="274" spans="2:10" ht="15.5" customHeight="1" x14ac:dyDescent="0.35">
      <c r="B274" s="162"/>
      <c r="C274" s="162"/>
      <c r="D274" s="24"/>
      <c r="H274" s="284"/>
      <c r="I274" s="287"/>
      <c r="J274" s="287"/>
    </row>
    <row r="275" spans="2:10" ht="15.5" customHeight="1" x14ac:dyDescent="0.35">
      <c r="B275" s="162"/>
      <c r="C275" s="162"/>
      <c r="D275" s="24"/>
      <c r="H275" s="284"/>
      <c r="I275" s="287"/>
      <c r="J275" s="287"/>
    </row>
    <row r="276" spans="2:10" ht="15.5" customHeight="1" x14ac:dyDescent="0.35">
      <c r="B276" s="162"/>
      <c r="C276" s="162"/>
      <c r="D276" s="24"/>
      <c r="H276" s="284"/>
      <c r="I276" s="287"/>
      <c r="J276" s="287"/>
    </row>
    <row r="277" spans="2:10" ht="15.5" customHeight="1" x14ac:dyDescent="0.35">
      <c r="B277" s="162"/>
      <c r="C277" s="162"/>
      <c r="D277" s="24"/>
      <c r="H277" s="284"/>
      <c r="I277" s="287"/>
      <c r="J277" s="287"/>
    </row>
    <row r="278" spans="2:10" ht="15.5" customHeight="1" x14ac:dyDescent="0.35">
      <c r="B278" s="162"/>
      <c r="C278" s="162"/>
      <c r="D278" s="24"/>
      <c r="H278" s="284"/>
      <c r="I278" s="287"/>
      <c r="J278" s="287"/>
    </row>
    <row r="279" spans="2:10" ht="15.5" customHeight="1" x14ac:dyDescent="0.35">
      <c r="B279" s="162"/>
      <c r="C279" s="162"/>
      <c r="D279" s="24"/>
      <c r="H279" s="284"/>
      <c r="I279" s="287"/>
      <c r="J279" s="287"/>
    </row>
    <row r="280" spans="2:10" ht="15.5" customHeight="1" x14ac:dyDescent="0.35">
      <c r="B280" s="162"/>
      <c r="C280" s="162"/>
      <c r="D280" s="24"/>
      <c r="H280" s="284"/>
      <c r="I280" s="287"/>
      <c r="J280" s="287"/>
    </row>
    <row r="281" spans="2:10" ht="15.5" customHeight="1" x14ac:dyDescent="0.35">
      <c r="B281" s="162"/>
      <c r="C281" s="162"/>
      <c r="D281" s="24"/>
      <c r="H281" s="284"/>
      <c r="I281" s="287"/>
      <c r="J281" s="287"/>
    </row>
    <row r="282" spans="2:10" ht="15.5" customHeight="1" x14ac:dyDescent="0.35">
      <c r="B282" s="162"/>
      <c r="C282" s="162"/>
      <c r="D282" s="24"/>
      <c r="H282" s="284"/>
      <c r="I282" s="287"/>
      <c r="J282" s="287"/>
    </row>
    <row r="283" spans="2:10" ht="15.5" customHeight="1" x14ac:dyDescent="0.35">
      <c r="B283" s="162"/>
      <c r="C283" s="162"/>
      <c r="D283" s="24"/>
      <c r="H283" s="284"/>
      <c r="I283" s="287"/>
      <c r="J283" s="287"/>
    </row>
    <row r="284" spans="2:10" ht="15.5" customHeight="1" x14ac:dyDescent="0.35">
      <c r="B284" s="162"/>
      <c r="C284" s="162"/>
      <c r="D284" s="24"/>
      <c r="H284" s="284"/>
      <c r="I284" s="287"/>
      <c r="J284" s="287"/>
    </row>
    <row r="285" spans="2:10" ht="15.5" customHeight="1" x14ac:dyDescent="0.35">
      <c r="B285" s="162"/>
      <c r="C285" s="162"/>
      <c r="D285" s="24"/>
      <c r="H285" s="284"/>
      <c r="I285" s="287"/>
      <c r="J285" s="287"/>
    </row>
    <row r="286" spans="2:10" ht="15.5" customHeight="1" x14ac:dyDescent="0.35">
      <c r="B286" s="162"/>
      <c r="C286" s="162"/>
      <c r="D286" s="24"/>
      <c r="H286" s="284"/>
      <c r="I286" s="287"/>
      <c r="J286" s="287"/>
    </row>
    <row r="287" spans="2:10" ht="15.5" customHeight="1" x14ac:dyDescent="0.35">
      <c r="B287" s="162"/>
      <c r="C287" s="162"/>
      <c r="D287" s="24"/>
      <c r="H287" s="284"/>
      <c r="I287" s="287"/>
      <c r="J287" s="287"/>
    </row>
    <row r="288" spans="2:10" ht="15.5" customHeight="1" x14ac:dyDescent="0.35">
      <c r="B288" s="162"/>
      <c r="C288" s="162"/>
      <c r="D288" s="24"/>
      <c r="H288" s="284"/>
      <c r="I288" s="287"/>
      <c r="J288" s="287"/>
    </row>
    <row r="289" spans="2:10" ht="15.5" customHeight="1" x14ac:dyDescent="0.35">
      <c r="B289" s="162"/>
      <c r="C289" s="162"/>
      <c r="D289" s="24"/>
      <c r="H289" s="284"/>
      <c r="I289" s="287"/>
      <c r="J289" s="287"/>
    </row>
    <row r="290" spans="2:10" ht="15.5" customHeight="1" x14ac:dyDescent="0.35">
      <c r="B290" s="162"/>
      <c r="C290" s="162"/>
      <c r="D290" s="24"/>
      <c r="H290" s="284"/>
      <c r="I290" s="287"/>
      <c r="J290" s="287"/>
    </row>
    <row r="291" spans="2:10" ht="15.5" customHeight="1" x14ac:dyDescent="0.35">
      <c r="B291" s="162"/>
      <c r="C291" s="162"/>
      <c r="D291" s="24"/>
      <c r="H291" s="284"/>
      <c r="I291" s="287"/>
      <c r="J291" s="287"/>
    </row>
    <row r="292" spans="2:10" ht="15.5" customHeight="1" x14ac:dyDescent="0.35">
      <c r="B292" s="162"/>
      <c r="C292" s="162"/>
      <c r="D292" s="24"/>
      <c r="H292" s="284"/>
      <c r="I292" s="287"/>
      <c r="J292" s="287"/>
    </row>
    <row r="293" spans="2:10" ht="15.5" customHeight="1" x14ac:dyDescent="0.35">
      <c r="B293" s="162"/>
      <c r="C293" s="162"/>
      <c r="D293" s="24"/>
      <c r="H293" s="284"/>
      <c r="I293" s="287"/>
      <c r="J293" s="287"/>
    </row>
    <row r="294" spans="2:10" ht="15.5" customHeight="1" x14ac:dyDescent="0.35">
      <c r="B294" s="162"/>
      <c r="C294" s="162"/>
      <c r="D294" s="24"/>
      <c r="H294" s="284"/>
      <c r="I294" s="287"/>
      <c r="J294" s="287"/>
    </row>
    <row r="295" spans="2:10" ht="15.5" customHeight="1" x14ac:dyDescent="0.35">
      <c r="B295" s="162"/>
      <c r="C295" s="162"/>
      <c r="D295" s="24"/>
      <c r="H295" s="284"/>
      <c r="I295" s="287"/>
      <c r="J295" s="287"/>
    </row>
    <row r="296" spans="2:10" ht="15.5" customHeight="1" x14ac:dyDescent="0.35">
      <c r="B296" s="162"/>
      <c r="C296" s="162"/>
      <c r="D296" s="24"/>
      <c r="H296" s="284"/>
      <c r="I296" s="287"/>
      <c r="J296" s="287"/>
    </row>
    <row r="297" spans="2:10" ht="15.5" customHeight="1" x14ac:dyDescent="0.35">
      <c r="B297" s="162"/>
      <c r="C297" s="162"/>
      <c r="D297" s="24"/>
      <c r="H297" s="284"/>
      <c r="I297" s="287"/>
      <c r="J297" s="287"/>
    </row>
    <row r="298" spans="2:10" ht="15.5" customHeight="1" x14ac:dyDescent="0.35">
      <c r="B298" s="162"/>
      <c r="C298" s="162"/>
      <c r="D298" s="24"/>
      <c r="H298" s="284"/>
      <c r="I298" s="287"/>
      <c r="J298" s="287"/>
    </row>
    <row r="299" spans="2:10" ht="15.5" customHeight="1" x14ac:dyDescent="0.35">
      <c r="B299" s="162"/>
      <c r="C299" s="162"/>
      <c r="D299" s="24"/>
      <c r="H299" s="284"/>
      <c r="I299" s="287"/>
      <c r="J299" s="287"/>
    </row>
    <row r="300" spans="2:10" ht="15.5" customHeight="1" x14ac:dyDescent="0.35">
      <c r="B300" s="162"/>
      <c r="C300" s="162"/>
      <c r="D300" s="24"/>
      <c r="H300" s="284"/>
      <c r="I300" s="287"/>
      <c r="J300" s="287"/>
    </row>
    <row r="301" spans="2:10" ht="15.5" customHeight="1" x14ac:dyDescent="0.35">
      <c r="B301" s="162"/>
      <c r="C301" s="162"/>
      <c r="D301" s="24"/>
      <c r="H301" s="284"/>
      <c r="I301" s="287"/>
      <c r="J301" s="287"/>
    </row>
    <row r="302" spans="2:10" ht="15.5" customHeight="1" x14ac:dyDescent="0.35">
      <c r="B302" s="162"/>
      <c r="C302" s="162"/>
      <c r="D302" s="24"/>
      <c r="H302" s="284"/>
      <c r="I302" s="287"/>
      <c r="J302" s="287"/>
    </row>
    <row r="303" spans="2:10" ht="15.5" customHeight="1" x14ac:dyDescent="0.35">
      <c r="B303" s="162"/>
      <c r="C303" s="162"/>
      <c r="D303" s="24"/>
      <c r="H303" s="284"/>
      <c r="I303" s="287"/>
      <c r="J303" s="287"/>
    </row>
    <row r="304" spans="2:10" ht="15.5" customHeight="1" x14ac:dyDescent="0.35">
      <c r="B304" s="162"/>
      <c r="C304" s="162"/>
      <c r="D304" s="24"/>
      <c r="H304" s="284"/>
      <c r="I304" s="287"/>
      <c r="J304" s="287"/>
    </row>
    <row r="305" spans="2:10" ht="15.5" customHeight="1" x14ac:dyDescent="0.35">
      <c r="B305" s="162"/>
      <c r="C305" s="162"/>
      <c r="D305" s="24"/>
      <c r="H305" s="284"/>
      <c r="I305" s="287"/>
      <c r="J305" s="287"/>
    </row>
    <row r="306" spans="2:10" ht="15.5" customHeight="1" x14ac:dyDescent="0.35">
      <c r="B306" s="162"/>
      <c r="C306" s="162"/>
      <c r="D306" s="24"/>
      <c r="H306" s="284"/>
      <c r="I306" s="287"/>
      <c r="J306" s="287"/>
    </row>
    <row r="307" spans="2:10" ht="15.5" customHeight="1" x14ac:dyDescent="0.35">
      <c r="B307" s="162"/>
      <c r="C307" s="162"/>
      <c r="D307" s="24"/>
      <c r="H307" s="284"/>
      <c r="I307" s="287"/>
      <c r="J307" s="287"/>
    </row>
    <row r="308" spans="2:10" ht="15.5" customHeight="1" x14ac:dyDescent="0.35">
      <c r="B308" s="162"/>
      <c r="C308" s="162"/>
      <c r="D308" s="24"/>
      <c r="H308" s="284"/>
      <c r="I308" s="287"/>
      <c r="J308" s="287"/>
    </row>
    <row r="309" spans="2:10" ht="15.5" customHeight="1" x14ac:dyDescent="0.35">
      <c r="B309" s="162"/>
      <c r="C309" s="162"/>
      <c r="D309" s="24"/>
      <c r="H309" s="284"/>
      <c r="I309" s="287"/>
      <c r="J309" s="287"/>
    </row>
    <row r="310" spans="2:10" ht="15.5" customHeight="1" x14ac:dyDescent="0.35">
      <c r="B310" s="162"/>
      <c r="C310" s="162"/>
      <c r="D310" s="24"/>
      <c r="H310" s="284"/>
      <c r="I310" s="287"/>
      <c r="J310" s="287"/>
    </row>
    <row r="311" spans="2:10" ht="15.5" customHeight="1" x14ac:dyDescent="0.35">
      <c r="B311" s="162"/>
      <c r="C311" s="162"/>
      <c r="D311" s="24"/>
      <c r="H311" s="284"/>
      <c r="I311" s="287"/>
      <c r="J311" s="287"/>
    </row>
    <row r="312" spans="2:10" ht="15.5" customHeight="1" x14ac:dyDescent="0.35">
      <c r="B312" s="162"/>
      <c r="C312" s="162"/>
      <c r="D312" s="24"/>
      <c r="H312" s="284"/>
      <c r="I312" s="287"/>
      <c r="J312" s="287"/>
    </row>
    <row r="313" spans="2:10" ht="15.5" customHeight="1" x14ac:dyDescent="0.35">
      <c r="B313" s="162"/>
      <c r="C313" s="162"/>
      <c r="D313" s="24"/>
      <c r="H313" s="284"/>
      <c r="I313" s="287"/>
      <c r="J313" s="287"/>
    </row>
    <row r="314" spans="2:10" ht="15.5" customHeight="1" x14ac:dyDescent="0.35">
      <c r="B314" s="162"/>
      <c r="C314" s="162"/>
      <c r="D314" s="24"/>
      <c r="H314" s="284"/>
      <c r="I314" s="287"/>
      <c r="J314" s="287"/>
    </row>
    <row r="315" spans="2:10" ht="15.5" customHeight="1" x14ac:dyDescent="0.35">
      <c r="B315" s="162"/>
      <c r="C315" s="162"/>
      <c r="D315" s="24"/>
      <c r="H315" s="284"/>
      <c r="I315" s="287"/>
      <c r="J315" s="287"/>
    </row>
    <row r="316" spans="2:10" ht="15.5" customHeight="1" x14ac:dyDescent="0.35">
      <c r="B316" s="162"/>
      <c r="C316" s="162"/>
      <c r="D316" s="24"/>
      <c r="H316" s="284"/>
      <c r="I316" s="287"/>
      <c r="J316" s="287"/>
    </row>
    <row r="317" spans="2:10" ht="15.5" customHeight="1" x14ac:dyDescent="0.35">
      <c r="B317" s="162"/>
      <c r="C317" s="162"/>
      <c r="D317" s="24"/>
      <c r="H317" s="284"/>
      <c r="I317" s="287"/>
      <c r="J317" s="287"/>
    </row>
    <row r="318" spans="2:10" ht="15.5" customHeight="1" x14ac:dyDescent="0.35">
      <c r="B318" s="162"/>
      <c r="C318" s="162"/>
      <c r="D318" s="24"/>
      <c r="H318" s="284"/>
      <c r="I318" s="287"/>
      <c r="J318" s="287"/>
    </row>
    <row r="319" spans="2:10" ht="15.5" customHeight="1" x14ac:dyDescent="0.35">
      <c r="B319" s="162"/>
      <c r="C319" s="162"/>
      <c r="D319" s="24"/>
      <c r="H319" s="284"/>
      <c r="I319" s="287"/>
      <c r="J319" s="287"/>
    </row>
    <row r="320" spans="2:10" ht="15.5" customHeight="1" x14ac:dyDescent="0.35">
      <c r="B320" s="162"/>
      <c r="C320" s="162"/>
      <c r="D320" s="24"/>
      <c r="H320" s="284"/>
      <c r="I320" s="287"/>
      <c r="J320" s="287"/>
    </row>
    <row r="321" spans="2:10" ht="15.5" customHeight="1" x14ac:dyDescent="0.35">
      <c r="B321" s="162"/>
      <c r="C321" s="162"/>
      <c r="D321" s="24"/>
      <c r="H321" s="284"/>
      <c r="I321" s="287"/>
      <c r="J321" s="287"/>
    </row>
    <row r="322" spans="2:10" ht="15.5" customHeight="1" x14ac:dyDescent="0.35">
      <c r="B322" s="162"/>
      <c r="C322" s="162"/>
      <c r="D322" s="24"/>
      <c r="H322" s="284"/>
      <c r="I322" s="287"/>
      <c r="J322" s="287"/>
    </row>
    <row r="323" spans="2:10" ht="15.5" customHeight="1" x14ac:dyDescent="0.35">
      <c r="B323" s="162"/>
      <c r="C323" s="162"/>
      <c r="D323" s="24"/>
      <c r="H323" s="284"/>
      <c r="I323" s="287"/>
      <c r="J323" s="287"/>
    </row>
    <row r="324" spans="2:10" ht="15.5" customHeight="1" x14ac:dyDescent="0.35">
      <c r="B324" s="162"/>
      <c r="C324" s="162"/>
      <c r="D324" s="24"/>
      <c r="H324" s="284"/>
      <c r="I324" s="287"/>
      <c r="J324" s="287"/>
    </row>
    <row r="325" spans="2:10" ht="15.5" customHeight="1" x14ac:dyDescent="0.35">
      <c r="B325" s="162"/>
      <c r="C325" s="162"/>
      <c r="D325" s="24"/>
      <c r="H325" s="284"/>
      <c r="I325" s="287"/>
      <c r="J325" s="287"/>
    </row>
    <row r="326" spans="2:10" ht="15.5" customHeight="1" x14ac:dyDescent="0.35">
      <c r="B326" s="162"/>
      <c r="C326" s="162"/>
      <c r="D326" s="24"/>
      <c r="H326" s="284"/>
      <c r="I326" s="287"/>
      <c r="J326" s="287"/>
    </row>
    <row r="327" spans="2:10" ht="15.5" customHeight="1" x14ac:dyDescent="0.35">
      <c r="B327" s="162"/>
      <c r="C327" s="162"/>
      <c r="D327" s="24"/>
      <c r="H327" s="284"/>
      <c r="I327" s="287"/>
      <c r="J327" s="287"/>
    </row>
    <row r="328" spans="2:10" ht="15.5" customHeight="1" x14ac:dyDescent="0.35">
      <c r="B328" s="162"/>
      <c r="C328" s="162"/>
      <c r="D328" s="24"/>
      <c r="H328" s="284"/>
      <c r="I328" s="287"/>
      <c r="J328" s="287"/>
    </row>
    <row r="329" spans="2:10" ht="15.5" customHeight="1" x14ac:dyDescent="0.35">
      <c r="B329" s="162"/>
      <c r="C329" s="162"/>
      <c r="D329" s="24"/>
      <c r="H329" s="284"/>
      <c r="I329" s="287"/>
      <c r="J329" s="287"/>
    </row>
    <row r="330" spans="2:10" ht="15.5" customHeight="1" x14ac:dyDescent="0.35">
      <c r="B330" s="162"/>
      <c r="C330" s="162"/>
      <c r="D330" s="24"/>
      <c r="H330" s="284"/>
      <c r="I330" s="287"/>
      <c r="J330" s="287"/>
    </row>
    <row r="331" spans="2:10" ht="15.5" customHeight="1" x14ac:dyDescent="0.35">
      <c r="B331" s="162"/>
      <c r="C331" s="162"/>
      <c r="D331" s="24"/>
      <c r="H331" s="284"/>
      <c r="I331" s="287"/>
      <c r="J331" s="287"/>
    </row>
    <row r="332" spans="2:10" ht="15.5" customHeight="1" x14ac:dyDescent="0.35">
      <c r="B332" s="162"/>
      <c r="C332" s="162"/>
      <c r="D332" s="24"/>
      <c r="H332" s="284"/>
      <c r="I332" s="287"/>
      <c r="J332" s="287"/>
    </row>
    <row r="333" spans="2:10" ht="15.5" customHeight="1" x14ac:dyDescent="0.35">
      <c r="B333" s="162"/>
      <c r="C333" s="162"/>
      <c r="D333" s="24"/>
      <c r="H333" s="284"/>
      <c r="I333" s="287"/>
      <c r="J333" s="287"/>
    </row>
    <row r="334" spans="2:10" ht="15.5" customHeight="1" x14ac:dyDescent="0.35">
      <c r="B334" s="162"/>
      <c r="C334" s="162"/>
      <c r="D334" s="24"/>
      <c r="H334" s="284"/>
      <c r="I334" s="287"/>
      <c r="J334" s="287"/>
    </row>
    <row r="335" spans="2:10" ht="15.5" customHeight="1" x14ac:dyDescent="0.35">
      <c r="B335" s="162"/>
      <c r="C335" s="162"/>
      <c r="D335" s="24"/>
      <c r="H335" s="284"/>
      <c r="I335" s="287"/>
      <c r="J335" s="287"/>
    </row>
    <row r="336" spans="2:10" ht="15.5" customHeight="1" x14ac:dyDescent="0.35">
      <c r="B336" s="162"/>
      <c r="C336" s="162"/>
      <c r="D336" s="24"/>
      <c r="H336" s="284"/>
      <c r="I336" s="287"/>
      <c r="J336" s="287"/>
    </row>
    <row r="337" spans="2:10" ht="15.5" customHeight="1" x14ac:dyDescent="0.35">
      <c r="B337" s="162"/>
      <c r="C337" s="162"/>
      <c r="D337" s="24"/>
      <c r="H337" s="284"/>
      <c r="I337" s="287"/>
      <c r="J337" s="287"/>
    </row>
    <row r="338" spans="2:10" ht="15.5" customHeight="1" x14ac:dyDescent="0.35">
      <c r="B338" s="162"/>
      <c r="C338" s="162"/>
      <c r="D338" s="24"/>
      <c r="H338" s="284"/>
      <c r="I338" s="287"/>
      <c r="J338" s="287"/>
    </row>
    <row r="339" spans="2:10" ht="15.5" customHeight="1" x14ac:dyDescent="0.35">
      <c r="B339" s="162"/>
      <c r="C339" s="162"/>
      <c r="D339" s="24"/>
      <c r="H339" s="284"/>
      <c r="I339" s="287"/>
      <c r="J339" s="287"/>
    </row>
    <row r="340" spans="2:10" ht="15.5" customHeight="1" x14ac:dyDescent="0.35">
      <c r="B340" s="162"/>
      <c r="C340" s="162"/>
      <c r="D340" s="24"/>
      <c r="H340" s="284"/>
      <c r="I340" s="287"/>
      <c r="J340" s="287"/>
    </row>
    <row r="341" spans="2:10" ht="15.5" customHeight="1" x14ac:dyDescent="0.35">
      <c r="B341" s="162"/>
      <c r="C341" s="162"/>
      <c r="D341" s="24"/>
      <c r="H341" s="284"/>
      <c r="I341" s="287"/>
      <c r="J341" s="287"/>
    </row>
    <row r="342" spans="2:10" ht="15.5" customHeight="1" x14ac:dyDescent="0.35">
      <c r="B342" s="162"/>
      <c r="C342" s="162"/>
      <c r="D342" s="24"/>
      <c r="H342" s="284"/>
      <c r="I342" s="287"/>
      <c r="J342" s="287"/>
    </row>
    <row r="343" spans="2:10" ht="15.5" customHeight="1" x14ac:dyDescent="0.35">
      <c r="B343" s="162"/>
      <c r="C343" s="162"/>
      <c r="D343" s="24"/>
      <c r="H343" s="284"/>
      <c r="I343" s="287"/>
      <c r="J343" s="287"/>
    </row>
    <row r="344" spans="2:10" ht="15.5" customHeight="1" x14ac:dyDescent="0.35">
      <c r="B344" s="162"/>
      <c r="C344" s="162"/>
      <c r="D344" s="24"/>
      <c r="H344" s="284"/>
      <c r="I344" s="287"/>
      <c r="J344" s="287"/>
    </row>
    <row r="345" spans="2:10" ht="15.5" customHeight="1" x14ac:dyDescent="0.35">
      <c r="B345" s="162"/>
      <c r="C345" s="162"/>
      <c r="D345" s="24"/>
      <c r="H345" s="284"/>
      <c r="I345" s="287"/>
      <c r="J345" s="287"/>
    </row>
    <row r="346" spans="2:10" ht="15.5" customHeight="1" x14ac:dyDescent="0.35">
      <c r="B346" s="162"/>
      <c r="C346" s="162"/>
      <c r="D346" s="24"/>
      <c r="H346" s="284"/>
      <c r="I346" s="287"/>
      <c r="J346" s="287"/>
    </row>
    <row r="347" spans="2:10" ht="15.5" customHeight="1" x14ac:dyDescent="0.35">
      <c r="B347" s="162"/>
      <c r="C347" s="162"/>
      <c r="D347" s="24"/>
      <c r="H347" s="284"/>
      <c r="I347" s="287"/>
      <c r="J347" s="287"/>
    </row>
    <row r="348" spans="2:10" ht="15.5" customHeight="1" x14ac:dyDescent="0.35">
      <c r="B348" s="162"/>
      <c r="C348" s="162"/>
      <c r="D348" s="24"/>
      <c r="H348" s="284"/>
      <c r="I348" s="287"/>
      <c r="J348" s="287"/>
    </row>
    <row r="349" spans="2:10" ht="15.5" customHeight="1" x14ac:dyDescent="0.35">
      <c r="B349" s="162"/>
      <c r="C349" s="162"/>
      <c r="D349" s="24"/>
      <c r="H349" s="284"/>
      <c r="I349" s="287"/>
      <c r="J349" s="287"/>
    </row>
    <row r="350" spans="2:10" ht="15.5" customHeight="1" x14ac:dyDescent="0.35">
      <c r="B350" s="162"/>
      <c r="C350" s="162"/>
      <c r="D350" s="24"/>
      <c r="H350" s="284"/>
      <c r="I350" s="287"/>
      <c r="J350" s="287"/>
    </row>
    <row r="351" spans="2:10" ht="15.5" customHeight="1" x14ac:dyDescent="0.35">
      <c r="B351" s="162"/>
      <c r="C351" s="162"/>
      <c r="D351" s="24"/>
      <c r="H351" s="284"/>
      <c r="I351" s="287"/>
      <c r="J351" s="287"/>
    </row>
    <row r="352" spans="2:10" ht="15.5" customHeight="1" x14ac:dyDescent="0.35">
      <c r="B352" s="162"/>
      <c r="C352" s="162"/>
      <c r="D352" s="24"/>
      <c r="H352" s="284"/>
      <c r="I352" s="287"/>
      <c r="J352" s="287"/>
    </row>
    <row r="353" spans="2:10" ht="15.5" customHeight="1" x14ac:dyDescent="0.35">
      <c r="B353" s="162"/>
      <c r="C353" s="162"/>
      <c r="D353" s="24"/>
      <c r="H353" s="284"/>
      <c r="I353" s="287"/>
      <c r="J353" s="287"/>
    </row>
    <row r="354" spans="2:10" ht="15.5" customHeight="1" x14ac:dyDescent="0.35">
      <c r="B354" s="162"/>
      <c r="C354" s="162"/>
      <c r="D354" s="24"/>
      <c r="H354" s="284"/>
      <c r="I354" s="287"/>
      <c r="J354" s="287"/>
    </row>
    <row r="355" spans="2:10" ht="15.5" customHeight="1" x14ac:dyDescent="0.35">
      <c r="B355" s="162"/>
      <c r="C355" s="162"/>
      <c r="D355" s="24"/>
      <c r="H355" s="284"/>
      <c r="I355" s="287"/>
      <c r="J355" s="287"/>
    </row>
    <row r="356" spans="2:10" ht="15.5" customHeight="1" x14ac:dyDescent="0.35">
      <c r="B356" s="162"/>
      <c r="C356" s="162"/>
      <c r="D356" s="24"/>
      <c r="H356" s="284"/>
      <c r="I356" s="287"/>
      <c r="J356" s="287"/>
    </row>
    <row r="357" spans="2:10" ht="15.5" customHeight="1" x14ac:dyDescent="0.35">
      <c r="B357" s="162"/>
      <c r="C357" s="162"/>
      <c r="D357" s="24"/>
      <c r="H357" s="284"/>
      <c r="I357" s="287"/>
      <c r="J357" s="287"/>
    </row>
    <row r="358" spans="2:10" ht="15.5" customHeight="1" x14ac:dyDescent="0.35">
      <c r="B358" s="162"/>
      <c r="C358" s="162"/>
      <c r="D358" s="24"/>
      <c r="H358" s="284"/>
      <c r="I358" s="287"/>
      <c r="J358" s="287"/>
    </row>
    <row r="359" spans="2:10" ht="15.5" customHeight="1" x14ac:dyDescent="0.35">
      <c r="B359" s="162"/>
      <c r="C359" s="162"/>
      <c r="D359" s="24"/>
      <c r="H359" s="284"/>
      <c r="I359" s="287"/>
      <c r="J359" s="287"/>
    </row>
    <row r="360" spans="2:10" ht="15.5" customHeight="1" x14ac:dyDescent="0.35">
      <c r="B360" s="162"/>
      <c r="C360" s="162"/>
      <c r="D360" s="24"/>
      <c r="H360" s="284"/>
      <c r="I360" s="287"/>
      <c r="J360" s="287"/>
    </row>
    <row r="361" spans="2:10" ht="15.5" customHeight="1" x14ac:dyDescent="0.35">
      <c r="B361" s="162"/>
      <c r="C361" s="162"/>
      <c r="D361" s="24"/>
      <c r="H361" s="284"/>
      <c r="I361" s="287"/>
      <c r="J361" s="287"/>
    </row>
    <row r="362" spans="2:10" ht="15.5" customHeight="1" x14ac:dyDescent="0.35">
      <c r="B362" s="162"/>
      <c r="C362" s="162"/>
      <c r="D362" s="24"/>
      <c r="H362" s="284"/>
      <c r="I362" s="287"/>
      <c r="J362" s="287"/>
    </row>
    <row r="363" spans="2:10" ht="15.5" customHeight="1" x14ac:dyDescent="0.35">
      <c r="B363" s="162"/>
      <c r="C363" s="162"/>
      <c r="D363" s="24"/>
      <c r="H363" s="284"/>
      <c r="I363" s="287"/>
      <c r="J363" s="287"/>
    </row>
    <row r="364" spans="2:10" ht="15.5" customHeight="1" x14ac:dyDescent="0.35">
      <c r="B364" s="162"/>
      <c r="C364" s="162"/>
      <c r="D364" s="24"/>
      <c r="H364" s="284"/>
      <c r="I364" s="287"/>
      <c r="J364" s="287"/>
    </row>
    <row r="365" spans="2:10" ht="15.5" customHeight="1" x14ac:dyDescent="0.35">
      <c r="B365" s="162"/>
      <c r="C365" s="162"/>
      <c r="D365" s="24"/>
      <c r="H365" s="284"/>
      <c r="I365" s="287"/>
      <c r="J365" s="287"/>
    </row>
    <row r="366" spans="2:10" ht="15.5" customHeight="1" x14ac:dyDescent="0.35">
      <c r="B366" s="162"/>
      <c r="C366" s="162"/>
      <c r="D366" s="24"/>
      <c r="H366" s="284"/>
      <c r="I366" s="287"/>
      <c r="J366" s="287"/>
    </row>
    <row r="367" spans="2:10" ht="15.5" customHeight="1" x14ac:dyDescent="0.35">
      <c r="B367" s="162"/>
      <c r="C367" s="162"/>
      <c r="D367" s="24"/>
      <c r="H367" s="284"/>
      <c r="I367" s="287"/>
      <c r="J367" s="287"/>
    </row>
    <row r="368" spans="2:10" ht="15.5" customHeight="1" x14ac:dyDescent="0.35">
      <c r="B368" s="162"/>
      <c r="C368" s="162"/>
      <c r="D368" s="24"/>
      <c r="H368" s="284"/>
      <c r="I368" s="287"/>
      <c r="J368" s="287"/>
    </row>
    <row r="369" spans="2:10" ht="15.5" customHeight="1" x14ac:dyDescent="0.35">
      <c r="B369" s="162"/>
      <c r="C369" s="162"/>
      <c r="D369" s="24"/>
      <c r="H369" s="284"/>
      <c r="I369" s="287"/>
      <c r="J369" s="287"/>
    </row>
    <row r="370" spans="2:10" ht="15.5" customHeight="1" x14ac:dyDescent="0.35">
      <c r="B370" s="162"/>
      <c r="C370" s="162"/>
      <c r="D370" s="24"/>
      <c r="H370" s="284"/>
      <c r="I370" s="287"/>
      <c r="J370" s="287"/>
    </row>
    <row r="371" spans="2:10" ht="15.5" customHeight="1" x14ac:dyDescent="0.35">
      <c r="B371" s="162"/>
      <c r="C371" s="162"/>
      <c r="D371" s="24"/>
      <c r="H371" s="284"/>
      <c r="I371" s="287"/>
      <c r="J371" s="287"/>
    </row>
    <row r="372" spans="2:10" ht="15.5" customHeight="1" x14ac:dyDescent="0.35">
      <c r="B372" s="162"/>
      <c r="C372" s="162"/>
      <c r="D372" s="24"/>
      <c r="H372" s="284"/>
      <c r="I372" s="287"/>
      <c r="J372" s="287"/>
    </row>
    <row r="373" spans="2:10" ht="15.5" customHeight="1" x14ac:dyDescent="0.35">
      <c r="B373" s="162"/>
      <c r="C373" s="162"/>
      <c r="D373" s="24"/>
      <c r="H373" s="284"/>
      <c r="I373" s="287"/>
      <c r="J373" s="287"/>
    </row>
    <row r="374" spans="2:10" ht="15.5" customHeight="1" x14ac:dyDescent="0.35">
      <c r="B374" s="162"/>
      <c r="C374" s="162"/>
      <c r="D374" s="24"/>
      <c r="H374" s="284"/>
      <c r="I374" s="287"/>
      <c r="J374" s="287"/>
    </row>
    <row r="375" spans="2:10" ht="15.5" customHeight="1" x14ac:dyDescent="0.35">
      <c r="B375" s="162"/>
      <c r="C375" s="162"/>
      <c r="D375" s="24"/>
      <c r="H375" s="284"/>
      <c r="I375" s="287"/>
      <c r="J375" s="287"/>
    </row>
    <row r="376" spans="2:10" ht="15.5" customHeight="1" x14ac:dyDescent="0.35">
      <c r="B376" s="162"/>
      <c r="C376" s="162"/>
      <c r="D376" s="24"/>
      <c r="H376" s="284"/>
      <c r="I376" s="287"/>
      <c r="J376" s="287"/>
    </row>
    <row r="377" spans="2:10" ht="15.5" customHeight="1" x14ac:dyDescent="0.35">
      <c r="B377" s="162"/>
      <c r="C377" s="162"/>
      <c r="D377" s="24"/>
      <c r="H377" s="284"/>
      <c r="I377" s="287"/>
      <c r="J377" s="287"/>
    </row>
    <row r="378" spans="2:10" x14ac:dyDescent="0.35">
      <c r="B378" s="162"/>
      <c r="C378" s="162"/>
      <c r="D378" s="24"/>
      <c r="H378" s="284"/>
      <c r="I378" s="287"/>
      <c r="J378" s="287"/>
    </row>
    <row r="379" spans="2:10" x14ac:dyDescent="0.35">
      <c r="B379" s="162"/>
      <c r="C379" s="162"/>
      <c r="D379" s="24"/>
      <c r="H379" s="284"/>
      <c r="I379" s="287"/>
      <c r="J379" s="287"/>
    </row>
    <row r="380" spans="2:10" x14ac:dyDescent="0.35">
      <c r="B380" s="162"/>
      <c r="C380" s="162"/>
      <c r="D380" s="24"/>
      <c r="H380" s="284"/>
      <c r="I380" s="287"/>
      <c r="J380" s="287"/>
    </row>
    <row r="381" spans="2:10" x14ac:dyDescent="0.35">
      <c r="B381" s="162"/>
      <c r="C381" s="162"/>
      <c r="D381" s="24"/>
      <c r="H381" s="284"/>
      <c r="I381" s="287"/>
      <c r="J381" s="287"/>
    </row>
    <row r="382" spans="2:10" x14ac:dyDescent="0.35">
      <c r="B382" s="162"/>
      <c r="C382" s="162"/>
      <c r="D382" s="24"/>
      <c r="H382" s="284"/>
      <c r="I382" s="287"/>
      <c r="J382" s="287"/>
    </row>
    <row r="383" spans="2:10" x14ac:dyDescent="0.35">
      <c r="B383" s="162"/>
      <c r="C383" s="162"/>
      <c r="D383" s="24"/>
      <c r="H383" s="284"/>
      <c r="I383" s="287"/>
      <c r="J383" s="287"/>
    </row>
    <row r="384" spans="2:10" x14ac:dyDescent="0.35">
      <c r="B384" s="162"/>
      <c r="C384" s="162"/>
      <c r="D384" s="24"/>
      <c r="H384" s="284"/>
      <c r="I384" s="287"/>
      <c r="J384" s="287"/>
    </row>
    <row r="385" spans="2:10" x14ac:dyDescent="0.35">
      <c r="B385" s="162"/>
      <c r="C385" s="162"/>
      <c r="D385" s="24"/>
      <c r="H385" s="284"/>
      <c r="I385" s="287"/>
      <c r="J385" s="287"/>
    </row>
    <row r="386" spans="2:10" x14ac:dyDescent="0.35">
      <c r="B386" s="162"/>
      <c r="C386" s="162"/>
      <c r="D386" s="24"/>
      <c r="H386" s="284"/>
      <c r="I386" s="287"/>
      <c r="J386" s="287"/>
    </row>
    <row r="387" spans="2:10" x14ac:dyDescent="0.35">
      <c r="B387" s="162"/>
      <c r="C387" s="162"/>
      <c r="D387" s="24"/>
      <c r="H387" s="284"/>
      <c r="I387" s="287"/>
      <c r="J387" s="287"/>
    </row>
    <row r="388" spans="2:10" x14ac:dyDescent="0.35">
      <c r="B388" s="162"/>
      <c r="C388" s="162"/>
      <c r="D388" s="24"/>
      <c r="H388" s="284"/>
      <c r="I388" s="287"/>
      <c r="J388" s="287"/>
    </row>
    <row r="389" spans="2:10" x14ac:dyDescent="0.35">
      <c r="B389" s="162"/>
      <c r="C389" s="162"/>
      <c r="D389" s="24"/>
      <c r="H389" s="284"/>
      <c r="I389" s="287"/>
      <c r="J389" s="287"/>
    </row>
    <row r="390" spans="2:10" x14ac:dyDescent="0.35">
      <c r="B390" s="162"/>
      <c r="C390" s="162"/>
      <c r="D390" s="24"/>
      <c r="H390" s="284"/>
      <c r="I390" s="287"/>
      <c r="J390" s="287"/>
    </row>
    <row r="391" spans="2:10" x14ac:dyDescent="0.35">
      <c r="B391" s="162"/>
      <c r="C391" s="162"/>
      <c r="D391" s="24"/>
      <c r="H391" s="284"/>
      <c r="I391" s="287"/>
      <c r="J391" s="287"/>
    </row>
    <row r="392" spans="2:10" x14ac:dyDescent="0.35">
      <c r="B392" s="162"/>
      <c r="C392" s="162"/>
      <c r="D392" s="24"/>
      <c r="H392" s="284"/>
      <c r="I392" s="287"/>
      <c r="J392" s="287"/>
    </row>
    <row r="393" spans="2:10" x14ac:dyDescent="0.35">
      <c r="B393" s="162"/>
      <c r="C393" s="162"/>
      <c r="D393" s="24"/>
      <c r="H393" s="284"/>
      <c r="I393" s="287"/>
      <c r="J393" s="287"/>
    </row>
    <row r="394" spans="2:10" x14ac:dyDescent="0.35">
      <c r="B394" s="162"/>
      <c r="C394" s="162"/>
      <c r="D394" s="24"/>
      <c r="H394" s="284"/>
      <c r="I394" s="287"/>
      <c r="J394" s="287"/>
    </row>
    <row r="395" spans="2:10" x14ac:dyDescent="0.35">
      <c r="B395" s="162"/>
      <c r="C395" s="162"/>
      <c r="D395" s="24"/>
      <c r="H395" s="284"/>
      <c r="I395" s="287"/>
      <c r="J395" s="287"/>
    </row>
    <row r="396" spans="2:10" x14ac:dyDescent="0.35">
      <c r="B396" s="162"/>
      <c r="C396" s="162"/>
      <c r="D396" s="24"/>
      <c r="H396" s="284"/>
      <c r="I396" s="287"/>
      <c r="J396" s="287"/>
    </row>
    <row r="397" spans="2:10" x14ac:dyDescent="0.35">
      <c r="B397" s="162"/>
      <c r="C397" s="162"/>
      <c r="D397" s="24"/>
      <c r="H397" s="284"/>
      <c r="I397" s="287"/>
      <c r="J397" s="287"/>
    </row>
    <row r="398" spans="2:10" x14ac:dyDescent="0.35">
      <c r="B398" s="162"/>
      <c r="C398" s="162"/>
      <c r="D398" s="24"/>
      <c r="H398" s="284"/>
      <c r="I398" s="287"/>
      <c r="J398" s="287"/>
    </row>
    <row r="399" spans="2:10" x14ac:dyDescent="0.35">
      <c r="B399" s="162"/>
      <c r="C399" s="162"/>
      <c r="D399" s="24"/>
      <c r="H399" s="284"/>
      <c r="I399" s="287"/>
      <c r="J399" s="287"/>
    </row>
    <row r="400" spans="2:10" x14ac:dyDescent="0.35">
      <c r="B400" s="162"/>
      <c r="C400" s="162"/>
      <c r="D400" s="24"/>
      <c r="H400" s="284"/>
      <c r="I400" s="287"/>
      <c r="J400" s="287"/>
    </row>
    <row r="401" spans="2:10" x14ac:dyDescent="0.35">
      <c r="B401" s="162"/>
      <c r="C401" s="162"/>
      <c r="D401" s="24"/>
      <c r="H401" s="284"/>
      <c r="I401" s="287"/>
      <c r="J401" s="287"/>
    </row>
    <row r="402" spans="2:10" x14ac:dyDescent="0.35">
      <c r="B402" s="162"/>
      <c r="C402" s="162"/>
      <c r="D402" s="24"/>
      <c r="H402" s="284"/>
      <c r="I402" s="287"/>
      <c r="J402" s="287"/>
    </row>
    <row r="403" spans="2:10" x14ac:dyDescent="0.35">
      <c r="B403" s="162"/>
      <c r="C403" s="162"/>
      <c r="D403" s="24"/>
      <c r="H403" s="284"/>
      <c r="I403" s="287"/>
      <c r="J403" s="287"/>
    </row>
    <row r="404" spans="2:10" x14ac:dyDescent="0.35">
      <c r="B404" s="162"/>
      <c r="C404" s="162"/>
      <c r="D404" s="24"/>
      <c r="H404" s="284"/>
      <c r="I404" s="287"/>
      <c r="J404" s="287"/>
    </row>
    <row r="405" spans="2:10" x14ac:dyDescent="0.35">
      <c r="B405" s="162"/>
      <c r="C405" s="162"/>
      <c r="D405" s="24"/>
      <c r="H405" s="284"/>
      <c r="I405" s="287"/>
      <c r="J405" s="287"/>
    </row>
    <row r="406" spans="2:10" x14ac:dyDescent="0.35">
      <c r="B406" s="162"/>
      <c r="C406" s="162"/>
      <c r="D406" s="24"/>
      <c r="H406" s="284"/>
      <c r="I406" s="287"/>
      <c r="J406" s="287"/>
    </row>
    <row r="407" spans="2:10" x14ac:dyDescent="0.35">
      <c r="B407" s="162"/>
      <c r="C407" s="162"/>
      <c r="D407" s="24"/>
      <c r="H407" s="284"/>
      <c r="I407" s="287"/>
      <c r="J407" s="287"/>
    </row>
    <row r="408" spans="2:10" x14ac:dyDescent="0.35">
      <c r="B408" s="162"/>
      <c r="C408" s="162"/>
      <c r="D408" s="24"/>
      <c r="H408" s="284"/>
      <c r="I408" s="287"/>
      <c r="J408" s="287"/>
    </row>
    <row r="409" spans="2:10" x14ac:dyDescent="0.35">
      <c r="B409" s="162"/>
      <c r="C409" s="162"/>
      <c r="D409" s="24"/>
      <c r="H409" s="284"/>
      <c r="I409" s="287"/>
      <c r="J409" s="287"/>
    </row>
    <row r="410" spans="2:10" x14ac:dyDescent="0.35">
      <c r="B410" s="162"/>
      <c r="C410" s="162"/>
      <c r="D410" s="24"/>
      <c r="H410" s="284"/>
      <c r="I410" s="287"/>
      <c r="J410" s="287"/>
    </row>
    <row r="411" spans="2:10" x14ac:dyDescent="0.35">
      <c r="B411" s="162"/>
      <c r="C411" s="162"/>
      <c r="D411" s="24"/>
      <c r="H411" s="284"/>
      <c r="I411" s="287"/>
      <c r="J411" s="287"/>
    </row>
    <row r="412" spans="2:10" x14ac:dyDescent="0.35">
      <c r="B412" s="162"/>
      <c r="C412" s="162"/>
      <c r="D412" s="24"/>
      <c r="H412" s="284"/>
      <c r="I412" s="287"/>
      <c r="J412" s="287"/>
    </row>
    <row r="413" spans="2:10" x14ac:dyDescent="0.35">
      <c r="B413" s="162"/>
      <c r="C413" s="162"/>
      <c r="D413" s="24"/>
      <c r="H413" s="284"/>
      <c r="I413" s="287"/>
      <c r="J413" s="287"/>
    </row>
    <row r="414" spans="2:10" x14ac:dyDescent="0.35">
      <c r="B414" s="162"/>
      <c r="C414" s="162"/>
      <c r="D414" s="24"/>
      <c r="H414" s="284"/>
      <c r="I414" s="287"/>
      <c r="J414" s="287"/>
    </row>
    <row r="415" spans="2:10" x14ac:dyDescent="0.35">
      <c r="B415" s="162"/>
      <c r="C415" s="162"/>
      <c r="D415" s="24"/>
      <c r="H415" s="284"/>
      <c r="I415" s="287"/>
      <c r="J415" s="287"/>
    </row>
    <row r="416" spans="2:10" x14ac:dyDescent="0.35">
      <c r="B416" s="162"/>
      <c r="C416" s="162"/>
      <c r="D416" s="24"/>
      <c r="H416" s="284"/>
      <c r="I416" s="287"/>
      <c r="J416" s="287"/>
    </row>
    <row r="417" spans="2:10" x14ac:dyDescent="0.35">
      <c r="B417" s="162"/>
      <c r="C417" s="162"/>
      <c r="D417" s="24"/>
      <c r="H417" s="284"/>
      <c r="I417" s="287"/>
      <c r="J417" s="287"/>
    </row>
    <row r="418" spans="2:10" x14ac:dyDescent="0.35">
      <c r="B418" s="162"/>
      <c r="C418" s="162"/>
      <c r="D418" s="24"/>
      <c r="H418" s="284"/>
      <c r="I418" s="287"/>
      <c r="J418" s="287"/>
    </row>
    <row r="419" spans="2:10" x14ac:dyDescent="0.35">
      <c r="B419" s="162"/>
      <c r="C419" s="162"/>
      <c r="D419" s="24"/>
      <c r="H419" s="284"/>
      <c r="I419" s="287"/>
      <c r="J419" s="287"/>
    </row>
    <row r="420" spans="2:10" x14ac:dyDescent="0.35">
      <c r="B420" s="162"/>
      <c r="C420" s="162"/>
      <c r="D420" s="24"/>
      <c r="H420" s="284"/>
      <c r="I420" s="287"/>
      <c r="J420" s="287"/>
    </row>
    <row r="421" spans="2:10" x14ac:dyDescent="0.35">
      <c r="B421" s="162"/>
      <c r="C421" s="162"/>
      <c r="D421" s="24"/>
      <c r="H421" s="284"/>
      <c r="I421" s="287"/>
      <c r="J421" s="287"/>
    </row>
    <row r="422" spans="2:10" x14ac:dyDescent="0.35">
      <c r="B422" s="162"/>
      <c r="C422" s="162"/>
      <c r="D422" s="24"/>
      <c r="H422" s="284"/>
      <c r="I422" s="287"/>
      <c r="J422" s="287"/>
    </row>
    <row r="423" spans="2:10" x14ac:dyDescent="0.35">
      <c r="B423" s="162"/>
      <c r="C423" s="162"/>
      <c r="D423" s="24"/>
      <c r="H423" s="284"/>
      <c r="I423" s="287"/>
      <c r="J423" s="287"/>
    </row>
    <row r="424" spans="2:10" x14ac:dyDescent="0.35">
      <c r="B424" s="162"/>
      <c r="C424" s="162"/>
      <c r="D424" s="24"/>
      <c r="H424" s="284"/>
      <c r="I424" s="287"/>
      <c r="J424" s="287"/>
    </row>
    <row r="425" spans="2:10" x14ac:dyDescent="0.35">
      <c r="B425" s="162"/>
      <c r="C425" s="162"/>
      <c r="D425" s="24"/>
      <c r="H425" s="284"/>
      <c r="I425" s="287"/>
      <c r="J425" s="287"/>
    </row>
    <row r="426" spans="2:10" x14ac:dyDescent="0.35">
      <c r="B426" s="162"/>
      <c r="C426" s="162"/>
      <c r="D426" s="24"/>
      <c r="H426" s="284"/>
      <c r="I426" s="287"/>
      <c r="J426" s="287"/>
    </row>
    <row r="427" spans="2:10" x14ac:dyDescent="0.35">
      <c r="B427" s="162"/>
      <c r="C427" s="162"/>
      <c r="D427" s="24"/>
      <c r="H427" s="284"/>
      <c r="I427" s="287"/>
      <c r="J427" s="287"/>
    </row>
    <row r="428" spans="2:10" x14ac:dyDescent="0.35">
      <c r="B428" s="162"/>
      <c r="C428" s="162"/>
      <c r="D428" s="24"/>
      <c r="H428" s="284"/>
      <c r="I428" s="287"/>
      <c r="J428" s="287"/>
    </row>
    <row r="429" spans="2:10" x14ac:dyDescent="0.35">
      <c r="B429" s="162"/>
      <c r="C429" s="162"/>
      <c r="D429" s="24"/>
      <c r="H429" s="284"/>
      <c r="I429" s="287"/>
      <c r="J429" s="287"/>
    </row>
    <row r="430" spans="2:10" x14ac:dyDescent="0.35">
      <c r="B430" s="162"/>
      <c r="C430" s="162"/>
      <c r="D430" s="24"/>
      <c r="H430" s="284"/>
      <c r="I430" s="287"/>
      <c r="J430" s="287"/>
    </row>
    <row r="431" spans="2:10" x14ac:dyDescent="0.35">
      <c r="B431" s="162"/>
      <c r="C431" s="162"/>
      <c r="D431" s="24"/>
      <c r="H431" s="284"/>
      <c r="I431" s="287"/>
      <c r="J431" s="287"/>
    </row>
    <row r="432" spans="2:10" x14ac:dyDescent="0.35">
      <c r="B432" s="162"/>
      <c r="C432" s="162"/>
      <c r="D432" s="24"/>
      <c r="H432" s="284"/>
      <c r="I432" s="287"/>
      <c r="J432" s="287"/>
    </row>
    <row r="433" spans="1:10" x14ac:dyDescent="0.35">
      <c r="B433" s="162"/>
      <c r="C433" s="162"/>
      <c r="D433" s="24"/>
      <c r="H433" s="284"/>
      <c r="I433" s="287"/>
      <c r="J433" s="287"/>
    </row>
    <row r="434" spans="1:10" x14ac:dyDescent="0.35">
      <c r="B434" s="162"/>
      <c r="C434" s="162"/>
      <c r="D434" s="24"/>
      <c r="H434" s="284"/>
      <c r="I434" s="287"/>
      <c r="J434" s="287"/>
    </row>
    <row r="435" spans="1:10" x14ac:dyDescent="0.35">
      <c r="A435" s="9"/>
      <c r="B435" s="26"/>
      <c r="C435" s="26"/>
      <c r="H435" s="284"/>
      <c r="I435" s="287"/>
      <c r="J435" s="287"/>
    </row>
    <row r="436" spans="1:10" x14ac:dyDescent="0.35">
      <c r="H436" s="284"/>
      <c r="I436" s="287"/>
      <c r="J436" s="287"/>
    </row>
  </sheetData>
  <sortState xmlns:xlrd2="http://schemas.microsoft.com/office/spreadsheetml/2017/richdata2" ref="A7:C434">
    <sortCondition descending="1" ref="B7:B434"/>
  </sortState>
  <mergeCells count="2">
    <mergeCell ref="A1:J1"/>
    <mergeCell ref="L1:M1"/>
  </mergeCells>
  <hyperlinks>
    <hyperlink ref="L1:M1" location="'Table of Content'!A1" display="Table 21: AfCFTA" xr:uid="{00000000-0004-0000-1D00-000000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40"/>
  <sheetViews>
    <sheetView zoomScaleNormal="100" workbookViewId="0">
      <selection activeCell="E1" sqref="E1"/>
    </sheetView>
  </sheetViews>
  <sheetFormatPr defaultColWidth="9.1796875" defaultRowHeight="15.5" x14ac:dyDescent="0.35"/>
  <cols>
    <col min="1" max="1" width="13.453125" style="1" bestFit="1" customWidth="1"/>
    <col min="2" max="2" width="18" style="1" customWidth="1"/>
    <col min="3" max="3" width="23.81640625" style="1" customWidth="1"/>
    <col min="4" max="4" width="9.6328125" style="1" customWidth="1"/>
    <col min="5" max="5" width="14.26953125" style="1" bestFit="1" customWidth="1"/>
    <col min="6" max="6" width="20.6328125" style="1" customWidth="1"/>
    <col min="7" max="13" width="14.26953125" style="1" bestFit="1" customWidth="1"/>
    <col min="14" max="16384" width="9.1796875" style="1"/>
  </cols>
  <sheetData>
    <row r="1" spans="1:15" x14ac:dyDescent="0.35">
      <c r="A1" s="84" t="s">
        <v>661</v>
      </c>
      <c r="B1" s="9"/>
      <c r="C1" s="9"/>
      <c r="D1" s="9"/>
      <c r="E1" s="10" t="s">
        <v>319</v>
      </c>
    </row>
    <row r="2" spans="1:15" x14ac:dyDescent="0.35">
      <c r="A2" s="9"/>
      <c r="B2" s="9"/>
      <c r="C2" s="9"/>
      <c r="D2" s="9"/>
      <c r="E2" s="10"/>
    </row>
    <row r="3" spans="1:15" x14ac:dyDescent="0.35">
      <c r="A3" s="358" t="s">
        <v>656</v>
      </c>
      <c r="B3" s="359"/>
      <c r="C3" s="360"/>
    </row>
    <row r="4" spans="1:15" ht="14.5" customHeight="1" x14ac:dyDescent="0.35">
      <c r="A4" s="18" t="s">
        <v>337</v>
      </c>
      <c r="B4" s="18" t="s">
        <v>501</v>
      </c>
      <c r="C4" s="18" t="s">
        <v>500</v>
      </c>
    </row>
    <row r="5" spans="1:15" x14ac:dyDescent="0.35">
      <c r="A5" s="275">
        <v>44531</v>
      </c>
      <c r="B5" s="276">
        <v>0</v>
      </c>
      <c r="C5" s="277">
        <v>7.0919999999999996</v>
      </c>
      <c r="F5" s="111"/>
    </row>
    <row r="6" spans="1:15" x14ac:dyDescent="0.35">
      <c r="A6" s="278">
        <v>44562</v>
      </c>
      <c r="B6" s="276">
        <v>0</v>
      </c>
      <c r="C6" s="279">
        <v>8.4030000000000005</v>
      </c>
    </row>
    <row r="7" spans="1:15" x14ac:dyDescent="0.35">
      <c r="A7" s="278">
        <v>44593</v>
      </c>
      <c r="B7" s="279">
        <v>8.4000000000000005E-2</v>
      </c>
      <c r="C7" s="279">
        <v>7.59</v>
      </c>
      <c r="D7" s="9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x14ac:dyDescent="0.35">
      <c r="A8" s="278">
        <v>44621</v>
      </c>
      <c r="B8" s="279">
        <v>0.17</v>
      </c>
      <c r="C8" s="279">
        <v>8.218</v>
      </c>
      <c r="D8" s="13"/>
      <c r="E8" s="14"/>
      <c r="F8" s="14"/>
      <c r="G8" s="14"/>
      <c r="H8" s="15"/>
      <c r="I8" s="14"/>
      <c r="J8" s="14"/>
      <c r="K8" s="14"/>
      <c r="L8" s="14"/>
      <c r="M8" s="14"/>
      <c r="N8" s="14"/>
      <c r="O8" s="14"/>
    </row>
    <row r="9" spans="1:15" x14ac:dyDescent="0.35">
      <c r="A9" s="278">
        <v>44652</v>
      </c>
      <c r="B9" s="279">
        <v>0.28999999999999998</v>
      </c>
      <c r="C9" s="279">
        <v>8.59</v>
      </c>
      <c r="D9" s="9"/>
      <c r="E9" s="16"/>
      <c r="F9" s="16"/>
      <c r="G9" s="16"/>
      <c r="H9" s="17"/>
      <c r="I9" s="17"/>
      <c r="J9" s="16"/>
      <c r="K9" s="16"/>
      <c r="L9" s="16"/>
      <c r="M9" s="16"/>
      <c r="N9" s="16"/>
      <c r="O9" s="16"/>
    </row>
    <row r="10" spans="1:15" x14ac:dyDescent="0.35">
      <c r="A10" s="278">
        <v>44682</v>
      </c>
      <c r="B10" s="276">
        <v>0</v>
      </c>
      <c r="C10" s="279">
        <v>6.1959999999999997</v>
      </c>
    </row>
    <row r="11" spans="1:15" x14ac:dyDescent="0.35">
      <c r="A11" s="278">
        <v>44713</v>
      </c>
      <c r="B11" s="276">
        <v>0</v>
      </c>
      <c r="C11" s="279">
        <v>8.2959999999999994</v>
      </c>
    </row>
    <row r="12" spans="1:15" x14ac:dyDescent="0.35">
      <c r="A12" s="278">
        <v>44743</v>
      </c>
      <c r="B12" s="279">
        <v>6.0000000000000001E-3</v>
      </c>
      <c r="C12" s="279">
        <v>14.477</v>
      </c>
    </row>
    <row r="13" spans="1:15" x14ac:dyDescent="0.35">
      <c r="A13" s="278">
        <v>44774</v>
      </c>
      <c r="B13" s="279">
        <v>0.18</v>
      </c>
      <c r="C13" s="279">
        <v>5.3390000000000004</v>
      </c>
    </row>
    <row r="14" spans="1:15" x14ac:dyDescent="0.35">
      <c r="A14" s="278">
        <v>44805</v>
      </c>
      <c r="B14" s="279">
        <v>2E-3</v>
      </c>
      <c r="C14" s="279">
        <v>8.1280000000000001</v>
      </c>
    </row>
    <row r="15" spans="1:15" x14ac:dyDescent="0.35">
      <c r="A15" s="278">
        <v>44835</v>
      </c>
      <c r="B15" s="279">
        <v>0.35499999999999998</v>
      </c>
      <c r="C15" s="279">
        <v>4.0250000000000004</v>
      </c>
    </row>
    <row r="16" spans="1:15" x14ac:dyDescent="0.35">
      <c r="A16" s="278">
        <v>44866</v>
      </c>
      <c r="B16" s="279">
        <v>2E-3</v>
      </c>
      <c r="C16" s="279">
        <v>6.806</v>
      </c>
    </row>
    <row r="17" spans="1:5" x14ac:dyDescent="0.35">
      <c r="A17" s="280">
        <v>44896</v>
      </c>
      <c r="B17" s="281">
        <v>8.4000000000000005E-2</v>
      </c>
      <c r="C17" s="281">
        <v>4.5350000000000001</v>
      </c>
      <c r="D17" s="110"/>
    </row>
    <row r="18" spans="1:5" x14ac:dyDescent="0.35">
      <c r="A18" s="18" t="s">
        <v>336</v>
      </c>
      <c r="B18" s="19">
        <f>AVERAGE(B5:B17)</f>
        <v>9.0230769230769239E-2</v>
      </c>
      <c r="C18" s="19">
        <f>AVERAGE(C5:C17)</f>
        <v>7.5149999999999997</v>
      </c>
      <c r="D18" s="110"/>
      <c r="E18" s="110"/>
    </row>
    <row r="19" spans="1:5" x14ac:dyDescent="0.35">
      <c r="A19" s="9"/>
      <c r="B19" s="20"/>
      <c r="C19" s="20"/>
    </row>
    <row r="20" spans="1:5" x14ac:dyDescent="0.35">
      <c r="A20" s="355" t="s">
        <v>657</v>
      </c>
      <c r="B20" s="356"/>
      <c r="C20" s="357"/>
    </row>
    <row r="21" spans="1:5" x14ac:dyDescent="0.35">
      <c r="A21" s="21" t="s">
        <v>353</v>
      </c>
      <c r="B21" s="21" t="s">
        <v>583</v>
      </c>
      <c r="C21" s="21" t="s">
        <v>354</v>
      </c>
    </row>
    <row r="22" spans="1:5" x14ac:dyDescent="0.35">
      <c r="A22" s="22" t="s">
        <v>300</v>
      </c>
      <c r="B22" s="277"/>
      <c r="C22" s="6">
        <v>0</v>
      </c>
    </row>
    <row r="23" spans="1:5" x14ac:dyDescent="0.35">
      <c r="A23" s="23" t="s">
        <v>373</v>
      </c>
      <c r="B23" s="279"/>
      <c r="C23" s="6">
        <v>0</v>
      </c>
    </row>
    <row r="24" spans="1:5" x14ac:dyDescent="0.35">
      <c r="A24" s="23" t="s">
        <v>368</v>
      </c>
      <c r="B24" s="279"/>
      <c r="C24" s="6">
        <v>0</v>
      </c>
    </row>
    <row r="25" spans="1:5" x14ac:dyDescent="0.35">
      <c r="A25" s="23" t="s">
        <v>382</v>
      </c>
      <c r="B25" s="279"/>
      <c r="C25" s="6">
        <v>0</v>
      </c>
    </row>
    <row r="26" spans="1:5" x14ac:dyDescent="0.35">
      <c r="A26" s="23" t="s">
        <v>426</v>
      </c>
      <c r="B26" s="279"/>
      <c r="C26" s="6">
        <v>0</v>
      </c>
    </row>
    <row r="27" spans="1:5" x14ac:dyDescent="0.35">
      <c r="A27" s="23" t="s">
        <v>415</v>
      </c>
      <c r="B27" s="279"/>
      <c r="C27" s="6">
        <v>0</v>
      </c>
    </row>
    <row r="28" spans="1:5" x14ac:dyDescent="0.35">
      <c r="A28" s="35" t="s">
        <v>369</v>
      </c>
      <c r="B28" s="281">
        <v>8.4000000000000005E-2</v>
      </c>
      <c r="C28" s="6">
        <v>1</v>
      </c>
    </row>
    <row r="29" spans="1:5" x14ac:dyDescent="0.35">
      <c r="A29" s="18" t="s">
        <v>264</v>
      </c>
      <c r="B29" s="19">
        <v>8.4000000000000005E-2</v>
      </c>
      <c r="C29" s="144">
        <v>1</v>
      </c>
      <c r="D29" s="24"/>
    </row>
    <row r="30" spans="1:5" x14ac:dyDescent="0.35">
      <c r="B30" s="25"/>
      <c r="C30" s="24"/>
      <c r="D30" s="24"/>
    </row>
    <row r="31" spans="1:5" x14ac:dyDescent="0.35">
      <c r="A31" s="355" t="s">
        <v>658</v>
      </c>
      <c r="B31" s="356"/>
      <c r="C31" s="357"/>
      <c r="D31" s="24"/>
    </row>
    <row r="32" spans="1:5" x14ac:dyDescent="0.35">
      <c r="A32" s="21" t="s">
        <v>353</v>
      </c>
      <c r="B32" s="21" t="s">
        <v>583</v>
      </c>
      <c r="C32" s="21" t="s">
        <v>354</v>
      </c>
      <c r="D32" s="24"/>
    </row>
    <row r="33" spans="1:4" x14ac:dyDescent="0.35">
      <c r="A33" s="22" t="s">
        <v>300</v>
      </c>
      <c r="B33" s="167">
        <v>4.1379999999999999</v>
      </c>
      <c r="C33" s="5">
        <v>0.91245865490628442</v>
      </c>
      <c r="D33" s="24"/>
    </row>
    <row r="34" spans="1:4" x14ac:dyDescent="0.35">
      <c r="A34" s="23" t="s">
        <v>373</v>
      </c>
      <c r="B34" s="168">
        <v>0.214</v>
      </c>
      <c r="C34" s="6">
        <v>4.7188533627342884E-2</v>
      </c>
      <c r="D34" s="24"/>
    </row>
    <row r="35" spans="1:4" x14ac:dyDescent="0.35">
      <c r="A35" s="23" t="s">
        <v>368</v>
      </c>
      <c r="B35" s="168">
        <v>7.1999999999999995E-2</v>
      </c>
      <c r="C35" s="6">
        <v>1.587651598676957E-2</v>
      </c>
      <c r="D35" s="24"/>
    </row>
    <row r="36" spans="1:4" x14ac:dyDescent="0.35">
      <c r="A36" s="23" t="s">
        <v>382</v>
      </c>
      <c r="B36" s="168">
        <v>5.5E-2</v>
      </c>
      <c r="C36" s="6">
        <v>1.2127894156560088E-2</v>
      </c>
      <c r="D36" s="24"/>
    </row>
    <row r="37" spans="1:4" x14ac:dyDescent="0.35">
      <c r="A37" s="23" t="s">
        <v>426</v>
      </c>
      <c r="B37" s="168">
        <v>5.2999999999999999E-2</v>
      </c>
      <c r="C37" s="6">
        <v>1.1686879823594266E-2</v>
      </c>
      <c r="D37" s="27"/>
    </row>
    <row r="38" spans="1:4" x14ac:dyDescent="0.35">
      <c r="A38" s="23" t="s">
        <v>415</v>
      </c>
      <c r="B38" s="168">
        <v>3.0000000000000001E-3</v>
      </c>
      <c r="C38" s="6">
        <v>6.6152149944873203E-4</v>
      </c>
    </row>
    <row r="39" spans="1:4" x14ac:dyDescent="0.35">
      <c r="A39" s="35" t="s">
        <v>369</v>
      </c>
      <c r="B39" s="170"/>
      <c r="C39" s="312">
        <v>0</v>
      </c>
    </row>
    <row r="40" spans="1:4" x14ac:dyDescent="0.35">
      <c r="A40" s="18" t="s">
        <v>264</v>
      </c>
      <c r="B40" s="246">
        <v>4.5350000000000001</v>
      </c>
      <c r="C40" s="144">
        <v>1</v>
      </c>
    </row>
  </sheetData>
  <mergeCells count="3">
    <mergeCell ref="A20:C20"/>
    <mergeCell ref="A31:C31"/>
    <mergeCell ref="A3:C3"/>
  </mergeCells>
  <hyperlinks>
    <hyperlink ref="E1" location="'Table of Content'!A1" display="Table of Content" xr:uid="{00000000-0004-0000-1E00-000000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0E8D-981B-442E-82DA-5D3CB37C3783}">
  <dimension ref="A1:H8"/>
  <sheetViews>
    <sheetView workbookViewId="0">
      <selection activeCell="H1" sqref="H1"/>
    </sheetView>
  </sheetViews>
  <sheetFormatPr defaultRowHeight="15.5" x14ac:dyDescent="0.35"/>
  <cols>
    <col min="1" max="1" width="8.7265625" style="1"/>
    <col min="2" max="5" width="10.08984375" style="1" bestFit="1" customWidth="1"/>
    <col min="6" max="6" width="11.08984375" style="1" bestFit="1" customWidth="1"/>
    <col min="7" max="16384" width="8.7265625" style="1"/>
  </cols>
  <sheetData>
    <row r="1" spans="1:8" x14ac:dyDescent="0.35">
      <c r="A1" s="9" t="s">
        <v>674</v>
      </c>
      <c r="B1" s="9"/>
      <c r="C1" s="9"/>
      <c r="D1" s="9"/>
      <c r="E1" s="9"/>
      <c r="F1" s="9"/>
      <c r="H1" s="255" t="s">
        <v>319</v>
      </c>
    </row>
    <row r="2" spans="1:8" x14ac:dyDescent="0.35">
      <c r="A2" s="274"/>
      <c r="B2" s="361" t="s">
        <v>359</v>
      </c>
      <c r="C2" s="361"/>
      <c r="D2" s="361"/>
      <c r="E2" s="361"/>
      <c r="F2" s="361"/>
    </row>
    <row r="3" spans="1:8" x14ac:dyDescent="0.35">
      <c r="A3" s="2" t="s">
        <v>265</v>
      </c>
      <c r="B3" s="11" t="s">
        <v>344</v>
      </c>
      <c r="C3" s="11" t="s">
        <v>345</v>
      </c>
      <c r="D3" s="11" t="s">
        <v>346</v>
      </c>
      <c r="E3" s="11" t="s">
        <v>347</v>
      </c>
      <c r="F3" s="11" t="s">
        <v>348</v>
      </c>
    </row>
    <row r="4" spans="1:8" x14ac:dyDescent="0.35">
      <c r="A4" s="22" t="s">
        <v>501</v>
      </c>
      <c r="B4" s="259">
        <v>64837.070596699996</v>
      </c>
      <c r="C4" s="259">
        <v>67995.392937860001</v>
      </c>
      <c r="D4" s="259">
        <v>62968.729782230002</v>
      </c>
      <c r="E4" s="259">
        <v>65875.830246940008</v>
      </c>
      <c r="F4" s="259">
        <v>96398.207509570013</v>
      </c>
    </row>
    <row r="5" spans="1:8" x14ac:dyDescent="0.35">
      <c r="A5" s="35" t="s">
        <v>500</v>
      </c>
      <c r="B5" s="260">
        <v>89517.722862315</v>
      </c>
      <c r="C5" s="260">
        <v>89722.715740169995</v>
      </c>
      <c r="D5" s="260">
        <v>81194.61428309101</v>
      </c>
      <c r="E5" s="260">
        <v>95188.606963988001</v>
      </c>
      <c r="F5" s="260">
        <v>128347.41638319001</v>
      </c>
    </row>
    <row r="7" spans="1:8" x14ac:dyDescent="0.35">
      <c r="B7" s="61"/>
    </row>
    <row r="8" spans="1:8" x14ac:dyDescent="0.35">
      <c r="B8" s="61"/>
    </row>
  </sheetData>
  <mergeCells count="1">
    <mergeCell ref="B2:F2"/>
  </mergeCells>
  <hyperlinks>
    <hyperlink ref="H1" location="'Table of Content'!A1" display="Table of Content" xr:uid="{BD1C2990-9476-402F-AAF6-568C6EE66D91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4B343-A50B-40F1-B05A-9B057E72E32B}">
  <dimension ref="A1:R259"/>
  <sheetViews>
    <sheetView workbookViewId="0">
      <selection activeCell="G1" sqref="G1"/>
    </sheetView>
  </sheetViews>
  <sheetFormatPr defaultRowHeight="15.5" x14ac:dyDescent="0.35"/>
  <cols>
    <col min="1" max="1" width="13.6328125" style="1" customWidth="1"/>
    <col min="2" max="2" width="11.26953125" style="1" bestFit="1" customWidth="1"/>
    <col min="3" max="3" width="9.26953125" style="1" bestFit="1" customWidth="1"/>
    <col min="4" max="4" width="11.26953125" style="1" bestFit="1" customWidth="1"/>
    <col min="5" max="5" width="9.26953125" style="1" bestFit="1" customWidth="1"/>
    <col min="6" max="15" width="8.7265625" style="1"/>
    <col min="16" max="16" width="10.26953125" style="1" bestFit="1" customWidth="1"/>
    <col min="17" max="18" width="11.08984375" style="1" bestFit="1" customWidth="1"/>
    <col min="19" max="16384" width="8.7265625" style="1"/>
  </cols>
  <sheetData>
    <row r="1" spans="1:18" x14ac:dyDescent="0.35">
      <c r="A1" s="9" t="s">
        <v>699</v>
      </c>
      <c r="B1" s="9"/>
      <c r="C1" s="9"/>
      <c r="G1" s="28" t="s">
        <v>319</v>
      </c>
    </row>
    <row r="2" spans="1:18" x14ac:dyDescent="0.35">
      <c r="A2" s="335" t="s">
        <v>675</v>
      </c>
      <c r="B2" s="362" t="s">
        <v>347</v>
      </c>
      <c r="C2" s="362"/>
      <c r="D2" s="362" t="s">
        <v>348</v>
      </c>
      <c r="E2" s="362"/>
    </row>
    <row r="3" spans="1:18" x14ac:dyDescent="0.35">
      <c r="A3" s="346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18" x14ac:dyDescent="0.35">
      <c r="A4" s="22" t="s">
        <v>585</v>
      </c>
      <c r="B4" s="259">
        <v>13244.36721366</v>
      </c>
      <c r="C4" s="5">
        <f>B4/$B$259</f>
        <v>0.20105047881768801</v>
      </c>
      <c r="D4" s="259">
        <v>21734.980756549998</v>
      </c>
      <c r="E4" s="5">
        <f>D4/$D$259</f>
        <v>0.22547079782984814</v>
      </c>
    </row>
    <row r="5" spans="1:18" x14ac:dyDescent="0.35">
      <c r="A5" s="23" t="s">
        <v>624</v>
      </c>
      <c r="B5" s="148">
        <v>10407.838663549999</v>
      </c>
      <c r="C5" s="6">
        <f t="shared" ref="C5:C68" si="0">B5/$B$259</f>
        <v>0.15799176457489081</v>
      </c>
      <c r="D5" s="148">
        <v>13305.699902889999</v>
      </c>
      <c r="E5" s="6">
        <f t="shared" ref="E5:E68" si="1">D5/$D$259</f>
        <v>0.13802849914578619</v>
      </c>
    </row>
    <row r="6" spans="1:18" x14ac:dyDescent="0.35">
      <c r="A6" s="23" t="s">
        <v>586</v>
      </c>
      <c r="B6" s="148">
        <v>10097.98672893</v>
      </c>
      <c r="C6" s="6">
        <f t="shared" si="0"/>
        <v>0.1532881891746492</v>
      </c>
      <c r="D6" s="148">
        <v>10825.887938489999</v>
      </c>
      <c r="E6" s="6">
        <f t="shared" si="1"/>
        <v>0.11230383031152581</v>
      </c>
    </row>
    <row r="7" spans="1:18" x14ac:dyDescent="0.35">
      <c r="A7" s="23" t="s">
        <v>669</v>
      </c>
      <c r="B7" s="148">
        <v>6504.8284149999999</v>
      </c>
      <c r="C7" s="6">
        <f t="shared" si="0"/>
        <v>9.8743778873316992E-2</v>
      </c>
      <c r="D7" s="148">
        <v>7176.0479999899999</v>
      </c>
      <c r="E7" s="6">
        <f t="shared" si="1"/>
        <v>7.4441716141636707E-2</v>
      </c>
      <c r="P7" s="61"/>
      <c r="R7" s="61"/>
    </row>
    <row r="8" spans="1:18" x14ac:dyDescent="0.35">
      <c r="A8" s="23" t="s">
        <v>670</v>
      </c>
      <c r="B8" s="148">
        <v>2222.69348838</v>
      </c>
      <c r="C8" s="6">
        <f t="shared" si="0"/>
        <v>3.3740652376571E-2</v>
      </c>
      <c r="D8" s="148">
        <v>6427.9909244600003</v>
      </c>
      <c r="E8" s="6">
        <f t="shared" si="1"/>
        <v>6.6681643679130223E-2</v>
      </c>
      <c r="P8" s="44"/>
      <c r="Q8" s="44"/>
      <c r="R8" s="44"/>
    </row>
    <row r="9" spans="1:18" x14ac:dyDescent="0.35">
      <c r="A9" s="23" t="s">
        <v>67</v>
      </c>
      <c r="B9" s="148">
        <v>169.40084383999999</v>
      </c>
      <c r="C9" s="6">
        <f t="shared" si="0"/>
        <v>2.5715174018299241E-3</v>
      </c>
      <c r="D9" s="148">
        <v>3428.3007392</v>
      </c>
      <c r="E9" s="6">
        <f t="shared" si="1"/>
        <v>3.5563946963014369E-2</v>
      </c>
    </row>
    <row r="10" spans="1:18" x14ac:dyDescent="0.35">
      <c r="A10" s="23" t="s">
        <v>162</v>
      </c>
      <c r="B10" s="148">
        <v>3359.31490463</v>
      </c>
      <c r="C10" s="6">
        <f t="shared" si="0"/>
        <v>5.0994649965509148E-2</v>
      </c>
      <c r="D10" s="148">
        <v>3107.76438426</v>
      </c>
      <c r="E10" s="6">
        <f t="shared" si="1"/>
        <v>3.2238819211980428E-2</v>
      </c>
    </row>
    <row r="11" spans="1:18" x14ac:dyDescent="0.35">
      <c r="A11" s="23" t="s">
        <v>71</v>
      </c>
      <c r="B11" s="148">
        <v>1331.1319911400001</v>
      </c>
      <c r="C11" s="6">
        <f t="shared" si="0"/>
        <v>2.0206682574628116E-2</v>
      </c>
      <c r="D11" s="148">
        <v>2112.0245496900002</v>
      </c>
      <c r="E11" s="6">
        <f t="shared" si="1"/>
        <v>2.1909375747265095E-2</v>
      </c>
      <c r="P11" s="44"/>
      <c r="Q11" s="44"/>
      <c r="R11" s="44"/>
    </row>
    <row r="12" spans="1:18" x14ac:dyDescent="0.35">
      <c r="A12" s="23" t="s">
        <v>97</v>
      </c>
      <c r="B12" s="148">
        <v>1210.7925868699999</v>
      </c>
      <c r="C12" s="6">
        <f t="shared" si="0"/>
        <v>1.8379921472431757E-2</v>
      </c>
      <c r="D12" s="148">
        <v>2085.8303029200001</v>
      </c>
      <c r="E12" s="6">
        <f t="shared" si="1"/>
        <v>2.1637646143087552E-2</v>
      </c>
      <c r="P12" s="44"/>
      <c r="Q12" s="44"/>
      <c r="R12" s="44"/>
    </row>
    <row r="13" spans="1:18" x14ac:dyDescent="0.35">
      <c r="A13" s="23" t="s">
        <v>0</v>
      </c>
      <c r="B13" s="148">
        <v>1504.7246667899999</v>
      </c>
      <c r="C13" s="6">
        <f t="shared" si="0"/>
        <v>2.2841832294931849E-2</v>
      </c>
      <c r="D13" s="148">
        <v>1811.4186198299999</v>
      </c>
      <c r="E13" s="6">
        <f t="shared" si="1"/>
        <v>1.8790998988753714E-2</v>
      </c>
    </row>
    <row r="14" spans="1:18" x14ac:dyDescent="0.35">
      <c r="A14" s="23" t="s">
        <v>37</v>
      </c>
      <c r="B14" s="148">
        <v>1145.9679346500002</v>
      </c>
      <c r="C14" s="6">
        <f t="shared" si="0"/>
        <v>1.7395878433019575E-2</v>
      </c>
      <c r="D14" s="148">
        <v>1703.8087648699998</v>
      </c>
      <c r="E14" s="6">
        <f t="shared" si="1"/>
        <v>1.7674693429344662E-2</v>
      </c>
      <c r="P14" s="44"/>
      <c r="Q14" s="44"/>
      <c r="R14" s="44"/>
    </row>
    <row r="15" spans="1:18" x14ac:dyDescent="0.35">
      <c r="A15" s="23" t="s">
        <v>23</v>
      </c>
      <c r="B15" s="148">
        <v>1060.7267599100001</v>
      </c>
      <c r="C15" s="6">
        <f t="shared" si="0"/>
        <v>1.6101911064100381E-2</v>
      </c>
      <c r="D15" s="148">
        <v>1355.9889138399999</v>
      </c>
      <c r="E15" s="6">
        <f t="shared" si="1"/>
        <v>1.4066536597222346E-2</v>
      </c>
    </row>
    <row r="16" spans="1:18" x14ac:dyDescent="0.35">
      <c r="A16" s="23" t="s">
        <v>47</v>
      </c>
      <c r="B16" s="148">
        <v>1004.6570906000001</v>
      </c>
      <c r="C16" s="6">
        <f t="shared" si="0"/>
        <v>1.5250769316059877E-2</v>
      </c>
      <c r="D16" s="148">
        <v>1346.1415247300001</v>
      </c>
      <c r="E16" s="6">
        <f t="shared" si="1"/>
        <v>1.3964383358439122E-2</v>
      </c>
      <c r="P16" s="44"/>
      <c r="Q16" s="44"/>
      <c r="R16" s="44"/>
    </row>
    <row r="17" spans="1:18" x14ac:dyDescent="0.35">
      <c r="A17" s="23" t="s">
        <v>123</v>
      </c>
      <c r="B17" s="148">
        <v>322.41471641000004</v>
      </c>
      <c r="C17" s="6">
        <f t="shared" si="0"/>
        <v>4.8942793616628018E-3</v>
      </c>
      <c r="D17" s="148">
        <v>1111.81768076</v>
      </c>
      <c r="E17" s="6">
        <f t="shared" si="1"/>
        <v>1.1533592890195846E-2</v>
      </c>
      <c r="P17" s="44"/>
      <c r="Q17" s="44"/>
      <c r="R17" s="44"/>
    </row>
    <row r="18" spans="1:18" x14ac:dyDescent="0.35">
      <c r="A18" s="23" t="s">
        <v>64</v>
      </c>
      <c r="B18" s="148">
        <v>833.97314584000003</v>
      </c>
      <c r="C18" s="6">
        <f t="shared" si="0"/>
        <v>1.2659774346885599E-2</v>
      </c>
      <c r="D18" s="148">
        <v>1049.6730436400001</v>
      </c>
      <c r="E18" s="6">
        <f t="shared" si="1"/>
        <v>1.0888926991052124E-2</v>
      </c>
    </row>
    <row r="19" spans="1:18" x14ac:dyDescent="0.35">
      <c r="A19" s="23" t="s">
        <v>250</v>
      </c>
      <c r="B19" s="148">
        <v>445.78325032999999</v>
      </c>
      <c r="C19" s="6">
        <f t="shared" si="0"/>
        <v>6.7670228771152044E-3</v>
      </c>
      <c r="D19" s="148">
        <v>1005.2021994500001</v>
      </c>
      <c r="E19" s="6">
        <f t="shared" si="1"/>
        <v>1.0427602601948882E-2</v>
      </c>
      <c r="P19" s="44"/>
      <c r="Q19" s="44"/>
    </row>
    <row r="20" spans="1:18" x14ac:dyDescent="0.35">
      <c r="A20" s="23" t="s">
        <v>2</v>
      </c>
      <c r="B20" s="148">
        <v>788.0112224400001</v>
      </c>
      <c r="C20" s="6">
        <f t="shared" si="0"/>
        <v>1.196206893311383E-2</v>
      </c>
      <c r="D20" s="148">
        <v>966.86536317999992</v>
      </c>
      <c r="E20" s="6">
        <f t="shared" si="1"/>
        <v>1.0029910183589398E-2</v>
      </c>
      <c r="P20" s="44"/>
      <c r="Q20" s="44"/>
    </row>
    <row r="21" spans="1:18" x14ac:dyDescent="0.35">
      <c r="A21" s="23" t="s">
        <v>11</v>
      </c>
      <c r="B21" s="148">
        <v>625.32689071000004</v>
      </c>
      <c r="C21" s="6">
        <f t="shared" si="0"/>
        <v>9.4925086843827399E-3</v>
      </c>
      <c r="D21" s="148">
        <v>892.00835092</v>
      </c>
      <c r="E21" s="6">
        <f t="shared" si="1"/>
        <v>9.25337072093841E-3</v>
      </c>
    </row>
    <row r="22" spans="1:18" x14ac:dyDescent="0.35">
      <c r="A22" s="23" t="s">
        <v>62</v>
      </c>
      <c r="B22" s="148">
        <v>241.21164662000001</v>
      </c>
      <c r="C22" s="6">
        <f t="shared" si="0"/>
        <v>3.6616107260554025E-3</v>
      </c>
      <c r="D22" s="148">
        <v>891.96923515000003</v>
      </c>
      <c r="E22" s="6">
        <f t="shared" si="1"/>
        <v>9.2529649481443883E-3</v>
      </c>
    </row>
    <row r="23" spans="1:18" x14ac:dyDescent="0.35">
      <c r="A23" s="23" t="s">
        <v>129</v>
      </c>
      <c r="B23" s="148">
        <v>660.80888285000003</v>
      </c>
      <c r="C23" s="6">
        <f t="shared" si="0"/>
        <v>1.0031127962606533E-2</v>
      </c>
      <c r="D23" s="148">
        <v>810.62842823000005</v>
      </c>
      <c r="E23" s="6">
        <f t="shared" si="1"/>
        <v>8.4091649541255687E-3</v>
      </c>
    </row>
    <row r="24" spans="1:18" x14ac:dyDescent="0.35">
      <c r="A24" s="23" t="s">
        <v>157</v>
      </c>
      <c r="B24" s="148">
        <v>372.76899075</v>
      </c>
      <c r="C24" s="6">
        <f t="shared" si="0"/>
        <v>5.658660989207284E-3</v>
      </c>
      <c r="D24" s="148">
        <v>709.26311019000002</v>
      </c>
      <c r="E24" s="6">
        <f t="shared" si="1"/>
        <v>7.3576379531703189E-3</v>
      </c>
    </row>
    <row r="25" spans="1:18" x14ac:dyDescent="0.35">
      <c r="A25" s="23" t="s">
        <v>1</v>
      </c>
      <c r="B25" s="148">
        <v>399.63544225999999</v>
      </c>
      <c r="C25" s="6">
        <f t="shared" si="0"/>
        <v>6.0664957202351787E-3</v>
      </c>
      <c r="D25" s="148">
        <v>649.39706060000003</v>
      </c>
      <c r="E25" s="6">
        <f t="shared" si="1"/>
        <v>6.7366092936482344E-3</v>
      </c>
    </row>
    <row r="26" spans="1:18" x14ac:dyDescent="0.35">
      <c r="A26" s="23" t="s">
        <v>185</v>
      </c>
      <c r="B26" s="148">
        <v>307.09193569999996</v>
      </c>
      <c r="C26" s="6">
        <f t="shared" si="0"/>
        <v>4.6616784114726995E-3</v>
      </c>
      <c r="D26" s="148">
        <v>623.47283158000005</v>
      </c>
      <c r="E26" s="6">
        <f t="shared" si="1"/>
        <v>6.4676807555587024E-3</v>
      </c>
    </row>
    <row r="27" spans="1:18" x14ac:dyDescent="0.35">
      <c r="A27" s="23" t="s">
        <v>219</v>
      </c>
      <c r="B27" s="148">
        <v>380.43206877999995</v>
      </c>
      <c r="C27" s="6">
        <f t="shared" si="0"/>
        <v>5.7749870833342862E-3</v>
      </c>
      <c r="D27" s="148">
        <v>603.13871184000004</v>
      </c>
      <c r="E27" s="6">
        <f t="shared" si="1"/>
        <v>6.2567419812253585E-3</v>
      </c>
    </row>
    <row r="28" spans="1:18" x14ac:dyDescent="0.35">
      <c r="A28" s="23" t="s">
        <v>114</v>
      </c>
      <c r="B28" s="148">
        <v>1046.1133700599999</v>
      </c>
      <c r="C28" s="6">
        <f t="shared" si="0"/>
        <v>1.5880078719897342E-2</v>
      </c>
      <c r="D28" s="148">
        <v>575.32621007</v>
      </c>
      <c r="E28" s="6">
        <f t="shared" si="1"/>
        <v>5.9682251873084289E-3</v>
      </c>
    </row>
    <row r="29" spans="1:18" x14ac:dyDescent="0.35">
      <c r="A29" s="23" t="s">
        <v>61</v>
      </c>
      <c r="B29" s="148">
        <v>468.82944043000003</v>
      </c>
      <c r="C29" s="6">
        <f t="shared" si="0"/>
        <v>7.1168657559618148E-3</v>
      </c>
      <c r="D29" s="148">
        <v>446.6022572</v>
      </c>
      <c r="E29" s="6">
        <f t="shared" si="1"/>
        <v>4.6328896432608806E-3</v>
      </c>
    </row>
    <row r="30" spans="1:18" x14ac:dyDescent="0.35">
      <c r="A30" s="23" t="s">
        <v>216</v>
      </c>
      <c r="B30" s="148">
        <v>97.39261458</v>
      </c>
      <c r="C30" s="6">
        <f t="shared" si="0"/>
        <v>1.4784271289624339E-3</v>
      </c>
      <c r="D30" s="148">
        <v>419.52805682999997</v>
      </c>
      <c r="E30" s="6">
        <f t="shared" si="1"/>
        <v>4.3520317199710499E-3</v>
      </c>
    </row>
    <row r="31" spans="1:18" x14ac:dyDescent="0.35">
      <c r="A31" s="23" t="s">
        <v>66</v>
      </c>
      <c r="B31" s="148">
        <v>345.37393373999998</v>
      </c>
      <c r="C31" s="6">
        <f t="shared" si="0"/>
        <v>5.2428019873957269E-3</v>
      </c>
      <c r="D31" s="148">
        <v>360.26339783999998</v>
      </c>
      <c r="E31" s="6">
        <f t="shared" si="1"/>
        <v>3.7372416681527476E-3</v>
      </c>
    </row>
    <row r="32" spans="1:18" x14ac:dyDescent="0.35">
      <c r="A32" s="23" t="s">
        <v>76</v>
      </c>
      <c r="B32" s="148">
        <v>0.70732654000000006</v>
      </c>
      <c r="C32" s="6">
        <f t="shared" si="0"/>
        <v>1.0737269456013531E-5</v>
      </c>
      <c r="D32" s="148">
        <v>344.04212464</v>
      </c>
      <c r="E32" s="6">
        <f t="shared" si="1"/>
        <v>3.5689680703434768E-3</v>
      </c>
    </row>
    <row r="33" spans="1:5" x14ac:dyDescent="0.35">
      <c r="A33" s="23" t="s">
        <v>145</v>
      </c>
      <c r="B33" s="148">
        <v>289.37783105</v>
      </c>
      <c r="C33" s="6">
        <f t="shared" si="0"/>
        <v>4.3927769861153649E-3</v>
      </c>
      <c r="D33" s="148">
        <v>344.01356967999999</v>
      </c>
      <c r="E33" s="6">
        <f t="shared" si="1"/>
        <v>3.568671851557488E-3</v>
      </c>
    </row>
    <row r="34" spans="1:5" x14ac:dyDescent="0.35">
      <c r="A34" s="23" t="s">
        <v>20</v>
      </c>
      <c r="B34" s="148">
        <v>147.78664419</v>
      </c>
      <c r="C34" s="6">
        <f t="shared" si="0"/>
        <v>2.2434122444607079E-3</v>
      </c>
      <c r="D34" s="148">
        <v>342.57936745999996</v>
      </c>
      <c r="E34" s="6">
        <f t="shared" si="1"/>
        <v>3.5537939585234533E-3</v>
      </c>
    </row>
    <row r="35" spans="1:5" x14ac:dyDescent="0.35">
      <c r="A35" s="23" t="s">
        <v>35</v>
      </c>
      <c r="B35" s="148">
        <v>267.52349115999999</v>
      </c>
      <c r="C35" s="6">
        <f t="shared" si="0"/>
        <v>4.0610264820522268E-3</v>
      </c>
      <c r="D35" s="148">
        <v>340.73758214999998</v>
      </c>
      <c r="E35" s="6">
        <f t="shared" si="1"/>
        <v>3.5346879465178137E-3</v>
      </c>
    </row>
    <row r="36" spans="1:5" x14ac:dyDescent="0.35">
      <c r="A36" s="23" t="s">
        <v>12</v>
      </c>
      <c r="B36" s="148">
        <v>178.11527055000002</v>
      </c>
      <c r="C36" s="6">
        <f t="shared" si="0"/>
        <v>2.7038030470708783E-3</v>
      </c>
      <c r="D36" s="148">
        <v>310.73936717000004</v>
      </c>
      <c r="E36" s="6">
        <f t="shared" si="1"/>
        <v>3.2234973574498393E-3</v>
      </c>
    </row>
    <row r="37" spans="1:5" x14ac:dyDescent="0.35">
      <c r="A37" s="23" t="s">
        <v>108</v>
      </c>
      <c r="B37" s="148">
        <v>147.12511499000001</v>
      </c>
      <c r="C37" s="6">
        <f t="shared" si="0"/>
        <v>2.23337018203022E-3</v>
      </c>
      <c r="D37" s="148">
        <v>302.56304079</v>
      </c>
      <c r="E37" s="6">
        <f t="shared" si="1"/>
        <v>3.1386791166211564E-3</v>
      </c>
    </row>
    <row r="38" spans="1:5" x14ac:dyDescent="0.35">
      <c r="A38" s="23" t="s">
        <v>176</v>
      </c>
      <c r="B38" s="148">
        <v>178.34236172999999</v>
      </c>
      <c r="C38" s="6">
        <f t="shared" si="0"/>
        <v>2.7072503080640031E-3</v>
      </c>
      <c r="D38" s="148">
        <v>288.11496476999997</v>
      </c>
      <c r="E38" s="6">
        <f t="shared" si="1"/>
        <v>2.9888000224630447E-3</v>
      </c>
    </row>
    <row r="39" spans="1:5" x14ac:dyDescent="0.35">
      <c r="A39" s="23" t="s">
        <v>21</v>
      </c>
      <c r="B39" s="148">
        <v>154.91079348</v>
      </c>
      <c r="C39" s="6">
        <f t="shared" si="0"/>
        <v>2.3515573602534748E-3</v>
      </c>
      <c r="D39" s="148">
        <v>263.51727898000001</v>
      </c>
      <c r="E39" s="6">
        <f t="shared" si="1"/>
        <v>2.7336325621390755E-3</v>
      </c>
    </row>
    <row r="40" spans="1:5" x14ac:dyDescent="0.35">
      <c r="A40" s="23" t="s">
        <v>109</v>
      </c>
      <c r="B40" s="148">
        <v>57.660856950000003</v>
      </c>
      <c r="C40" s="6">
        <f t="shared" si="0"/>
        <v>8.752960946959527E-4</v>
      </c>
      <c r="D40" s="148">
        <v>262.58874752000003</v>
      </c>
      <c r="E40" s="6">
        <f t="shared" si="1"/>
        <v>2.7240003139470349E-3</v>
      </c>
    </row>
    <row r="41" spans="1:5" x14ac:dyDescent="0.35">
      <c r="A41" s="23" t="s">
        <v>33</v>
      </c>
      <c r="B41" s="148">
        <v>231.51086617999999</v>
      </c>
      <c r="C41" s="6">
        <f t="shared" si="0"/>
        <v>3.5143521578728685E-3</v>
      </c>
      <c r="D41" s="148">
        <v>258.49120873999999</v>
      </c>
      <c r="E41" s="6">
        <f t="shared" si="1"/>
        <v>2.6814939345665549E-3</v>
      </c>
    </row>
    <row r="42" spans="1:5" x14ac:dyDescent="0.35">
      <c r="A42" s="23" t="s">
        <v>190</v>
      </c>
      <c r="B42" s="148">
        <v>74.771670999999998</v>
      </c>
      <c r="C42" s="6">
        <f t="shared" si="0"/>
        <v>1.1350395238999412E-3</v>
      </c>
      <c r="D42" s="148">
        <v>257.77087015000001</v>
      </c>
      <c r="E42" s="6">
        <f t="shared" si="1"/>
        <v>2.6740214036076316E-3</v>
      </c>
    </row>
    <row r="43" spans="1:5" x14ac:dyDescent="0.35">
      <c r="A43" s="23" t="s">
        <v>72</v>
      </c>
      <c r="B43" s="148">
        <v>187.98324377</v>
      </c>
      <c r="C43" s="6">
        <f t="shared" si="0"/>
        <v>2.8535996140820149E-3</v>
      </c>
      <c r="D43" s="148">
        <v>233.02749338999999</v>
      </c>
      <c r="E43" s="6">
        <f t="shared" si="1"/>
        <v>2.4173425980650739E-3</v>
      </c>
    </row>
    <row r="44" spans="1:5" x14ac:dyDescent="0.35">
      <c r="A44" s="23" t="s">
        <v>98</v>
      </c>
      <c r="B44" s="148">
        <v>66.86201767</v>
      </c>
      <c r="C44" s="6">
        <f t="shared" si="0"/>
        <v>1.0149703983898695E-3</v>
      </c>
      <c r="D44" s="148">
        <v>228.73417588999999</v>
      </c>
      <c r="E44" s="6">
        <f t="shared" si="1"/>
        <v>2.3728052813356752E-3</v>
      </c>
    </row>
    <row r="45" spans="1:5" x14ac:dyDescent="0.35">
      <c r="A45" s="23" t="s">
        <v>26</v>
      </c>
      <c r="B45" s="148">
        <v>10.428480609999999</v>
      </c>
      <c r="C45" s="6">
        <f t="shared" si="0"/>
        <v>1.5830511085641202E-4</v>
      </c>
      <c r="D45" s="148">
        <v>223.58799046000001</v>
      </c>
      <c r="E45" s="6">
        <f t="shared" si="1"/>
        <v>2.3194206223990546E-3</v>
      </c>
    </row>
    <row r="46" spans="1:5" x14ac:dyDescent="0.35">
      <c r="A46" s="23" t="s">
        <v>254</v>
      </c>
      <c r="B46" s="148">
        <v>163.80769382</v>
      </c>
      <c r="C46" s="6">
        <f t="shared" si="0"/>
        <v>2.4866129687619279E-3</v>
      </c>
      <c r="D46" s="148">
        <v>204.67563412999999</v>
      </c>
      <c r="E46" s="6">
        <f t="shared" si="1"/>
        <v>2.1232307054016614E-3</v>
      </c>
    </row>
    <row r="47" spans="1:5" x14ac:dyDescent="0.35">
      <c r="A47" s="23" t="s">
        <v>81</v>
      </c>
      <c r="B47" s="148">
        <v>117.85689634000001</v>
      </c>
      <c r="C47" s="6">
        <f t="shared" si="0"/>
        <v>1.7890764472827995E-3</v>
      </c>
      <c r="D47" s="148">
        <v>203.31940344</v>
      </c>
      <c r="E47" s="6">
        <f t="shared" si="1"/>
        <v>2.1091616607063508E-3</v>
      </c>
    </row>
    <row r="48" spans="1:5" x14ac:dyDescent="0.35">
      <c r="A48" s="23" t="s">
        <v>125</v>
      </c>
      <c r="B48" s="148">
        <v>169.88945683</v>
      </c>
      <c r="C48" s="6">
        <f t="shared" si="0"/>
        <v>2.5789345833389602E-3</v>
      </c>
      <c r="D48" s="148">
        <v>164.62420721000001</v>
      </c>
      <c r="E48" s="6">
        <f t="shared" si="1"/>
        <v>1.7077517462516809E-3</v>
      </c>
    </row>
    <row r="49" spans="1:5" x14ac:dyDescent="0.35">
      <c r="A49" s="23" t="s">
        <v>210</v>
      </c>
      <c r="B49" s="148">
        <v>23.031872460000002</v>
      </c>
      <c r="C49" s="6">
        <f t="shared" si="0"/>
        <v>3.4962553600711386E-4</v>
      </c>
      <c r="D49" s="148">
        <v>164.34007965000001</v>
      </c>
      <c r="E49" s="6">
        <f t="shared" si="1"/>
        <v>1.704804310118371E-3</v>
      </c>
    </row>
    <row r="50" spans="1:5" x14ac:dyDescent="0.35">
      <c r="A50" s="23" t="s">
        <v>104</v>
      </c>
      <c r="B50" s="148">
        <v>50.359463689999998</v>
      </c>
      <c r="C50" s="6">
        <f t="shared" si="0"/>
        <v>7.6446040226323109E-4</v>
      </c>
      <c r="D50" s="148">
        <v>154.04578515</v>
      </c>
      <c r="E50" s="6">
        <f t="shared" si="1"/>
        <v>1.598015037102293E-3</v>
      </c>
    </row>
    <row r="51" spans="1:5" x14ac:dyDescent="0.35">
      <c r="A51" s="23" t="s">
        <v>251</v>
      </c>
      <c r="B51" s="148">
        <v>89.217847370000001</v>
      </c>
      <c r="C51" s="6">
        <f t="shared" si="0"/>
        <v>1.3543335550468361E-3</v>
      </c>
      <c r="D51" s="148">
        <v>131.24647356</v>
      </c>
      <c r="E51" s="6">
        <f t="shared" si="1"/>
        <v>1.3615032576925297E-3</v>
      </c>
    </row>
    <row r="52" spans="1:5" x14ac:dyDescent="0.35">
      <c r="A52" s="23" t="s">
        <v>217</v>
      </c>
      <c r="B52" s="148">
        <v>46.276935219999999</v>
      </c>
      <c r="C52" s="6">
        <f t="shared" si="0"/>
        <v>7.0248731661563671E-4</v>
      </c>
      <c r="D52" s="148">
        <v>115.78284001999999</v>
      </c>
      <c r="E52" s="6">
        <f t="shared" si="1"/>
        <v>1.2010891385973708E-3</v>
      </c>
    </row>
    <row r="53" spans="1:5" x14ac:dyDescent="0.35">
      <c r="A53" s="23" t="s">
        <v>198</v>
      </c>
      <c r="B53" s="148">
        <v>24.866529170000003</v>
      </c>
      <c r="C53" s="6">
        <f t="shared" si="0"/>
        <v>3.7747576124332977E-4</v>
      </c>
      <c r="D53" s="148">
        <v>113.366822</v>
      </c>
      <c r="E53" s="6">
        <f t="shared" si="1"/>
        <v>1.1760262449770705E-3</v>
      </c>
    </row>
    <row r="54" spans="1:5" x14ac:dyDescent="0.35">
      <c r="A54" s="23" t="s">
        <v>152</v>
      </c>
      <c r="B54" s="148">
        <v>57.616080579999995</v>
      </c>
      <c r="C54" s="6">
        <f t="shared" si="0"/>
        <v>8.7461638607092039E-4</v>
      </c>
      <c r="D54" s="148">
        <v>113.30235914000001</v>
      </c>
      <c r="E54" s="6">
        <f t="shared" si="1"/>
        <v>1.1753575306755768E-3</v>
      </c>
    </row>
    <row r="55" spans="1:5" x14ac:dyDescent="0.35">
      <c r="A55" s="23" t="s">
        <v>169</v>
      </c>
      <c r="B55" s="148">
        <v>34.833653909999995</v>
      </c>
      <c r="C55" s="6">
        <f t="shared" si="0"/>
        <v>5.2877745569845187E-4</v>
      </c>
      <c r="D55" s="148">
        <v>109.93340164</v>
      </c>
      <c r="E55" s="6">
        <f t="shared" si="1"/>
        <v>1.1404091889269446E-3</v>
      </c>
    </row>
    <row r="56" spans="1:5" x14ac:dyDescent="0.35">
      <c r="A56" s="23" t="s">
        <v>243</v>
      </c>
      <c r="B56" s="148">
        <v>25.016775489999997</v>
      </c>
      <c r="C56" s="6">
        <f t="shared" si="0"/>
        <v>3.7975651154942513E-4</v>
      </c>
      <c r="D56" s="148">
        <v>107.22725733</v>
      </c>
      <c r="E56" s="6">
        <f t="shared" si="1"/>
        <v>1.1123366305266099E-3</v>
      </c>
    </row>
    <row r="57" spans="1:5" x14ac:dyDescent="0.35">
      <c r="A57" s="23" t="s">
        <v>220</v>
      </c>
      <c r="B57" s="148">
        <v>191.05511300000001</v>
      </c>
      <c r="C57" s="6">
        <f t="shared" si="0"/>
        <v>2.9002308173394905E-3</v>
      </c>
      <c r="D57" s="148">
        <v>106.74372812</v>
      </c>
      <c r="E57" s="6">
        <f t="shared" si="1"/>
        <v>1.1073206740841418E-3</v>
      </c>
    </row>
    <row r="58" spans="1:5" x14ac:dyDescent="0.35">
      <c r="A58" s="23" t="s">
        <v>218</v>
      </c>
      <c r="B58" s="148">
        <v>148.49219428999999</v>
      </c>
      <c r="C58" s="6">
        <f t="shared" si="0"/>
        <v>2.2541225474254703E-3</v>
      </c>
      <c r="D58" s="148">
        <v>104.83669413</v>
      </c>
      <c r="E58" s="6">
        <f t="shared" si="1"/>
        <v>1.0875377959656801E-3</v>
      </c>
    </row>
    <row r="59" spans="1:5" x14ac:dyDescent="0.35">
      <c r="A59" s="23" t="s">
        <v>73</v>
      </c>
      <c r="B59" s="148">
        <v>0.26399875</v>
      </c>
      <c r="C59" s="6">
        <f t="shared" si="0"/>
        <v>4.0075206492333118E-6</v>
      </c>
      <c r="D59" s="148">
        <v>103.3781255</v>
      </c>
      <c r="E59" s="6">
        <f t="shared" si="1"/>
        <v>1.0724071346423852E-3</v>
      </c>
    </row>
    <row r="60" spans="1:5" x14ac:dyDescent="0.35">
      <c r="A60" s="23" t="s">
        <v>199</v>
      </c>
      <c r="B60" s="148">
        <v>3.5312270899999998</v>
      </c>
      <c r="C60" s="6">
        <f t="shared" si="0"/>
        <v>5.3604289718443962E-5</v>
      </c>
      <c r="D60" s="148">
        <v>100.64282516</v>
      </c>
      <c r="E60" s="6">
        <f t="shared" si="1"/>
        <v>1.0440321221741457E-3</v>
      </c>
    </row>
    <row r="61" spans="1:5" x14ac:dyDescent="0.35">
      <c r="A61" s="23" t="s">
        <v>221</v>
      </c>
      <c r="B61" s="148">
        <v>85.885420569999994</v>
      </c>
      <c r="C61" s="6">
        <f t="shared" si="0"/>
        <v>1.303747068508326E-3</v>
      </c>
      <c r="D61" s="148">
        <v>98.030617790000008</v>
      </c>
      <c r="E61" s="6">
        <f t="shared" si="1"/>
        <v>1.016934031478417E-3</v>
      </c>
    </row>
    <row r="62" spans="1:5" x14ac:dyDescent="0.35">
      <c r="A62" s="23" t="s">
        <v>75</v>
      </c>
      <c r="B62" s="148">
        <v>67.97065495999999</v>
      </c>
      <c r="C62" s="6">
        <f t="shared" si="0"/>
        <v>1.0317995948621447E-3</v>
      </c>
      <c r="D62" s="148">
        <v>94.528736609999996</v>
      </c>
      <c r="E62" s="6">
        <f t="shared" si="1"/>
        <v>9.8060678774152129E-4</v>
      </c>
    </row>
    <row r="63" spans="1:5" x14ac:dyDescent="0.35">
      <c r="A63" s="23" t="s">
        <v>22</v>
      </c>
      <c r="B63" s="148">
        <v>65.677864439999993</v>
      </c>
      <c r="C63" s="6">
        <f t="shared" si="0"/>
        <v>9.9699486433494949E-4</v>
      </c>
      <c r="D63" s="148">
        <v>91.222254959999987</v>
      </c>
      <c r="E63" s="6">
        <f t="shared" si="1"/>
        <v>9.4630654777417785E-4</v>
      </c>
    </row>
    <row r="64" spans="1:5" x14ac:dyDescent="0.35">
      <c r="A64" s="23" t="s">
        <v>213</v>
      </c>
      <c r="B64" s="148">
        <v>17.593125350000001</v>
      </c>
      <c r="C64" s="6">
        <f t="shared" si="0"/>
        <v>2.670649505903912E-4</v>
      </c>
      <c r="D64" s="148">
        <v>84.519159219999992</v>
      </c>
      <c r="E64" s="6">
        <f t="shared" si="1"/>
        <v>8.7677106663637202E-4</v>
      </c>
    </row>
    <row r="65" spans="1:5" x14ac:dyDescent="0.35">
      <c r="A65" s="23" t="s">
        <v>225</v>
      </c>
      <c r="B65" s="148">
        <v>128.84503029999999</v>
      </c>
      <c r="C65" s="6">
        <f t="shared" si="0"/>
        <v>1.9558771375938018E-3</v>
      </c>
      <c r="D65" s="148">
        <v>83.466282129999996</v>
      </c>
      <c r="E65" s="6">
        <f t="shared" si="1"/>
        <v>8.6584890203185417E-4</v>
      </c>
    </row>
    <row r="66" spans="1:5" x14ac:dyDescent="0.35">
      <c r="A66" s="23" t="s">
        <v>179</v>
      </c>
      <c r="B66" s="148">
        <v>71.192998639999999</v>
      </c>
      <c r="C66" s="6">
        <f t="shared" si="0"/>
        <v>1.0807150114560736E-3</v>
      </c>
      <c r="D66" s="148">
        <v>80.925561029999997</v>
      </c>
      <c r="E66" s="6">
        <f t="shared" si="1"/>
        <v>8.3949238394257571E-4</v>
      </c>
    </row>
    <row r="67" spans="1:5" x14ac:dyDescent="0.35">
      <c r="A67" s="23" t="s">
        <v>160</v>
      </c>
      <c r="B67" s="148">
        <v>53.01802455</v>
      </c>
      <c r="C67" s="6">
        <f t="shared" si="0"/>
        <v>8.0481755374100703E-4</v>
      </c>
      <c r="D67" s="148">
        <v>78.263381370000005</v>
      </c>
      <c r="E67" s="6">
        <f t="shared" si="1"/>
        <v>8.1187589885662942E-4</v>
      </c>
    </row>
    <row r="68" spans="1:5" x14ac:dyDescent="0.35">
      <c r="A68" s="23" t="s">
        <v>182</v>
      </c>
      <c r="B68" s="148">
        <v>27.53350846</v>
      </c>
      <c r="C68" s="6">
        <f t="shared" si="0"/>
        <v>4.1796070511428591E-4</v>
      </c>
      <c r="D68" s="148">
        <v>76.103652840000009</v>
      </c>
      <c r="E68" s="6">
        <f t="shared" si="1"/>
        <v>7.8947165934018838E-4</v>
      </c>
    </row>
    <row r="69" spans="1:5" x14ac:dyDescent="0.35">
      <c r="A69" s="23" t="s">
        <v>202</v>
      </c>
      <c r="B69" s="148">
        <v>34.722681119999997</v>
      </c>
      <c r="C69" s="6">
        <f t="shared" ref="C69:C132" si="2">B69/$B$259</f>
        <v>5.2709288049713739E-4</v>
      </c>
      <c r="D69" s="148">
        <v>71.366249629999999</v>
      </c>
      <c r="E69" s="6">
        <f t="shared" ref="E69:E132" si="3">D69/$D$259</f>
        <v>7.403275587143577E-4</v>
      </c>
    </row>
    <row r="70" spans="1:5" x14ac:dyDescent="0.35">
      <c r="A70" s="23" t="s">
        <v>196</v>
      </c>
      <c r="B70" s="148">
        <v>47.059601049999998</v>
      </c>
      <c r="C70" s="6">
        <f t="shared" si="2"/>
        <v>7.1436824209416389E-4</v>
      </c>
      <c r="D70" s="148">
        <v>70.473971329999998</v>
      </c>
      <c r="E70" s="6">
        <f t="shared" si="3"/>
        <v>7.3107138763968892E-4</v>
      </c>
    </row>
    <row r="71" spans="1:5" x14ac:dyDescent="0.35">
      <c r="A71" s="23" t="s">
        <v>230</v>
      </c>
      <c r="B71" s="148">
        <v>47.31650621</v>
      </c>
      <c r="C71" s="6">
        <f t="shared" si="2"/>
        <v>7.1826808151989824E-4</v>
      </c>
      <c r="D71" s="148">
        <v>69.904831529999996</v>
      </c>
      <c r="E71" s="6">
        <f t="shared" si="3"/>
        <v>7.2516733802399972E-4</v>
      </c>
    </row>
    <row r="72" spans="1:5" x14ac:dyDescent="0.35">
      <c r="A72" s="23" t="s">
        <v>10</v>
      </c>
      <c r="B72" s="148">
        <v>68.645627560000008</v>
      </c>
      <c r="C72" s="6">
        <f t="shared" si="2"/>
        <v>1.0420457291039423E-3</v>
      </c>
      <c r="D72" s="148">
        <v>68.675310830000001</v>
      </c>
      <c r="E72" s="6">
        <f t="shared" si="3"/>
        <v>7.1241273675324548E-4</v>
      </c>
    </row>
    <row r="73" spans="1:5" x14ac:dyDescent="0.35">
      <c r="A73" s="23" t="s">
        <v>222</v>
      </c>
      <c r="B73" s="148">
        <v>1.7524016599999999</v>
      </c>
      <c r="C73" s="6">
        <f t="shared" si="2"/>
        <v>2.6601587462822201E-5</v>
      </c>
      <c r="D73" s="148">
        <v>67.625180730000011</v>
      </c>
      <c r="E73" s="6">
        <f t="shared" si="3"/>
        <v>7.0151906842548387E-4</v>
      </c>
    </row>
    <row r="74" spans="1:5" x14ac:dyDescent="0.35">
      <c r="A74" s="23" t="s">
        <v>180</v>
      </c>
      <c r="B74" s="148">
        <v>3.9405576600000001</v>
      </c>
      <c r="C74" s="6">
        <f t="shared" si="2"/>
        <v>5.981795819845549E-5</v>
      </c>
      <c r="D74" s="148">
        <v>65.810218739999996</v>
      </c>
      <c r="E74" s="6">
        <f t="shared" si="3"/>
        <v>6.8269131180127656E-4</v>
      </c>
    </row>
    <row r="75" spans="1:5" x14ac:dyDescent="0.35">
      <c r="A75" s="23" t="s">
        <v>133</v>
      </c>
      <c r="B75" s="148">
        <v>51.537384580000001</v>
      </c>
      <c r="C75" s="6">
        <f t="shared" si="2"/>
        <v>7.8234132893367293E-4</v>
      </c>
      <c r="D75" s="148">
        <v>64.157382810000001</v>
      </c>
      <c r="E75" s="6">
        <f t="shared" si="3"/>
        <v>6.6554539205130713E-4</v>
      </c>
    </row>
    <row r="76" spans="1:5" x14ac:dyDescent="0.35">
      <c r="A76" s="23" t="s">
        <v>201</v>
      </c>
      <c r="B76" s="148">
        <v>27.31667882</v>
      </c>
      <c r="C76" s="6">
        <f t="shared" si="2"/>
        <v>4.1466921506114803E-4</v>
      </c>
      <c r="D76" s="148">
        <v>63.640567090000005</v>
      </c>
      <c r="E76" s="6">
        <f t="shared" si="3"/>
        <v>6.6018413344129932E-4</v>
      </c>
    </row>
    <row r="77" spans="1:5" x14ac:dyDescent="0.35">
      <c r="A77" s="23" t="s">
        <v>211</v>
      </c>
      <c r="B77" s="148">
        <v>27.192574789999998</v>
      </c>
      <c r="C77" s="6">
        <f t="shared" si="2"/>
        <v>4.1278530666052845E-4</v>
      </c>
      <c r="D77" s="148">
        <v>60.914292490000001</v>
      </c>
      <c r="E77" s="6">
        <f t="shared" si="3"/>
        <v>6.3190275072233797E-4</v>
      </c>
    </row>
    <row r="78" spans="1:5" x14ac:dyDescent="0.35">
      <c r="A78" s="23" t="s">
        <v>49</v>
      </c>
      <c r="B78" s="148">
        <v>55.30590136</v>
      </c>
      <c r="C78" s="6">
        <f t="shared" si="2"/>
        <v>8.3954769378514376E-4</v>
      </c>
      <c r="D78" s="148">
        <v>59.112610780000004</v>
      </c>
      <c r="E78" s="6">
        <f t="shared" si="3"/>
        <v>6.1321275890043471E-4</v>
      </c>
    </row>
    <row r="79" spans="1:5" x14ac:dyDescent="0.35">
      <c r="A79" s="23" t="s">
        <v>197</v>
      </c>
      <c r="B79" s="148">
        <v>27.337702910000001</v>
      </c>
      <c r="C79" s="6">
        <f t="shared" si="2"/>
        <v>4.1498836231016476E-4</v>
      </c>
      <c r="D79" s="148">
        <v>58.327814009999997</v>
      </c>
      <c r="E79" s="6">
        <f t="shared" si="3"/>
        <v>6.0507156218863798E-4</v>
      </c>
    </row>
    <row r="80" spans="1:5" x14ac:dyDescent="0.35">
      <c r="A80" s="23" t="s">
        <v>135</v>
      </c>
      <c r="B80" s="148">
        <v>15.703592240000001</v>
      </c>
      <c r="C80" s="6">
        <f t="shared" si="2"/>
        <v>2.3838169752296177E-4</v>
      </c>
      <c r="D80" s="148">
        <v>50.798647689999996</v>
      </c>
      <c r="E80" s="6">
        <f t="shared" si="3"/>
        <v>5.2696672482169281E-4</v>
      </c>
    </row>
    <row r="81" spans="1:5" x14ac:dyDescent="0.35">
      <c r="A81" s="23" t="s">
        <v>212</v>
      </c>
      <c r="B81" s="148">
        <v>43.538493670000001</v>
      </c>
      <c r="C81" s="6">
        <f t="shared" si="2"/>
        <v>6.6091757032576417E-4</v>
      </c>
      <c r="D81" s="148">
        <v>50.334696899999997</v>
      </c>
      <c r="E81" s="6">
        <f t="shared" si="3"/>
        <v>5.2215386779886957E-4</v>
      </c>
    </row>
    <row r="82" spans="1:5" x14ac:dyDescent="0.35">
      <c r="A82" s="23" t="s">
        <v>5</v>
      </c>
      <c r="B82" s="148">
        <v>47.51790862</v>
      </c>
      <c r="C82" s="6">
        <f t="shared" si="2"/>
        <v>7.2132538507485957E-4</v>
      </c>
      <c r="D82" s="148">
        <v>49.636179390000002</v>
      </c>
      <c r="E82" s="6">
        <f t="shared" si="3"/>
        <v>5.1490770080006262E-4</v>
      </c>
    </row>
    <row r="83" spans="1:5" x14ac:dyDescent="0.35">
      <c r="A83" s="23" t="s">
        <v>189</v>
      </c>
      <c r="B83" s="148">
        <v>2.1170307200000003</v>
      </c>
      <c r="C83" s="6">
        <f t="shared" si="2"/>
        <v>3.213668369816625E-5</v>
      </c>
      <c r="D83" s="148">
        <v>42.209736579999998</v>
      </c>
      <c r="E83" s="6">
        <f t="shared" si="3"/>
        <v>4.3786847982427071E-4</v>
      </c>
    </row>
    <row r="84" spans="1:5" x14ac:dyDescent="0.35">
      <c r="A84" s="23" t="s">
        <v>241</v>
      </c>
      <c r="B84" s="148">
        <v>38.15051811</v>
      </c>
      <c r="C84" s="6">
        <f t="shared" si="2"/>
        <v>5.7912770081212288E-4</v>
      </c>
      <c r="D84" s="148">
        <v>40.59293701</v>
      </c>
      <c r="E84" s="6">
        <f t="shared" si="3"/>
        <v>4.2109638818719862E-4</v>
      </c>
    </row>
    <row r="85" spans="1:5" x14ac:dyDescent="0.35">
      <c r="A85" s="23" t="s">
        <v>203</v>
      </c>
      <c r="B85" s="148">
        <v>10.36502153</v>
      </c>
      <c r="C85" s="6">
        <f t="shared" si="2"/>
        <v>1.5734179730480865E-4</v>
      </c>
      <c r="D85" s="148">
        <v>40.486518789999998</v>
      </c>
      <c r="E85" s="6">
        <f t="shared" si="3"/>
        <v>4.1999244421615084E-4</v>
      </c>
    </row>
    <row r="86" spans="1:5" x14ac:dyDescent="0.35">
      <c r="A86" s="23" t="s">
        <v>149</v>
      </c>
      <c r="B86" s="148">
        <v>40.08017237</v>
      </c>
      <c r="C86" s="6">
        <f t="shared" si="2"/>
        <v>6.0841999591894076E-4</v>
      </c>
      <c r="D86" s="148">
        <v>37.991313399999996</v>
      </c>
      <c r="E86" s="6">
        <f t="shared" si="3"/>
        <v>3.9410808957447051E-4</v>
      </c>
    </row>
    <row r="87" spans="1:5" x14ac:dyDescent="0.35">
      <c r="A87" s="23" t="s">
        <v>195</v>
      </c>
      <c r="B87" s="148">
        <v>13.130263660000001</v>
      </c>
      <c r="C87" s="6">
        <f t="shared" si="2"/>
        <v>1.9931837839129074E-4</v>
      </c>
      <c r="D87" s="148">
        <v>36.893852930000001</v>
      </c>
      <c r="E87" s="6">
        <f t="shared" si="3"/>
        <v>3.8272343317522113E-4</v>
      </c>
    </row>
    <row r="88" spans="1:5" x14ac:dyDescent="0.35">
      <c r="A88" s="23" t="s">
        <v>156</v>
      </c>
      <c r="B88" s="148">
        <v>35.935117119999994</v>
      </c>
      <c r="C88" s="6">
        <f t="shared" si="2"/>
        <v>5.4549774910304493E-4</v>
      </c>
      <c r="D88" s="148">
        <v>36.518549119999996</v>
      </c>
      <c r="E88" s="6">
        <f t="shared" si="3"/>
        <v>3.7883016773288653E-4</v>
      </c>
    </row>
    <row r="89" spans="1:5" x14ac:dyDescent="0.35">
      <c r="A89" s="23" t="s">
        <v>51</v>
      </c>
      <c r="B89" s="148">
        <v>27.134769250000002</v>
      </c>
      <c r="C89" s="6">
        <f t="shared" si="2"/>
        <v>4.1190781426637859E-4</v>
      </c>
      <c r="D89" s="148">
        <v>34.431713090000002</v>
      </c>
      <c r="E89" s="6">
        <f t="shared" si="3"/>
        <v>3.5718208854227691E-4</v>
      </c>
    </row>
    <row r="90" spans="1:5" x14ac:dyDescent="0.35">
      <c r="A90" s="23" t="s">
        <v>143</v>
      </c>
      <c r="B90" s="148">
        <v>40.79249385</v>
      </c>
      <c r="C90" s="6">
        <f t="shared" si="2"/>
        <v>6.1923308893545098E-4</v>
      </c>
      <c r="D90" s="148">
        <v>33.283367850000005</v>
      </c>
      <c r="E90" s="6">
        <f t="shared" si="3"/>
        <v>3.4526957201663511E-4</v>
      </c>
    </row>
    <row r="91" spans="1:5" x14ac:dyDescent="0.35">
      <c r="A91" s="23" t="s">
        <v>106</v>
      </c>
      <c r="B91" s="148">
        <v>38.339321310000003</v>
      </c>
      <c r="C91" s="6">
        <f t="shared" si="2"/>
        <v>5.8199374742272738E-4</v>
      </c>
      <c r="D91" s="148">
        <v>31.4502983</v>
      </c>
      <c r="E91" s="6">
        <f t="shared" si="3"/>
        <v>3.2625397414031543E-4</v>
      </c>
    </row>
    <row r="92" spans="1:5" x14ac:dyDescent="0.35">
      <c r="A92" s="23" t="s">
        <v>215</v>
      </c>
      <c r="B92" s="148">
        <v>8.6254527799999998</v>
      </c>
      <c r="C92" s="6">
        <f t="shared" si="2"/>
        <v>1.3093501436971529E-4</v>
      </c>
      <c r="D92" s="148">
        <v>30.021279209999999</v>
      </c>
      <c r="E92" s="6">
        <f t="shared" si="3"/>
        <v>3.1142984901477163E-4</v>
      </c>
    </row>
    <row r="93" spans="1:5" x14ac:dyDescent="0.35">
      <c r="A93" s="23" t="s">
        <v>223</v>
      </c>
      <c r="B93" s="148">
        <v>25.378651999999999</v>
      </c>
      <c r="C93" s="6">
        <f t="shared" si="2"/>
        <v>3.8524982387115955E-4</v>
      </c>
      <c r="D93" s="148">
        <v>29.672151789999997</v>
      </c>
      <c r="E93" s="6">
        <f t="shared" si="3"/>
        <v>3.0780812793696692E-4</v>
      </c>
    </row>
    <row r="94" spans="1:5" x14ac:dyDescent="0.35">
      <c r="A94" s="23" t="s">
        <v>181</v>
      </c>
      <c r="B94" s="148">
        <v>24.751284039999998</v>
      </c>
      <c r="C94" s="6">
        <f t="shared" si="2"/>
        <v>3.7572633160323261E-4</v>
      </c>
      <c r="D94" s="148">
        <v>28.141781340000001</v>
      </c>
      <c r="E94" s="6">
        <f t="shared" si="3"/>
        <v>2.9193262060610634E-4</v>
      </c>
    </row>
    <row r="95" spans="1:5" x14ac:dyDescent="0.35">
      <c r="A95" s="23" t="s">
        <v>50</v>
      </c>
      <c r="B95" s="148">
        <v>38.994098780000002</v>
      </c>
      <c r="C95" s="6">
        <f t="shared" si="2"/>
        <v>5.9193331808992842E-4</v>
      </c>
      <c r="D95" s="148">
        <v>26.020337329999997</v>
      </c>
      <c r="E95" s="6">
        <f t="shared" si="3"/>
        <v>2.6992553079803705E-4</v>
      </c>
    </row>
    <row r="96" spans="1:5" x14ac:dyDescent="0.35">
      <c r="A96" s="23" t="s">
        <v>227</v>
      </c>
      <c r="B96" s="148">
        <v>0.62643622999999993</v>
      </c>
      <c r="C96" s="6">
        <f t="shared" si="2"/>
        <v>9.5093485372671948E-6</v>
      </c>
      <c r="D96" s="148">
        <v>24.86547212</v>
      </c>
      <c r="E96" s="6">
        <f t="shared" si="3"/>
        <v>2.579453784711865E-4</v>
      </c>
    </row>
    <row r="97" spans="1:5" x14ac:dyDescent="0.35">
      <c r="A97" s="23" t="s">
        <v>74</v>
      </c>
      <c r="B97" s="148">
        <v>11.947559119999999</v>
      </c>
      <c r="C97" s="6">
        <f t="shared" si="2"/>
        <v>1.8136483555825843E-4</v>
      </c>
      <c r="D97" s="148">
        <v>24.279196420000002</v>
      </c>
      <c r="E97" s="6">
        <f t="shared" si="3"/>
        <v>2.5186356725138975E-4</v>
      </c>
    </row>
    <row r="98" spans="1:5" x14ac:dyDescent="0.35">
      <c r="A98" s="23" t="s">
        <v>155</v>
      </c>
      <c r="B98" s="148">
        <v>2.40888832</v>
      </c>
      <c r="C98" s="6">
        <f t="shared" si="2"/>
        <v>3.6567103761275163E-5</v>
      </c>
      <c r="D98" s="148">
        <v>23.720893719999999</v>
      </c>
      <c r="E98" s="6">
        <f t="shared" si="3"/>
        <v>2.4607193777586683E-4</v>
      </c>
    </row>
    <row r="99" spans="1:5" x14ac:dyDescent="0.35">
      <c r="A99" s="23" t="s">
        <v>229</v>
      </c>
      <c r="B99" s="148">
        <v>17.978845489999998</v>
      </c>
      <c r="C99" s="6">
        <f t="shared" si="2"/>
        <v>2.7292021098793156E-4</v>
      </c>
      <c r="D99" s="148">
        <v>23.17221859</v>
      </c>
      <c r="E99" s="6">
        <f t="shared" si="3"/>
        <v>2.4038018121550205E-4</v>
      </c>
    </row>
    <row r="100" spans="1:5" x14ac:dyDescent="0.35">
      <c r="A100" s="23" t="s">
        <v>4</v>
      </c>
      <c r="B100" s="148">
        <v>17.41619554</v>
      </c>
      <c r="C100" s="6">
        <f t="shared" si="2"/>
        <v>2.6437914292259002E-4</v>
      </c>
      <c r="D100" s="148">
        <v>22.77662132</v>
      </c>
      <c r="E100" s="6">
        <f t="shared" si="3"/>
        <v>2.3627639878821236E-4</v>
      </c>
    </row>
    <row r="101" spans="1:5" x14ac:dyDescent="0.35">
      <c r="A101" s="23" t="s">
        <v>130</v>
      </c>
      <c r="B101" s="148">
        <v>19.207068510000003</v>
      </c>
      <c r="C101" s="6">
        <f t="shared" si="2"/>
        <v>2.9156472773096052E-4</v>
      </c>
      <c r="D101" s="148">
        <v>22.063621179999998</v>
      </c>
      <c r="E101" s="6">
        <f t="shared" si="3"/>
        <v>2.2887999424480609E-4</v>
      </c>
    </row>
    <row r="102" spans="1:5" x14ac:dyDescent="0.35">
      <c r="A102" s="23" t="s">
        <v>173</v>
      </c>
      <c r="B102" s="148">
        <v>12.29468129</v>
      </c>
      <c r="C102" s="6">
        <f t="shared" si="2"/>
        <v>1.8663417590203534E-4</v>
      </c>
      <c r="D102" s="148">
        <v>20.976798559999999</v>
      </c>
      <c r="E102" s="6">
        <f t="shared" si="3"/>
        <v>2.1760569103857578E-4</v>
      </c>
    </row>
    <row r="103" spans="1:5" x14ac:dyDescent="0.35">
      <c r="A103" s="23" t="s">
        <v>205</v>
      </c>
      <c r="B103" s="148">
        <v>9.6669916699999998</v>
      </c>
      <c r="C103" s="6">
        <f t="shared" si="2"/>
        <v>1.4674565214225984E-4</v>
      </c>
      <c r="D103" s="148">
        <v>20.305443159999999</v>
      </c>
      <c r="E103" s="6">
        <f t="shared" si="3"/>
        <v>2.1064129390563791E-4</v>
      </c>
    </row>
    <row r="104" spans="1:5" x14ac:dyDescent="0.35">
      <c r="A104" s="23" t="s">
        <v>147</v>
      </c>
      <c r="B104" s="148">
        <v>5.9049339500000002</v>
      </c>
      <c r="C104" s="6">
        <f t="shared" si="2"/>
        <v>8.9637336301720463E-5</v>
      </c>
      <c r="D104" s="148">
        <v>19.262651079999998</v>
      </c>
      <c r="E104" s="6">
        <f t="shared" si="3"/>
        <v>1.9982374753272969E-4</v>
      </c>
    </row>
    <row r="105" spans="1:5" x14ac:dyDescent="0.35">
      <c r="A105" s="23" t="s">
        <v>154</v>
      </c>
      <c r="B105" s="148">
        <v>1.67132155</v>
      </c>
      <c r="C105" s="6">
        <f t="shared" si="2"/>
        <v>2.5370785365967171E-5</v>
      </c>
      <c r="D105" s="148">
        <v>18.081280870000001</v>
      </c>
      <c r="E105" s="6">
        <f t="shared" si="3"/>
        <v>1.8756864196053618E-4</v>
      </c>
    </row>
    <row r="106" spans="1:5" x14ac:dyDescent="0.35">
      <c r="A106" s="23" t="s">
        <v>117</v>
      </c>
      <c r="B106" s="148">
        <v>20.537214479999999</v>
      </c>
      <c r="C106" s="6">
        <f t="shared" si="2"/>
        <v>3.1175644243138791E-4</v>
      </c>
      <c r="D106" s="148">
        <v>18.073811690000003</v>
      </c>
      <c r="E106" s="6">
        <f t="shared" si="3"/>
        <v>1.8749115939947035E-4</v>
      </c>
    </row>
    <row r="107" spans="1:5" x14ac:dyDescent="0.35">
      <c r="A107" s="23" t="s">
        <v>171</v>
      </c>
      <c r="B107" s="148">
        <v>15.08342942</v>
      </c>
      <c r="C107" s="6">
        <f t="shared" si="2"/>
        <v>2.2896757981582578E-4</v>
      </c>
      <c r="D107" s="148">
        <v>17.726203899999998</v>
      </c>
      <c r="E107" s="6">
        <f t="shared" si="3"/>
        <v>1.8388520241146832E-4</v>
      </c>
    </row>
    <row r="108" spans="1:5" x14ac:dyDescent="0.35">
      <c r="A108" s="23" t="s">
        <v>105</v>
      </c>
      <c r="B108" s="148">
        <v>20.010399870000001</v>
      </c>
      <c r="C108" s="6">
        <f t="shared" si="2"/>
        <v>3.0375935749105094E-4</v>
      </c>
      <c r="D108" s="148">
        <v>16.600390949999998</v>
      </c>
      <c r="E108" s="6">
        <f t="shared" si="3"/>
        <v>1.7220642768022411E-4</v>
      </c>
    </row>
    <row r="109" spans="1:5" x14ac:dyDescent="0.35">
      <c r="A109" s="23" t="s">
        <v>142</v>
      </c>
      <c r="B109" s="148">
        <v>20.01203666</v>
      </c>
      <c r="C109" s="6">
        <f t="shared" si="2"/>
        <v>3.0378420408492098E-4</v>
      </c>
      <c r="D109" s="148">
        <v>16.349570029999999</v>
      </c>
      <c r="E109" s="6">
        <f t="shared" si="3"/>
        <v>1.6960450253576437E-4</v>
      </c>
    </row>
    <row r="110" spans="1:5" x14ac:dyDescent="0.35">
      <c r="A110" s="23" t="s">
        <v>19</v>
      </c>
      <c r="B110" s="148">
        <v>22.41370955</v>
      </c>
      <c r="C110" s="6">
        <f t="shared" si="2"/>
        <v>3.402417770824403E-4</v>
      </c>
      <c r="D110" s="148">
        <v>16.182320699999998</v>
      </c>
      <c r="E110" s="6">
        <f t="shared" si="3"/>
        <v>1.6786951871893978E-4</v>
      </c>
    </row>
    <row r="111" spans="1:5" x14ac:dyDescent="0.35">
      <c r="A111" s="23" t="s">
        <v>194</v>
      </c>
      <c r="B111" s="148">
        <v>4.32777513</v>
      </c>
      <c r="C111" s="6">
        <f t="shared" si="2"/>
        <v>6.5695948176699252E-5</v>
      </c>
      <c r="D111" s="148">
        <v>15.786327890000001</v>
      </c>
      <c r="E111" s="6">
        <f t="shared" si="3"/>
        <v>1.63761633103321E-4</v>
      </c>
    </row>
    <row r="112" spans="1:5" x14ac:dyDescent="0.35">
      <c r="A112" s="23" t="s">
        <v>172</v>
      </c>
      <c r="B112" s="148">
        <v>36.287489069999999</v>
      </c>
      <c r="C112" s="6">
        <f t="shared" si="2"/>
        <v>5.5084678149746203E-4</v>
      </c>
      <c r="D112" s="148">
        <v>15.262764710000001</v>
      </c>
      <c r="E112" s="6">
        <f t="shared" si="3"/>
        <v>1.5833037879345199E-4</v>
      </c>
    </row>
    <row r="113" spans="1:5" x14ac:dyDescent="0.35">
      <c r="A113" s="23" t="s">
        <v>8</v>
      </c>
      <c r="B113" s="148">
        <v>9.601394560000001</v>
      </c>
      <c r="C113" s="6">
        <f t="shared" si="2"/>
        <v>1.4574988313632696E-4</v>
      </c>
      <c r="D113" s="148">
        <v>14.611879179999999</v>
      </c>
      <c r="E113" s="6">
        <f t="shared" si="3"/>
        <v>1.515783286587502E-4</v>
      </c>
    </row>
    <row r="114" spans="1:5" x14ac:dyDescent="0.35">
      <c r="A114" s="23" t="s">
        <v>96</v>
      </c>
      <c r="B114" s="148">
        <v>2.3635458100000002</v>
      </c>
      <c r="C114" s="6">
        <f t="shared" si="2"/>
        <v>3.5878801088959224E-5</v>
      </c>
      <c r="D114" s="148">
        <v>13.59230758</v>
      </c>
      <c r="E114" s="6">
        <f t="shared" si="3"/>
        <v>1.4100166311339988E-4</v>
      </c>
    </row>
    <row r="115" spans="1:5" x14ac:dyDescent="0.35">
      <c r="A115" s="23" t="s">
        <v>170</v>
      </c>
      <c r="B115" s="148">
        <v>17.788594159999999</v>
      </c>
      <c r="C115" s="6">
        <f t="shared" si="2"/>
        <v>2.7003218165628091E-4</v>
      </c>
      <c r="D115" s="148">
        <v>13.38452961</v>
      </c>
      <c r="E115" s="6">
        <f t="shared" si="3"/>
        <v>1.3884624990222194E-4</v>
      </c>
    </row>
    <row r="116" spans="1:5" x14ac:dyDescent="0.35">
      <c r="A116" s="23" t="s">
        <v>175</v>
      </c>
      <c r="B116" s="148">
        <v>6.6327965599999992</v>
      </c>
      <c r="C116" s="6">
        <f t="shared" si="2"/>
        <v>1.006863448268739E-4</v>
      </c>
      <c r="D116" s="148">
        <v>13.316574880000001</v>
      </c>
      <c r="E116" s="6">
        <f t="shared" si="3"/>
        <v>1.3814131220933742E-4</v>
      </c>
    </row>
    <row r="117" spans="1:5" x14ac:dyDescent="0.35">
      <c r="A117" s="23" t="s">
        <v>89</v>
      </c>
      <c r="B117" s="148">
        <v>27.159559460000001</v>
      </c>
      <c r="C117" s="6">
        <f t="shared" si="2"/>
        <v>4.1228413149694816E-4</v>
      </c>
      <c r="D117" s="148">
        <v>12.83915672</v>
      </c>
      <c r="E117" s="6">
        <f t="shared" si="3"/>
        <v>1.3318874958048767E-4</v>
      </c>
    </row>
    <row r="118" spans="1:5" x14ac:dyDescent="0.35">
      <c r="A118" s="23" t="s">
        <v>107</v>
      </c>
      <c r="B118" s="148">
        <v>22.35100589</v>
      </c>
      <c r="C118" s="6">
        <f t="shared" si="2"/>
        <v>3.3928993086259073E-4</v>
      </c>
      <c r="D118" s="148">
        <v>12.263641609999999</v>
      </c>
      <c r="E118" s="6">
        <f t="shared" si="3"/>
        <v>1.272185648138999E-4</v>
      </c>
    </row>
    <row r="119" spans="1:5" x14ac:dyDescent="0.35">
      <c r="A119" s="23" t="s">
        <v>103</v>
      </c>
      <c r="B119" s="148">
        <v>7.9181743400000002</v>
      </c>
      <c r="C119" s="6">
        <f t="shared" si="2"/>
        <v>1.2019847507527726E-4</v>
      </c>
      <c r="D119" s="148">
        <v>12.11987459</v>
      </c>
      <c r="E119" s="6">
        <f t="shared" si="3"/>
        <v>1.2572717795397592E-4</v>
      </c>
    </row>
    <row r="120" spans="1:5" x14ac:dyDescent="0.35">
      <c r="A120" s="23" t="s">
        <v>207</v>
      </c>
      <c r="B120" s="148">
        <v>3.1251569199999998</v>
      </c>
      <c r="C120" s="6">
        <f t="shared" si="2"/>
        <v>4.7440114352792866E-5</v>
      </c>
      <c r="D120" s="148">
        <v>12.117329939999999</v>
      </c>
      <c r="E120" s="6">
        <f t="shared" si="3"/>
        <v>1.2570078067890471E-4</v>
      </c>
    </row>
    <row r="121" spans="1:5" x14ac:dyDescent="0.35">
      <c r="A121" s="23" t="s">
        <v>36</v>
      </c>
      <c r="B121" s="148">
        <v>18.26739135</v>
      </c>
      <c r="C121" s="6">
        <f t="shared" si="2"/>
        <v>2.7730035859166376E-4</v>
      </c>
      <c r="D121" s="148">
        <v>11.434906369999998</v>
      </c>
      <c r="E121" s="6">
        <f t="shared" si="3"/>
        <v>1.1862156636952813E-4</v>
      </c>
    </row>
    <row r="122" spans="1:5" x14ac:dyDescent="0.35">
      <c r="A122" s="23" t="s">
        <v>42</v>
      </c>
      <c r="B122" s="148">
        <v>8.8918164999999991</v>
      </c>
      <c r="C122" s="6">
        <f t="shared" si="2"/>
        <v>1.3497843543934762E-4</v>
      </c>
      <c r="D122" s="148">
        <v>10.947529769999999</v>
      </c>
      <c r="E122" s="6">
        <f t="shared" si="3"/>
        <v>1.1356569850028776E-4</v>
      </c>
    </row>
    <row r="123" spans="1:5" x14ac:dyDescent="0.35">
      <c r="A123" s="23" t="s">
        <v>183</v>
      </c>
      <c r="B123" s="148">
        <v>3.9581486099999998</v>
      </c>
      <c r="C123" s="6">
        <f t="shared" si="2"/>
        <v>6.0084990127071169E-5</v>
      </c>
      <c r="D123" s="148">
        <v>10.775001189999999</v>
      </c>
      <c r="E123" s="6">
        <f t="shared" si="3"/>
        <v>1.1177594966099662E-4</v>
      </c>
    </row>
    <row r="124" spans="1:5" x14ac:dyDescent="0.35">
      <c r="A124" s="23" t="s">
        <v>184</v>
      </c>
      <c r="B124" s="148">
        <v>5.8798458</v>
      </c>
      <c r="C124" s="6">
        <f t="shared" si="2"/>
        <v>8.9256496319803643E-5</v>
      </c>
      <c r="D124" s="148">
        <v>10.69811408</v>
      </c>
      <c r="E124" s="6">
        <f t="shared" si="3"/>
        <v>1.1097835070157234E-4</v>
      </c>
    </row>
    <row r="125" spans="1:5" x14ac:dyDescent="0.35">
      <c r="A125" s="23" t="s">
        <v>60</v>
      </c>
      <c r="B125" s="148">
        <v>16.598199359999999</v>
      </c>
      <c r="C125" s="6">
        <f t="shared" si="2"/>
        <v>2.5196190010479645E-4</v>
      </c>
      <c r="D125" s="148">
        <v>10.56777469</v>
      </c>
      <c r="E125" s="6">
        <f t="shared" si="3"/>
        <v>1.0962625719934555E-4</v>
      </c>
    </row>
    <row r="126" spans="1:5" x14ac:dyDescent="0.35">
      <c r="A126" s="23" t="s">
        <v>65</v>
      </c>
      <c r="B126" s="148">
        <v>0.37307299999999999</v>
      </c>
      <c r="C126" s="6">
        <f t="shared" si="2"/>
        <v>5.6632758722206802E-6</v>
      </c>
      <c r="D126" s="148">
        <v>10.552056</v>
      </c>
      <c r="E126" s="6">
        <f t="shared" si="3"/>
        <v>1.09463197217152E-4</v>
      </c>
    </row>
    <row r="127" spans="1:5" x14ac:dyDescent="0.35">
      <c r="A127" s="23" t="s">
        <v>164</v>
      </c>
      <c r="B127" s="148">
        <v>4.0233825200000002</v>
      </c>
      <c r="C127" s="6">
        <f t="shared" si="2"/>
        <v>6.1075245730005768E-5</v>
      </c>
      <c r="D127" s="148">
        <v>10.22552752</v>
      </c>
      <c r="E127" s="6">
        <f t="shared" si="3"/>
        <v>1.0607590933664256E-4</v>
      </c>
    </row>
    <row r="128" spans="1:5" x14ac:dyDescent="0.35">
      <c r="A128" s="23" t="s">
        <v>134</v>
      </c>
      <c r="B128" s="148">
        <v>7.2773229800000001</v>
      </c>
      <c r="C128" s="6">
        <f t="shared" si="2"/>
        <v>1.1047030379306758E-4</v>
      </c>
      <c r="D128" s="148">
        <v>9.5609555799999999</v>
      </c>
      <c r="E128" s="6">
        <f t="shared" si="3"/>
        <v>9.9181881354493359E-5</v>
      </c>
    </row>
    <row r="129" spans="1:5" x14ac:dyDescent="0.35">
      <c r="A129" s="23" t="s">
        <v>206</v>
      </c>
      <c r="B129" s="148">
        <v>8.0818850300000005</v>
      </c>
      <c r="C129" s="6">
        <f t="shared" si="2"/>
        <v>1.2268361551884084E-4</v>
      </c>
      <c r="D129" s="148">
        <v>8.8016957500000004</v>
      </c>
      <c r="E129" s="6">
        <f t="shared" si="3"/>
        <v>9.1305595585127543E-5</v>
      </c>
    </row>
    <row r="130" spans="1:5" x14ac:dyDescent="0.35">
      <c r="A130" s="23" t="s">
        <v>3</v>
      </c>
      <c r="B130" s="148">
        <v>9.2769319199999991</v>
      </c>
      <c r="C130" s="6">
        <f t="shared" si="2"/>
        <v>1.408245161423364E-4</v>
      </c>
      <c r="D130" s="148">
        <v>8.7644589800000006</v>
      </c>
      <c r="E130" s="6">
        <f t="shared" si="3"/>
        <v>9.0919314854790272E-5</v>
      </c>
    </row>
    <row r="131" spans="1:5" x14ac:dyDescent="0.35">
      <c r="A131" s="23" t="s">
        <v>94</v>
      </c>
      <c r="B131" s="148">
        <v>29.507381199999998</v>
      </c>
      <c r="C131" s="6">
        <f t="shared" si="2"/>
        <v>4.4792424003446538E-4</v>
      </c>
      <c r="D131" s="148">
        <v>8.5030696500000005</v>
      </c>
      <c r="E131" s="6">
        <f t="shared" si="3"/>
        <v>8.8207756862655927E-5</v>
      </c>
    </row>
    <row r="132" spans="1:5" x14ac:dyDescent="0.35">
      <c r="A132" s="23" t="s">
        <v>226</v>
      </c>
      <c r="B132" s="148">
        <v>7.2195435000000003</v>
      </c>
      <c r="C132" s="6">
        <f t="shared" si="2"/>
        <v>1.0959320699165485E-4</v>
      </c>
      <c r="D132" s="148">
        <v>8.4794429999999998</v>
      </c>
      <c r="E132" s="6">
        <f t="shared" si="3"/>
        <v>8.7962662575008974E-5</v>
      </c>
    </row>
    <row r="133" spans="1:5" x14ac:dyDescent="0.35">
      <c r="A133" s="23" t="s">
        <v>120</v>
      </c>
      <c r="B133" s="148">
        <v>1.6870628300000001</v>
      </c>
      <c r="C133" s="6">
        <f t="shared" ref="C133:C196" si="4">B133/$B$259</f>
        <v>2.5609739166488435E-5</v>
      </c>
      <c r="D133" s="148">
        <v>8.4229391899999992</v>
      </c>
      <c r="E133" s="6">
        <f t="shared" ref="E133:E196" si="5">D133/$D$259</f>
        <v>8.7376512568076631E-5</v>
      </c>
    </row>
    <row r="134" spans="1:5" x14ac:dyDescent="0.35">
      <c r="A134" s="23" t="s">
        <v>146</v>
      </c>
      <c r="B134" s="148">
        <v>1.3080790200000001</v>
      </c>
      <c r="C134" s="6">
        <f t="shared" si="4"/>
        <v>1.985673675909024E-5</v>
      </c>
      <c r="D134" s="148">
        <v>8.1852548499999997</v>
      </c>
      <c r="E134" s="6">
        <f t="shared" si="5"/>
        <v>8.4910861534301933E-5</v>
      </c>
    </row>
    <row r="135" spans="1:5" x14ac:dyDescent="0.35">
      <c r="A135" s="23" t="s">
        <v>252</v>
      </c>
      <c r="B135" s="148">
        <v>3.17062577</v>
      </c>
      <c r="C135" s="6">
        <f t="shared" si="4"/>
        <v>4.8130334875700244E-5</v>
      </c>
      <c r="D135" s="148">
        <v>7.9849657199999999</v>
      </c>
      <c r="E135" s="6">
        <f t="shared" si="5"/>
        <v>8.2833134829890794E-5</v>
      </c>
    </row>
    <row r="136" spans="1:5" x14ac:dyDescent="0.35">
      <c r="A136" s="23" t="s">
        <v>257</v>
      </c>
      <c r="B136" s="148">
        <v>6.5023236900000008</v>
      </c>
      <c r="C136" s="6">
        <f t="shared" si="4"/>
        <v>9.8705756961629348E-5</v>
      </c>
      <c r="D136" s="148">
        <v>7.9226934500000006</v>
      </c>
      <c r="E136" s="6">
        <f t="shared" si="5"/>
        <v>8.2187144913596779E-5</v>
      </c>
    </row>
    <row r="137" spans="1:5" x14ac:dyDescent="0.35">
      <c r="A137" s="23" t="s">
        <v>187</v>
      </c>
      <c r="B137" s="148">
        <v>3.0896099999999999E-2</v>
      </c>
      <c r="C137" s="6">
        <f t="shared" si="4"/>
        <v>4.6900509464827892E-7</v>
      </c>
      <c r="D137" s="148">
        <v>7.5910542599999999</v>
      </c>
      <c r="E137" s="6">
        <f t="shared" si="5"/>
        <v>7.8746840383379484E-5</v>
      </c>
    </row>
    <row r="138" spans="1:5" x14ac:dyDescent="0.35">
      <c r="A138" s="23" t="s">
        <v>236</v>
      </c>
      <c r="B138" s="148">
        <v>8.2815644400000004</v>
      </c>
      <c r="C138" s="6">
        <f t="shared" si="4"/>
        <v>1.2571476380572374E-4</v>
      </c>
      <c r="D138" s="148">
        <v>7.5321266799999993</v>
      </c>
      <c r="E138" s="6">
        <f t="shared" si="5"/>
        <v>7.8135547066601258E-5</v>
      </c>
    </row>
    <row r="139" spans="1:5" x14ac:dyDescent="0.35">
      <c r="A139" s="23" t="s">
        <v>238</v>
      </c>
      <c r="B139" s="148">
        <v>2.47867609</v>
      </c>
      <c r="C139" s="6">
        <f t="shared" si="4"/>
        <v>3.7626487297518975E-5</v>
      </c>
      <c r="D139" s="148">
        <v>7.4730934299999996</v>
      </c>
      <c r="E139" s="6">
        <f t="shared" si="5"/>
        <v>7.7523157567614578E-5</v>
      </c>
    </row>
    <row r="140" spans="1:5" x14ac:dyDescent="0.35">
      <c r="A140" s="23" t="s">
        <v>27</v>
      </c>
      <c r="B140" s="148">
        <v>13.34347666</v>
      </c>
      <c r="C140" s="6">
        <f t="shared" si="4"/>
        <v>2.025549675803872E-4</v>
      </c>
      <c r="D140" s="148">
        <v>7.3453321499999999</v>
      </c>
      <c r="E140" s="6">
        <f t="shared" si="5"/>
        <v>7.619780844234878E-5</v>
      </c>
    </row>
    <row r="141" spans="1:5" x14ac:dyDescent="0.35">
      <c r="A141" s="23" t="s">
        <v>122</v>
      </c>
      <c r="B141" s="148">
        <v>10.573496990000001</v>
      </c>
      <c r="C141" s="6">
        <f t="shared" si="4"/>
        <v>1.6050647028454214E-4</v>
      </c>
      <c r="D141" s="148">
        <v>7.2110131500000003</v>
      </c>
      <c r="E141" s="6">
        <f t="shared" si="5"/>
        <v>7.4804431911082214E-5</v>
      </c>
    </row>
    <row r="142" spans="1:5" x14ac:dyDescent="0.35">
      <c r="A142" s="23" t="s">
        <v>119</v>
      </c>
      <c r="B142" s="148">
        <v>7.3757978299999998</v>
      </c>
      <c r="C142" s="6">
        <f t="shared" si="4"/>
        <v>1.1196515933615312E-4</v>
      </c>
      <c r="D142" s="148">
        <v>7.1546096500000003</v>
      </c>
      <c r="E142" s="6">
        <f t="shared" si="5"/>
        <v>7.4219322483664679E-5</v>
      </c>
    </row>
    <row r="143" spans="1:5" x14ac:dyDescent="0.35">
      <c r="A143" s="23" t="s">
        <v>112</v>
      </c>
      <c r="B143" s="148">
        <v>2.2595880000000002E-2</v>
      </c>
      <c r="C143" s="6">
        <f t="shared" si="4"/>
        <v>3.4300713805500224E-7</v>
      </c>
      <c r="D143" s="148">
        <v>7.1516701600000001</v>
      </c>
      <c r="E143" s="6">
        <f t="shared" si="5"/>
        <v>7.4188829281810202E-5</v>
      </c>
    </row>
    <row r="144" spans="1:5" x14ac:dyDescent="0.35">
      <c r="A144" s="23" t="s">
        <v>249</v>
      </c>
      <c r="B144" s="148">
        <v>27.15104393</v>
      </c>
      <c r="C144" s="6">
        <f t="shared" si="4"/>
        <v>4.121548651185499E-4</v>
      </c>
      <c r="D144" s="148">
        <v>6.6181090300000003</v>
      </c>
      <c r="E144" s="6">
        <f t="shared" si="5"/>
        <v>6.8653859869157683E-5</v>
      </c>
    </row>
    <row r="145" spans="1:5" x14ac:dyDescent="0.35">
      <c r="A145" s="23" t="s">
        <v>99</v>
      </c>
      <c r="B145" s="148">
        <v>3.95683038</v>
      </c>
      <c r="C145" s="6">
        <f t="shared" si="4"/>
        <v>6.0064979297681114E-5</v>
      </c>
      <c r="D145" s="148">
        <v>6.61162721</v>
      </c>
      <c r="E145" s="6">
        <f t="shared" si="5"/>
        <v>6.8586619822195641E-5</v>
      </c>
    </row>
    <row r="146" spans="1:5" x14ac:dyDescent="0.35">
      <c r="A146" s="23" t="s">
        <v>79</v>
      </c>
      <c r="B146" s="148">
        <v>3.8528744500000003</v>
      </c>
      <c r="C146" s="6">
        <f t="shared" si="4"/>
        <v>5.8486920552761862E-5</v>
      </c>
      <c r="D146" s="148">
        <v>6.4436270000000002</v>
      </c>
      <c r="E146" s="6">
        <f t="shared" si="5"/>
        <v>6.6843846648915198E-5</v>
      </c>
    </row>
    <row r="147" spans="1:5" x14ac:dyDescent="0.35">
      <c r="A147" s="23" t="s">
        <v>239</v>
      </c>
      <c r="B147" s="148">
        <v>8.4615056800000001</v>
      </c>
      <c r="C147" s="6">
        <f t="shared" si="4"/>
        <v>1.2844628520477827E-4</v>
      </c>
      <c r="D147" s="148">
        <v>6.3970824100000003</v>
      </c>
      <c r="E147" s="6">
        <f t="shared" si="5"/>
        <v>6.6361009973810227E-5</v>
      </c>
    </row>
    <row r="148" spans="1:5" x14ac:dyDescent="0.35">
      <c r="A148" s="23" t="s">
        <v>16</v>
      </c>
      <c r="B148" s="148">
        <v>6.0744935300000007</v>
      </c>
      <c r="C148" s="6">
        <f t="shared" si="4"/>
        <v>9.2211263330258778E-5</v>
      </c>
      <c r="D148" s="148">
        <v>6.3152827800000004</v>
      </c>
      <c r="E148" s="6">
        <f t="shared" si="5"/>
        <v>6.5512450315770112E-5</v>
      </c>
    </row>
    <row r="149" spans="1:5" x14ac:dyDescent="0.35">
      <c r="A149" s="23" t="s">
        <v>214</v>
      </c>
      <c r="B149" s="148">
        <v>2.9783866800000003</v>
      </c>
      <c r="C149" s="6">
        <f t="shared" si="4"/>
        <v>4.5212131199490339E-5</v>
      </c>
      <c r="D149" s="148">
        <v>6.2971260400000002</v>
      </c>
      <c r="E149" s="6">
        <f t="shared" si="5"/>
        <v>6.5324098888196134E-5</v>
      </c>
    </row>
    <row r="150" spans="1:5" x14ac:dyDescent="0.35">
      <c r="A150" s="23" t="s">
        <v>148</v>
      </c>
      <c r="B150" s="148">
        <v>6.0472418000000001</v>
      </c>
      <c r="C150" s="6">
        <f t="shared" si="4"/>
        <v>9.1797580043113166E-5</v>
      </c>
      <c r="D150" s="148">
        <v>6.2372780300000006</v>
      </c>
      <c r="E150" s="6">
        <f t="shared" si="5"/>
        <v>6.470325736483007E-5</v>
      </c>
    </row>
    <row r="151" spans="1:5" x14ac:dyDescent="0.35">
      <c r="A151" s="23" t="s">
        <v>39</v>
      </c>
      <c r="B151" s="148">
        <v>27.556074949999999</v>
      </c>
      <c r="C151" s="6">
        <f t="shared" si="4"/>
        <v>4.183032661099562E-4</v>
      </c>
      <c r="D151" s="148">
        <v>6.0299483700000005</v>
      </c>
      <c r="E151" s="6">
        <f t="shared" si="5"/>
        <v>6.2552494758799068E-5</v>
      </c>
    </row>
    <row r="152" spans="1:5" x14ac:dyDescent="0.35">
      <c r="A152" s="23" t="s">
        <v>77</v>
      </c>
      <c r="B152" s="148">
        <v>5.43808311</v>
      </c>
      <c r="C152" s="6">
        <f t="shared" si="4"/>
        <v>8.2550505847364458E-5</v>
      </c>
      <c r="D152" s="148">
        <v>6.0118962900000001</v>
      </c>
      <c r="E152" s="6">
        <f t="shared" si="5"/>
        <v>6.2365229036060317E-5</v>
      </c>
    </row>
    <row r="153" spans="1:5" x14ac:dyDescent="0.35">
      <c r="A153" s="23" t="s">
        <v>234</v>
      </c>
      <c r="B153" s="148">
        <v>1.93955788</v>
      </c>
      <c r="C153" s="6">
        <f t="shared" si="4"/>
        <v>2.9442632794599164E-5</v>
      </c>
      <c r="D153" s="148">
        <v>5.5493349800000003</v>
      </c>
      <c r="E153" s="6">
        <f t="shared" si="5"/>
        <v>5.7566785974200692E-5</v>
      </c>
    </row>
    <row r="154" spans="1:5" x14ac:dyDescent="0.35">
      <c r="A154" s="23" t="s">
        <v>128</v>
      </c>
      <c r="B154" s="148">
        <v>6.6194235599999995</v>
      </c>
      <c r="C154" s="6">
        <f t="shared" si="4"/>
        <v>1.0048334169279771E-4</v>
      </c>
      <c r="D154" s="148">
        <v>5.2603406399999999</v>
      </c>
      <c r="E154" s="6">
        <f t="shared" si="5"/>
        <v>5.4568863632425709E-5</v>
      </c>
    </row>
    <row r="155" spans="1:5" x14ac:dyDescent="0.35">
      <c r="A155" s="23" t="s">
        <v>200</v>
      </c>
      <c r="B155" s="148">
        <v>5.14619436</v>
      </c>
      <c r="C155" s="6">
        <f t="shared" si="4"/>
        <v>7.8119612924940012E-5</v>
      </c>
      <c r="D155" s="148">
        <v>5.1862957699999992</v>
      </c>
      <c r="E155" s="6">
        <f t="shared" si="5"/>
        <v>5.3800749038669909E-5</v>
      </c>
    </row>
    <row r="156" spans="1:5" x14ac:dyDescent="0.35">
      <c r="A156" s="23" t="s">
        <v>87</v>
      </c>
      <c r="B156" s="148">
        <v>7.6550002800000003</v>
      </c>
      <c r="C156" s="6">
        <f t="shared" si="4"/>
        <v>1.1620347328154693E-4</v>
      </c>
      <c r="D156" s="148">
        <v>5.1791727099999996</v>
      </c>
      <c r="E156" s="6">
        <f t="shared" si="5"/>
        <v>5.3726857000798852E-5</v>
      </c>
    </row>
    <row r="157" spans="1:5" x14ac:dyDescent="0.35">
      <c r="A157" s="23" t="s">
        <v>95</v>
      </c>
      <c r="B157" s="148">
        <v>6.7745820099999996</v>
      </c>
      <c r="C157" s="6">
        <f t="shared" si="4"/>
        <v>1.0283865849743423E-4</v>
      </c>
      <c r="D157" s="148">
        <v>5.1764461200000005</v>
      </c>
      <c r="E157" s="6">
        <f t="shared" si="5"/>
        <v>5.3698572346234825E-5</v>
      </c>
    </row>
    <row r="158" spans="1:5" x14ac:dyDescent="0.35">
      <c r="A158" s="23" t="s">
        <v>132</v>
      </c>
      <c r="B158" s="148">
        <v>7.6843825499999996</v>
      </c>
      <c r="C158" s="6">
        <f t="shared" si="4"/>
        <v>1.1664949832426529E-4</v>
      </c>
      <c r="D158" s="148">
        <v>5.0071306299999998</v>
      </c>
      <c r="E158" s="6">
        <f t="shared" si="5"/>
        <v>5.1942154935846859E-5</v>
      </c>
    </row>
    <row r="159" spans="1:5" x14ac:dyDescent="0.35">
      <c r="A159" s="23" t="s">
        <v>247</v>
      </c>
      <c r="B159" s="148">
        <v>1.0130331800000001</v>
      </c>
      <c r="C159" s="6">
        <f t="shared" si="4"/>
        <v>1.5377918975784872E-5</v>
      </c>
      <c r="D159" s="148">
        <v>4.9896209900000006</v>
      </c>
      <c r="E159" s="6">
        <f t="shared" si="5"/>
        <v>5.1760516288693999E-5</v>
      </c>
    </row>
    <row r="160" spans="1:5" x14ac:dyDescent="0.35">
      <c r="A160" s="23" t="s">
        <v>116</v>
      </c>
      <c r="B160" s="148">
        <v>11.6101568</v>
      </c>
      <c r="C160" s="6">
        <f t="shared" si="4"/>
        <v>1.7624304326000238E-4</v>
      </c>
      <c r="D160" s="148">
        <v>4.9136723299999998</v>
      </c>
      <c r="E160" s="6">
        <f t="shared" si="5"/>
        <v>5.097265246879402E-5</v>
      </c>
    </row>
    <row r="161" spans="1:5" x14ac:dyDescent="0.35">
      <c r="A161" s="23" t="s">
        <v>204</v>
      </c>
      <c r="B161" s="148">
        <v>2.0236394</v>
      </c>
      <c r="C161" s="6">
        <f t="shared" si="4"/>
        <v>3.0718996518362721E-5</v>
      </c>
      <c r="D161" s="148">
        <v>4.7425125299999999</v>
      </c>
      <c r="E161" s="6">
        <f t="shared" si="5"/>
        <v>4.9197102856183142E-5</v>
      </c>
    </row>
    <row r="162" spans="1:5" x14ac:dyDescent="0.35">
      <c r="A162" s="23" t="s">
        <v>253</v>
      </c>
      <c r="B162" s="148">
        <v>2.3051293099999999</v>
      </c>
      <c r="C162" s="6">
        <f t="shared" si="4"/>
        <v>3.4992034276593872E-5</v>
      </c>
      <c r="D162" s="148">
        <v>4.6203919200000003</v>
      </c>
      <c r="E162" s="6">
        <f t="shared" si="5"/>
        <v>4.7930267993222893E-5</v>
      </c>
    </row>
    <row r="163" spans="1:5" x14ac:dyDescent="0.35">
      <c r="A163" s="23" t="s">
        <v>192</v>
      </c>
      <c r="B163" s="148">
        <v>0.44841473999999998</v>
      </c>
      <c r="C163" s="6">
        <f t="shared" si="4"/>
        <v>6.8069690859164547E-6</v>
      </c>
      <c r="D163" s="148">
        <v>4.5486187199999994</v>
      </c>
      <c r="E163" s="6">
        <f t="shared" si="5"/>
        <v>4.7185718879144441E-5</v>
      </c>
    </row>
    <row r="164" spans="1:5" x14ac:dyDescent="0.35">
      <c r="A164" s="23" t="s">
        <v>25</v>
      </c>
      <c r="B164" s="148">
        <v>1.2219411200000001</v>
      </c>
      <c r="C164" s="6">
        <f t="shared" si="4"/>
        <v>1.8549157034066565E-5</v>
      </c>
      <c r="D164" s="148">
        <v>4.3700221399999997</v>
      </c>
      <c r="E164" s="6">
        <f t="shared" si="5"/>
        <v>4.5333022811302422E-5</v>
      </c>
    </row>
    <row r="165" spans="1:5" x14ac:dyDescent="0.35">
      <c r="A165" s="23" t="s">
        <v>121</v>
      </c>
      <c r="B165" s="148">
        <v>0.42025580000000001</v>
      </c>
      <c r="C165" s="6">
        <f t="shared" si="4"/>
        <v>6.3795142835337857E-6</v>
      </c>
      <c r="D165" s="148">
        <v>4.1452950299999998</v>
      </c>
      <c r="E165" s="6">
        <f t="shared" si="5"/>
        <v>4.3001785376439431E-5</v>
      </c>
    </row>
    <row r="166" spans="1:5" x14ac:dyDescent="0.35">
      <c r="A166" s="23" t="s">
        <v>224</v>
      </c>
      <c r="B166" s="148">
        <v>7.4050210000000005E-2</v>
      </c>
      <c r="C166" s="6">
        <f t="shared" si="4"/>
        <v>1.1240876922904487E-6</v>
      </c>
      <c r="D166" s="148">
        <v>4.0079867199999999</v>
      </c>
      <c r="E166" s="6">
        <f t="shared" si="5"/>
        <v>4.1577398828729318E-5</v>
      </c>
    </row>
    <row r="167" spans="1:5" x14ac:dyDescent="0.35">
      <c r="A167" s="23" t="s">
        <v>115</v>
      </c>
      <c r="B167" s="148">
        <v>1.3229223999999999</v>
      </c>
      <c r="C167" s="6">
        <f t="shared" si="4"/>
        <v>2.0082060370866494E-5</v>
      </c>
      <c r="D167" s="148">
        <v>3.9137660400000001</v>
      </c>
      <c r="E167" s="6">
        <f t="shared" si="5"/>
        <v>4.0599987708396546E-5</v>
      </c>
    </row>
    <row r="168" spans="1:5" x14ac:dyDescent="0.35">
      <c r="A168" s="23" t="s">
        <v>92</v>
      </c>
      <c r="B168" s="148">
        <v>7.6043153300000004</v>
      </c>
      <c r="C168" s="6">
        <f t="shared" si="4"/>
        <v>1.1543407197290301E-4</v>
      </c>
      <c r="D168" s="148">
        <v>3.7184873399999998</v>
      </c>
      <c r="E168" s="6">
        <f t="shared" si="5"/>
        <v>3.8574237385387538E-5</v>
      </c>
    </row>
    <row r="169" spans="1:5" x14ac:dyDescent="0.35">
      <c r="A169" s="23" t="s">
        <v>48</v>
      </c>
      <c r="B169" s="148">
        <v>0.78254060999999997</v>
      </c>
      <c r="C169" s="6">
        <f t="shared" si="4"/>
        <v>1.187902462961901E-5</v>
      </c>
      <c r="D169" s="148">
        <v>3.66957149</v>
      </c>
      <c r="E169" s="6">
        <f t="shared" si="5"/>
        <v>3.8066802120108945E-5</v>
      </c>
    </row>
    <row r="170" spans="1:5" x14ac:dyDescent="0.35">
      <c r="A170" s="23" t="s">
        <v>159</v>
      </c>
      <c r="B170" s="148">
        <v>2.3451705699999996</v>
      </c>
      <c r="C170" s="6">
        <f t="shared" si="4"/>
        <v>3.5599863579843671E-5</v>
      </c>
      <c r="D170" s="148">
        <v>3.6162804</v>
      </c>
      <c r="E170" s="6">
        <f t="shared" si="5"/>
        <v>3.7513979703834143E-5</v>
      </c>
    </row>
    <row r="171" spans="1:5" x14ac:dyDescent="0.35">
      <c r="A171" s="23" t="s">
        <v>93</v>
      </c>
      <c r="B171" s="148">
        <v>0.19539031000000001</v>
      </c>
      <c r="C171" s="6">
        <f t="shared" si="4"/>
        <v>2.9660394300544911E-6</v>
      </c>
      <c r="D171" s="148">
        <v>3.4345171299999997</v>
      </c>
      <c r="E171" s="6">
        <f t="shared" si="5"/>
        <v>3.5628433543839878E-5</v>
      </c>
    </row>
    <row r="172" spans="1:5" x14ac:dyDescent="0.35">
      <c r="A172" s="23" t="s">
        <v>244</v>
      </c>
      <c r="B172" s="148">
        <v>0.66106931000000002</v>
      </c>
      <c r="C172" s="6">
        <f t="shared" si="4"/>
        <v>1.0035081266102274E-5</v>
      </c>
      <c r="D172" s="148">
        <v>3.3820664700000003</v>
      </c>
      <c r="E172" s="6">
        <f t="shared" si="5"/>
        <v>3.5084329443203022E-5</v>
      </c>
    </row>
    <row r="173" spans="1:5" x14ac:dyDescent="0.35">
      <c r="A173" s="23" t="s">
        <v>127</v>
      </c>
      <c r="B173" s="148">
        <v>5.01797439</v>
      </c>
      <c r="C173" s="6">
        <f t="shared" si="4"/>
        <v>7.6173224249163798E-5</v>
      </c>
      <c r="D173" s="148">
        <v>3.3760839300000001</v>
      </c>
      <c r="E173" s="6">
        <f t="shared" si="5"/>
        <v>3.5022268745659384E-5</v>
      </c>
    </row>
    <row r="174" spans="1:5" x14ac:dyDescent="0.35">
      <c r="A174" s="23" t="s">
        <v>6</v>
      </c>
      <c r="B174" s="148">
        <v>6.1308444699999995</v>
      </c>
      <c r="C174" s="6">
        <f t="shared" si="4"/>
        <v>9.30666747882816E-5</v>
      </c>
      <c r="D174" s="148">
        <v>3.24407807</v>
      </c>
      <c r="E174" s="6">
        <f t="shared" si="5"/>
        <v>3.3652887888791321E-5</v>
      </c>
    </row>
    <row r="175" spans="1:5" x14ac:dyDescent="0.35">
      <c r="A175" s="23" t="s">
        <v>113</v>
      </c>
      <c r="B175" s="148">
        <v>1.3500838100000001</v>
      </c>
      <c r="C175" s="6">
        <f t="shared" si="4"/>
        <v>2.0494372593698205E-5</v>
      </c>
      <c r="D175" s="148">
        <v>3.1365134599999998</v>
      </c>
      <c r="E175" s="6">
        <f t="shared" si="5"/>
        <v>3.2537051684167685E-5</v>
      </c>
    </row>
    <row r="176" spans="1:5" x14ac:dyDescent="0.35">
      <c r="A176" s="23" t="s">
        <v>235</v>
      </c>
      <c r="B176" s="148">
        <v>4.3598533799999997</v>
      </c>
      <c r="C176" s="6">
        <f t="shared" si="4"/>
        <v>6.6182898396222132E-5</v>
      </c>
      <c r="D176" s="148">
        <v>2.9449613800000001</v>
      </c>
      <c r="E176" s="6">
        <f t="shared" si="5"/>
        <v>3.0549959963805734E-5</v>
      </c>
    </row>
    <row r="177" spans="1:5" x14ac:dyDescent="0.35">
      <c r="A177" s="23" t="s">
        <v>158</v>
      </c>
      <c r="B177" s="148">
        <v>0.1237472</v>
      </c>
      <c r="C177" s="6">
        <f t="shared" si="4"/>
        <v>1.8784916946947837E-6</v>
      </c>
      <c r="D177" s="148">
        <v>2.9369281600000003</v>
      </c>
      <c r="E177" s="6">
        <f t="shared" si="5"/>
        <v>3.0466626256597517E-5</v>
      </c>
    </row>
    <row r="178" spans="1:5" x14ac:dyDescent="0.35">
      <c r="A178" s="23" t="s">
        <v>186</v>
      </c>
      <c r="B178" s="148">
        <v>2.2639863900000003</v>
      </c>
      <c r="C178" s="6">
        <f t="shared" si="4"/>
        <v>3.4367481692652648E-5</v>
      </c>
      <c r="D178" s="148">
        <v>2.80983911</v>
      </c>
      <c r="E178" s="6">
        <f t="shared" si="5"/>
        <v>2.9148250601247456E-5</v>
      </c>
    </row>
    <row r="179" spans="1:5" x14ac:dyDescent="0.35">
      <c r="A179" s="23" t="s">
        <v>233</v>
      </c>
      <c r="B179" s="148">
        <v>4.16439542</v>
      </c>
      <c r="C179" s="6">
        <f t="shared" si="4"/>
        <v>6.3215832034138917E-5</v>
      </c>
      <c r="D179" s="148">
        <v>2.7739299100000001</v>
      </c>
      <c r="E179" s="6">
        <f t="shared" si="5"/>
        <v>2.8775741600014889E-5</v>
      </c>
    </row>
    <row r="180" spans="1:5" x14ac:dyDescent="0.35">
      <c r="A180" s="23" t="s">
        <v>232</v>
      </c>
      <c r="B180" s="148">
        <v>1.50930973</v>
      </c>
      <c r="C180" s="6">
        <f t="shared" si="4"/>
        <v>2.2911433895288349E-5</v>
      </c>
      <c r="D180" s="148">
        <v>2.33949965</v>
      </c>
      <c r="E180" s="6">
        <f t="shared" si="5"/>
        <v>2.4269119835737041E-5</v>
      </c>
    </row>
    <row r="181" spans="1:5" x14ac:dyDescent="0.35">
      <c r="A181" s="23" t="s">
        <v>237</v>
      </c>
      <c r="B181" s="148">
        <v>1.5168175700000002</v>
      </c>
      <c r="C181" s="6">
        <f t="shared" si="4"/>
        <v>2.30254034645804E-5</v>
      </c>
      <c r="D181" s="148">
        <v>2.3085597299999998</v>
      </c>
      <c r="E181" s="6">
        <f t="shared" si="5"/>
        <v>2.3948160340749248E-5</v>
      </c>
    </row>
    <row r="182" spans="1:5" x14ac:dyDescent="0.35">
      <c r="A182" s="23" t="s">
        <v>30</v>
      </c>
      <c r="B182" s="148">
        <v>1.7809518999999998</v>
      </c>
      <c r="C182" s="6">
        <f t="shared" si="4"/>
        <v>2.703498222829199E-5</v>
      </c>
      <c r="D182" s="148">
        <v>2.2793397500000001</v>
      </c>
      <c r="E182" s="6">
        <f t="shared" si="5"/>
        <v>2.3645042878766369E-5</v>
      </c>
    </row>
    <row r="183" spans="1:5" x14ac:dyDescent="0.35">
      <c r="A183" s="23" t="s">
        <v>7</v>
      </c>
      <c r="B183" s="148">
        <v>13.25636583</v>
      </c>
      <c r="C183" s="6">
        <f t="shared" si="4"/>
        <v>2.0123261870564119E-4</v>
      </c>
      <c r="D183" s="148">
        <v>2.1564526000000002</v>
      </c>
      <c r="E183" s="6">
        <f t="shared" si="5"/>
        <v>2.237025620819679E-5</v>
      </c>
    </row>
    <row r="184" spans="1:5" x14ac:dyDescent="0.35">
      <c r="A184" s="23" t="s">
        <v>88</v>
      </c>
      <c r="B184" s="148">
        <v>2.0855583600000003</v>
      </c>
      <c r="C184" s="6">
        <f t="shared" si="4"/>
        <v>3.165893093388193E-5</v>
      </c>
      <c r="D184" s="148">
        <v>2.1427906400000003</v>
      </c>
      <c r="E184" s="6">
        <f t="shared" si="5"/>
        <v>2.2228531996170923E-5</v>
      </c>
    </row>
    <row r="185" spans="1:5" x14ac:dyDescent="0.35">
      <c r="A185" s="23" t="s">
        <v>150</v>
      </c>
      <c r="B185" s="148">
        <v>1.6483109599999999</v>
      </c>
      <c r="C185" s="6">
        <f t="shared" si="4"/>
        <v>2.5021482899284877E-5</v>
      </c>
      <c r="D185" s="148">
        <v>2.0650707800000001</v>
      </c>
      <c r="E185" s="6">
        <f t="shared" si="5"/>
        <v>2.1422294390639883E-5</v>
      </c>
    </row>
    <row r="186" spans="1:5" x14ac:dyDescent="0.35">
      <c r="A186" s="23" t="s">
        <v>228</v>
      </c>
      <c r="B186" s="148">
        <v>0.34560065999999995</v>
      </c>
      <c r="C186" s="6">
        <f t="shared" si="4"/>
        <v>5.2462437088761247E-6</v>
      </c>
      <c r="D186" s="148">
        <v>2.0065671200000001</v>
      </c>
      <c r="E186" s="6">
        <f t="shared" si="5"/>
        <v>2.0815398666005251E-5</v>
      </c>
    </row>
    <row r="187" spans="1:5" x14ac:dyDescent="0.35">
      <c r="A187" s="23" t="s">
        <v>231</v>
      </c>
      <c r="B187" s="148">
        <v>1.1065711899999999</v>
      </c>
      <c r="C187" s="6">
        <f t="shared" si="4"/>
        <v>1.6797832920692536E-5</v>
      </c>
      <c r="D187" s="148">
        <v>1.7687813700000001</v>
      </c>
      <c r="E187" s="6">
        <f t="shared" si="5"/>
        <v>1.8348695641715162E-5</v>
      </c>
    </row>
    <row r="188" spans="1:5" x14ac:dyDescent="0.35">
      <c r="A188" s="23" t="s">
        <v>193</v>
      </c>
      <c r="B188" s="148">
        <v>1.8098888</v>
      </c>
      <c r="C188" s="6">
        <f t="shared" si="4"/>
        <v>2.7474246521303982E-5</v>
      </c>
      <c r="D188" s="148">
        <v>1.68231156</v>
      </c>
      <c r="E188" s="6">
        <f t="shared" si="5"/>
        <v>1.745168923221926E-5</v>
      </c>
    </row>
    <row r="189" spans="1:5" x14ac:dyDescent="0.35">
      <c r="A189" s="23" t="s">
        <v>255</v>
      </c>
      <c r="B189" s="148">
        <v>1.14625971</v>
      </c>
      <c r="C189" s="6">
        <f t="shared" si="4"/>
        <v>1.7400307604521566E-5</v>
      </c>
      <c r="D189" s="148">
        <v>1.5714956299999998</v>
      </c>
      <c r="E189" s="6">
        <f t="shared" si="5"/>
        <v>1.6302125014554746E-5</v>
      </c>
    </row>
    <row r="190" spans="1:5" x14ac:dyDescent="0.35">
      <c r="A190" s="23" t="s">
        <v>144</v>
      </c>
      <c r="B190" s="148">
        <v>0.38458336999999998</v>
      </c>
      <c r="C190" s="6">
        <f t="shared" si="4"/>
        <v>5.8380041444390736E-6</v>
      </c>
      <c r="D190" s="148">
        <v>1.52801667</v>
      </c>
      <c r="E190" s="6">
        <f t="shared" si="5"/>
        <v>1.5851090071859535E-5</v>
      </c>
    </row>
    <row r="191" spans="1:5" x14ac:dyDescent="0.35">
      <c r="A191" s="23" t="s">
        <v>139</v>
      </c>
      <c r="B191" s="148">
        <v>0.11753619</v>
      </c>
      <c r="C191" s="6">
        <f t="shared" si="4"/>
        <v>1.7842081012020318E-6</v>
      </c>
      <c r="D191" s="148">
        <v>1.4997662</v>
      </c>
      <c r="E191" s="6">
        <f t="shared" si="5"/>
        <v>1.5558029954562281E-5</v>
      </c>
    </row>
    <row r="192" spans="1:5" x14ac:dyDescent="0.35">
      <c r="A192" s="23" t="s">
        <v>59</v>
      </c>
      <c r="B192" s="148">
        <v>0.68813205</v>
      </c>
      <c r="C192" s="6">
        <f t="shared" si="4"/>
        <v>1.0445895670999388E-5</v>
      </c>
      <c r="D192" s="148">
        <v>1.38502429</v>
      </c>
      <c r="E192" s="6">
        <f t="shared" si="5"/>
        <v>1.436773904600354E-5</v>
      </c>
    </row>
    <row r="193" spans="1:5" x14ac:dyDescent="0.35">
      <c r="A193" s="23" t="s">
        <v>208</v>
      </c>
      <c r="B193" s="148">
        <v>0.49167640000000001</v>
      </c>
      <c r="C193" s="6">
        <f t="shared" si="4"/>
        <v>7.4636843005533078E-6</v>
      </c>
      <c r="D193" s="148">
        <v>1.24079228</v>
      </c>
      <c r="E193" s="6">
        <f t="shared" si="5"/>
        <v>1.2871528548669537E-5</v>
      </c>
    </row>
    <row r="194" spans="1:5" x14ac:dyDescent="0.35">
      <c r="A194" s="23" t="s">
        <v>110</v>
      </c>
      <c r="B194" s="148">
        <v>4.46830281</v>
      </c>
      <c r="C194" s="6">
        <f t="shared" si="4"/>
        <v>6.782916880516378E-5</v>
      </c>
      <c r="D194" s="148">
        <v>1.11473917</v>
      </c>
      <c r="E194" s="6">
        <f t="shared" si="5"/>
        <v>1.1563899358702637E-5</v>
      </c>
    </row>
    <row r="195" spans="1:5" x14ac:dyDescent="0.35">
      <c r="A195" s="23" t="s">
        <v>32</v>
      </c>
      <c r="B195" s="148">
        <v>10.754961699999999</v>
      </c>
      <c r="C195" s="6">
        <f t="shared" si="4"/>
        <v>1.6326111807144313E-4</v>
      </c>
      <c r="D195" s="148">
        <v>1.1103843899999999</v>
      </c>
      <c r="E195" s="6">
        <f t="shared" si="5"/>
        <v>1.1518724452316876E-5</v>
      </c>
    </row>
    <row r="196" spans="1:5" x14ac:dyDescent="0.35">
      <c r="A196" s="23" t="s">
        <v>138</v>
      </c>
      <c r="B196" s="148">
        <v>1.1507631699999998</v>
      </c>
      <c r="C196" s="6">
        <f t="shared" si="4"/>
        <v>1.7468670462084322E-5</v>
      </c>
      <c r="D196" s="148">
        <v>1.0774499199999998</v>
      </c>
      <c r="E196" s="6">
        <f t="shared" si="5"/>
        <v>1.1177074219902227E-5</v>
      </c>
    </row>
    <row r="197" spans="1:5" x14ac:dyDescent="0.35">
      <c r="A197" s="23" t="s">
        <v>83</v>
      </c>
      <c r="B197" s="148">
        <v>1.97841</v>
      </c>
      <c r="C197" s="6">
        <f t="shared" ref="C197:C258" si="6">B197/$B$259</f>
        <v>3.0032410864254762E-5</v>
      </c>
      <c r="D197" s="148">
        <v>1.0324396499999999</v>
      </c>
      <c r="E197" s="6">
        <f t="shared" ref="E197:E258" si="7">D197/$D$259</f>
        <v>1.0710154023325631E-5</v>
      </c>
    </row>
    <row r="198" spans="1:5" x14ac:dyDescent="0.35">
      <c r="A198" s="23" t="s">
        <v>256</v>
      </c>
      <c r="B198" s="148">
        <v>1.70930027</v>
      </c>
      <c r="C198" s="6">
        <f t="shared" si="6"/>
        <v>2.5947305158698953E-5</v>
      </c>
      <c r="D198" s="148">
        <v>0.98337585999999999</v>
      </c>
      <c r="E198" s="6">
        <f t="shared" si="7"/>
        <v>1.0201184082207908E-5</v>
      </c>
    </row>
    <row r="199" spans="1:5" x14ac:dyDescent="0.35">
      <c r="A199" s="23" t="s">
        <v>40</v>
      </c>
      <c r="B199" s="148">
        <v>1.7794924399999998</v>
      </c>
      <c r="C199" s="6">
        <f t="shared" si="6"/>
        <v>2.701282751700366E-5</v>
      </c>
      <c r="D199" s="148">
        <v>0.96374612999999998</v>
      </c>
      <c r="E199" s="6">
        <f t="shared" si="7"/>
        <v>9.997552391255031E-6</v>
      </c>
    </row>
    <row r="200" spans="1:5" x14ac:dyDescent="0.35">
      <c r="A200" s="23" t="s">
        <v>136</v>
      </c>
      <c r="B200" s="148">
        <v>0.58071308999999993</v>
      </c>
      <c r="C200" s="6">
        <f t="shared" si="6"/>
        <v>8.815267873257287E-6</v>
      </c>
      <c r="D200" s="148">
        <v>0.93553578000000004</v>
      </c>
      <c r="E200" s="6">
        <f t="shared" si="7"/>
        <v>9.704908464269156E-6</v>
      </c>
    </row>
    <row r="201" spans="1:5" x14ac:dyDescent="0.35">
      <c r="A201" s="23" t="s">
        <v>24</v>
      </c>
      <c r="B201" s="148">
        <v>0.62810251000000006</v>
      </c>
      <c r="C201" s="6">
        <f t="shared" si="6"/>
        <v>9.5346427915294024E-6</v>
      </c>
      <c r="D201" s="148">
        <v>0.92658143000000004</v>
      </c>
      <c r="E201" s="6">
        <f t="shared" si="7"/>
        <v>9.6120192889272691E-6</v>
      </c>
    </row>
    <row r="202" spans="1:5" x14ac:dyDescent="0.35">
      <c r="A202" s="23" t="s">
        <v>174</v>
      </c>
      <c r="B202" s="148">
        <v>1.0991518300000001</v>
      </c>
      <c r="C202" s="6">
        <f t="shared" si="6"/>
        <v>1.6685206484377607E-5</v>
      </c>
      <c r="D202" s="148">
        <v>0.84713218000000001</v>
      </c>
      <c r="E202" s="6">
        <f t="shared" si="7"/>
        <v>8.7878416195228585E-6</v>
      </c>
    </row>
    <row r="203" spans="1:5" x14ac:dyDescent="0.35">
      <c r="A203" s="23" t="s">
        <v>209</v>
      </c>
      <c r="B203" s="148">
        <v>2.25793146</v>
      </c>
      <c r="C203" s="6">
        <f t="shared" si="6"/>
        <v>3.4275567405162033E-5</v>
      </c>
      <c r="D203" s="148">
        <v>0.83211075000000001</v>
      </c>
      <c r="E203" s="6">
        <f t="shared" si="7"/>
        <v>8.6320147593760178E-6</v>
      </c>
    </row>
    <row r="204" spans="1:5" x14ac:dyDescent="0.35">
      <c r="A204" s="23" t="s">
        <v>191</v>
      </c>
      <c r="B204" s="148">
        <v>0.56307525000000003</v>
      </c>
      <c r="C204" s="6">
        <f t="shared" si="6"/>
        <v>8.5475241509560533E-6</v>
      </c>
      <c r="D204" s="148">
        <v>0.79792114000000003</v>
      </c>
      <c r="E204" s="6">
        <f t="shared" si="7"/>
        <v>8.2773441603754512E-6</v>
      </c>
    </row>
    <row r="205" spans="1:5" x14ac:dyDescent="0.35">
      <c r="A205" s="23" t="s">
        <v>28</v>
      </c>
      <c r="B205" s="148">
        <v>0.22101823999999998</v>
      </c>
      <c r="C205" s="6">
        <f t="shared" si="6"/>
        <v>3.3550733124956232E-6</v>
      </c>
      <c r="D205" s="148">
        <v>0.70901969999999992</v>
      </c>
      <c r="E205" s="6">
        <f t="shared" si="7"/>
        <v>7.3551129042478481E-6</v>
      </c>
    </row>
    <row r="206" spans="1:5" x14ac:dyDescent="0.35">
      <c r="A206" s="23" t="s">
        <v>63</v>
      </c>
      <c r="B206" s="148">
        <v>0.13695827999999999</v>
      </c>
      <c r="C206" s="6">
        <f t="shared" si="6"/>
        <v>2.0790368711347218E-6</v>
      </c>
      <c r="D206" s="148">
        <v>0.57122454</v>
      </c>
      <c r="E206" s="6">
        <f t="shared" si="7"/>
        <v>5.9256759514256683E-6</v>
      </c>
    </row>
    <row r="207" spans="1:5" x14ac:dyDescent="0.35">
      <c r="A207" s="23" t="s">
        <v>53</v>
      </c>
      <c r="B207" s="148">
        <v>0.23596861</v>
      </c>
      <c r="C207" s="6">
        <f t="shared" si="6"/>
        <v>3.5820210404249343E-6</v>
      </c>
      <c r="D207" s="148">
        <v>0.53876999999999997</v>
      </c>
      <c r="E207" s="6">
        <f t="shared" si="7"/>
        <v>5.589004338555915E-6</v>
      </c>
    </row>
    <row r="208" spans="1:5" x14ac:dyDescent="0.35">
      <c r="A208" s="23" t="s">
        <v>91</v>
      </c>
      <c r="B208" s="148">
        <v>0.14151376000000002</v>
      </c>
      <c r="C208" s="6">
        <f t="shared" si="6"/>
        <v>2.1481893961643652E-6</v>
      </c>
      <c r="D208" s="148">
        <v>0.49314822999999997</v>
      </c>
      <c r="E208" s="6">
        <f t="shared" si="7"/>
        <v>5.1157406630309233E-6</v>
      </c>
    </row>
    <row r="209" spans="1:5" x14ac:dyDescent="0.35">
      <c r="A209" s="23" t="s">
        <v>242</v>
      </c>
      <c r="B209" s="148">
        <v>4.6401990700000004</v>
      </c>
      <c r="C209" s="6">
        <f t="shared" si="6"/>
        <v>7.0438566809798199E-5</v>
      </c>
      <c r="D209" s="148">
        <v>0.48834122999999996</v>
      </c>
      <c r="E209" s="6">
        <f t="shared" si="7"/>
        <v>5.0658745905780428E-6</v>
      </c>
    </row>
    <row r="210" spans="1:5" x14ac:dyDescent="0.35">
      <c r="A210" s="23" t="s">
        <v>240</v>
      </c>
      <c r="B210" s="148">
        <v>0.10315927999999999</v>
      </c>
      <c r="C210" s="6">
        <f t="shared" si="6"/>
        <v>1.5659655387006225E-6</v>
      </c>
      <c r="D210" s="148">
        <v>0.48282390000000003</v>
      </c>
      <c r="E210" s="6">
        <f t="shared" si="7"/>
        <v>5.008639812644519E-6</v>
      </c>
    </row>
    <row r="211" spans="1:5" x14ac:dyDescent="0.35">
      <c r="A211" s="23" t="s">
        <v>18</v>
      </c>
      <c r="B211" s="148">
        <v>0.61504443000000009</v>
      </c>
      <c r="C211" s="6">
        <f t="shared" si="6"/>
        <v>9.3364201664626542E-6</v>
      </c>
      <c r="D211" s="148">
        <v>0.44626526</v>
      </c>
      <c r="E211" s="6">
        <f t="shared" si="7"/>
        <v>4.629393756680557E-6</v>
      </c>
    </row>
    <row r="212" spans="1:5" x14ac:dyDescent="0.35">
      <c r="A212" s="23" t="s">
        <v>153</v>
      </c>
      <c r="B212" s="148">
        <v>1.0336130100000001</v>
      </c>
      <c r="C212" s="6">
        <f t="shared" si="6"/>
        <v>1.5690322324977666E-5</v>
      </c>
      <c r="D212" s="148">
        <v>0.44594964000000004</v>
      </c>
      <c r="E212" s="6">
        <f t="shared" si="7"/>
        <v>4.6261196294104142E-6</v>
      </c>
    </row>
    <row r="213" spans="1:5" x14ac:dyDescent="0.35">
      <c r="A213" s="23" t="s">
        <v>58</v>
      </c>
      <c r="B213" s="148">
        <v>0.85705613000000003</v>
      </c>
      <c r="C213" s="6">
        <f t="shared" si="6"/>
        <v>1.3010175762298078E-5</v>
      </c>
      <c r="D213" s="148">
        <v>0.43340382999999999</v>
      </c>
      <c r="E213" s="6">
        <f t="shared" si="7"/>
        <v>4.4959739521813584E-6</v>
      </c>
    </row>
    <row r="214" spans="1:5" x14ac:dyDescent="0.35">
      <c r="A214" s="23" t="s">
        <v>34</v>
      </c>
      <c r="B214" s="148">
        <v>0.68835531999999999</v>
      </c>
      <c r="C214" s="6">
        <f t="shared" si="6"/>
        <v>1.0449284926196068E-5</v>
      </c>
      <c r="D214" s="148">
        <v>0.41699067000000001</v>
      </c>
      <c r="E214" s="6">
        <f t="shared" si="7"/>
        <v>4.3257097903879912E-6</v>
      </c>
    </row>
    <row r="215" spans="1:5" x14ac:dyDescent="0.35">
      <c r="A215" s="23" t="s">
        <v>13</v>
      </c>
      <c r="B215" s="148">
        <v>0.50916700000000004</v>
      </c>
      <c r="C215" s="6">
        <f t="shared" si="6"/>
        <v>7.7291929087095211E-6</v>
      </c>
      <c r="D215" s="148">
        <v>0.40038161</v>
      </c>
      <c r="E215" s="6">
        <f t="shared" si="7"/>
        <v>4.1534134331310257E-6</v>
      </c>
    </row>
    <row r="216" spans="1:5" x14ac:dyDescent="0.35">
      <c r="A216" s="23" t="s">
        <v>90</v>
      </c>
      <c r="B216" s="148">
        <v>0.53221368000000002</v>
      </c>
      <c r="C216" s="6">
        <f t="shared" si="6"/>
        <v>8.0790432242745473E-6</v>
      </c>
      <c r="D216" s="148">
        <v>0.38801280999999999</v>
      </c>
      <c r="E216" s="6">
        <f t="shared" si="7"/>
        <v>4.0251039933650206E-6</v>
      </c>
    </row>
    <row r="217" spans="1:5" x14ac:dyDescent="0.35">
      <c r="A217" s="23" t="s">
        <v>188</v>
      </c>
      <c r="B217" s="148">
        <v>0.41001814000000003</v>
      </c>
      <c r="C217" s="6">
        <f t="shared" si="6"/>
        <v>6.2241058437217419E-6</v>
      </c>
      <c r="D217" s="148">
        <v>0.37895647999999998</v>
      </c>
      <c r="E217" s="6">
        <f t="shared" si="7"/>
        <v>3.9311569145347327E-6</v>
      </c>
    </row>
    <row r="218" spans="1:5" x14ac:dyDescent="0.35">
      <c r="A218" s="23" t="s">
        <v>102</v>
      </c>
      <c r="B218" s="148">
        <v>2.1813099999999998E-2</v>
      </c>
      <c r="C218" s="6">
        <f t="shared" si="6"/>
        <v>3.3112447946738819E-7</v>
      </c>
      <c r="D218" s="148">
        <v>0.34394296000000002</v>
      </c>
      <c r="E218" s="6">
        <f t="shared" si="7"/>
        <v>3.5679393723773852E-6</v>
      </c>
    </row>
    <row r="219" spans="1:5" x14ac:dyDescent="0.35">
      <c r="A219" s="23" t="s">
        <v>166</v>
      </c>
      <c r="B219" s="148">
        <v>4.76813105</v>
      </c>
      <c r="C219" s="6">
        <f t="shared" si="6"/>
        <v>7.2380583775966798E-5</v>
      </c>
      <c r="D219" s="148">
        <v>0.33905486000000001</v>
      </c>
      <c r="E219" s="6">
        <f t="shared" si="7"/>
        <v>3.517231997974031E-6</v>
      </c>
    </row>
    <row r="220" spans="1:5" x14ac:dyDescent="0.35">
      <c r="A220" s="23" t="s">
        <v>82</v>
      </c>
      <c r="B220" s="148">
        <v>0.17803404</v>
      </c>
      <c r="C220" s="6">
        <f t="shared" si="6"/>
        <v>2.7025699612836404E-6</v>
      </c>
      <c r="D220" s="148">
        <v>0.28542129999999999</v>
      </c>
      <c r="E220" s="6">
        <f t="shared" si="7"/>
        <v>2.9608569222790234E-6</v>
      </c>
    </row>
    <row r="221" spans="1:5" x14ac:dyDescent="0.35">
      <c r="A221" s="23" t="s">
        <v>177</v>
      </c>
      <c r="B221" s="148">
        <v>0.61133245999999997</v>
      </c>
      <c r="C221" s="6">
        <f t="shared" si="6"/>
        <v>9.2800721859349614E-6</v>
      </c>
      <c r="D221" s="148">
        <v>0.27958503000000001</v>
      </c>
      <c r="E221" s="6">
        <f t="shared" si="7"/>
        <v>2.9003135766009353E-6</v>
      </c>
    </row>
    <row r="222" spans="1:5" x14ac:dyDescent="0.35">
      <c r="A222" s="23" t="s">
        <v>168</v>
      </c>
      <c r="B222" s="148">
        <v>0.62475099999999995</v>
      </c>
      <c r="C222" s="6">
        <f t="shared" si="6"/>
        <v>9.4837666205963504E-6</v>
      </c>
      <c r="D222" s="148">
        <v>0.25376442999999999</v>
      </c>
      <c r="E222" s="6">
        <f t="shared" si="7"/>
        <v>2.632460048334482E-6</v>
      </c>
    </row>
    <row r="223" spans="1:5" x14ac:dyDescent="0.35">
      <c r="A223" s="23" t="s">
        <v>44</v>
      </c>
      <c r="B223" s="148">
        <v>3.0729630000000001E-2</v>
      </c>
      <c r="C223" s="6">
        <f t="shared" si="6"/>
        <v>4.6647806767380323E-7</v>
      </c>
      <c r="D223" s="148">
        <v>0.24161387000000001</v>
      </c>
      <c r="E223" s="6">
        <f t="shared" si="7"/>
        <v>2.5064145510798394E-6</v>
      </c>
    </row>
    <row r="224" spans="1:5" x14ac:dyDescent="0.35">
      <c r="A224" s="23" t="s">
        <v>245</v>
      </c>
      <c r="B224" s="148">
        <v>0.14978768000000001</v>
      </c>
      <c r="C224" s="6">
        <f t="shared" si="6"/>
        <v>2.2737881168026423E-6</v>
      </c>
      <c r="D224" s="148">
        <v>0.23247423</v>
      </c>
      <c r="E224" s="6">
        <f t="shared" si="7"/>
        <v>2.4116032445615861E-6</v>
      </c>
    </row>
    <row r="225" spans="1:5" x14ac:dyDescent="0.35">
      <c r="A225" s="23" t="s">
        <v>31</v>
      </c>
      <c r="B225" s="148">
        <v>8.4213380000000004E-2</v>
      </c>
      <c r="C225" s="6">
        <f t="shared" si="6"/>
        <v>1.278365368365311E-6</v>
      </c>
      <c r="D225" s="148">
        <v>0.19459589999999999</v>
      </c>
      <c r="E225" s="6">
        <f t="shared" si="7"/>
        <v>2.0186672037514952E-6</v>
      </c>
    </row>
    <row r="226" spans="1:5" x14ac:dyDescent="0.35">
      <c r="A226" s="23" t="s">
        <v>248</v>
      </c>
      <c r="B226" s="148">
        <v>1.1883111000000002</v>
      </c>
      <c r="C226" s="6">
        <f t="shared" si="6"/>
        <v>1.8038650830593522E-5</v>
      </c>
      <c r="D226" s="148">
        <v>0.17977758999999999</v>
      </c>
      <c r="E226" s="6">
        <f t="shared" si="7"/>
        <v>1.8649474367264816E-6</v>
      </c>
    </row>
    <row r="227" spans="1:5" x14ac:dyDescent="0.35">
      <c r="A227" s="23" t="s">
        <v>178</v>
      </c>
      <c r="B227" s="148">
        <v>0</v>
      </c>
      <c r="C227" s="6">
        <f t="shared" si="6"/>
        <v>0</v>
      </c>
      <c r="D227" s="148">
        <v>0.17114619</v>
      </c>
      <c r="E227" s="6">
        <f t="shared" si="7"/>
        <v>1.7754084274130242E-6</v>
      </c>
    </row>
    <row r="228" spans="1:5" x14ac:dyDescent="0.35">
      <c r="A228" s="23" t="s">
        <v>140</v>
      </c>
      <c r="B228" s="148">
        <v>2.7782580000000001E-2</v>
      </c>
      <c r="C228" s="6">
        <f t="shared" si="6"/>
        <v>4.2174162960611152E-7</v>
      </c>
      <c r="D228" s="148">
        <v>0.16937044000000001</v>
      </c>
      <c r="E228" s="6">
        <f t="shared" si="7"/>
        <v>1.7569874417341806E-6</v>
      </c>
    </row>
    <row r="229" spans="1:5" x14ac:dyDescent="0.35">
      <c r="A229" s="23" t="s">
        <v>141</v>
      </c>
      <c r="B229" s="148">
        <v>0.19948932</v>
      </c>
      <c r="C229" s="6">
        <f t="shared" si="6"/>
        <v>3.028262706552633E-6</v>
      </c>
      <c r="D229" s="148">
        <v>0.14545010999999999</v>
      </c>
      <c r="E229" s="6">
        <f t="shared" si="7"/>
        <v>1.5088466244101103E-6</v>
      </c>
    </row>
    <row r="230" spans="1:5" x14ac:dyDescent="0.35">
      <c r="A230" s="23" t="s">
        <v>118</v>
      </c>
      <c r="B230" s="148">
        <v>0.31744219000000001</v>
      </c>
      <c r="C230" s="6">
        <f t="shared" si="6"/>
        <v>4.8187960411283931E-6</v>
      </c>
      <c r="D230" s="148">
        <v>0.14286366</v>
      </c>
      <c r="E230" s="6">
        <f t="shared" si="7"/>
        <v>1.4820157313175886E-6</v>
      </c>
    </row>
    <row r="231" spans="1:5" x14ac:dyDescent="0.35">
      <c r="A231" s="23" t="s">
        <v>14</v>
      </c>
      <c r="B231" s="148">
        <v>6.7634619999999993E-2</v>
      </c>
      <c r="C231" s="6">
        <f t="shared" si="6"/>
        <v>1.0266985591903306E-6</v>
      </c>
      <c r="D231" s="148">
        <v>0.13281087</v>
      </c>
      <c r="E231" s="6">
        <f t="shared" si="7"/>
        <v>1.3777317382879257E-6</v>
      </c>
    </row>
    <row r="232" spans="1:5" x14ac:dyDescent="0.35">
      <c r="A232" s="23" t="s">
        <v>262</v>
      </c>
      <c r="B232" s="148">
        <v>2.9381499999999998</v>
      </c>
      <c r="C232" s="6">
        <f t="shared" si="6"/>
        <v>4.4601335406114065E-5</v>
      </c>
      <c r="D232" s="148">
        <v>0.12568996000000002</v>
      </c>
      <c r="E232" s="6">
        <f t="shared" si="7"/>
        <v>1.303862003736139E-6</v>
      </c>
    </row>
    <row r="233" spans="1:5" x14ac:dyDescent="0.35">
      <c r="A233" s="23" t="s">
        <v>101</v>
      </c>
      <c r="B233" s="148">
        <v>0.39102311000000001</v>
      </c>
      <c r="C233" s="6">
        <f t="shared" si="6"/>
        <v>5.9357598763343719E-6</v>
      </c>
      <c r="D233" s="148">
        <v>0.10888089999999999</v>
      </c>
      <c r="E233" s="6">
        <f t="shared" si="7"/>
        <v>1.129490919104391E-6</v>
      </c>
    </row>
    <row r="234" spans="1:5" x14ac:dyDescent="0.35">
      <c r="A234" s="23" t="s">
        <v>163</v>
      </c>
      <c r="B234" s="148">
        <v>0</v>
      </c>
      <c r="C234" s="6">
        <f t="shared" si="6"/>
        <v>0</v>
      </c>
      <c r="D234" s="148">
        <v>0.10669033</v>
      </c>
      <c r="E234" s="6">
        <f t="shared" si="7"/>
        <v>1.1067667413775123E-6</v>
      </c>
    </row>
    <row r="235" spans="1:5" x14ac:dyDescent="0.35">
      <c r="A235" s="23" t="s">
        <v>17</v>
      </c>
      <c r="B235" s="148">
        <v>0.10605697</v>
      </c>
      <c r="C235" s="6">
        <f t="shared" si="6"/>
        <v>1.6099526882991601E-6</v>
      </c>
      <c r="D235" s="148">
        <v>0.10166143</v>
      </c>
      <c r="E235" s="6">
        <f t="shared" si="7"/>
        <v>1.0545987589023118E-6</v>
      </c>
    </row>
    <row r="236" spans="1:5" x14ac:dyDescent="0.35">
      <c r="A236" s="23" t="s">
        <v>84</v>
      </c>
      <c r="B236" s="148">
        <v>8.9452210000000004E-2</v>
      </c>
      <c r="C236" s="6">
        <f t="shared" si="6"/>
        <v>1.3578911971914812E-6</v>
      </c>
      <c r="D236" s="148">
        <v>9.644229E-2</v>
      </c>
      <c r="E236" s="6">
        <f t="shared" si="7"/>
        <v>1.0004572957482187E-6</v>
      </c>
    </row>
    <row r="237" spans="1:5" x14ac:dyDescent="0.35">
      <c r="A237" s="23" t="s">
        <v>137</v>
      </c>
      <c r="B237" s="148">
        <v>6.4317609999999997E-2</v>
      </c>
      <c r="C237" s="6">
        <f t="shared" si="6"/>
        <v>9.7634610082182188E-7</v>
      </c>
      <c r="D237" s="148">
        <v>9.5258949999999995E-2</v>
      </c>
      <c r="E237" s="6">
        <f t="shared" si="7"/>
        <v>9.8818175628984728E-7</v>
      </c>
    </row>
    <row r="238" spans="1:5" x14ac:dyDescent="0.35">
      <c r="A238" s="23" t="s">
        <v>29</v>
      </c>
      <c r="B238" s="148">
        <v>4.4933899999999999E-2</v>
      </c>
      <c r="C238" s="6">
        <f t="shared" si="6"/>
        <v>6.8209994214209243E-7</v>
      </c>
      <c r="D238" s="148">
        <v>9.0558139999999995E-2</v>
      </c>
      <c r="E238" s="6">
        <f t="shared" si="7"/>
        <v>9.3941726033660739E-7</v>
      </c>
    </row>
    <row r="239" spans="1:5" x14ac:dyDescent="0.35">
      <c r="A239" s="23" t="s">
        <v>131</v>
      </c>
      <c r="B239" s="148">
        <v>0.11748453</v>
      </c>
      <c r="C239" s="6">
        <f t="shared" si="6"/>
        <v>1.7834238985619081E-6</v>
      </c>
      <c r="D239" s="148">
        <v>6.4496330000000004E-2</v>
      </c>
      <c r="E239" s="6">
        <f t="shared" si="7"/>
        <v>6.6906150711979894E-7</v>
      </c>
    </row>
    <row r="240" spans="1:5" x14ac:dyDescent="0.35">
      <c r="A240" s="23" t="s">
        <v>45</v>
      </c>
      <c r="B240" s="148">
        <v>3.2986800000000004E-2</v>
      </c>
      <c r="C240" s="6">
        <f t="shared" si="6"/>
        <v>5.0074207605956249E-7</v>
      </c>
      <c r="D240" s="148">
        <v>6.4183069999999995E-2</v>
      </c>
      <c r="E240" s="6">
        <f t="shared" si="7"/>
        <v>6.6581186163267811E-7</v>
      </c>
    </row>
    <row r="241" spans="1:5" x14ac:dyDescent="0.35">
      <c r="A241" s="23" t="s">
        <v>126</v>
      </c>
      <c r="B241" s="148">
        <v>0.16527549999999999</v>
      </c>
      <c r="C241" s="6">
        <f t="shared" si="6"/>
        <v>2.5088943756830675E-6</v>
      </c>
      <c r="D241" s="148">
        <v>6.1992559999999995E-2</v>
      </c>
      <c r="E241" s="6">
        <f t="shared" si="7"/>
        <v>6.4308830632401188E-7</v>
      </c>
    </row>
    <row r="242" spans="1:5" x14ac:dyDescent="0.35">
      <c r="A242" s="23" t="s">
        <v>167</v>
      </c>
      <c r="B242" s="148">
        <v>4.14139E-3</v>
      </c>
      <c r="C242" s="6">
        <f t="shared" si="6"/>
        <v>6.2866608048440938E-8</v>
      </c>
      <c r="D242" s="148">
        <v>3.7010949999999994E-2</v>
      </c>
      <c r="E242" s="6">
        <f t="shared" si="7"/>
        <v>3.8393815565839973E-7</v>
      </c>
    </row>
    <row r="243" spans="1:5" x14ac:dyDescent="0.35">
      <c r="A243" s="23" t="s">
        <v>165</v>
      </c>
      <c r="B243" s="148">
        <v>0</v>
      </c>
      <c r="C243" s="6">
        <f t="shared" si="6"/>
        <v>0</v>
      </c>
      <c r="D243" s="148">
        <v>3.180148E-2</v>
      </c>
      <c r="E243" s="6">
        <f t="shared" si="7"/>
        <v>3.2989700557287744E-7</v>
      </c>
    </row>
    <row r="244" spans="1:5" x14ac:dyDescent="0.35">
      <c r="A244" s="23" t="s">
        <v>124</v>
      </c>
      <c r="B244" s="148">
        <v>0.11693716</v>
      </c>
      <c r="C244" s="6">
        <f t="shared" si="6"/>
        <v>1.775114781273395E-6</v>
      </c>
      <c r="D244" s="148">
        <v>2.58111E-2</v>
      </c>
      <c r="E244" s="6">
        <f t="shared" si="7"/>
        <v>2.6775497871615085E-7</v>
      </c>
    </row>
    <row r="245" spans="1:5" x14ac:dyDescent="0.35">
      <c r="A245" s="23" t="s">
        <v>161</v>
      </c>
      <c r="B245" s="148">
        <v>2.4345987400000002</v>
      </c>
      <c r="C245" s="6">
        <f t="shared" si="6"/>
        <v>3.6957389848048156E-5</v>
      </c>
      <c r="D245" s="148">
        <v>2.376984E-2</v>
      </c>
      <c r="E245" s="6">
        <f t="shared" si="7"/>
        <v>2.465796887109155E-7</v>
      </c>
    </row>
    <row r="246" spans="1:5" x14ac:dyDescent="0.35">
      <c r="A246" s="23" t="s">
        <v>56</v>
      </c>
      <c r="B246" s="148">
        <v>6.4185060000000002E-2</v>
      </c>
      <c r="C246" s="6">
        <f t="shared" si="6"/>
        <v>9.7433398196877472E-7</v>
      </c>
      <c r="D246" s="148">
        <v>1.957012E-2</v>
      </c>
      <c r="E246" s="6">
        <f t="shared" si="7"/>
        <v>2.0301331845882267E-7</v>
      </c>
    </row>
    <row r="247" spans="1:5" x14ac:dyDescent="0.35">
      <c r="A247" s="23" t="s">
        <v>43</v>
      </c>
      <c r="B247" s="148">
        <v>1.9480430500000001</v>
      </c>
      <c r="C247" s="6">
        <f t="shared" si="6"/>
        <v>2.957143830594062E-5</v>
      </c>
      <c r="D247" s="148">
        <v>1.771199E-2</v>
      </c>
      <c r="E247" s="6">
        <f t="shared" si="7"/>
        <v>1.8373775257430629E-7</v>
      </c>
    </row>
    <row r="248" spans="1:5" x14ac:dyDescent="0.35">
      <c r="A248" s="23" t="s">
        <v>111</v>
      </c>
      <c r="B248" s="148">
        <v>0.32272466</v>
      </c>
      <c r="C248" s="6">
        <f t="shared" si="6"/>
        <v>4.8989843283985238E-6</v>
      </c>
      <c r="D248" s="148">
        <v>1.512691E-2</v>
      </c>
      <c r="E248" s="6">
        <f t="shared" si="7"/>
        <v>1.5692107136430178E-7</v>
      </c>
    </row>
    <row r="249" spans="1:5" x14ac:dyDescent="0.35">
      <c r="A249" s="23" t="s">
        <v>15</v>
      </c>
      <c r="B249" s="148">
        <v>5.7470000000000004E-4</v>
      </c>
      <c r="C249" s="6">
        <f t="shared" si="6"/>
        <v>8.7239887200768354E-9</v>
      </c>
      <c r="D249" s="148">
        <v>8.7545999999999995E-3</v>
      </c>
      <c r="E249" s="6">
        <f t="shared" si="7"/>
        <v>9.0817041376323135E-8</v>
      </c>
    </row>
    <row r="250" spans="1:5" x14ac:dyDescent="0.35">
      <c r="A250" s="23" t="s">
        <v>55</v>
      </c>
      <c r="B250" s="148">
        <v>0</v>
      </c>
      <c r="C250" s="6">
        <f t="shared" si="6"/>
        <v>0</v>
      </c>
      <c r="D250" s="148">
        <v>3.9142500000000002E-3</v>
      </c>
      <c r="E250" s="6">
        <f t="shared" si="7"/>
        <v>4.0605008133698044E-8</v>
      </c>
    </row>
    <row r="251" spans="1:5" x14ac:dyDescent="0.35">
      <c r="A251" s="23" t="s">
        <v>100</v>
      </c>
      <c r="B251" s="148">
        <v>2.7000000000000001E-3</v>
      </c>
      <c r="C251" s="6">
        <f t="shared" si="6"/>
        <v>4.0986200703336446E-8</v>
      </c>
      <c r="D251" s="148">
        <v>3.2499999999999999E-3</v>
      </c>
      <c r="E251" s="6">
        <f t="shared" si="7"/>
        <v>3.3714319840204028E-8</v>
      </c>
    </row>
    <row r="252" spans="1:5" x14ac:dyDescent="0.35">
      <c r="A252" s="23" t="s">
        <v>85</v>
      </c>
      <c r="B252" s="148">
        <v>7.1502309999999999E-2</v>
      </c>
      <c r="C252" s="6">
        <f t="shared" si="6"/>
        <v>1.0854103808934001E-6</v>
      </c>
      <c r="D252" s="148">
        <v>2.2000000000000001E-3</v>
      </c>
      <c r="E252" s="6">
        <f t="shared" si="7"/>
        <v>2.2822001122599652E-8</v>
      </c>
    </row>
    <row r="253" spans="1:5" x14ac:dyDescent="0.35">
      <c r="A253" s="23" t="s">
        <v>246</v>
      </c>
      <c r="B253" s="148">
        <v>4.9799999999999996E-4</v>
      </c>
      <c r="C253" s="6">
        <f t="shared" si="6"/>
        <v>7.5596770186153878E-9</v>
      </c>
      <c r="D253" s="148">
        <v>1.5399999999999999E-3</v>
      </c>
      <c r="E253" s="6">
        <f t="shared" si="7"/>
        <v>1.5975400785819756E-8</v>
      </c>
    </row>
    <row r="254" spans="1:5" x14ac:dyDescent="0.35">
      <c r="A254" s="23" t="s">
        <v>69</v>
      </c>
      <c r="B254" s="148">
        <v>0</v>
      </c>
      <c r="C254" s="6">
        <f t="shared" si="6"/>
        <v>0</v>
      </c>
      <c r="D254" s="148">
        <v>9.990000000000001E-4</v>
      </c>
      <c r="E254" s="6">
        <f t="shared" si="7"/>
        <v>1.0363263237035024E-8</v>
      </c>
    </row>
    <row r="255" spans="1:5" x14ac:dyDescent="0.35">
      <c r="A255" s="23" t="s">
        <v>78</v>
      </c>
      <c r="B255" s="148">
        <v>0</v>
      </c>
      <c r="C255" s="6">
        <f t="shared" si="6"/>
        <v>0</v>
      </c>
      <c r="D255" s="148">
        <v>7.2000000000000005E-4</v>
      </c>
      <c r="E255" s="6">
        <f t="shared" si="7"/>
        <v>7.4690185492144322E-9</v>
      </c>
    </row>
    <row r="256" spans="1:5" x14ac:dyDescent="0.35">
      <c r="A256" s="23" t="s">
        <v>260</v>
      </c>
      <c r="B256" s="148">
        <v>8.3199999999999996E-2</v>
      </c>
      <c r="C256" s="6">
        <f t="shared" si="6"/>
        <v>1.2629821846361452E-6</v>
      </c>
      <c r="D256" s="148">
        <v>1.95E-4</v>
      </c>
      <c r="E256" s="6">
        <f t="shared" si="7"/>
        <v>2.0228591904122417E-9</v>
      </c>
    </row>
    <row r="257" spans="1:5" x14ac:dyDescent="0.35">
      <c r="A257" s="23" t="s">
        <v>41</v>
      </c>
      <c r="B257" s="148">
        <v>2.7216636000000003</v>
      </c>
      <c r="C257" s="6">
        <f t="shared" si="6"/>
        <v>4.1315055761690817E-5</v>
      </c>
      <c r="D257" s="148">
        <v>1.15E-4</v>
      </c>
      <c r="E257" s="6">
        <f t="shared" si="7"/>
        <v>1.1929682404995272E-9</v>
      </c>
    </row>
    <row r="258" spans="1:5" x14ac:dyDescent="0.35">
      <c r="A258" s="23" t="s">
        <v>52</v>
      </c>
      <c r="B258" s="148">
        <v>9.9999999999999995E-7</v>
      </c>
      <c r="C258" s="6">
        <f t="shared" si="6"/>
        <v>1.5180074334569054E-11</v>
      </c>
      <c r="D258" s="148">
        <v>0</v>
      </c>
      <c r="E258" s="6">
        <f t="shared" si="7"/>
        <v>0</v>
      </c>
    </row>
    <row r="259" spans="1:5" x14ac:dyDescent="0.35">
      <c r="A259" s="7" t="s">
        <v>264</v>
      </c>
      <c r="B259" s="273">
        <f>SUM(B4:B258)</f>
        <v>65875.830246939891</v>
      </c>
      <c r="C259" s="216">
        <f t="shared" ref="C259:E259" si="8">SUM(C4:C258)</f>
        <v>1.0000000000000009</v>
      </c>
      <c r="D259" s="273">
        <f t="shared" si="8"/>
        <v>96398.207509569969</v>
      </c>
      <c r="E259" s="216">
        <f t="shared" si="8"/>
        <v>1.0000000000000016</v>
      </c>
    </row>
  </sheetData>
  <mergeCells count="3">
    <mergeCell ref="B2:C2"/>
    <mergeCell ref="D2:E2"/>
    <mergeCell ref="A2:A3"/>
  </mergeCells>
  <hyperlinks>
    <hyperlink ref="G1" location="'Table of Content'!A1" display="Table of Content" xr:uid="{D926C3D5-1921-4AE2-A9D8-15A62F257BFB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1653-7A29-472B-8DAE-2C315EF04065}">
  <dimension ref="A1:I263"/>
  <sheetViews>
    <sheetView workbookViewId="0">
      <selection activeCell="G1" sqref="G1"/>
    </sheetView>
  </sheetViews>
  <sheetFormatPr defaultRowHeight="15.5" x14ac:dyDescent="0.35"/>
  <cols>
    <col min="1" max="1" width="30.81640625" style="1" customWidth="1"/>
    <col min="2" max="2" width="11.26953125" style="1" bestFit="1" customWidth="1"/>
    <col min="3" max="3" width="9.26953125" style="1" bestFit="1" customWidth="1"/>
    <col min="4" max="4" width="11.26953125" style="1" bestFit="1" customWidth="1"/>
    <col min="5" max="5" width="9.26953125" style="1" bestFit="1" customWidth="1"/>
    <col min="6" max="16384" width="8.7265625" style="1"/>
  </cols>
  <sheetData>
    <row r="1" spans="1:9" x14ac:dyDescent="0.35">
      <c r="A1" s="9" t="s">
        <v>700</v>
      </c>
      <c r="G1" s="28" t="s">
        <v>319</v>
      </c>
    </row>
    <row r="2" spans="1:9" x14ac:dyDescent="0.35">
      <c r="A2" s="335" t="s">
        <v>675</v>
      </c>
      <c r="B2" s="362" t="s">
        <v>347</v>
      </c>
      <c r="C2" s="362"/>
      <c r="D2" s="362" t="s">
        <v>348</v>
      </c>
      <c r="E2" s="362"/>
    </row>
    <row r="3" spans="1:9" x14ac:dyDescent="0.35">
      <c r="A3" s="338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9" x14ac:dyDescent="0.35">
      <c r="A4" s="22" t="s">
        <v>627</v>
      </c>
      <c r="B4" s="259">
        <v>12364.164054319999</v>
      </c>
      <c r="C4" s="5">
        <v>0.12989121753822677</v>
      </c>
      <c r="D4" s="259">
        <v>22124.31937763</v>
      </c>
      <c r="E4" s="5">
        <v>0.172378377384523</v>
      </c>
      <c r="F4" s="31"/>
      <c r="G4" s="77"/>
      <c r="H4" s="77"/>
      <c r="I4" s="77"/>
    </row>
    <row r="5" spans="1:9" x14ac:dyDescent="0.35">
      <c r="A5" s="23" t="s">
        <v>630</v>
      </c>
      <c r="B5" s="148">
        <v>5280.3107138599999</v>
      </c>
      <c r="C5" s="6">
        <v>5.5472087283068634E-2</v>
      </c>
      <c r="D5" s="148">
        <v>5846.2014705299998</v>
      </c>
      <c r="E5" s="6">
        <v>4.5549818105225931E-2</v>
      </c>
    </row>
    <row r="6" spans="1:9" x14ac:dyDescent="0.35">
      <c r="A6" s="23" t="s">
        <v>585</v>
      </c>
      <c r="B6" s="148">
        <v>2771.7505057499998</v>
      </c>
      <c r="C6" s="6">
        <v>2.911851107137901E-2</v>
      </c>
      <c r="D6" s="148">
        <v>4320.0099079700003</v>
      </c>
      <c r="E6" s="6">
        <v>3.3658721224838012E-2</v>
      </c>
    </row>
    <row r="7" spans="1:9" x14ac:dyDescent="0.35">
      <c r="A7" s="23" t="s">
        <v>671</v>
      </c>
      <c r="B7" s="148">
        <v>3008.30783329</v>
      </c>
      <c r="C7" s="6">
        <v>3.1603654357796655E-2</v>
      </c>
      <c r="D7" s="148">
        <v>4111.0254647600004</v>
      </c>
      <c r="E7" s="6">
        <v>3.2030449701350057E-2</v>
      </c>
    </row>
    <row r="8" spans="1:9" x14ac:dyDescent="0.35">
      <c r="A8" s="23" t="s">
        <v>672</v>
      </c>
      <c r="B8" s="148">
        <v>1523.4154608800002</v>
      </c>
      <c r="C8" s="6">
        <v>1.6004178540572185E-2</v>
      </c>
      <c r="D8" s="148">
        <v>3360.4582351500003</v>
      </c>
      <c r="E8" s="6">
        <v>2.6182515627093898E-2</v>
      </c>
    </row>
    <row r="9" spans="1:9" x14ac:dyDescent="0.35">
      <c r="A9" s="23" t="s">
        <v>73</v>
      </c>
      <c r="B9" s="148">
        <v>1833.1040488699998</v>
      </c>
      <c r="C9" s="6">
        <v>1.9257599279328925E-2</v>
      </c>
      <c r="D9" s="148">
        <v>2877.5569067199999</v>
      </c>
      <c r="E9" s="6">
        <v>2.2420061017269378E-2</v>
      </c>
    </row>
    <row r="10" spans="1:9" x14ac:dyDescent="0.35">
      <c r="A10" s="23" t="s">
        <v>97</v>
      </c>
      <c r="B10" s="148">
        <v>1821.20504641</v>
      </c>
      <c r="C10" s="6">
        <v>1.9132594797810442E-2</v>
      </c>
      <c r="D10" s="148">
        <v>2641.1033151900001</v>
      </c>
      <c r="E10" s="6">
        <v>2.0577767668534946E-2</v>
      </c>
    </row>
    <row r="11" spans="1:9" x14ac:dyDescent="0.35">
      <c r="A11" s="23" t="s">
        <v>226</v>
      </c>
      <c r="B11" s="148">
        <v>79.522819470000002</v>
      </c>
      <c r="C11" s="6">
        <v>8.3542371305093412E-4</v>
      </c>
      <c r="D11" s="148">
        <v>2582.97974798</v>
      </c>
      <c r="E11" s="6">
        <v>2.0124906451317544E-2</v>
      </c>
    </row>
    <row r="12" spans="1:9" x14ac:dyDescent="0.35">
      <c r="A12" s="23" t="s">
        <v>218</v>
      </c>
      <c r="B12" s="148">
        <v>1817.9128566900001</v>
      </c>
      <c r="C12" s="6">
        <v>1.909800883395402E-2</v>
      </c>
      <c r="D12" s="148">
        <v>2414.6109089199999</v>
      </c>
      <c r="E12" s="6">
        <v>1.8813085428311338E-2</v>
      </c>
    </row>
    <row r="13" spans="1:9" x14ac:dyDescent="0.35">
      <c r="A13" s="23" t="s">
        <v>123</v>
      </c>
      <c r="B13" s="148">
        <v>1099.67138092</v>
      </c>
      <c r="C13" s="6">
        <v>1.155255251645864E-2</v>
      </c>
      <c r="D13" s="148">
        <v>2361.4548610000002</v>
      </c>
      <c r="E13" s="6">
        <v>1.8398927906345341E-2</v>
      </c>
    </row>
    <row r="14" spans="1:9" x14ac:dyDescent="0.35">
      <c r="A14" s="23" t="s">
        <v>105</v>
      </c>
      <c r="B14" s="148">
        <v>2065.25306649</v>
      </c>
      <c r="C14" s="6">
        <v>2.169643124698058E-2</v>
      </c>
      <c r="D14" s="148">
        <v>2214.8501226599997</v>
      </c>
      <c r="E14" s="6">
        <v>1.7256678670082556E-2</v>
      </c>
    </row>
    <row r="15" spans="1:9" x14ac:dyDescent="0.35">
      <c r="A15" s="23" t="s">
        <v>37</v>
      </c>
      <c r="B15" s="148">
        <v>1706.5440520699999</v>
      </c>
      <c r="C15" s="6">
        <v>1.7928028432180363E-2</v>
      </c>
      <c r="D15" s="148">
        <v>2202.1459977099998</v>
      </c>
      <c r="E15" s="6">
        <v>1.7157696350780773E-2</v>
      </c>
    </row>
    <row r="16" spans="1:9" x14ac:dyDescent="0.35">
      <c r="A16" s="23" t="s">
        <v>210</v>
      </c>
      <c r="B16" s="148">
        <v>1498.1895474200001</v>
      </c>
      <c r="C16" s="6">
        <v>1.5739168743028411E-2</v>
      </c>
      <c r="D16" s="148">
        <v>1837.5303861300001</v>
      </c>
      <c r="E16" s="6">
        <v>1.4316847490283146E-2</v>
      </c>
    </row>
    <row r="17" spans="1:5" x14ac:dyDescent="0.35">
      <c r="A17" s="23" t="s">
        <v>129</v>
      </c>
      <c r="B17" s="148">
        <v>1534.1623918900002</v>
      </c>
      <c r="C17" s="6">
        <v>1.6117079982801145E-2</v>
      </c>
      <c r="D17" s="148">
        <v>1733.92135265</v>
      </c>
      <c r="E17" s="6">
        <v>1.3509592958795983E-2</v>
      </c>
    </row>
    <row r="18" spans="1:5" x14ac:dyDescent="0.35">
      <c r="A18" s="23" t="s">
        <v>62</v>
      </c>
      <c r="B18" s="148">
        <v>511.44370208999999</v>
      </c>
      <c r="C18" s="6">
        <v>5.3729508015964164E-3</v>
      </c>
      <c r="D18" s="148">
        <v>1573.6954653099999</v>
      </c>
      <c r="E18" s="6">
        <v>1.2261216545346142E-2</v>
      </c>
    </row>
    <row r="19" spans="1:5" x14ac:dyDescent="0.35">
      <c r="A19" s="23" t="s">
        <v>26</v>
      </c>
      <c r="B19" s="148">
        <v>1130.5219691900002</v>
      </c>
      <c r="C19" s="6">
        <v>1.1876652104150599E-2</v>
      </c>
      <c r="D19" s="148">
        <v>1555.2018027899999</v>
      </c>
      <c r="E19" s="6">
        <v>1.2117125896378297E-2</v>
      </c>
    </row>
    <row r="20" spans="1:5" x14ac:dyDescent="0.35">
      <c r="A20" s="23" t="s">
        <v>176</v>
      </c>
      <c r="B20" s="148">
        <v>1237.3642585099999</v>
      </c>
      <c r="C20" s="6">
        <v>1.2999079385394685E-2</v>
      </c>
      <c r="D20" s="148">
        <v>1530.1052057300001</v>
      </c>
      <c r="E20" s="6">
        <v>1.1921589454997411E-2</v>
      </c>
    </row>
    <row r="21" spans="1:5" x14ac:dyDescent="0.35">
      <c r="A21" s="23" t="s">
        <v>251</v>
      </c>
      <c r="B21" s="148">
        <v>1144.8181726800001</v>
      </c>
      <c r="C21" s="6">
        <v>1.2026840282609905E-2</v>
      </c>
      <c r="D21" s="148">
        <v>1398.2037294100001</v>
      </c>
      <c r="E21" s="6">
        <v>1.0893898520213035E-2</v>
      </c>
    </row>
    <row r="22" spans="1:5" x14ac:dyDescent="0.35">
      <c r="A22" s="23" t="s">
        <v>108</v>
      </c>
      <c r="B22" s="148">
        <v>1055.5045028300001</v>
      </c>
      <c r="C22" s="6">
        <v>1.1088559193111552E-2</v>
      </c>
      <c r="D22" s="148">
        <v>1325.5551295400001</v>
      </c>
      <c r="E22" s="6">
        <v>1.0327867649337515E-2</v>
      </c>
    </row>
    <row r="23" spans="1:5" x14ac:dyDescent="0.35">
      <c r="A23" s="23" t="s">
        <v>221</v>
      </c>
      <c r="B23" s="148">
        <v>1083.0407751500002</v>
      </c>
      <c r="C23" s="6">
        <v>1.1377840370746793E-2</v>
      </c>
      <c r="D23" s="148">
        <v>1321.9611078399998</v>
      </c>
      <c r="E23" s="6">
        <v>1.0299865358358241E-2</v>
      </c>
    </row>
    <row r="24" spans="1:5" x14ac:dyDescent="0.35">
      <c r="A24" s="23" t="s">
        <v>109</v>
      </c>
      <c r="B24" s="148">
        <v>619.16310769000006</v>
      </c>
      <c r="C24" s="6">
        <v>6.504592591887075E-3</v>
      </c>
      <c r="D24" s="148">
        <v>1312.30383972</v>
      </c>
      <c r="E24" s="6">
        <v>1.0224622175502364E-2</v>
      </c>
    </row>
    <row r="25" spans="1:5" x14ac:dyDescent="0.35">
      <c r="A25" s="23" t="s">
        <v>107</v>
      </c>
      <c r="B25" s="148">
        <v>1120.00837247</v>
      </c>
      <c r="C25" s="6">
        <v>1.1766201945719583E-2</v>
      </c>
      <c r="D25" s="148">
        <v>1249.4876898499999</v>
      </c>
      <c r="E25" s="6">
        <v>9.7351993913112264E-3</v>
      </c>
    </row>
    <row r="26" spans="1:5" x14ac:dyDescent="0.35">
      <c r="A26" s="23" t="s">
        <v>190</v>
      </c>
      <c r="B26" s="148">
        <v>970.65656380999997</v>
      </c>
      <c r="C26" s="6">
        <v>1.0197192655390279E-2</v>
      </c>
      <c r="D26" s="148">
        <v>1230.77655974</v>
      </c>
      <c r="E26" s="6">
        <v>9.5894143756305311E-3</v>
      </c>
    </row>
    <row r="27" spans="1:5" x14ac:dyDescent="0.35">
      <c r="A27" s="23" t="s">
        <v>20</v>
      </c>
      <c r="B27" s="148">
        <v>889.11039200999994</v>
      </c>
      <c r="C27" s="6">
        <v>9.3405126975582287E-3</v>
      </c>
      <c r="D27" s="148">
        <v>1224.6933128599999</v>
      </c>
      <c r="E27" s="6">
        <v>9.5420176531142153E-3</v>
      </c>
    </row>
    <row r="28" spans="1:5" x14ac:dyDescent="0.35">
      <c r="A28" s="23" t="s">
        <v>157</v>
      </c>
      <c r="B28" s="148">
        <v>1119.2461551600002</v>
      </c>
      <c r="C28" s="6">
        <v>1.1758194503082164E-2</v>
      </c>
      <c r="D28" s="148">
        <v>1204.6165946600001</v>
      </c>
      <c r="E28" s="6">
        <v>9.3855928588662402E-3</v>
      </c>
    </row>
    <row r="29" spans="1:5" x14ac:dyDescent="0.35">
      <c r="A29" s="23" t="s">
        <v>2</v>
      </c>
      <c r="B29" s="148">
        <v>1223.0299343499998</v>
      </c>
      <c r="C29" s="6">
        <v>1.2848490731802735E-2</v>
      </c>
      <c r="D29" s="148">
        <v>1178.96633802</v>
      </c>
      <c r="E29" s="6">
        <v>9.1857426603751419E-3</v>
      </c>
    </row>
    <row r="30" spans="1:5" x14ac:dyDescent="0.35">
      <c r="A30" s="23" t="s">
        <v>35</v>
      </c>
      <c r="B30" s="148">
        <v>1023.3626243099999</v>
      </c>
      <c r="C30" s="6">
        <v>1.0750894008745944E-2</v>
      </c>
      <c r="D30" s="148">
        <v>1162.56097404</v>
      </c>
      <c r="E30" s="6">
        <v>9.05792268205146E-3</v>
      </c>
    </row>
    <row r="31" spans="1:5" x14ac:dyDescent="0.35">
      <c r="A31" s="23" t="s">
        <v>33</v>
      </c>
      <c r="B31" s="148">
        <v>835.05082965999998</v>
      </c>
      <c r="C31" s="6">
        <v>8.7725921861208419E-3</v>
      </c>
      <c r="D31" s="148">
        <v>1062.6131569700001</v>
      </c>
      <c r="E31" s="6">
        <v>8.2791939792344216E-3</v>
      </c>
    </row>
    <row r="32" spans="1:5" x14ac:dyDescent="0.35">
      <c r="A32" s="23" t="s">
        <v>104</v>
      </c>
      <c r="B32" s="148">
        <v>1180.11661897</v>
      </c>
      <c r="C32" s="6">
        <v>1.239766666000772E-2</v>
      </c>
      <c r="D32" s="148">
        <v>1053.3085427999999</v>
      </c>
      <c r="E32" s="6">
        <v>8.2066984477137811E-3</v>
      </c>
    </row>
    <row r="33" spans="1:5" x14ac:dyDescent="0.35">
      <c r="A33" s="23" t="s">
        <v>134</v>
      </c>
      <c r="B33" s="148">
        <v>854.59329860000003</v>
      </c>
      <c r="C33" s="6">
        <v>8.9778947907423554E-3</v>
      </c>
      <c r="D33" s="148">
        <v>1048.8107728699999</v>
      </c>
      <c r="E33" s="6">
        <v>8.1716547354463553E-3</v>
      </c>
    </row>
    <row r="34" spans="1:5" x14ac:dyDescent="0.35">
      <c r="A34" s="23" t="s">
        <v>114</v>
      </c>
      <c r="B34" s="148">
        <v>1327.58341501</v>
      </c>
      <c r="C34" s="6">
        <v>1.3946873027696153E-2</v>
      </c>
      <c r="D34" s="148">
        <v>1015.20523452</v>
      </c>
      <c r="E34" s="6">
        <v>7.9098221306538423E-3</v>
      </c>
    </row>
    <row r="35" spans="1:5" x14ac:dyDescent="0.35">
      <c r="A35" s="23" t="s">
        <v>220</v>
      </c>
      <c r="B35" s="148">
        <v>976.99263022000002</v>
      </c>
      <c r="C35" s="6">
        <v>1.026375594076746E-2</v>
      </c>
      <c r="D35" s="148">
        <v>965.89328076000004</v>
      </c>
      <c r="E35" s="6">
        <v>7.5256153024246264E-3</v>
      </c>
    </row>
    <row r="36" spans="1:5" x14ac:dyDescent="0.35">
      <c r="A36" s="23" t="s">
        <v>217</v>
      </c>
      <c r="B36" s="148">
        <v>642.21380305999992</v>
      </c>
      <c r="C36" s="6">
        <v>6.746750725146875E-3</v>
      </c>
      <c r="D36" s="148">
        <v>962.98357139999996</v>
      </c>
      <c r="E36" s="6">
        <v>7.50294473030097E-3</v>
      </c>
    </row>
    <row r="37" spans="1:5" x14ac:dyDescent="0.35">
      <c r="A37" s="23" t="s">
        <v>13</v>
      </c>
      <c r="B37" s="148">
        <v>687.92775027999994</v>
      </c>
      <c r="C37" s="6">
        <v>7.2269967196837539E-3</v>
      </c>
      <c r="D37" s="148">
        <v>927.88153892999992</v>
      </c>
      <c r="E37" s="6">
        <v>7.2294524118798453E-3</v>
      </c>
    </row>
    <row r="38" spans="1:5" x14ac:dyDescent="0.35">
      <c r="A38" s="23" t="s">
        <v>230</v>
      </c>
      <c r="B38" s="148">
        <v>684.92821348000007</v>
      </c>
      <c r="C38" s="6">
        <v>7.1954852090558626E-3</v>
      </c>
      <c r="D38" s="148">
        <v>911.76733411999999</v>
      </c>
      <c r="E38" s="6">
        <v>7.1039009573660291E-3</v>
      </c>
    </row>
    <row r="39" spans="1:5" x14ac:dyDescent="0.35">
      <c r="A39" s="23" t="s">
        <v>169</v>
      </c>
      <c r="B39" s="148">
        <v>668.02253076</v>
      </c>
      <c r="C39" s="6">
        <v>7.0178832537462731E-3</v>
      </c>
      <c r="D39" s="148">
        <v>901.14533789999996</v>
      </c>
      <c r="E39" s="6">
        <v>7.0211412375420839E-3</v>
      </c>
    </row>
    <row r="40" spans="1:5" x14ac:dyDescent="0.35">
      <c r="A40" s="23" t="s">
        <v>88</v>
      </c>
      <c r="B40" s="148">
        <v>658.20437503999995</v>
      </c>
      <c r="C40" s="6">
        <v>6.9147390221712211E-3</v>
      </c>
      <c r="D40" s="148">
        <v>857.47572132000005</v>
      </c>
      <c r="E40" s="6">
        <v>6.6808958488104456E-3</v>
      </c>
    </row>
    <row r="41" spans="1:5" x14ac:dyDescent="0.35">
      <c r="A41" s="23" t="s">
        <v>239</v>
      </c>
      <c r="B41" s="148">
        <v>696.63272873000005</v>
      </c>
      <c r="C41" s="6">
        <v>7.3184465131794557E-3</v>
      </c>
      <c r="D41" s="148">
        <v>839.03604273999997</v>
      </c>
      <c r="E41" s="6">
        <v>6.5372258077638296E-3</v>
      </c>
    </row>
    <row r="42" spans="1:5" x14ac:dyDescent="0.35">
      <c r="A42" s="23" t="s">
        <v>135</v>
      </c>
      <c r="B42" s="148">
        <v>813.44535340999994</v>
      </c>
      <c r="C42" s="6">
        <v>8.5456167429548945E-3</v>
      </c>
      <c r="D42" s="148">
        <v>822.90636673000006</v>
      </c>
      <c r="E42" s="6">
        <v>6.4115538116728162E-3</v>
      </c>
    </row>
    <row r="43" spans="1:5" x14ac:dyDescent="0.35">
      <c r="A43" s="23" t="s">
        <v>16</v>
      </c>
      <c r="B43" s="148">
        <v>623.53912767999998</v>
      </c>
      <c r="C43" s="6">
        <v>6.5505646901199603E-3</v>
      </c>
      <c r="D43" s="148">
        <v>765.80021795000005</v>
      </c>
      <c r="E43" s="6">
        <v>5.9666196603728348E-3</v>
      </c>
    </row>
    <row r="44" spans="1:5" x14ac:dyDescent="0.35">
      <c r="A44" s="23" t="s">
        <v>197</v>
      </c>
      <c r="B44" s="148">
        <v>541.91325573999995</v>
      </c>
      <c r="C44" s="6">
        <v>5.6930474457413151E-3</v>
      </c>
      <c r="D44" s="148">
        <v>731.03040607000003</v>
      </c>
      <c r="E44" s="6">
        <v>5.6957157897706218E-3</v>
      </c>
    </row>
    <row r="45" spans="1:5" x14ac:dyDescent="0.35">
      <c r="A45" s="23" t="s">
        <v>241</v>
      </c>
      <c r="B45" s="148">
        <v>825.59046570200007</v>
      </c>
      <c r="C45" s="6">
        <v>8.6732067212029751E-3</v>
      </c>
      <c r="D45" s="148">
        <v>721.29934994000007</v>
      </c>
      <c r="E45" s="6">
        <v>5.6198976984975788E-3</v>
      </c>
    </row>
    <row r="46" spans="1:5" x14ac:dyDescent="0.35">
      <c r="A46" s="23" t="s">
        <v>205</v>
      </c>
      <c r="B46" s="148">
        <v>621.78002253</v>
      </c>
      <c r="C46" s="6">
        <v>6.5320844832327486E-3</v>
      </c>
      <c r="D46" s="148">
        <v>719.08504969000001</v>
      </c>
      <c r="E46" s="6">
        <v>5.6026453040793761E-3</v>
      </c>
    </row>
    <row r="47" spans="1:5" x14ac:dyDescent="0.35">
      <c r="A47" s="23" t="s">
        <v>213</v>
      </c>
      <c r="B47" s="148">
        <v>560.38442213999997</v>
      </c>
      <c r="C47" s="6">
        <v>5.8870955255392286E-3</v>
      </c>
      <c r="D47" s="148">
        <v>716.99543745000005</v>
      </c>
      <c r="E47" s="6">
        <v>5.5863643979350624E-3</v>
      </c>
    </row>
    <row r="48" spans="1:5" x14ac:dyDescent="0.35">
      <c r="A48" s="23" t="s">
        <v>9</v>
      </c>
      <c r="B48" s="148">
        <v>372.67573049999999</v>
      </c>
      <c r="C48" s="6">
        <v>3.9151295768094984E-3</v>
      </c>
      <c r="D48" s="148">
        <v>708.54914472999997</v>
      </c>
      <c r="E48" s="6">
        <v>5.5205563516337397E-3</v>
      </c>
    </row>
    <row r="49" spans="1:5" x14ac:dyDescent="0.35">
      <c r="A49" s="23" t="s">
        <v>196</v>
      </c>
      <c r="B49" s="148">
        <v>546.83574691000001</v>
      </c>
      <c r="C49" s="6">
        <v>5.7447604745060115E-3</v>
      </c>
      <c r="D49" s="148">
        <v>692.07523509999999</v>
      </c>
      <c r="E49" s="6">
        <v>5.3922023099690752E-3</v>
      </c>
    </row>
    <row r="50" spans="1:5" x14ac:dyDescent="0.35">
      <c r="A50" s="23" t="s">
        <v>215</v>
      </c>
      <c r="B50" s="148">
        <v>586.28631941999993</v>
      </c>
      <c r="C50" s="6">
        <v>6.1592068433337999E-3</v>
      </c>
      <c r="D50" s="148">
        <v>672.00267871000005</v>
      </c>
      <c r="E50" s="6">
        <v>5.2358099418510296E-3</v>
      </c>
    </row>
    <row r="51" spans="1:5" x14ac:dyDescent="0.35">
      <c r="A51" s="23" t="s">
        <v>216</v>
      </c>
      <c r="B51" s="148">
        <v>478.55068842000003</v>
      </c>
      <c r="C51" s="6">
        <v>5.0273945977700012E-3</v>
      </c>
      <c r="D51" s="148">
        <v>670.99823864999996</v>
      </c>
      <c r="E51" s="6">
        <v>5.2279839949928453E-3</v>
      </c>
    </row>
    <row r="52" spans="1:5" x14ac:dyDescent="0.35">
      <c r="A52" s="23" t="s">
        <v>236</v>
      </c>
      <c r="B52" s="148">
        <v>641.60258073</v>
      </c>
      <c r="C52" s="6">
        <v>6.7403295540687941E-3</v>
      </c>
      <c r="D52" s="148">
        <v>668.23613237999996</v>
      </c>
      <c r="E52" s="6">
        <v>5.2064634506154379E-3</v>
      </c>
    </row>
    <row r="53" spans="1:5" x14ac:dyDescent="0.35">
      <c r="A53" s="23" t="s">
        <v>212</v>
      </c>
      <c r="B53" s="148">
        <v>466.41270395999999</v>
      </c>
      <c r="C53" s="6">
        <v>4.899879500668179E-3</v>
      </c>
      <c r="D53" s="148">
        <v>622.98610388999998</v>
      </c>
      <c r="E53" s="6">
        <v>4.853904515148417E-3</v>
      </c>
    </row>
    <row r="54" spans="1:5" x14ac:dyDescent="0.35">
      <c r="A54" s="23" t="s">
        <v>160</v>
      </c>
      <c r="B54" s="148">
        <v>697.85090824999997</v>
      </c>
      <c r="C54" s="6">
        <v>7.3312440480825638E-3</v>
      </c>
      <c r="D54" s="148">
        <v>608.54698755999993</v>
      </c>
      <c r="E54" s="6">
        <v>4.741404265927264E-3</v>
      </c>
    </row>
    <row r="55" spans="1:5" x14ac:dyDescent="0.35">
      <c r="A55" s="23" t="s">
        <v>211</v>
      </c>
      <c r="B55" s="148">
        <v>411.33321251999996</v>
      </c>
      <c r="C55" s="6">
        <v>4.3212441660756846E-3</v>
      </c>
      <c r="D55" s="148">
        <v>606.92632209999999</v>
      </c>
      <c r="E55" s="6">
        <v>4.7287770895830094E-3</v>
      </c>
    </row>
    <row r="56" spans="1:5" x14ac:dyDescent="0.35">
      <c r="A56" s="23" t="s">
        <v>179</v>
      </c>
      <c r="B56" s="148">
        <v>498.71745833</v>
      </c>
      <c r="C56" s="6">
        <v>5.2392557705848294E-3</v>
      </c>
      <c r="D56" s="148">
        <v>590.91150374999995</v>
      </c>
      <c r="E56" s="6">
        <v>4.6039999900410388E-3</v>
      </c>
    </row>
    <row r="57" spans="1:5" x14ac:dyDescent="0.35">
      <c r="A57" s="23" t="s">
        <v>39</v>
      </c>
      <c r="B57" s="148">
        <v>561.84573432000002</v>
      </c>
      <c r="C57" s="6">
        <v>5.9024472806137925E-3</v>
      </c>
      <c r="D57" s="148">
        <v>583.66739432000008</v>
      </c>
      <c r="E57" s="6">
        <v>4.5475585778635462E-3</v>
      </c>
    </row>
    <row r="58" spans="1:5" x14ac:dyDescent="0.35">
      <c r="A58" s="23" t="s">
        <v>98</v>
      </c>
      <c r="B58" s="148">
        <v>352.16724155000003</v>
      </c>
      <c r="C58" s="6">
        <v>3.6996784886581717E-3</v>
      </c>
      <c r="D58" s="148">
        <v>579.50795613000003</v>
      </c>
      <c r="E58" s="6">
        <v>4.5151509275405998E-3</v>
      </c>
    </row>
    <row r="59" spans="1:5" x14ac:dyDescent="0.35">
      <c r="A59" s="23" t="s">
        <v>143</v>
      </c>
      <c r="B59" s="148">
        <v>584.36403839000002</v>
      </c>
      <c r="C59" s="6">
        <v>6.1390123989427062E-3</v>
      </c>
      <c r="D59" s="148">
        <v>567.02451986999995</v>
      </c>
      <c r="E59" s="6">
        <v>4.4178880716781183E-3</v>
      </c>
    </row>
    <row r="60" spans="1:5" x14ac:dyDescent="0.35">
      <c r="A60" s="23" t="s">
        <v>11</v>
      </c>
      <c r="B60" s="148">
        <v>304.33390538999998</v>
      </c>
      <c r="C60" s="6">
        <v>3.1971673406791181E-3</v>
      </c>
      <c r="D60" s="148">
        <v>563.76818479999997</v>
      </c>
      <c r="E60" s="6">
        <v>4.3925168163637309E-3</v>
      </c>
    </row>
    <row r="61" spans="1:5" x14ac:dyDescent="0.35">
      <c r="A61" s="23" t="s">
        <v>36</v>
      </c>
      <c r="B61" s="148">
        <v>530.02678264999997</v>
      </c>
      <c r="C61" s="6">
        <v>5.568174591004644E-3</v>
      </c>
      <c r="D61" s="148">
        <v>551.12741980999999</v>
      </c>
      <c r="E61" s="6">
        <v>4.2940281568627078E-3</v>
      </c>
    </row>
    <row r="62" spans="1:5" x14ac:dyDescent="0.35">
      <c r="A62" s="23" t="s">
        <v>5</v>
      </c>
      <c r="B62" s="148">
        <v>516.58013435999999</v>
      </c>
      <c r="C62" s="6">
        <v>5.4269113797982098E-3</v>
      </c>
      <c r="D62" s="148">
        <v>542.84994217999997</v>
      </c>
      <c r="E62" s="6">
        <v>4.2295354084828964E-3</v>
      </c>
    </row>
    <row r="63" spans="1:5" x14ac:dyDescent="0.35">
      <c r="A63" s="23" t="s">
        <v>81</v>
      </c>
      <c r="B63" s="148">
        <v>195.80071272000001</v>
      </c>
      <c r="C63" s="6">
        <v>2.0569763437559073E-3</v>
      </c>
      <c r="D63" s="148">
        <v>540.03732335000007</v>
      </c>
      <c r="E63" s="6">
        <v>4.2076213029304897E-3</v>
      </c>
    </row>
    <row r="64" spans="1:5" x14ac:dyDescent="0.35">
      <c r="A64" s="23" t="s">
        <v>198</v>
      </c>
      <c r="B64" s="148">
        <v>292.35603560000004</v>
      </c>
      <c r="C64" s="6">
        <v>3.0713343216652819E-3</v>
      </c>
      <c r="D64" s="148">
        <v>501.72913519000002</v>
      </c>
      <c r="E64" s="6">
        <v>3.9091486944470566E-3</v>
      </c>
    </row>
    <row r="65" spans="1:5" x14ac:dyDescent="0.35">
      <c r="A65" s="23" t="s">
        <v>149</v>
      </c>
      <c r="B65" s="148">
        <v>418.41493731999998</v>
      </c>
      <c r="C65" s="6">
        <v>4.3956409350364833E-3</v>
      </c>
      <c r="D65" s="148">
        <v>498.97838364</v>
      </c>
      <c r="E65" s="6">
        <v>3.8877166186989365E-3</v>
      </c>
    </row>
    <row r="66" spans="1:5" x14ac:dyDescent="0.35">
      <c r="A66" s="23" t="s">
        <v>204</v>
      </c>
      <c r="B66" s="148">
        <v>496.73541311000002</v>
      </c>
      <c r="C66" s="6">
        <v>5.2184334759508731E-3</v>
      </c>
      <c r="D66" s="148">
        <v>476.66340123000003</v>
      </c>
      <c r="E66" s="6">
        <v>3.7138527183662876E-3</v>
      </c>
    </row>
    <row r="67" spans="1:5" x14ac:dyDescent="0.35">
      <c r="A67" s="23" t="s">
        <v>76</v>
      </c>
      <c r="B67" s="148">
        <v>51.801945539999998</v>
      </c>
      <c r="C67" s="6">
        <v>5.4420321078549252E-4</v>
      </c>
      <c r="D67" s="148">
        <v>475.98816773000004</v>
      </c>
      <c r="E67" s="6">
        <v>3.708591735955983E-3</v>
      </c>
    </row>
    <row r="68" spans="1:5" x14ac:dyDescent="0.35">
      <c r="A68" s="23" t="s">
        <v>233</v>
      </c>
      <c r="B68" s="148">
        <v>409.26386531000003</v>
      </c>
      <c r="C68" s="6">
        <v>4.2995047239722528E-3</v>
      </c>
      <c r="D68" s="148">
        <v>468.93039800000003</v>
      </c>
      <c r="E68" s="6">
        <v>3.6536021621189174E-3</v>
      </c>
    </row>
    <row r="69" spans="1:5" x14ac:dyDescent="0.35">
      <c r="A69" s="23" t="s">
        <v>250</v>
      </c>
      <c r="B69" s="148">
        <v>444.66633164000001</v>
      </c>
      <c r="C69" s="6">
        <v>4.6714238796270249E-3</v>
      </c>
      <c r="D69" s="148">
        <v>467.91274122999999</v>
      </c>
      <c r="E69" s="6">
        <v>3.6456732392104751E-3</v>
      </c>
    </row>
    <row r="70" spans="1:5" x14ac:dyDescent="0.35">
      <c r="A70" s="23" t="s">
        <v>195</v>
      </c>
      <c r="B70" s="148">
        <v>364.61703598000003</v>
      </c>
      <c r="C70" s="6">
        <v>3.8304692925903079E-3</v>
      </c>
      <c r="D70" s="148">
        <v>464.45812383999998</v>
      </c>
      <c r="E70" s="6">
        <v>3.6187570963900698E-3</v>
      </c>
    </row>
    <row r="71" spans="1:5" x14ac:dyDescent="0.35">
      <c r="A71" s="23" t="s">
        <v>243</v>
      </c>
      <c r="B71" s="148">
        <v>382.83979410000001</v>
      </c>
      <c r="C71" s="6">
        <v>4.0219077294075863E-3</v>
      </c>
      <c r="D71" s="148">
        <v>459.33712907</v>
      </c>
      <c r="E71" s="6">
        <v>3.5788576195302404E-3</v>
      </c>
    </row>
    <row r="72" spans="1:5" x14ac:dyDescent="0.35">
      <c r="A72" s="23" t="s">
        <v>232</v>
      </c>
      <c r="B72" s="148">
        <v>407.62253023</v>
      </c>
      <c r="C72" s="6">
        <v>4.2822617457172916E-3</v>
      </c>
      <c r="D72" s="148">
        <v>446.20685068</v>
      </c>
      <c r="E72" s="6">
        <v>3.4765549884371557E-3</v>
      </c>
    </row>
    <row r="73" spans="1:5" x14ac:dyDescent="0.35">
      <c r="A73" s="23" t="s">
        <v>201</v>
      </c>
      <c r="B73" s="148">
        <v>309.47452995999998</v>
      </c>
      <c r="C73" s="6">
        <v>3.2511719609163367E-3</v>
      </c>
      <c r="D73" s="148">
        <v>445.89004555999998</v>
      </c>
      <c r="E73" s="6">
        <v>3.4740866479833505E-3</v>
      </c>
    </row>
    <row r="74" spans="1:5" x14ac:dyDescent="0.35">
      <c r="A74" s="23" t="s">
        <v>257</v>
      </c>
      <c r="B74" s="148">
        <v>335.19395550000002</v>
      </c>
      <c r="C74" s="6">
        <v>3.5213663293424927E-3</v>
      </c>
      <c r="D74" s="148">
        <v>438.03195572999999</v>
      </c>
      <c r="E74" s="6">
        <v>3.4128614979067871E-3</v>
      </c>
    </row>
    <row r="75" spans="1:5" x14ac:dyDescent="0.35">
      <c r="A75" s="23" t="s">
        <v>25</v>
      </c>
      <c r="B75" s="148">
        <v>382.16279216000004</v>
      </c>
      <c r="C75" s="6">
        <v>4.0147955133389545E-3</v>
      </c>
      <c r="D75" s="148">
        <v>433.07221219999997</v>
      </c>
      <c r="E75" s="6">
        <v>3.3742183863447097E-3</v>
      </c>
    </row>
    <row r="76" spans="1:5" x14ac:dyDescent="0.35">
      <c r="A76" s="23" t="s">
        <v>173</v>
      </c>
      <c r="B76" s="148">
        <v>382.43709852999996</v>
      </c>
      <c r="C76" s="6">
        <v>4.0176772276401601E-3</v>
      </c>
      <c r="D76" s="148">
        <v>416.85121099999998</v>
      </c>
      <c r="E76" s="6">
        <v>3.2478348434803088E-3</v>
      </c>
    </row>
    <row r="77" spans="1:5" x14ac:dyDescent="0.35">
      <c r="A77" s="23" t="s">
        <v>171</v>
      </c>
      <c r="B77" s="148">
        <v>372.72970908999997</v>
      </c>
      <c r="C77" s="6">
        <v>3.9156966466692396E-3</v>
      </c>
      <c r="D77" s="148">
        <v>416.65558236000004</v>
      </c>
      <c r="E77" s="6">
        <v>3.2463106317313487E-3</v>
      </c>
    </row>
    <row r="78" spans="1:5" x14ac:dyDescent="0.35">
      <c r="A78" s="23" t="s">
        <v>223</v>
      </c>
      <c r="B78" s="148">
        <v>476.94652329000002</v>
      </c>
      <c r="C78" s="6">
        <v>5.0105421068977803E-3</v>
      </c>
      <c r="D78" s="148">
        <v>415.93478548000002</v>
      </c>
      <c r="E78" s="6">
        <v>3.2406946489534167E-3</v>
      </c>
    </row>
    <row r="79" spans="1:5" x14ac:dyDescent="0.35">
      <c r="A79" s="23" t="s">
        <v>71</v>
      </c>
      <c r="B79" s="148">
        <v>1121.79115121</v>
      </c>
      <c r="C79" s="6">
        <v>1.1784930854534E-2</v>
      </c>
      <c r="D79" s="148">
        <v>382.31266182000002</v>
      </c>
      <c r="E79" s="6">
        <v>2.9787328221596555E-3</v>
      </c>
    </row>
    <row r="80" spans="1:5" x14ac:dyDescent="0.35">
      <c r="A80" s="23" t="s">
        <v>155</v>
      </c>
      <c r="B80" s="148">
        <v>422.41071339999996</v>
      </c>
      <c r="C80" s="6">
        <v>4.4376183964937319E-3</v>
      </c>
      <c r="D80" s="148">
        <v>373.10712588000001</v>
      </c>
      <c r="E80" s="6">
        <v>2.9070092440821953E-3</v>
      </c>
    </row>
    <row r="81" spans="1:5" x14ac:dyDescent="0.35">
      <c r="A81" s="23" t="s">
        <v>21</v>
      </c>
      <c r="B81" s="148">
        <v>375.46097751999997</v>
      </c>
      <c r="C81" s="6">
        <v>3.9443898749568782E-3</v>
      </c>
      <c r="D81" s="148">
        <v>372.35455387999997</v>
      </c>
      <c r="E81" s="6">
        <v>2.9011456901345788E-3</v>
      </c>
    </row>
    <row r="82" spans="1:5" x14ac:dyDescent="0.35">
      <c r="A82" s="23" t="s">
        <v>199</v>
      </c>
      <c r="B82" s="148">
        <v>214.20838784999998</v>
      </c>
      <c r="C82" s="6">
        <v>2.2503574186251321E-3</v>
      </c>
      <c r="D82" s="148">
        <v>371.84278524000001</v>
      </c>
      <c r="E82" s="6">
        <v>2.8971583201163774E-3</v>
      </c>
    </row>
    <row r="83" spans="1:5" x14ac:dyDescent="0.35">
      <c r="A83" s="23" t="s">
        <v>202</v>
      </c>
      <c r="B83" s="148">
        <v>325.10068897000002</v>
      </c>
      <c r="C83" s="6">
        <v>3.4153319324548626E-3</v>
      </c>
      <c r="D83" s="148">
        <v>369.99196314</v>
      </c>
      <c r="E83" s="6">
        <v>2.8827379121942245E-3</v>
      </c>
    </row>
    <row r="84" spans="1:5" x14ac:dyDescent="0.35">
      <c r="A84" s="23" t="s">
        <v>146</v>
      </c>
      <c r="B84" s="148">
        <v>241.65421815000002</v>
      </c>
      <c r="C84" s="6">
        <v>2.5386884613347255E-3</v>
      </c>
      <c r="D84" s="148">
        <v>364.76989175</v>
      </c>
      <c r="E84" s="6">
        <v>2.842050911729726E-3</v>
      </c>
    </row>
    <row r="85" spans="1:5" x14ac:dyDescent="0.35">
      <c r="A85" s="23" t="s">
        <v>23</v>
      </c>
      <c r="B85" s="148">
        <v>350.88555599</v>
      </c>
      <c r="C85" s="6">
        <v>3.686213793660745E-3</v>
      </c>
      <c r="D85" s="148">
        <v>362.88845499000001</v>
      </c>
      <c r="E85" s="6">
        <v>2.8273919741911408E-3</v>
      </c>
    </row>
    <row r="86" spans="1:5" x14ac:dyDescent="0.35">
      <c r="A86" s="23" t="s">
        <v>170</v>
      </c>
      <c r="B86" s="148">
        <v>286.83008049</v>
      </c>
      <c r="C86" s="6">
        <v>3.0132816272699253E-3</v>
      </c>
      <c r="D86" s="148">
        <v>361.85226575999997</v>
      </c>
      <c r="E86" s="6">
        <v>2.8193186583488771E-3</v>
      </c>
    </row>
    <row r="87" spans="1:5" x14ac:dyDescent="0.35">
      <c r="A87" s="23" t="s">
        <v>27</v>
      </c>
      <c r="B87" s="148">
        <v>290.34056285000003</v>
      </c>
      <c r="C87" s="6">
        <v>3.0501608554881527E-3</v>
      </c>
      <c r="D87" s="148">
        <v>336.30241502999996</v>
      </c>
      <c r="E87" s="6">
        <v>2.6202507577242225E-3</v>
      </c>
    </row>
    <row r="88" spans="1:5" x14ac:dyDescent="0.35">
      <c r="A88" s="23" t="s">
        <v>148</v>
      </c>
      <c r="B88" s="148">
        <v>128.41978158000001</v>
      </c>
      <c r="C88" s="6">
        <v>1.349108739752705E-3</v>
      </c>
      <c r="D88" s="148">
        <v>329.78998588000002</v>
      </c>
      <c r="E88" s="6">
        <v>2.5695101247335543E-3</v>
      </c>
    </row>
    <row r="89" spans="1:5" x14ac:dyDescent="0.35">
      <c r="A89" s="23" t="s">
        <v>225</v>
      </c>
      <c r="B89" s="148">
        <v>334.87526043999998</v>
      </c>
      <c r="C89" s="6">
        <v>3.5180182914820307E-3</v>
      </c>
      <c r="D89" s="148">
        <v>324.05072202999997</v>
      </c>
      <c r="E89" s="6">
        <v>2.524793495355795E-3</v>
      </c>
    </row>
    <row r="90" spans="1:5" x14ac:dyDescent="0.35">
      <c r="A90" s="23" t="s">
        <v>234</v>
      </c>
      <c r="B90" s="148">
        <v>268.48660319999999</v>
      </c>
      <c r="C90" s="6">
        <v>2.8205749801714971E-3</v>
      </c>
      <c r="D90" s="148">
        <v>320.57895350000001</v>
      </c>
      <c r="E90" s="6">
        <v>2.4977437219529963E-3</v>
      </c>
    </row>
    <row r="91" spans="1:5" x14ac:dyDescent="0.35">
      <c r="A91" s="23" t="s">
        <v>99</v>
      </c>
      <c r="B91" s="148">
        <v>279.52496631999998</v>
      </c>
      <c r="C91" s="6">
        <v>2.9365380504596901E-3</v>
      </c>
      <c r="D91" s="148">
        <v>315.54345010000003</v>
      </c>
      <c r="E91" s="6">
        <v>2.4585103385168531E-3</v>
      </c>
    </row>
    <row r="92" spans="1:5" x14ac:dyDescent="0.35">
      <c r="A92" s="23" t="s">
        <v>14</v>
      </c>
      <c r="B92" s="148">
        <v>207.85602309999999</v>
      </c>
      <c r="C92" s="6">
        <v>2.1836229117066382E-3</v>
      </c>
      <c r="D92" s="148">
        <v>309.51349501999999</v>
      </c>
      <c r="E92" s="6">
        <v>2.4115288312148504E-3</v>
      </c>
    </row>
    <row r="93" spans="1:5" x14ac:dyDescent="0.35">
      <c r="A93" s="23" t="s">
        <v>172</v>
      </c>
      <c r="B93" s="148">
        <v>238.24288976</v>
      </c>
      <c r="C93" s="6">
        <v>2.5028508910749712E-3</v>
      </c>
      <c r="D93" s="148">
        <v>306.48824351000002</v>
      </c>
      <c r="E93" s="6">
        <v>2.3879580294390839E-3</v>
      </c>
    </row>
    <row r="94" spans="1:5" x14ac:dyDescent="0.35">
      <c r="A94" s="23" t="s">
        <v>22</v>
      </c>
      <c r="B94" s="148">
        <v>280.19611216999999</v>
      </c>
      <c r="C94" s="6">
        <v>2.9435887456154028E-3</v>
      </c>
      <c r="D94" s="148">
        <v>300.08907413999998</v>
      </c>
      <c r="E94" s="6">
        <v>2.3380998433506711E-3</v>
      </c>
    </row>
    <row r="95" spans="1:5" x14ac:dyDescent="0.35">
      <c r="A95" s="23" t="s">
        <v>103</v>
      </c>
      <c r="B95" s="148">
        <v>240.73959191</v>
      </c>
      <c r="C95" s="6">
        <v>2.5290798929443292E-3</v>
      </c>
      <c r="D95" s="148">
        <v>297.32356136000004</v>
      </c>
      <c r="E95" s="6">
        <v>2.3165527576520912E-3</v>
      </c>
    </row>
    <row r="96" spans="1:5" x14ac:dyDescent="0.35">
      <c r="A96" s="23" t="s">
        <v>12</v>
      </c>
      <c r="B96" s="148">
        <v>202.38067115999999</v>
      </c>
      <c r="C96" s="6">
        <v>2.1261018268348792E-3</v>
      </c>
      <c r="D96" s="148">
        <v>280.76645492</v>
      </c>
      <c r="E96" s="6">
        <v>2.1875505002901851E-3</v>
      </c>
    </row>
    <row r="97" spans="1:5" x14ac:dyDescent="0.35">
      <c r="A97" s="23" t="s">
        <v>116</v>
      </c>
      <c r="B97" s="148">
        <v>315.59104473000002</v>
      </c>
      <c r="C97" s="6">
        <v>3.3154287555589366E-3</v>
      </c>
      <c r="D97" s="148">
        <v>279.15737716000001</v>
      </c>
      <c r="E97" s="6">
        <v>2.1750136078045896E-3</v>
      </c>
    </row>
    <row r="98" spans="1:5" x14ac:dyDescent="0.35">
      <c r="A98" s="23" t="s">
        <v>235</v>
      </c>
      <c r="B98" s="148">
        <v>265.26338828999997</v>
      </c>
      <c r="C98" s="6">
        <v>2.7867136283479593E-3</v>
      </c>
      <c r="D98" s="148">
        <v>275.74657391000005</v>
      </c>
      <c r="E98" s="6">
        <v>2.1484388364058668E-3</v>
      </c>
    </row>
    <row r="99" spans="1:5" x14ac:dyDescent="0.35">
      <c r="A99" s="23" t="s">
        <v>252</v>
      </c>
      <c r="B99" s="148">
        <v>240.81125391999998</v>
      </c>
      <c r="C99" s="6">
        <v>2.5298327352464242E-3</v>
      </c>
      <c r="D99" s="148">
        <v>274.06515104000005</v>
      </c>
      <c r="E99" s="6">
        <v>2.1353382776460395E-3</v>
      </c>
    </row>
    <row r="100" spans="1:5" x14ac:dyDescent="0.35">
      <c r="A100" s="23" t="s">
        <v>50</v>
      </c>
      <c r="B100" s="148">
        <v>250.52394128</v>
      </c>
      <c r="C100" s="6">
        <v>2.63186897329826E-3</v>
      </c>
      <c r="D100" s="148">
        <v>269.68503396</v>
      </c>
      <c r="E100" s="6">
        <v>2.1012112402390465E-3</v>
      </c>
    </row>
    <row r="101" spans="1:5" x14ac:dyDescent="0.35">
      <c r="A101" s="23" t="s">
        <v>130</v>
      </c>
      <c r="B101" s="148">
        <v>214.11083761</v>
      </c>
      <c r="C101" s="6">
        <v>2.2493326085862913E-3</v>
      </c>
      <c r="D101" s="148">
        <v>267.82487779000002</v>
      </c>
      <c r="E101" s="6">
        <v>2.08671810728461E-3</v>
      </c>
    </row>
    <row r="102" spans="1:5" x14ac:dyDescent="0.35">
      <c r="A102" s="23" t="s">
        <v>7</v>
      </c>
      <c r="B102" s="148">
        <v>227.91327666999999</v>
      </c>
      <c r="C102" s="6">
        <v>2.3943335651106564E-3</v>
      </c>
      <c r="D102" s="148">
        <v>264.28717240999998</v>
      </c>
      <c r="E102" s="6">
        <v>2.0591545966219724E-3</v>
      </c>
    </row>
    <row r="103" spans="1:5" x14ac:dyDescent="0.35">
      <c r="A103" s="23" t="s">
        <v>175</v>
      </c>
      <c r="B103" s="148">
        <v>232.50884997999998</v>
      </c>
      <c r="C103" s="6">
        <v>2.4426121717272937E-3</v>
      </c>
      <c r="D103" s="148">
        <v>264.12367018999998</v>
      </c>
      <c r="E103" s="6">
        <v>2.0578806931449297E-3</v>
      </c>
    </row>
    <row r="104" spans="1:5" x14ac:dyDescent="0.35">
      <c r="A104" s="23" t="s">
        <v>181</v>
      </c>
      <c r="B104" s="148">
        <v>185.10330678</v>
      </c>
      <c r="C104" s="6">
        <v>1.9445951851152813E-3</v>
      </c>
      <c r="D104" s="148">
        <v>262.13311884000001</v>
      </c>
      <c r="E104" s="6">
        <v>2.0423716053417358E-3</v>
      </c>
    </row>
    <row r="105" spans="1:5" x14ac:dyDescent="0.35">
      <c r="A105" s="23" t="s">
        <v>207</v>
      </c>
      <c r="B105" s="148">
        <v>211.76007235</v>
      </c>
      <c r="C105" s="6">
        <v>2.2246367407195685E-3</v>
      </c>
      <c r="D105" s="148">
        <v>260.82781681</v>
      </c>
      <c r="E105" s="6">
        <v>2.0322015367358905E-3</v>
      </c>
    </row>
    <row r="106" spans="1:5" x14ac:dyDescent="0.35">
      <c r="A106" s="23" t="s">
        <v>119</v>
      </c>
      <c r="B106" s="148">
        <v>207.43042032</v>
      </c>
      <c r="C106" s="6">
        <v>2.1791517591856118E-3</v>
      </c>
      <c r="D106" s="148">
        <v>260.09207001999999</v>
      </c>
      <c r="E106" s="6">
        <v>2.0264690739350551E-3</v>
      </c>
    </row>
    <row r="107" spans="1:5" x14ac:dyDescent="0.35">
      <c r="A107" s="23" t="s">
        <v>132</v>
      </c>
      <c r="B107" s="148">
        <v>205.37524852000001</v>
      </c>
      <c r="C107" s="6">
        <v>2.1575612362695921E-3</v>
      </c>
      <c r="D107" s="148">
        <v>254.65523719999999</v>
      </c>
      <c r="E107" s="6">
        <v>1.9841087914049572E-3</v>
      </c>
    </row>
    <row r="108" spans="1:5" x14ac:dyDescent="0.35">
      <c r="A108" s="23" t="s">
        <v>117</v>
      </c>
      <c r="B108" s="148">
        <v>203.20183646999999</v>
      </c>
      <c r="C108" s="6">
        <v>2.1347285452646453E-3</v>
      </c>
      <c r="D108" s="148">
        <v>250.66573505000002</v>
      </c>
      <c r="E108" s="6">
        <v>1.9530251727204251E-3</v>
      </c>
    </row>
    <row r="109" spans="1:5" x14ac:dyDescent="0.35">
      <c r="A109" s="23" t="s">
        <v>30</v>
      </c>
      <c r="B109" s="148">
        <v>197.68165158000002</v>
      </c>
      <c r="C109" s="6">
        <v>2.076736469678452E-3</v>
      </c>
      <c r="D109" s="148">
        <v>236.46486856999999</v>
      </c>
      <c r="E109" s="6">
        <v>1.8423812121314378E-3</v>
      </c>
    </row>
    <row r="110" spans="1:5" x14ac:dyDescent="0.35">
      <c r="A110" s="23" t="s">
        <v>4</v>
      </c>
      <c r="B110" s="148">
        <v>213.05002266</v>
      </c>
      <c r="C110" s="6">
        <v>2.2381882607085944E-3</v>
      </c>
      <c r="D110" s="148">
        <v>235.43941294000001</v>
      </c>
      <c r="E110" s="6">
        <v>1.8343915255534203E-3</v>
      </c>
    </row>
    <row r="111" spans="1:5" x14ac:dyDescent="0.35">
      <c r="A111" s="23" t="s">
        <v>106</v>
      </c>
      <c r="B111" s="148">
        <v>139.54528733000001</v>
      </c>
      <c r="C111" s="6">
        <v>1.465987283360441E-3</v>
      </c>
      <c r="D111" s="148">
        <v>223.61605596000001</v>
      </c>
      <c r="E111" s="6">
        <v>1.7422715802270529E-3</v>
      </c>
    </row>
    <row r="112" spans="1:5" x14ac:dyDescent="0.35">
      <c r="A112" s="23" t="s">
        <v>64</v>
      </c>
      <c r="B112" s="148">
        <v>345.72785383999997</v>
      </c>
      <c r="C112" s="6">
        <v>3.6320297656084028E-3</v>
      </c>
      <c r="D112" s="148">
        <v>221.50882998</v>
      </c>
      <c r="E112" s="6">
        <v>1.7258534392205465E-3</v>
      </c>
    </row>
    <row r="113" spans="1:5" x14ac:dyDescent="0.35">
      <c r="A113" s="23" t="s">
        <v>238</v>
      </c>
      <c r="B113" s="148">
        <v>222.5731025</v>
      </c>
      <c r="C113" s="6">
        <v>2.3382325847483708E-3</v>
      </c>
      <c r="D113" s="148">
        <v>210.11955215</v>
      </c>
      <c r="E113" s="6">
        <v>1.6371155576881552E-3</v>
      </c>
    </row>
    <row r="114" spans="1:5" x14ac:dyDescent="0.35">
      <c r="A114" s="23" t="s">
        <v>184</v>
      </c>
      <c r="B114" s="148">
        <v>134.97266106999999</v>
      </c>
      <c r="C114" s="6">
        <v>1.4179497460348868E-3</v>
      </c>
      <c r="D114" s="148">
        <v>207.59421245999999</v>
      </c>
      <c r="E114" s="6">
        <v>1.6174397452630696E-3</v>
      </c>
    </row>
    <row r="115" spans="1:5" x14ac:dyDescent="0.35">
      <c r="A115" s="23" t="s">
        <v>32</v>
      </c>
      <c r="B115" s="148">
        <v>191.91739901</v>
      </c>
      <c r="C115" s="6">
        <v>2.0161803511066063E-3</v>
      </c>
      <c r="D115" s="148">
        <v>205.62230962000001</v>
      </c>
      <c r="E115" s="6">
        <v>1.602075954580188E-3</v>
      </c>
    </row>
    <row r="116" spans="1:5" x14ac:dyDescent="0.35">
      <c r="A116" s="23" t="s">
        <v>110</v>
      </c>
      <c r="B116" s="148">
        <v>151.57349934999999</v>
      </c>
      <c r="C116" s="6">
        <v>1.5923491706034245E-3</v>
      </c>
      <c r="D116" s="148">
        <v>202.2801364</v>
      </c>
      <c r="E116" s="6">
        <v>1.5760359039567946E-3</v>
      </c>
    </row>
    <row r="117" spans="1:5" x14ac:dyDescent="0.35">
      <c r="A117" s="23" t="s">
        <v>142</v>
      </c>
      <c r="B117" s="148">
        <v>187.51390701</v>
      </c>
      <c r="C117" s="6">
        <v>1.9699196468012476E-3</v>
      </c>
      <c r="D117" s="148">
        <v>199.49678391999998</v>
      </c>
      <c r="E117" s="6">
        <v>1.5543498228619472E-3</v>
      </c>
    </row>
    <row r="118" spans="1:5" x14ac:dyDescent="0.35">
      <c r="A118" s="23" t="s">
        <v>231</v>
      </c>
      <c r="B118" s="148">
        <v>151.72369165999999</v>
      </c>
      <c r="C118" s="6">
        <v>1.5939270097460522E-3</v>
      </c>
      <c r="D118" s="148">
        <v>196.72781474000001</v>
      </c>
      <c r="E118" s="6">
        <v>1.532775807131603E-3</v>
      </c>
    </row>
    <row r="119" spans="1:5" x14ac:dyDescent="0.35">
      <c r="A119" s="23" t="s">
        <v>189</v>
      </c>
      <c r="B119" s="148">
        <v>143.02563613000001</v>
      </c>
      <c r="C119" s="6">
        <v>1.5025499447020104E-3</v>
      </c>
      <c r="D119" s="148">
        <v>190.67944843999999</v>
      </c>
      <c r="E119" s="6">
        <v>1.4856508515193902E-3</v>
      </c>
    </row>
    <row r="120" spans="1:5" x14ac:dyDescent="0.35">
      <c r="A120" s="23" t="s">
        <v>28</v>
      </c>
      <c r="B120" s="148">
        <v>164.66292128000001</v>
      </c>
      <c r="C120" s="6">
        <v>1.7298595549601592E-3</v>
      </c>
      <c r="D120" s="148">
        <v>190.38807922999999</v>
      </c>
      <c r="E120" s="6">
        <v>1.4833806912137857E-3</v>
      </c>
    </row>
    <row r="121" spans="1:5" x14ac:dyDescent="0.35">
      <c r="A121" s="23" t="s">
        <v>147</v>
      </c>
      <c r="B121" s="148">
        <v>268.51816237000003</v>
      </c>
      <c r="C121" s="6">
        <v>2.820906523735445E-3</v>
      </c>
      <c r="D121" s="148">
        <v>188.57681687000002</v>
      </c>
      <c r="E121" s="6">
        <v>1.46926850718203E-3</v>
      </c>
    </row>
    <row r="122" spans="1:5" x14ac:dyDescent="0.35">
      <c r="A122" s="23" t="s">
        <v>133</v>
      </c>
      <c r="B122" s="148">
        <v>195.14228077999999</v>
      </c>
      <c r="C122" s="6">
        <v>2.0500592140593973E-3</v>
      </c>
      <c r="D122" s="148">
        <v>186.35820893000002</v>
      </c>
      <c r="E122" s="6">
        <v>1.4519825500313524E-3</v>
      </c>
    </row>
    <row r="123" spans="1:5" x14ac:dyDescent="0.35">
      <c r="A123" s="23" t="s">
        <v>82</v>
      </c>
      <c r="B123" s="148">
        <v>147.18563684</v>
      </c>
      <c r="C123" s="6">
        <v>1.546252661263183E-3</v>
      </c>
      <c r="D123" s="148">
        <v>182.57510263</v>
      </c>
      <c r="E123" s="6">
        <v>1.4225070342273934E-3</v>
      </c>
    </row>
    <row r="124" spans="1:5" x14ac:dyDescent="0.35">
      <c r="A124" s="23" t="s">
        <v>183</v>
      </c>
      <c r="B124" s="148">
        <v>186.56493940000001</v>
      </c>
      <c r="C124" s="6">
        <v>1.9599503065591008E-3</v>
      </c>
      <c r="D124" s="148">
        <v>182.56537623</v>
      </c>
      <c r="E124" s="6">
        <v>1.4224312524136718E-3</v>
      </c>
    </row>
    <row r="125" spans="1:5" x14ac:dyDescent="0.35">
      <c r="A125" s="23" t="s">
        <v>229</v>
      </c>
      <c r="B125" s="148">
        <v>193.50282794999998</v>
      </c>
      <c r="C125" s="6">
        <v>2.0328360097044869E-3</v>
      </c>
      <c r="D125" s="148">
        <v>182.48234425000001</v>
      </c>
      <c r="E125" s="6">
        <v>1.4217843209651097E-3</v>
      </c>
    </row>
    <row r="126" spans="1:5" x14ac:dyDescent="0.35">
      <c r="A126" s="23" t="s">
        <v>182</v>
      </c>
      <c r="B126" s="148">
        <v>107.62051261000001</v>
      </c>
      <c r="C126" s="6">
        <v>1.1306028740468536E-3</v>
      </c>
      <c r="D126" s="148">
        <v>173.21579590000002</v>
      </c>
      <c r="E126" s="6">
        <v>1.349585373677117E-3</v>
      </c>
    </row>
    <row r="127" spans="1:5" x14ac:dyDescent="0.35">
      <c r="A127" s="23" t="s">
        <v>237</v>
      </c>
      <c r="B127" s="148">
        <v>153.09037759</v>
      </c>
      <c r="C127" s="6">
        <v>1.6082846726385987E-3</v>
      </c>
      <c r="D127" s="148">
        <v>170.40867972000001</v>
      </c>
      <c r="E127" s="6">
        <v>1.3277141412121082E-3</v>
      </c>
    </row>
    <row r="128" spans="1:5" x14ac:dyDescent="0.35">
      <c r="A128" s="23" t="s">
        <v>75</v>
      </c>
      <c r="B128" s="148">
        <v>177.47824862000002</v>
      </c>
      <c r="C128" s="6">
        <v>1.8644904498617777E-3</v>
      </c>
      <c r="D128" s="148">
        <v>169.02431630999999</v>
      </c>
      <c r="E128" s="6">
        <v>1.3169280775030662E-3</v>
      </c>
    </row>
    <row r="129" spans="1:5" x14ac:dyDescent="0.35">
      <c r="A129" s="23" t="s">
        <v>145</v>
      </c>
      <c r="B129" s="148">
        <v>158.89217269999997</v>
      </c>
      <c r="C129" s="6">
        <v>1.669235192822122E-3</v>
      </c>
      <c r="D129" s="148">
        <v>168.94298359999999</v>
      </c>
      <c r="E129" s="6">
        <v>1.3162943856665499E-3</v>
      </c>
    </row>
    <row r="130" spans="1:5" x14ac:dyDescent="0.35">
      <c r="A130" s="23" t="s">
        <v>34</v>
      </c>
      <c r="B130" s="148">
        <v>84.645531840000004</v>
      </c>
      <c r="C130" s="6">
        <v>8.892401574069073E-4</v>
      </c>
      <c r="D130" s="148">
        <v>162.80585353000001</v>
      </c>
      <c r="E130" s="6">
        <v>1.2684778402077994E-3</v>
      </c>
    </row>
    <row r="131" spans="1:5" x14ac:dyDescent="0.35">
      <c r="A131" s="23" t="s">
        <v>24</v>
      </c>
      <c r="B131" s="148">
        <v>130.78677887999999</v>
      </c>
      <c r="C131" s="6">
        <v>1.3739751326488159E-3</v>
      </c>
      <c r="D131" s="148">
        <v>161.62921459999998</v>
      </c>
      <c r="E131" s="6">
        <v>1.259310231204381E-3</v>
      </c>
    </row>
    <row r="132" spans="1:5" x14ac:dyDescent="0.35">
      <c r="A132" s="23" t="s">
        <v>128</v>
      </c>
      <c r="B132" s="148">
        <v>116.65352048</v>
      </c>
      <c r="C132" s="6">
        <v>1.2254987671385287E-3</v>
      </c>
      <c r="D132" s="148">
        <v>161.39896758</v>
      </c>
      <c r="E132" s="6">
        <v>1.2575162954440182E-3</v>
      </c>
    </row>
    <row r="133" spans="1:5" x14ac:dyDescent="0.35">
      <c r="A133" s="23" t="s">
        <v>49</v>
      </c>
      <c r="B133" s="148">
        <v>170.05728612000001</v>
      </c>
      <c r="C133" s="6">
        <v>1.7865298331799138E-3</v>
      </c>
      <c r="D133" s="148">
        <v>156.71630238</v>
      </c>
      <c r="E133" s="6">
        <v>1.2210319988998667E-3</v>
      </c>
    </row>
    <row r="134" spans="1:5" x14ac:dyDescent="0.35">
      <c r="A134" s="23" t="s">
        <v>152</v>
      </c>
      <c r="B134" s="148">
        <v>114.19397973999999</v>
      </c>
      <c r="C134" s="6">
        <v>1.1996601629352911E-3</v>
      </c>
      <c r="D134" s="148">
        <v>155.67652555000001</v>
      </c>
      <c r="E134" s="6">
        <v>1.2129307308003541E-3</v>
      </c>
    </row>
    <row r="135" spans="1:5" x14ac:dyDescent="0.35">
      <c r="A135" s="23" t="s">
        <v>222</v>
      </c>
      <c r="B135" s="148">
        <v>93.361831280000004</v>
      </c>
      <c r="C135" s="6">
        <v>9.8080888309797312E-4</v>
      </c>
      <c r="D135" s="148">
        <v>151.07414112999999</v>
      </c>
      <c r="E135" s="6">
        <v>1.1770719301349842E-3</v>
      </c>
    </row>
    <row r="136" spans="1:5" x14ac:dyDescent="0.35">
      <c r="A136" s="23" t="s">
        <v>156</v>
      </c>
      <c r="B136" s="148">
        <v>96.843051790000004</v>
      </c>
      <c r="C136" s="6">
        <v>1.0173807021531367E-3</v>
      </c>
      <c r="D136" s="148">
        <v>144.50391281</v>
      </c>
      <c r="E136" s="6">
        <v>1.1258809634202035E-3</v>
      </c>
    </row>
    <row r="137" spans="1:5" x14ac:dyDescent="0.35">
      <c r="A137" s="23" t="s">
        <v>79</v>
      </c>
      <c r="B137" s="148">
        <v>136.56874578</v>
      </c>
      <c r="C137" s="6">
        <v>1.4347173483867509E-3</v>
      </c>
      <c r="D137" s="148">
        <v>140.17646496</v>
      </c>
      <c r="E137" s="6">
        <v>1.0921642905650205E-3</v>
      </c>
    </row>
    <row r="138" spans="1:5" x14ac:dyDescent="0.35">
      <c r="A138" s="23" t="s">
        <v>94</v>
      </c>
      <c r="B138" s="148">
        <v>229.53823590000002</v>
      </c>
      <c r="C138" s="6">
        <v>2.4114045075461815E-3</v>
      </c>
      <c r="D138" s="148">
        <v>138.28511118</v>
      </c>
      <c r="E138" s="6">
        <v>1.0774280860250457E-3</v>
      </c>
    </row>
    <row r="139" spans="1:5" x14ac:dyDescent="0.35">
      <c r="A139" s="23" t="s">
        <v>180</v>
      </c>
      <c r="B139" s="148">
        <v>20.840639969999998</v>
      </c>
      <c r="C139" s="6">
        <v>2.1894048704678185E-4</v>
      </c>
      <c r="D139" s="148">
        <v>135.76412587000002</v>
      </c>
      <c r="E139" s="6">
        <v>1.0577862001106971E-3</v>
      </c>
    </row>
    <row r="140" spans="1:5" x14ac:dyDescent="0.35">
      <c r="A140" s="23" t="s">
        <v>247</v>
      </c>
      <c r="B140" s="148">
        <v>128.83927173999999</v>
      </c>
      <c r="C140" s="6">
        <v>1.3535156763954345E-3</v>
      </c>
      <c r="D140" s="148">
        <v>132.95925576000002</v>
      </c>
      <c r="E140" s="6">
        <v>1.035932467569437E-3</v>
      </c>
    </row>
    <row r="141" spans="1:5" x14ac:dyDescent="0.35">
      <c r="A141" s="23" t="s">
        <v>253</v>
      </c>
      <c r="B141" s="148">
        <v>96.53192387</v>
      </c>
      <c r="C141" s="6">
        <v>1.0141121605710781E-3</v>
      </c>
      <c r="D141" s="148">
        <v>130.49301732999999</v>
      </c>
      <c r="E141" s="6">
        <v>1.0167171339110102E-3</v>
      </c>
    </row>
    <row r="142" spans="1:5" x14ac:dyDescent="0.35">
      <c r="A142" s="23" t="s">
        <v>154</v>
      </c>
      <c r="B142" s="148">
        <v>95.565956849999992</v>
      </c>
      <c r="C142" s="6">
        <v>1.0039642337255318E-3</v>
      </c>
      <c r="D142" s="148">
        <v>128.07327916</v>
      </c>
      <c r="E142" s="6">
        <v>9.9786410018280714E-4</v>
      </c>
    </row>
    <row r="143" spans="1:5" x14ac:dyDescent="0.35">
      <c r="A143" s="23" t="s">
        <v>121</v>
      </c>
      <c r="B143" s="148">
        <v>77.946371319999997</v>
      </c>
      <c r="C143" s="6">
        <v>8.1886240177345712E-4</v>
      </c>
      <c r="D143" s="148">
        <v>127.83903246</v>
      </c>
      <c r="E143" s="6">
        <v>9.9603900150453976E-4</v>
      </c>
    </row>
    <row r="144" spans="1:5" x14ac:dyDescent="0.35">
      <c r="A144" s="23" t="s">
        <v>120</v>
      </c>
      <c r="B144" s="148">
        <v>115.43487626999999</v>
      </c>
      <c r="C144" s="6">
        <v>1.2126963504537141E-3</v>
      </c>
      <c r="D144" s="148">
        <v>127.48479859999999</v>
      </c>
      <c r="E144" s="6">
        <v>9.9327904053312125E-4</v>
      </c>
    </row>
    <row r="145" spans="1:5" x14ac:dyDescent="0.35">
      <c r="A145" s="23" t="s">
        <v>159</v>
      </c>
      <c r="B145" s="148">
        <v>144.14234519499999</v>
      </c>
      <c r="C145" s="6">
        <v>1.5142814859086431E-3</v>
      </c>
      <c r="D145" s="148">
        <v>125.76960018999999</v>
      </c>
      <c r="E145" s="6">
        <v>9.799153246256723E-4</v>
      </c>
    </row>
    <row r="146" spans="1:5" x14ac:dyDescent="0.35">
      <c r="A146" s="23" t="s">
        <v>200</v>
      </c>
      <c r="B146" s="148">
        <v>85.048132370000005</v>
      </c>
      <c r="C146" s="6">
        <v>8.9346966073551798E-4</v>
      </c>
      <c r="D146" s="148">
        <v>117.89352312000001</v>
      </c>
      <c r="E146" s="6">
        <v>9.1855002961665241E-4</v>
      </c>
    </row>
    <row r="147" spans="1:5" x14ac:dyDescent="0.35">
      <c r="A147" s="23" t="s">
        <v>122</v>
      </c>
      <c r="B147" s="148">
        <v>97.358245620000005</v>
      </c>
      <c r="C147" s="6">
        <v>1.0227930497694318E-3</v>
      </c>
      <c r="D147" s="148">
        <v>115.62076526999999</v>
      </c>
      <c r="E147" s="6">
        <v>9.008421714139244E-4</v>
      </c>
    </row>
    <row r="148" spans="1:5" x14ac:dyDescent="0.35">
      <c r="A148" s="23" t="s">
        <v>206</v>
      </c>
      <c r="B148" s="148">
        <v>120.56782368</v>
      </c>
      <c r="C148" s="6">
        <v>1.26662031860194E-3</v>
      </c>
      <c r="D148" s="148">
        <v>104.62812748</v>
      </c>
      <c r="E148" s="6">
        <v>8.1519465236156797E-4</v>
      </c>
    </row>
    <row r="149" spans="1:5" x14ac:dyDescent="0.35">
      <c r="A149" s="23" t="s">
        <v>162</v>
      </c>
      <c r="B149" s="148">
        <v>73.35628598000001</v>
      </c>
      <c r="C149" s="6">
        <v>7.7064144880020303E-4</v>
      </c>
      <c r="D149" s="148">
        <v>104.34675779000001</v>
      </c>
      <c r="E149" s="6">
        <v>8.1300240184395769E-4</v>
      </c>
    </row>
    <row r="150" spans="1:5" x14ac:dyDescent="0.35">
      <c r="A150" s="23" t="s">
        <v>164</v>
      </c>
      <c r="B150" s="148">
        <v>95.229670209999995</v>
      </c>
      <c r="C150" s="6">
        <v>1.0004313882440634E-3</v>
      </c>
      <c r="D150" s="148">
        <v>102.33911636000001</v>
      </c>
      <c r="E150" s="6">
        <v>7.9736015919837095E-4</v>
      </c>
    </row>
    <row r="151" spans="1:5" x14ac:dyDescent="0.35">
      <c r="A151" s="23" t="s">
        <v>203</v>
      </c>
      <c r="B151" s="148">
        <v>128.1877576</v>
      </c>
      <c r="C151" s="6">
        <v>1.3466712213626333E-3</v>
      </c>
      <c r="D151" s="148">
        <v>102.29644434999999</v>
      </c>
      <c r="E151" s="6">
        <v>7.9702768651444399E-4</v>
      </c>
    </row>
    <row r="152" spans="1:5" x14ac:dyDescent="0.35">
      <c r="A152" s="23" t="s">
        <v>214</v>
      </c>
      <c r="B152" s="148">
        <v>164.23585194</v>
      </c>
      <c r="C152" s="6">
        <v>1.725372995553301E-3</v>
      </c>
      <c r="D152" s="148">
        <v>100.5533913</v>
      </c>
      <c r="E152" s="6">
        <v>7.8344694528007441E-4</v>
      </c>
    </row>
    <row r="153" spans="1:5" x14ac:dyDescent="0.35">
      <c r="A153" s="23" t="s">
        <v>254</v>
      </c>
      <c r="B153" s="148">
        <v>81.896213329999995</v>
      </c>
      <c r="C153" s="6">
        <v>8.6035730474534697E-4</v>
      </c>
      <c r="D153" s="148">
        <v>89.808773700000003</v>
      </c>
      <c r="E153" s="6">
        <v>6.9973183902564691E-4</v>
      </c>
    </row>
    <row r="154" spans="1:5" x14ac:dyDescent="0.35">
      <c r="A154" s="23" t="s">
        <v>256</v>
      </c>
      <c r="B154" s="148">
        <v>78.654372120000005</v>
      </c>
      <c r="C154" s="6">
        <v>8.2630027509234991E-4</v>
      </c>
      <c r="D154" s="148">
        <v>88.142985620000005</v>
      </c>
      <c r="E154" s="6">
        <v>6.8675309643041879E-4</v>
      </c>
    </row>
    <row r="155" spans="1:5" x14ac:dyDescent="0.35">
      <c r="A155" s="23" t="s">
        <v>89</v>
      </c>
      <c r="B155" s="148">
        <v>60.124673420000001</v>
      </c>
      <c r="C155" s="6">
        <v>6.3163728662136184E-4</v>
      </c>
      <c r="D155" s="148">
        <v>80.096696850000001</v>
      </c>
      <c r="E155" s="6">
        <v>6.2406162201867634E-4</v>
      </c>
    </row>
    <row r="156" spans="1:5" x14ac:dyDescent="0.35">
      <c r="A156" s="23" t="s">
        <v>83</v>
      </c>
      <c r="B156" s="148">
        <v>73.690029760000002</v>
      </c>
      <c r="C156" s="6">
        <v>7.7414758037040504E-4</v>
      </c>
      <c r="D156" s="148">
        <v>78.501741620000004</v>
      </c>
      <c r="E156" s="6">
        <v>6.1163476314651842E-4</v>
      </c>
    </row>
    <row r="157" spans="1:5" x14ac:dyDescent="0.35">
      <c r="A157" s="23" t="s">
        <v>174</v>
      </c>
      <c r="B157" s="148">
        <v>56.045968880000004</v>
      </c>
      <c r="C157" s="6">
        <v>5.8878862363438169E-4</v>
      </c>
      <c r="D157" s="148">
        <v>77.828008980000007</v>
      </c>
      <c r="E157" s="6">
        <v>6.063854744659537E-4</v>
      </c>
    </row>
    <row r="158" spans="1:5" x14ac:dyDescent="0.35">
      <c r="A158" s="23" t="s">
        <v>31</v>
      </c>
      <c r="B158" s="148">
        <v>68.602834029999997</v>
      </c>
      <c r="C158" s="6">
        <v>7.2070425461688646E-4</v>
      </c>
      <c r="D158" s="148">
        <v>73.735515950000007</v>
      </c>
      <c r="E158" s="6">
        <v>5.7449941750177167E-4</v>
      </c>
    </row>
    <row r="159" spans="1:5" x14ac:dyDescent="0.35">
      <c r="A159" s="23" t="s">
        <v>158</v>
      </c>
      <c r="B159" s="148">
        <v>66.853956850000003</v>
      </c>
      <c r="C159" s="6">
        <v>7.023314972483324E-4</v>
      </c>
      <c r="D159" s="148">
        <v>73.628562520000003</v>
      </c>
      <c r="E159" s="6">
        <v>5.7366610559714639E-4</v>
      </c>
    </row>
    <row r="160" spans="1:5" x14ac:dyDescent="0.35">
      <c r="A160" s="23" t="s">
        <v>227</v>
      </c>
      <c r="B160" s="148">
        <v>34.730057770000002</v>
      </c>
      <c r="C160" s="6">
        <v>3.6485519515102834E-4</v>
      </c>
      <c r="D160" s="148">
        <v>68.892798630000001</v>
      </c>
      <c r="E160" s="6">
        <v>5.3676809842681853E-4</v>
      </c>
    </row>
    <row r="161" spans="1:5" x14ac:dyDescent="0.35">
      <c r="A161" s="23" t="s">
        <v>249</v>
      </c>
      <c r="B161" s="148">
        <v>96.310327540000003</v>
      </c>
      <c r="C161" s="6">
        <v>1.0117841894297017E-3</v>
      </c>
      <c r="D161" s="148">
        <v>65.895530039999997</v>
      </c>
      <c r="E161" s="6">
        <v>5.1341532145270747E-4</v>
      </c>
    </row>
    <row r="162" spans="1:5" x14ac:dyDescent="0.35">
      <c r="A162" s="23" t="s">
        <v>194</v>
      </c>
      <c r="B162" s="148">
        <v>56.014010549999995</v>
      </c>
      <c r="C162" s="6">
        <v>5.8845288671145247E-4</v>
      </c>
      <c r="D162" s="148">
        <v>65.743487649999992</v>
      </c>
      <c r="E162" s="6">
        <v>5.1223070555404327E-4</v>
      </c>
    </row>
    <row r="163" spans="1:5" x14ac:dyDescent="0.35">
      <c r="A163" s="23" t="s">
        <v>6</v>
      </c>
      <c r="B163" s="148">
        <v>96.104483879999989</v>
      </c>
      <c r="C163" s="6">
        <v>1.0096217073158717E-3</v>
      </c>
      <c r="D163" s="148">
        <v>65.481646639999994</v>
      </c>
      <c r="E163" s="6">
        <v>5.1019060987172538E-4</v>
      </c>
    </row>
    <row r="164" spans="1:5" x14ac:dyDescent="0.35">
      <c r="A164" s="23" t="s">
        <v>242</v>
      </c>
      <c r="B164" s="148">
        <v>45.723711899999998</v>
      </c>
      <c r="C164" s="6">
        <v>4.8034857698147433E-4</v>
      </c>
      <c r="D164" s="148">
        <v>63.927686180000002</v>
      </c>
      <c r="E164" s="6">
        <v>4.9808315571495034E-4</v>
      </c>
    </row>
    <row r="165" spans="1:5" x14ac:dyDescent="0.35">
      <c r="A165" s="23" t="s">
        <v>255</v>
      </c>
      <c r="B165" s="148">
        <v>47.587810130000001</v>
      </c>
      <c r="C165" s="6">
        <v>4.9993178435738699E-4</v>
      </c>
      <c r="D165" s="148">
        <v>62.805888279999998</v>
      </c>
      <c r="E165" s="6">
        <v>4.8934283252331865E-4</v>
      </c>
    </row>
    <row r="166" spans="1:5" x14ac:dyDescent="0.35">
      <c r="A166" s="23" t="s">
        <v>191</v>
      </c>
      <c r="B166" s="148">
        <v>64.168504589999998</v>
      </c>
      <c r="C166" s="6">
        <v>6.7411958885244623E-4</v>
      </c>
      <c r="D166" s="148">
        <v>61.551161790000002</v>
      </c>
      <c r="E166" s="6">
        <v>4.7956681579187216E-4</v>
      </c>
    </row>
    <row r="167" spans="1:5" x14ac:dyDescent="0.35">
      <c r="A167" s="23" t="s">
        <v>0</v>
      </c>
      <c r="B167" s="148">
        <v>80.90803373</v>
      </c>
      <c r="C167" s="6">
        <v>8.4997602455312972E-4</v>
      </c>
      <c r="D167" s="148">
        <v>58.58179414</v>
      </c>
      <c r="E167" s="6">
        <v>4.5643142488431581E-4</v>
      </c>
    </row>
    <row r="168" spans="1:5" x14ac:dyDescent="0.35">
      <c r="A168" s="23" t="s">
        <v>228</v>
      </c>
      <c r="B168" s="148">
        <v>51.69679507</v>
      </c>
      <c r="C168" s="6">
        <v>5.4309855684261271E-4</v>
      </c>
      <c r="D168" s="148">
        <v>57.748598119999997</v>
      </c>
      <c r="E168" s="6">
        <v>4.4993970075398788E-4</v>
      </c>
    </row>
    <row r="169" spans="1:5" x14ac:dyDescent="0.35">
      <c r="A169" s="23" t="s">
        <v>150</v>
      </c>
      <c r="B169" s="148">
        <v>56.45653137</v>
      </c>
      <c r="C169" s="6">
        <v>5.9310177100668565E-4</v>
      </c>
      <c r="D169" s="148">
        <v>54.485079020000001</v>
      </c>
      <c r="E169" s="6">
        <v>4.2451247212745642E-4</v>
      </c>
    </row>
    <row r="170" spans="1:5" x14ac:dyDescent="0.35">
      <c r="A170" s="23" t="s">
        <v>186</v>
      </c>
      <c r="B170" s="148">
        <v>43.677703999999999</v>
      </c>
      <c r="C170" s="6">
        <v>4.5885432504044033E-4</v>
      </c>
      <c r="D170" s="148">
        <v>51.586919739999999</v>
      </c>
      <c r="E170" s="6">
        <v>4.0193189075176793E-4</v>
      </c>
    </row>
    <row r="171" spans="1:5" x14ac:dyDescent="0.35">
      <c r="A171" s="23" t="s">
        <v>244</v>
      </c>
      <c r="B171" s="148">
        <v>23.71347519</v>
      </c>
      <c r="C171" s="6">
        <v>2.4912093943103505E-4</v>
      </c>
      <c r="D171" s="148">
        <v>47.35359338</v>
      </c>
      <c r="E171" s="6">
        <v>3.6894855162976245E-4</v>
      </c>
    </row>
    <row r="172" spans="1:5" x14ac:dyDescent="0.35">
      <c r="A172" s="23" t="s">
        <v>248</v>
      </c>
      <c r="B172" s="148">
        <v>38.691782350000004</v>
      </c>
      <c r="C172" s="6">
        <v>4.0647492997390326E-4</v>
      </c>
      <c r="D172" s="148">
        <v>46.78593008</v>
      </c>
      <c r="E172" s="6">
        <v>3.6452568659673984E-4</v>
      </c>
    </row>
    <row r="173" spans="1:5" x14ac:dyDescent="0.35">
      <c r="A173" s="23" t="s">
        <v>138</v>
      </c>
      <c r="B173" s="148">
        <v>48.691421740000003</v>
      </c>
      <c r="C173" s="6">
        <v>5.1152573078857633E-4</v>
      </c>
      <c r="D173" s="148">
        <v>46.658923770000001</v>
      </c>
      <c r="E173" s="6">
        <v>3.6353613562969261E-4</v>
      </c>
    </row>
    <row r="174" spans="1:5" x14ac:dyDescent="0.35">
      <c r="A174" s="23" t="s">
        <v>113</v>
      </c>
      <c r="B174" s="148">
        <v>41.472760340000001</v>
      </c>
      <c r="C174" s="6">
        <v>4.3569038000199469E-4</v>
      </c>
      <c r="D174" s="148">
        <v>46.37920158</v>
      </c>
      <c r="E174" s="6">
        <v>3.6135672136579448E-4</v>
      </c>
    </row>
    <row r="175" spans="1:5" x14ac:dyDescent="0.35">
      <c r="A175" s="23" t="s">
        <v>224</v>
      </c>
      <c r="B175" s="148">
        <v>22.02554619</v>
      </c>
      <c r="C175" s="6">
        <v>2.313884706636478E-4</v>
      </c>
      <c r="D175" s="148">
        <v>45.552780310000003</v>
      </c>
      <c r="E175" s="6">
        <v>3.5491778170274225E-4</v>
      </c>
    </row>
    <row r="176" spans="1:5" x14ac:dyDescent="0.35">
      <c r="A176" s="23" t="s">
        <v>144</v>
      </c>
      <c r="B176" s="148">
        <v>48.851423659999995</v>
      </c>
      <c r="C176" s="6">
        <v>5.1320662438606877E-4</v>
      </c>
      <c r="D176" s="148">
        <v>45.359117859999998</v>
      </c>
      <c r="E176" s="6">
        <v>3.5340888923371264E-4</v>
      </c>
    </row>
    <row r="177" spans="1:5" x14ac:dyDescent="0.35">
      <c r="A177" s="23" t="s">
        <v>74</v>
      </c>
      <c r="B177" s="148">
        <v>31.226577640000002</v>
      </c>
      <c r="C177" s="6">
        <v>3.2804952857240635E-4</v>
      </c>
      <c r="D177" s="148">
        <v>42.421480090000003</v>
      </c>
      <c r="E177" s="6">
        <v>3.3052071701504114E-4</v>
      </c>
    </row>
    <row r="178" spans="1:5" x14ac:dyDescent="0.35">
      <c r="A178" s="23" t="s">
        <v>188</v>
      </c>
      <c r="B178" s="148">
        <v>52.895029469999997</v>
      </c>
      <c r="C178" s="6">
        <v>5.5568655910693133E-4</v>
      </c>
      <c r="D178" s="148">
        <v>39.792359279999999</v>
      </c>
      <c r="E178" s="6">
        <v>3.1003630927168164E-4</v>
      </c>
    </row>
    <row r="179" spans="1:5" x14ac:dyDescent="0.35">
      <c r="A179" s="23" t="s">
        <v>61</v>
      </c>
      <c r="B179" s="148">
        <v>26.323427629999998</v>
      </c>
      <c r="C179" s="6">
        <v>2.7653968756953268E-4</v>
      </c>
      <c r="D179" s="148">
        <v>38.752179570000003</v>
      </c>
      <c r="E179" s="6">
        <v>3.0193190219195929E-4</v>
      </c>
    </row>
    <row r="180" spans="1:5" x14ac:dyDescent="0.35">
      <c r="A180" s="23" t="s">
        <v>240</v>
      </c>
      <c r="B180" s="148">
        <v>25.768448410000001</v>
      </c>
      <c r="C180" s="6">
        <v>2.7070937617302318E-4</v>
      </c>
      <c r="D180" s="148">
        <v>38.715319549999997</v>
      </c>
      <c r="E180" s="6">
        <v>3.016447127725014E-4</v>
      </c>
    </row>
    <row r="181" spans="1:5" x14ac:dyDescent="0.35">
      <c r="A181" s="23" t="s">
        <v>193</v>
      </c>
      <c r="B181" s="148">
        <v>29.79528548</v>
      </c>
      <c r="C181" s="6">
        <v>3.1301314758469523E-4</v>
      </c>
      <c r="D181" s="148">
        <v>38.518306439999996</v>
      </c>
      <c r="E181" s="6">
        <v>3.0010971412935147E-4</v>
      </c>
    </row>
    <row r="182" spans="1:5" x14ac:dyDescent="0.35">
      <c r="A182" s="23" t="s">
        <v>93</v>
      </c>
      <c r="B182" s="148">
        <v>36.992902630000003</v>
      </c>
      <c r="C182" s="6">
        <v>3.8862741886742447E-4</v>
      </c>
      <c r="D182" s="148">
        <v>33.941142630000002</v>
      </c>
      <c r="E182" s="6">
        <v>2.6444741613392816E-4</v>
      </c>
    </row>
    <row r="183" spans="1:5" x14ac:dyDescent="0.35">
      <c r="A183" s="23" t="s">
        <v>192</v>
      </c>
      <c r="B183" s="148">
        <v>25.023343799999999</v>
      </c>
      <c r="C183" s="6">
        <v>2.6288171030244373E-4</v>
      </c>
      <c r="D183" s="148">
        <v>32.120706570000003</v>
      </c>
      <c r="E183" s="6">
        <v>2.5026375656913441E-4</v>
      </c>
    </row>
    <row r="184" spans="1:5" x14ac:dyDescent="0.35">
      <c r="A184" s="23" t="s">
        <v>139</v>
      </c>
      <c r="B184" s="148">
        <v>25.637864499999999</v>
      </c>
      <c r="C184" s="6">
        <v>2.6933753227105907E-4</v>
      </c>
      <c r="D184" s="148">
        <v>30.60026504</v>
      </c>
      <c r="E184" s="6">
        <v>2.3841746022094289E-4</v>
      </c>
    </row>
    <row r="185" spans="1:5" x14ac:dyDescent="0.35">
      <c r="A185" s="23" t="s">
        <v>17</v>
      </c>
      <c r="B185" s="148">
        <v>31.89087078</v>
      </c>
      <c r="C185" s="6">
        <v>3.3502823286473121E-4</v>
      </c>
      <c r="D185" s="148">
        <v>29.756359629999999</v>
      </c>
      <c r="E185" s="6">
        <v>2.3184229545501986E-4</v>
      </c>
    </row>
    <row r="186" spans="1:5" x14ac:dyDescent="0.35">
      <c r="A186" s="23" t="s">
        <v>19</v>
      </c>
      <c r="B186" s="148">
        <v>30.577333960000001</v>
      </c>
      <c r="C186" s="6">
        <v>3.2122892576386195E-4</v>
      </c>
      <c r="D186" s="148">
        <v>28.698668989999998</v>
      </c>
      <c r="E186" s="6">
        <v>2.2360145454208561E-4</v>
      </c>
    </row>
    <row r="187" spans="1:5" x14ac:dyDescent="0.35">
      <c r="A187" s="23" t="s">
        <v>208</v>
      </c>
      <c r="B187" s="148">
        <v>27.89464147</v>
      </c>
      <c r="C187" s="6">
        <v>2.930460100183363E-4</v>
      </c>
      <c r="D187" s="148">
        <v>28.695547670000003</v>
      </c>
      <c r="E187" s="6">
        <v>2.2357713523681283E-4</v>
      </c>
    </row>
    <row r="188" spans="1:5" x14ac:dyDescent="0.35">
      <c r="A188" s="23" t="s">
        <v>262</v>
      </c>
      <c r="B188" s="148">
        <v>12.04689434</v>
      </c>
      <c r="C188" s="6">
        <v>1.2655815358825182E-4</v>
      </c>
      <c r="D188" s="148">
        <v>27.474839629999998</v>
      </c>
      <c r="E188" s="6">
        <v>2.140661682504927E-4</v>
      </c>
    </row>
    <row r="189" spans="1:5" x14ac:dyDescent="0.35">
      <c r="A189" s="23" t="s">
        <v>95</v>
      </c>
      <c r="B189" s="148">
        <v>33.471719540000002</v>
      </c>
      <c r="C189" s="6">
        <v>3.5163577456978097E-4</v>
      </c>
      <c r="D189" s="148">
        <v>26.882399149999998</v>
      </c>
      <c r="E189" s="6">
        <v>2.0945025546708902E-4</v>
      </c>
    </row>
    <row r="190" spans="1:5" x14ac:dyDescent="0.35">
      <c r="A190" s="23" t="s">
        <v>125</v>
      </c>
      <c r="B190" s="148">
        <v>26.918036449999999</v>
      </c>
      <c r="C190" s="6">
        <v>2.8278632610081154E-4</v>
      </c>
      <c r="D190" s="148">
        <v>26.445148750000001</v>
      </c>
      <c r="E190" s="6">
        <v>2.0604348334559531E-4</v>
      </c>
    </row>
    <row r="191" spans="1:5" x14ac:dyDescent="0.35">
      <c r="A191" s="23" t="s">
        <v>18</v>
      </c>
      <c r="B191" s="148">
        <v>5.7020085400000005</v>
      </c>
      <c r="C191" s="6">
        <v>5.990221647173869E-5</v>
      </c>
      <c r="D191" s="148">
        <v>25.624497420000001</v>
      </c>
      <c r="E191" s="6">
        <v>1.9964949932062758E-4</v>
      </c>
    </row>
    <row r="192" spans="1:5" x14ac:dyDescent="0.35">
      <c r="A192" s="23" t="s">
        <v>92</v>
      </c>
      <c r="B192" s="148">
        <v>30.631068840000001</v>
      </c>
      <c r="C192" s="6">
        <v>3.2179343533820972E-4</v>
      </c>
      <c r="D192" s="148">
        <v>25.568299589999999</v>
      </c>
      <c r="E192" s="6">
        <v>1.9921164220138319E-4</v>
      </c>
    </row>
    <row r="193" spans="1:5" x14ac:dyDescent="0.35">
      <c r="A193" s="23" t="s">
        <v>187</v>
      </c>
      <c r="B193" s="148">
        <v>8.7927155600000013</v>
      </c>
      <c r="C193" s="6">
        <v>9.2371512100461551E-5</v>
      </c>
      <c r="D193" s="148">
        <v>21.819428329999997</v>
      </c>
      <c r="E193" s="6">
        <v>1.7000286367165035E-4</v>
      </c>
    </row>
    <row r="194" spans="1:5" x14ac:dyDescent="0.35">
      <c r="A194" s="23" t="s">
        <v>8</v>
      </c>
      <c r="B194" s="148">
        <v>3.48622794</v>
      </c>
      <c r="C194" s="6">
        <v>3.6624424405317293E-5</v>
      </c>
      <c r="D194" s="148">
        <v>21.751396700000001</v>
      </c>
      <c r="E194" s="6">
        <v>1.6947280524182672E-4</v>
      </c>
    </row>
    <row r="195" spans="1:5" x14ac:dyDescent="0.35">
      <c r="A195" s="23" t="s">
        <v>96</v>
      </c>
      <c r="B195" s="148">
        <v>9.2731811300000011</v>
      </c>
      <c r="C195" s="6">
        <v>9.7419023408004657E-5</v>
      </c>
      <c r="D195" s="148">
        <v>21.48013654</v>
      </c>
      <c r="E195" s="6">
        <v>1.6735932163893021E-4</v>
      </c>
    </row>
    <row r="196" spans="1:5" x14ac:dyDescent="0.35">
      <c r="A196" s="23" t="s">
        <v>141</v>
      </c>
      <c r="B196" s="148">
        <v>15.45166375</v>
      </c>
      <c r="C196" s="6">
        <v>1.6232681875306653E-4</v>
      </c>
      <c r="D196" s="148">
        <v>19.06464158</v>
      </c>
      <c r="E196" s="6">
        <v>1.4853934825677522E-4</v>
      </c>
    </row>
    <row r="197" spans="1:5" x14ac:dyDescent="0.35">
      <c r="A197" s="23" t="s">
        <v>112</v>
      </c>
      <c r="B197" s="148">
        <v>21.33269263</v>
      </c>
      <c r="C197" s="6">
        <v>2.2410972605230867E-4</v>
      </c>
      <c r="D197" s="148">
        <v>18.56915085</v>
      </c>
      <c r="E197" s="6">
        <v>1.446788051779751E-4</v>
      </c>
    </row>
    <row r="198" spans="1:5" x14ac:dyDescent="0.35">
      <c r="A198" s="23" t="s">
        <v>140</v>
      </c>
      <c r="B198" s="148">
        <v>8.2531910800000006</v>
      </c>
      <c r="C198" s="6">
        <v>8.6703559840123085E-5</v>
      </c>
      <c r="D198" s="148">
        <v>18.476161569999999</v>
      </c>
      <c r="E198" s="6">
        <v>1.4395429289233334E-4</v>
      </c>
    </row>
    <row r="199" spans="1:5" x14ac:dyDescent="0.35">
      <c r="A199" s="23" t="s">
        <v>101</v>
      </c>
      <c r="B199" s="148">
        <v>18.104839079999998</v>
      </c>
      <c r="C199" s="6">
        <v>1.9019964318681189E-4</v>
      </c>
      <c r="D199" s="148">
        <v>18.427838920000003</v>
      </c>
      <c r="E199" s="6">
        <v>1.4357779407870918E-4</v>
      </c>
    </row>
    <row r="200" spans="1:5" x14ac:dyDescent="0.35">
      <c r="A200" s="23" t="s">
        <v>136</v>
      </c>
      <c r="B200" s="148">
        <v>13.900602189999999</v>
      </c>
      <c r="C200" s="6">
        <v>1.4603220525392352E-4</v>
      </c>
      <c r="D200" s="148">
        <v>17.157986860000001</v>
      </c>
      <c r="E200" s="6">
        <v>1.336839286953284E-4</v>
      </c>
    </row>
    <row r="201" spans="1:5" x14ac:dyDescent="0.35">
      <c r="A201" s="23" t="s">
        <v>91</v>
      </c>
      <c r="B201" s="148">
        <v>10.84542691</v>
      </c>
      <c r="C201" s="6">
        <v>1.1393618686008493E-4</v>
      </c>
      <c r="D201" s="148">
        <v>16.179949570000002</v>
      </c>
      <c r="E201" s="6">
        <v>1.2606369513269868E-4</v>
      </c>
    </row>
    <row r="202" spans="1:5" x14ac:dyDescent="0.35">
      <c r="A202" s="23" t="s">
        <v>209</v>
      </c>
      <c r="B202" s="148">
        <v>13.87050399</v>
      </c>
      <c r="C202" s="6">
        <v>1.4571600985029305E-4</v>
      </c>
      <c r="D202" s="148">
        <v>16.044984159999998</v>
      </c>
      <c r="E202" s="6">
        <v>1.2501213200970558E-4</v>
      </c>
    </row>
    <row r="203" spans="1:5" x14ac:dyDescent="0.35">
      <c r="A203" s="23" t="s">
        <v>137</v>
      </c>
      <c r="B203" s="148">
        <v>14.48909446</v>
      </c>
      <c r="C203" s="6">
        <v>1.5221458662045248E-4</v>
      </c>
      <c r="D203" s="148">
        <v>15.079000150000001</v>
      </c>
      <c r="E203" s="6">
        <v>1.1748580980376427E-4</v>
      </c>
    </row>
    <row r="204" spans="1:5" x14ac:dyDescent="0.35">
      <c r="A204" s="23" t="s">
        <v>111</v>
      </c>
      <c r="B204" s="148">
        <v>9.2127078200000003</v>
      </c>
      <c r="C204" s="6">
        <v>9.6783723534114497E-5</v>
      </c>
      <c r="D204" s="148">
        <v>13.74139521</v>
      </c>
      <c r="E204" s="6">
        <v>1.0706405783014846E-4</v>
      </c>
    </row>
    <row r="205" spans="1:5" x14ac:dyDescent="0.35">
      <c r="A205" s="23" t="s">
        <v>59</v>
      </c>
      <c r="B205" s="148">
        <v>8.3434553999999999</v>
      </c>
      <c r="C205" s="6">
        <v>8.7651827945718419E-5</v>
      </c>
      <c r="D205" s="148">
        <v>13.45277658</v>
      </c>
      <c r="E205" s="6">
        <v>1.0481532826368559E-4</v>
      </c>
    </row>
    <row r="206" spans="1:5" x14ac:dyDescent="0.35">
      <c r="A206" s="23" t="s">
        <v>245</v>
      </c>
      <c r="B206" s="148">
        <v>11.236816210000001</v>
      </c>
      <c r="C206" s="6">
        <v>1.1804791107250119E-4</v>
      </c>
      <c r="D206" s="148">
        <v>13.043278279999999</v>
      </c>
      <c r="E206" s="6">
        <v>1.0162478254379813E-4</v>
      </c>
    </row>
    <row r="207" spans="1:5" x14ac:dyDescent="0.35">
      <c r="A207" s="23" t="s">
        <v>126</v>
      </c>
      <c r="B207" s="148">
        <v>11.133452249999999</v>
      </c>
      <c r="C207" s="6">
        <v>1.1696202523703448E-4</v>
      </c>
      <c r="D207" s="148">
        <v>11.652306169999999</v>
      </c>
      <c r="E207" s="6">
        <v>9.0787228121610479E-5</v>
      </c>
    </row>
    <row r="208" spans="1:5" x14ac:dyDescent="0.35">
      <c r="A208" s="23" t="s">
        <v>43</v>
      </c>
      <c r="B208" s="148">
        <v>8.3075448299999994</v>
      </c>
      <c r="C208" s="6">
        <v>8.7274570927831953E-5</v>
      </c>
      <c r="D208" s="148">
        <v>9.4982896799999992</v>
      </c>
      <c r="E208" s="6">
        <v>7.4004525744734929E-5</v>
      </c>
    </row>
    <row r="209" spans="1:5" x14ac:dyDescent="0.35">
      <c r="A209" s="23" t="s">
        <v>42</v>
      </c>
      <c r="B209" s="148">
        <v>5.4705096900000001</v>
      </c>
      <c r="C209" s="6">
        <v>5.7470214813309295E-5</v>
      </c>
      <c r="D209" s="148">
        <v>8.2306866100000011</v>
      </c>
      <c r="E209" s="6">
        <v>6.4128183035852635E-5</v>
      </c>
    </row>
    <row r="210" spans="1:5" x14ac:dyDescent="0.35">
      <c r="A210" s="23" t="s">
        <v>90</v>
      </c>
      <c r="B210" s="148">
        <v>7.6300667100000004</v>
      </c>
      <c r="C210" s="6">
        <v>8.0157352369771625E-5</v>
      </c>
      <c r="D210" s="148">
        <v>8.1567359400000008</v>
      </c>
      <c r="E210" s="6">
        <v>6.3552007277244336E-5</v>
      </c>
    </row>
    <row r="211" spans="1:5" x14ac:dyDescent="0.35">
      <c r="A211" s="23" t="s">
        <v>102</v>
      </c>
      <c r="B211" s="148">
        <v>5.0212647199999996</v>
      </c>
      <c r="C211" s="6">
        <v>5.2750690236487142E-5</v>
      </c>
      <c r="D211" s="148">
        <v>6.8287597800000004</v>
      </c>
      <c r="E211" s="6">
        <v>5.3205276525491324E-5</v>
      </c>
    </row>
    <row r="212" spans="1:5" x14ac:dyDescent="0.35">
      <c r="A212" s="23" t="s">
        <v>153</v>
      </c>
      <c r="B212" s="148">
        <v>15.23278333</v>
      </c>
      <c r="C212" s="6">
        <v>1.6002737949262217E-4</v>
      </c>
      <c r="D212" s="148">
        <v>6.2399784800000004</v>
      </c>
      <c r="E212" s="6">
        <v>4.8617873704369059E-5</v>
      </c>
    </row>
    <row r="213" spans="1:5" x14ac:dyDescent="0.35">
      <c r="A213" s="23" t="s">
        <v>45</v>
      </c>
      <c r="B213" s="148">
        <v>3.9143239900000002</v>
      </c>
      <c r="C213" s="6">
        <v>4.1121769871902002E-5</v>
      </c>
      <c r="D213" s="148">
        <v>5.9144929699999995</v>
      </c>
      <c r="E213" s="6">
        <v>4.6081901269768257E-5</v>
      </c>
    </row>
    <row r="214" spans="1:5" x14ac:dyDescent="0.35">
      <c r="A214" s="23" t="s">
        <v>177</v>
      </c>
      <c r="B214" s="148">
        <v>5.6833717400000001</v>
      </c>
      <c r="C214" s="6">
        <v>5.9706428334960397E-5</v>
      </c>
      <c r="D214" s="148">
        <v>5.6554935099999994</v>
      </c>
      <c r="E214" s="6">
        <v>4.4063945105954728E-5</v>
      </c>
    </row>
    <row r="215" spans="1:5" x14ac:dyDescent="0.35">
      <c r="A215" s="23" t="s">
        <v>77</v>
      </c>
      <c r="B215" s="148">
        <v>3.83676365</v>
      </c>
      <c r="C215" s="6">
        <v>4.0306962906302182E-5</v>
      </c>
      <c r="D215" s="148">
        <v>5.5668045399999997</v>
      </c>
      <c r="E215" s="6">
        <v>4.3372938052604991E-5</v>
      </c>
    </row>
    <row r="216" spans="1:5" x14ac:dyDescent="0.35">
      <c r="A216" s="23" t="s">
        <v>1</v>
      </c>
      <c r="B216" s="148">
        <v>9.2434963000000003</v>
      </c>
      <c r="C216" s="6">
        <v>9.7107170645927446E-5</v>
      </c>
      <c r="D216" s="148">
        <v>5.1934425599999994</v>
      </c>
      <c r="E216" s="6">
        <v>4.046394315016533E-5</v>
      </c>
    </row>
    <row r="217" spans="1:5" x14ac:dyDescent="0.35">
      <c r="A217" s="23" t="s">
        <v>118</v>
      </c>
      <c r="B217" s="148">
        <v>5.0923880099999996</v>
      </c>
      <c r="C217" s="6">
        <v>5.3497873037753567E-5</v>
      </c>
      <c r="D217" s="148">
        <v>4.8841762300000005</v>
      </c>
      <c r="E217" s="6">
        <v>3.8054340068817255E-5</v>
      </c>
    </row>
    <row r="218" spans="1:5" x14ac:dyDescent="0.35">
      <c r="A218" s="23" t="s">
        <v>55</v>
      </c>
      <c r="B218" s="148">
        <v>2.0602233999999999</v>
      </c>
      <c r="C218" s="6">
        <v>2.1643592292294511E-5</v>
      </c>
      <c r="D218" s="148">
        <v>4.8736387400000005</v>
      </c>
      <c r="E218" s="6">
        <v>3.7972238766765801E-5</v>
      </c>
    </row>
    <row r="219" spans="1:5" x14ac:dyDescent="0.35">
      <c r="A219" s="23" t="s">
        <v>10</v>
      </c>
      <c r="B219" s="148">
        <v>9.2496878999999996</v>
      </c>
      <c r="C219" s="6">
        <v>9.717221624536921E-5</v>
      </c>
      <c r="D219" s="148">
        <v>4.6864782699999994</v>
      </c>
      <c r="E219" s="6">
        <v>3.6514005517712931E-5</v>
      </c>
    </row>
    <row r="220" spans="1:5" x14ac:dyDescent="0.35">
      <c r="A220" s="23" t="s">
        <v>87</v>
      </c>
      <c r="B220" s="148">
        <v>11.271523550000001</v>
      </c>
      <c r="C220" s="6">
        <v>1.1841252760705276E-4</v>
      </c>
      <c r="D220" s="148">
        <v>4.5843868800000003</v>
      </c>
      <c r="E220" s="6">
        <v>3.5718575481979303E-5</v>
      </c>
    </row>
    <row r="221" spans="1:5" x14ac:dyDescent="0.35">
      <c r="A221" s="23" t="s">
        <v>40</v>
      </c>
      <c r="B221" s="148">
        <v>17.544671789999999</v>
      </c>
      <c r="C221" s="6">
        <v>1.8431482873404939E-4</v>
      </c>
      <c r="D221" s="148">
        <v>4.3385649800000001</v>
      </c>
      <c r="E221" s="6">
        <v>3.3803290336962583E-5</v>
      </c>
    </row>
    <row r="222" spans="1:5" x14ac:dyDescent="0.35">
      <c r="A222" s="23" t="s">
        <v>60</v>
      </c>
      <c r="B222" s="148">
        <v>4.1994470899999996</v>
      </c>
      <c r="C222" s="6">
        <v>4.4117118885758996E-5</v>
      </c>
      <c r="D222" s="148">
        <v>4.1408097000000001</v>
      </c>
      <c r="E222" s="6">
        <v>3.2262509185516664E-5</v>
      </c>
    </row>
    <row r="223" spans="1:5" x14ac:dyDescent="0.35">
      <c r="A223" s="23" t="s">
        <v>29</v>
      </c>
      <c r="B223" s="148">
        <v>3.9661878500000003</v>
      </c>
      <c r="C223" s="6">
        <v>4.1666623522503503E-5</v>
      </c>
      <c r="D223" s="148">
        <v>3.9985735299999998</v>
      </c>
      <c r="E223" s="6">
        <v>3.1154297006353316E-5</v>
      </c>
    </row>
    <row r="224" spans="1:5" x14ac:dyDescent="0.35">
      <c r="A224" s="23" t="s">
        <v>84</v>
      </c>
      <c r="B224" s="148">
        <v>7.3355456500000003</v>
      </c>
      <c r="C224" s="6">
        <v>7.70632734732139E-5</v>
      </c>
      <c r="D224" s="148">
        <v>3.5623078100000001</v>
      </c>
      <c r="E224" s="6">
        <v>2.7755196874119269E-5</v>
      </c>
    </row>
    <row r="225" spans="1:5" x14ac:dyDescent="0.35">
      <c r="A225" s="23" t="s">
        <v>3</v>
      </c>
      <c r="B225" s="148">
        <v>2.9021177400000004</v>
      </c>
      <c r="C225" s="6">
        <v>3.0488078695152757E-5</v>
      </c>
      <c r="D225" s="148">
        <v>3.1151472999999998</v>
      </c>
      <c r="E225" s="6">
        <v>2.4271211589483919E-5</v>
      </c>
    </row>
    <row r="226" spans="1:5" x14ac:dyDescent="0.35">
      <c r="A226" s="23" t="s">
        <v>163</v>
      </c>
      <c r="B226" s="148">
        <v>1.35664209</v>
      </c>
      <c r="C226" s="6">
        <v>1.4252147744038979E-5</v>
      </c>
      <c r="D226" s="148">
        <v>3.0627412299999999</v>
      </c>
      <c r="E226" s="6">
        <v>2.3862897410073109E-5</v>
      </c>
    </row>
    <row r="227" spans="1:5" x14ac:dyDescent="0.35">
      <c r="A227" s="23" t="s">
        <v>48</v>
      </c>
      <c r="B227" s="148">
        <v>1.7374949399999999</v>
      </c>
      <c r="C227" s="6">
        <v>1.8253181713830021E-5</v>
      </c>
      <c r="D227" s="148">
        <v>2.9616596099999999</v>
      </c>
      <c r="E227" s="6">
        <v>2.307533484864052E-5</v>
      </c>
    </row>
    <row r="228" spans="1:5" x14ac:dyDescent="0.35">
      <c r="A228" s="23" t="s">
        <v>47</v>
      </c>
      <c r="B228" s="148">
        <v>1.7029583899999998</v>
      </c>
      <c r="C228" s="6">
        <v>1.7890359406607201E-5</v>
      </c>
      <c r="D228" s="148">
        <v>2.6640111399999999</v>
      </c>
      <c r="E228" s="6">
        <v>2.0756250613151511E-5</v>
      </c>
    </row>
    <row r="229" spans="1:5" x14ac:dyDescent="0.35">
      <c r="A229" s="23" t="s">
        <v>44</v>
      </c>
      <c r="B229" s="148">
        <v>1.5658244399999999</v>
      </c>
      <c r="C229" s="6">
        <v>1.6449704328506496E-5</v>
      </c>
      <c r="D229" s="148">
        <v>2.5865415299999999</v>
      </c>
      <c r="E229" s="6">
        <v>2.0152657551576281E-5</v>
      </c>
    </row>
    <row r="230" spans="1:5" x14ac:dyDescent="0.35">
      <c r="A230" s="23" t="s">
        <v>178</v>
      </c>
      <c r="B230" s="148">
        <v>1.2908718799999999</v>
      </c>
      <c r="C230" s="6">
        <v>1.3561201504801724E-5</v>
      </c>
      <c r="D230" s="148">
        <v>2.5260761400000002</v>
      </c>
      <c r="E230" s="6">
        <v>1.9681550366843588E-5</v>
      </c>
    </row>
    <row r="231" spans="1:5" x14ac:dyDescent="0.35">
      <c r="A231" s="23" t="s">
        <v>63</v>
      </c>
      <c r="B231" s="148">
        <v>0.95570440000000001</v>
      </c>
      <c r="C231" s="6">
        <v>1.0040113312736837E-5</v>
      </c>
      <c r="D231" s="148">
        <v>2.4760979399999998</v>
      </c>
      <c r="E231" s="6">
        <v>1.9292152579117287E-5</v>
      </c>
    </row>
    <row r="232" spans="1:5" x14ac:dyDescent="0.35">
      <c r="A232" s="23" t="s">
        <v>53</v>
      </c>
      <c r="B232" s="148">
        <v>2.2596068599999999</v>
      </c>
      <c r="C232" s="6">
        <v>2.3738207040416975E-5</v>
      </c>
      <c r="D232" s="148">
        <v>2.3629337100000001</v>
      </c>
      <c r="E232" s="6">
        <v>1.841045014061911E-5</v>
      </c>
    </row>
    <row r="233" spans="1:5" x14ac:dyDescent="0.35">
      <c r="A233" s="23" t="s">
        <v>261</v>
      </c>
      <c r="B233" s="148">
        <v>0.17051232</v>
      </c>
      <c r="C233" s="6">
        <v>1.7913101729129255E-6</v>
      </c>
      <c r="D233" s="148">
        <v>1.3721922200000001</v>
      </c>
      <c r="E233" s="6">
        <v>1.0691233673946549E-5</v>
      </c>
    </row>
    <row r="234" spans="1:5" x14ac:dyDescent="0.35">
      <c r="A234" s="23" t="s">
        <v>124</v>
      </c>
      <c r="B234" s="148">
        <v>1.6416362</v>
      </c>
      <c r="C234" s="6">
        <v>1.7246141658750042E-5</v>
      </c>
      <c r="D234" s="148">
        <v>1.1869337799999999</v>
      </c>
      <c r="E234" s="6">
        <v>9.2478198116300805E-6</v>
      </c>
    </row>
    <row r="235" spans="1:5" x14ac:dyDescent="0.35">
      <c r="A235" s="23" t="s">
        <v>56</v>
      </c>
      <c r="B235" s="148">
        <v>0.93702209999999997</v>
      </c>
      <c r="C235" s="6">
        <v>9.8438471775777409E-6</v>
      </c>
      <c r="D235" s="148">
        <v>1.1628072199999999</v>
      </c>
      <c r="E235" s="6">
        <v>9.0598412711975369E-6</v>
      </c>
    </row>
    <row r="236" spans="1:5" x14ac:dyDescent="0.35">
      <c r="A236" s="23" t="s">
        <v>166</v>
      </c>
      <c r="B236" s="148">
        <v>2.1043412200000002</v>
      </c>
      <c r="C236" s="6">
        <v>2.2107070237892471E-5</v>
      </c>
      <c r="D236" s="148">
        <v>0.98221155000000004</v>
      </c>
      <c r="E236" s="6">
        <v>7.6527566949033094E-6</v>
      </c>
    </row>
    <row r="237" spans="1:5" x14ac:dyDescent="0.35">
      <c r="A237" s="23" t="s">
        <v>15</v>
      </c>
      <c r="B237" s="148">
        <v>0.47832574999999999</v>
      </c>
      <c r="C237" s="6">
        <v>5.0250315164394269E-6</v>
      </c>
      <c r="D237" s="148">
        <v>0.94070444999999991</v>
      </c>
      <c r="E237" s="6">
        <v>7.3293602357484327E-6</v>
      </c>
    </row>
    <row r="238" spans="1:5" x14ac:dyDescent="0.35">
      <c r="A238" s="23" t="s">
        <v>131</v>
      </c>
      <c r="B238" s="148">
        <v>0.80136466000000006</v>
      </c>
      <c r="C238" s="6">
        <v>8.4187035146252647E-6</v>
      </c>
      <c r="D238" s="148">
        <v>0.76852664000000004</v>
      </c>
      <c r="E238" s="6">
        <v>5.9878621764033875E-6</v>
      </c>
    </row>
    <row r="239" spans="1:5" x14ac:dyDescent="0.35">
      <c r="A239" s="23" t="s">
        <v>38</v>
      </c>
      <c r="B239" s="148">
        <v>5.8596629999999997E-2</v>
      </c>
      <c r="C239" s="6">
        <v>6.1558448924637652E-7</v>
      </c>
      <c r="D239" s="148">
        <v>0.74522865000000005</v>
      </c>
      <c r="E239" s="6">
        <v>5.8063393171473651E-6</v>
      </c>
    </row>
    <row r="240" spans="1:5" x14ac:dyDescent="0.35">
      <c r="A240" s="23" t="s">
        <v>69</v>
      </c>
      <c r="B240" s="148">
        <v>8.2278339999999991E-2</v>
      </c>
      <c r="C240" s="6">
        <v>8.6437172077881794E-7</v>
      </c>
      <c r="D240" s="148">
        <v>0.72180842000000001</v>
      </c>
      <c r="E240" s="6">
        <v>5.6238640429269838E-6</v>
      </c>
    </row>
    <row r="241" spans="1:5" x14ac:dyDescent="0.35">
      <c r="A241" s="23" t="s">
        <v>100</v>
      </c>
      <c r="B241" s="148">
        <v>2.4609091200000002</v>
      </c>
      <c r="C241" s="6">
        <v>2.5852979663112879E-5</v>
      </c>
      <c r="D241" s="148">
        <v>0.68772353000000008</v>
      </c>
      <c r="E241" s="6">
        <v>5.3582966403215647E-6</v>
      </c>
    </row>
    <row r="242" spans="1:5" x14ac:dyDescent="0.35">
      <c r="A242" s="23" t="s">
        <v>165</v>
      </c>
      <c r="B242" s="148">
        <v>0.90755176999999998</v>
      </c>
      <c r="C242" s="6">
        <v>9.5342478364386314E-6</v>
      </c>
      <c r="D242" s="148">
        <v>0.66480063</v>
      </c>
      <c r="E242" s="6">
        <v>5.1796962395814197E-6</v>
      </c>
    </row>
    <row r="243" spans="1:5" x14ac:dyDescent="0.35">
      <c r="A243" s="23" t="s">
        <v>85</v>
      </c>
      <c r="B243" s="148">
        <v>1.8152999999999999E-2</v>
      </c>
      <c r="C243" s="6">
        <v>1.9070559575336452E-7</v>
      </c>
      <c r="D243" s="148">
        <v>0.64126296999999999</v>
      </c>
      <c r="E243" s="6">
        <v>4.9963060268035729E-6</v>
      </c>
    </row>
    <row r="244" spans="1:5" x14ac:dyDescent="0.35">
      <c r="A244" s="23" t="s">
        <v>58</v>
      </c>
      <c r="B244" s="148">
        <v>0.53013577000000001</v>
      </c>
      <c r="C244" s="6">
        <v>5.5693195531327405E-6</v>
      </c>
      <c r="D244" s="148">
        <v>0.39620496999999999</v>
      </c>
      <c r="E244" s="6">
        <v>3.0869726961788064E-6</v>
      </c>
    </row>
    <row r="245" spans="1:5" x14ac:dyDescent="0.35">
      <c r="A245" s="23" t="s">
        <v>127</v>
      </c>
      <c r="B245" s="148">
        <v>1.8630799999999999E-2</v>
      </c>
      <c r="C245" s="6">
        <v>1.957251040247774E-7</v>
      </c>
      <c r="D245" s="148">
        <v>0.29969034999999999</v>
      </c>
      <c r="E245" s="6">
        <v>2.3349932429122989E-6</v>
      </c>
    </row>
    <row r="246" spans="1:5" x14ac:dyDescent="0.35">
      <c r="A246" s="23" t="s">
        <v>51</v>
      </c>
      <c r="B246" s="148">
        <v>0.26638464000000001</v>
      </c>
      <c r="C246" s="6">
        <v>2.7984928921250229E-6</v>
      </c>
      <c r="D246" s="148">
        <v>0.28224894</v>
      </c>
      <c r="E246" s="6">
        <v>2.199101064545985E-6</v>
      </c>
    </row>
    <row r="247" spans="1:5" x14ac:dyDescent="0.35">
      <c r="A247" s="23" t="s">
        <v>168</v>
      </c>
      <c r="B247" s="148">
        <v>3.1120709999999999E-2</v>
      </c>
      <c r="C247" s="6">
        <v>3.2693734042955378E-7</v>
      </c>
      <c r="D247" s="148">
        <v>0.27668804999999996</v>
      </c>
      <c r="E247" s="6">
        <v>2.1557742087610771E-6</v>
      </c>
    </row>
    <row r="248" spans="1:5" x14ac:dyDescent="0.35">
      <c r="A248" s="23" t="s">
        <v>57</v>
      </c>
      <c r="B248" s="148">
        <v>0.61557465</v>
      </c>
      <c r="C248" s="6">
        <v>6.4668941970428504E-6</v>
      </c>
      <c r="D248" s="148">
        <v>0.25246964999999999</v>
      </c>
      <c r="E248" s="6">
        <v>1.96708011048882E-6</v>
      </c>
    </row>
    <row r="249" spans="1:5" x14ac:dyDescent="0.35">
      <c r="A249" s="23" t="s">
        <v>161</v>
      </c>
      <c r="B249" s="148">
        <v>0.16437414</v>
      </c>
      <c r="C249" s="6">
        <v>1.7268257750865944E-6</v>
      </c>
      <c r="D249" s="148">
        <v>0.18287720999999998</v>
      </c>
      <c r="E249" s="6">
        <v>1.4248608593258124E-6</v>
      </c>
    </row>
    <row r="250" spans="1:5" x14ac:dyDescent="0.35">
      <c r="A250" s="23" t="s">
        <v>66</v>
      </c>
      <c r="B250" s="148">
        <v>1.32832098</v>
      </c>
      <c r="C250" s="6">
        <v>1.3954621486398559E-5</v>
      </c>
      <c r="D250" s="148">
        <v>0.15888982999999998</v>
      </c>
      <c r="E250" s="6">
        <v>1.2379667193737932E-6</v>
      </c>
    </row>
    <row r="251" spans="1:5" x14ac:dyDescent="0.35">
      <c r="A251" s="23" t="s">
        <v>46</v>
      </c>
      <c r="B251" s="148">
        <v>0.13927426999999998</v>
      </c>
      <c r="C251" s="6">
        <v>1.4631401219338371E-6</v>
      </c>
      <c r="D251" s="148">
        <v>0.10069536999999999</v>
      </c>
      <c r="E251" s="6">
        <v>7.8455315141963628E-7</v>
      </c>
    </row>
    <row r="252" spans="1:5" x14ac:dyDescent="0.35">
      <c r="A252" s="23" t="s">
        <v>54</v>
      </c>
      <c r="B252" s="148">
        <v>1.767357E-2</v>
      </c>
      <c r="C252" s="6">
        <v>1.8566896358391401E-7</v>
      </c>
      <c r="D252" s="148">
        <v>9.2353749999999998E-2</v>
      </c>
      <c r="E252" s="6">
        <v>7.1956064720673092E-7</v>
      </c>
    </row>
    <row r="253" spans="1:5" x14ac:dyDescent="0.35">
      <c r="A253" s="23" t="s">
        <v>72</v>
      </c>
      <c r="B253" s="148">
        <v>0.75349033999999993</v>
      </c>
      <c r="C253" s="6">
        <v>7.9157618125987554E-6</v>
      </c>
      <c r="D253" s="148">
        <v>8.6496329999999996E-2</v>
      </c>
      <c r="E253" s="6">
        <v>6.7392342158068276E-7</v>
      </c>
    </row>
    <row r="254" spans="1:5" x14ac:dyDescent="0.35">
      <c r="A254" s="23" t="s">
        <v>65</v>
      </c>
      <c r="B254" s="148">
        <v>0.13937723000000002</v>
      </c>
      <c r="C254" s="6">
        <v>1.4642217639841193E-6</v>
      </c>
      <c r="D254" s="148">
        <v>4.9074220000000002E-2</v>
      </c>
      <c r="E254" s="6">
        <v>3.8235456063630878E-7</v>
      </c>
    </row>
    <row r="255" spans="1:5" x14ac:dyDescent="0.35">
      <c r="A255" s="23" t="s">
        <v>167</v>
      </c>
      <c r="B255" s="148">
        <v>6.2880799999999997E-3</v>
      </c>
      <c r="C255" s="6">
        <v>6.6059166118262359E-8</v>
      </c>
      <c r="D255" s="148">
        <v>4.5888850000000002E-2</v>
      </c>
      <c r="E255" s="6">
        <v>3.5753621921765603E-7</v>
      </c>
    </row>
    <row r="256" spans="1:5" x14ac:dyDescent="0.35">
      <c r="A256" s="23" t="s">
        <v>260</v>
      </c>
      <c r="B256" s="148">
        <v>2.0037365299999998</v>
      </c>
      <c r="C256" s="6">
        <v>2.1050171800056704E-5</v>
      </c>
      <c r="D256" s="148">
        <v>3.8877919999999996E-2</v>
      </c>
      <c r="E256" s="6">
        <v>3.0291159024134383E-7</v>
      </c>
    </row>
    <row r="257" spans="1:5" x14ac:dyDescent="0.35">
      <c r="A257" s="23" t="s">
        <v>78</v>
      </c>
      <c r="B257" s="148">
        <v>1.2719073799999998</v>
      </c>
      <c r="C257" s="6">
        <v>1.3361970729135735E-5</v>
      </c>
      <c r="D257" s="148">
        <v>2.822525E-2</v>
      </c>
      <c r="E257" s="6">
        <v>2.1991288017618974E-7</v>
      </c>
    </row>
    <row r="258" spans="1:5" x14ac:dyDescent="0.35">
      <c r="A258" s="23" t="s">
        <v>70</v>
      </c>
      <c r="B258" s="148">
        <v>0</v>
      </c>
      <c r="C258" s="6">
        <v>0</v>
      </c>
      <c r="D258" s="148">
        <v>1.128056E-2</v>
      </c>
      <c r="E258" s="6">
        <v>8.7890822564913304E-8</v>
      </c>
    </row>
    <row r="259" spans="1:5" x14ac:dyDescent="0.35">
      <c r="A259" s="23" t="s">
        <v>41</v>
      </c>
      <c r="B259" s="148">
        <v>0.35867900000000003</v>
      </c>
      <c r="C259" s="6">
        <v>3.7680874995439345E-6</v>
      </c>
      <c r="D259" s="148">
        <v>1.0135430000000001E-2</v>
      </c>
      <c r="E259" s="6">
        <v>7.8968710750982155E-8</v>
      </c>
    </row>
    <row r="260" spans="1:5" x14ac:dyDescent="0.35">
      <c r="A260" s="23" t="s">
        <v>115</v>
      </c>
      <c r="B260" s="148">
        <v>1.152651E-2</v>
      </c>
      <c r="C260" s="6">
        <v>1.2109127728238385E-7</v>
      </c>
      <c r="D260" s="148">
        <v>6.2645799999999996E-3</v>
      </c>
      <c r="E260" s="6">
        <v>4.8809552825720044E-8</v>
      </c>
    </row>
    <row r="261" spans="1:5" x14ac:dyDescent="0.35">
      <c r="A261" s="23" t="s">
        <v>246</v>
      </c>
      <c r="B261" s="148">
        <v>0</v>
      </c>
      <c r="C261" s="6">
        <v>0</v>
      </c>
      <c r="D261" s="148">
        <v>1.49226E-3</v>
      </c>
      <c r="E261" s="6">
        <v>1.1626724105959059E-8</v>
      </c>
    </row>
    <row r="262" spans="1:5" x14ac:dyDescent="0.35">
      <c r="A262" s="23" t="s">
        <v>52</v>
      </c>
      <c r="B262" s="148">
        <v>1.3999999999999999E-4</v>
      </c>
      <c r="C262" s="6">
        <v>1.4707642486349933E-9</v>
      </c>
      <c r="D262" s="148">
        <v>0</v>
      </c>
      <c r="E262" s="6">
        <v>0</v>
      </c>
    </row>
    <row r="263" spans="1:5" x14ac:dyDescent="0.35">
      <c r="A263" s="7" t="s">
        <v>264</v>
      </c>
      <c r="B263" s="273">
        <f>SUM(B4:B262)</f>
        <v>95188.606963986895</v>
      </c>
      <c r="C263" s="216">
        <f t="shared" ref="C263:E263" si="0">SUM(C4:C262)</f>
        <v>1.0000000000000002</v>
      </c>
      <c r="D263" s="273">
        <f>SUM(D4:D262)</f>
        <v>128347.41638319002</v>
      </c>
      <c r="E263" s="216">
        <f t="shared" si="0"/>
        <v>1</v>
      </c>
    </row>
  </sheetData>
  <mergeCells count="3">
    <mergeCell ref="A2:A3"/>
    <mergeCell ref="B2:C2"/>
    <mergeCell ref="D2:E2"/>
  </mergeCells>
  <hyperlinks>
    <hyperlink ref="G1" location="'Table of Content'!A1" display="Table of Content" xr:uid="{10BB8D78-CD86-4D74-97FB-21F831510463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9F8D-2375-41BE-A5D8-9C87C06CC257}">
  <dimension ref="A1:G11"/>
  <sheetViews>
    <sheetView workbookViewId="0">
      <selection activeCell="G1" sqref="G1"/>
    </sheetView>
  </sheetViews>
  <sheetFormatPr defaultRowHeight="15.5" x14ac:dyDescent="0.35"/>
  <cols>
    <col min="1" max="1" width="58.453125" style="1" bestFit="1" customWidth="1"/>
    <col min="2" max="2" width="11.26953125" style="1" bestFit="1" customWidth="1"/>
    <col min="3" max="3" width="9.26953125" style="1" bestFit="1" customWidth="1"/>
    <col min="4" max="4" width="11.26953125" style="1" bestFit="1" customWidth="1"/>
    <col min="5" max="5" width="9.26953125" style="1" bestFit="1" customWidth="1"/>
    <col min="6" max="16384" width="8.7265625" style="1"/>
  </cols>
  <sheetData>
    <row r="1" spans="1:7" x14ac:dyDescent="0.35">
      <c r="A1" s="9" t="s">
        <v>701</v>
      </c>
      <c r="G1" s="28" t="s">
        <v>319</v>
      </c>
    </row>
    <row r="2" spans="1:7" x14ac:dyDescent="0.35">
      <c r="A2" s="335" t="s">
        <v>676</v>
      </c>
      <c r="B2" s="362" t="s">
        <v>347</v>
      </c>
      <c r="C2" s="362"/>
      <c r="D2" s="362" t="s">
        <v>348</v>
      </c>
      <c r="E2" s="362"/>
    </row>
    <row r="3" spans="1:7" x14ac:dyDescent="0.35">
      <c r="A3" s="338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7" x14ac:dyDescent="0.35">
      <c r="A4" s="22" t="s">
        <v>685</v>
      </c>
      <c r="B4" s="259">
        <v>27588.350168159999</v>
      </c>
      <c r="C4" s="5">
        <f t="shared" ref="C4:C10" si="0">B4/$B$11</f>
        <v>0.41879320632078859</v>
      </c>
      <c r="D4" s="259">
        <v>38637.662665240001</v>
      </c>
      <c r="E4" s="5">
        <f>D4/$D$11</f>
        <v>0.40081308214578798</v>
      </c>
    </row>
    <row r="5" spans="1:7" x14ac:dyDescent="0.35">
      <c r="A5" s="23" t="s">
        <v>688</v>
      </c>
      <c r="B5" s="148">
        <v>20657.970213790002</v>
      </c>
      <c r="C5" s="6">
        <f t="shared" si="0"/>
        <v>0.31358952344664498</v>
      </c>
      <c r="D5" s="148">
        <v>30500.985064470002</v>
      </c>
      <c r="E5" s="6">
        <f t="shared" ref="E5:E10" si="1">D5/$D$11</f>
        <v>0.31640614335533146</v>
      </c>
    </row>
    <row r="6" spans="1:7" x14ac:dyDescent="0.35">
      <c r="A6" s="23" t="s">
        <v>687</v>
      </c>
      <c r="B6" s="148">
        <v>17623.706947830004</v>
      </c>
      <c r="C6" s="6">
        <f t="shared" si="0"/>
        <v>0.26752918151872002</v>
      </c>
      <c r="D6" s="148">
        <v>27254.834845060002</v>
      </c>
      <c r="E6" s="6">
        <f t="shared" si="1"/>
        <v>0.28273175974101233</v>
      </c>
    </row>
    <row r="7" spans="1:7" x14ac:dyDescent="0.35">
      <c r="A7" s="23" t="s">
        <v>686</v>
      </c>
      <c r="B7" s="148">
        <v>2.2554676099999997</v>
      </c>
      <c r="C7" s="6">
        <f t="shared" si="0"/>
        <v>3.4238165979012733E-5</v>
      </c>
      <c r="D7" s="148">
        <v>3.9570869100000001</v>
      </c>
      <c r="E7" s="6">
        <f t="shared" si="1"/>
        <v>4.1049382682838339E-5</v>
      </c>
    </row>
    <row r="8" spans="1:7" x14ac:dyDescent="0.35">
      <c r="A8" s="23" t="s">
        <v>690</v>
      </c>
      <c r="B8" s="148">
        <v>2.4327301700000001</v>
      </c>
      <c r="C8" s="6">
        <f t="shared" si="0"/>
        <v>3.6929024816548737E-5</v>
      </c>
      <c r="D8" s="148">
        <v>0.63210173000000003</v>
      </c>
      <c r="E8" s="6">
        <f t="shared" si="1"/>
        <v>6.5571938143896253E-6</v>
      </c>
    </row>
    <row r="9" spans="1:7" x14ac:dyDescent="0.35">
      <c r="A9" s="23" t="s">
        <v>689</v>
      </c>
      <c r="B9" s="148">
        <v>0.28451731000000002</v>
      </c>
      <c r="C9" s="6">
        <f t="shared" si="0"/>
        <v>4.3189939152716186E-6</v>
      </c>
      <c r="D9" s="148">
        <v>0.13574616</v>
      </c>
      <c r="E9" s="6">
        <f t="shared" si="1"/>
        <v>1.4081813708675412E-6</v>
      </c>
    </row>
    <row r="10" spans="1:7" x14ac:dyDescent="0.35">
      <c r="A10" s="35" t="s">
        <v>691</v>
      </c>
      <c r="B10" s="260">
        <v>0.8302020699999999</v>
      </c>
      <c r="C10" s="261">
        <f t="shared" si="0"/>
        <v>1.2602529135313074E-5</v>
      </c>
      <c r="D10" s="260">
        <v>0</v>
      </c>
      <c r="E10" s="261">
        <f t="shared" si="1"/>
        <v>0</v>
      </c>
    </row>
    <row r="11" spans="1:7" x14ac:dyDescent="0.35">
      <c r="A11" s="18" t="s">
        <v>264</v>
      </c>
      <c r="B11" s="270">
        <f>SUM(B4:B10)</f>
        <v>65875.830246940022</v>
      </c>
      <c r="C11" s="144">
        <f t="shared" ref="C11:E11" si="2">SUM(C4:C10)</f>
        <v>0.99999999999999978</v>
      </c>
      <c r="D11" s="270">
        <f t="shared" si="2"/>
        <v>96398.207509570013</v>
      </c>
      <c r="E11" s="144">
        <f t="shared" si="2"/>
        <v>0.99999999999999978</v>
      </c>
    </row>
  </sheetData>
  <sortState xmlns:xlrd2="http://schemas.microsoft.com/office/spreadsheetml/2017/richdata2" ref="A5:E10">
    <sortCondition descending="1" ref="E4:E10"/>
  </sortState>
  <mergeCells count="3">
    <mergeCell ref="A2:A3"/>
    <mergeCell ref="B2:C2"/>
    <mergeCell ref="D2:E2"/>
  </mergeCells>
  <hyperlinks>
    <hyperlink ref="G1" location="'Table of Content'!A1" display="Table of Content" xr:uid="{E48F9663-A2EA-4A80-8CF6-20FDA89DE4A4}"/>
  </hyperlink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AD730-0A4B-4348-B7D4-7DF38F659A03}">
  <dimension ref="A1:G16"/>
  <sheetViews>
    <sheetView zoomScale="96" workbookViewId="0">
      <selection activeCell="G1" sqref="G1"/>
    </sheetView>
  </sheetViews>
  <sheetFormatPr defaultRowHeight="15.5" x14ac:dyDescent="0.35"/>
  <cols>
    <col min="1" max="1" width="56.81640625" style="1" bestFit="1" customWidth="1"/>
    <col min="2" max="2" width="10.90625" style="1" bestFit="1" customWidth="1"/>
    <col min="3" max="3" width="9.08984375" style="1" bestFit="1" customWidth="1"/>
    <col min="4" max="4" width="11" style="1" customWidth="1"/>
    <col min="5" max="5" width="9.08984375" style="1" bestFit="1" customWidth="1"/>
    <col min="6" max="16384" width="8.7265625" style="1"/>
  </cols>
  <sheetData>
    <row r="1" spans="1:7" x14ac:dyDescent="0.35">
      <c r="A1" s="9" t="s">
        <v>702</v>
      </c>
      <c r="G1" s="28" t="s">
        <v>319</v>
      </c>
    </row>
    <row r="2" spans="1:7" x14ac:dyDescent="0.35">
      <c r="A2" s="335" t="s">
        <v>676</v>
      </c>
      <c r="B2" s="362" t="s">
        <v>347</v>
      </c>
      <c r="C2" s="362"/>
      <c r="D2" s="362" t="s">
        <v>348</v>
      </c>
      <c r="E2" s="362"/>
    </row>
    <row r="3" spans="1:7" x14ac:dyDescent="0.35">
      <c r="A3" s="338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7" x14ac:dyDescent="0.35">
      <c r="A4" s="22" t="s">
        <v>639</v>
      </c>
      <c r="B4" s="259">
        <v>56148.909478900001</v>
      </c>
      <c r="C4" s="5">
        <f t="shared" ref="C4:C13" si="0">B4/$B$14</f>
        <v>0.58987006186720425</v>
      </c>
      <c r="D4" s="259">
        <v>66728.574200610004</v>
      </c>
      <c r="E4" s="5">
        <f t="shared" ref="E4:E13" si="1">D4/$D$14</f>
        <v>0.51990586239295433</v>
      </c>
    </row>
    <row r="5" spans="1:7" x14ac:dyDescent="0.35">
      <c r="A5" s="23" t="s">
        <v>640</v>
      </c>
      <c r="B5" s="148">
        <v>34256.507457525004</v>
      </c>
      <c r="C5" s="6">
        <f t="shared" si="0"/>
        <v>0.35988033179732715</v>
      </c>
      <c r="D5" s="148">
        <v>55678.155276440004</v>
      </c>
      <c r="E5" s="6">
        <f t="shared" si="1"/>
        <v>0.43380815014000007</v>
      </c>
    </row>
    <row r="6" spans="1:7" x14ac:dyDescent="0.35">
      <c r="A6" s="23" t="s">
        <v>638</v>
      </c>
      <c r="B6" s="148">
        <v>4743.7166493620007</v>
      </c>
      <c r="C6" s="6">
        <f t="shared" si="0"/>
        <v>4.9834920382401497E-2</v>
      </c>
      <c r="D6" s="148">
        <v>5883.25934065</v>
      </c>
      <c r="E6" s="6">
        <f t="shared" si="1"/>
        <v>4.5838549044767099E-2</v>
      </c>
    </row>
    <row r="7" spans="1:7" x14ac:dyDescent="0.35">
      <c r="A7" s="23" t="s">
        <v>566</v>
      </c>
      <c r="B7" s="148">
        <v>19.1348457</v>
      </c>
      <c r="C7" s="6">
        <f t="shared" si="0"/>
        <v>2.0102033541933591E-4</v>
      </c>
      <c r="D7" s="148">
        <v>39.055197079999999</v>
      </c>
      <c r="E7" s="6">
        <f t="shared" si="1"/>
        <v>3.0429281851220149E-4</v>
      </c>
    </row>
    <row r="8" spans="1:7" x14ac:dyDescent="0.35">
      <c r="A8" s="23" t="s">
        <v>363</v>
      </c>
      <c r="B8" s="148">
        <v>6.2930262199999998</v>
      </c>
      <c r="C8" s="6">
        <f t="shared" si="0"/>
        <v>6.6111128429275791E-5</v>
      </c>
      <c r="D8" s="148">
        <v>17.240651750000001</v>
      </c>
      <c r="E8" s="6">
        <f t="shared" si="1"/>
        <v>1.3432800001619708E-4</v>
      </c>
    </row>
    <row r="9" spans="1:7" x14ac:dyDescent="0.35">
      <c r="A9" s="23" t="s">
        <v>565</v>
      </c>
      <c r="B9" s="148">
        <v>13.838998439999999</v>
      </c>
      <c r="C9" s="6">
        <f t="shared" si="0"/>
        <v>1.4538502958905315E-4</v>
      </c>
      <c r="D9" s="148">
        <v>1.0968388600000001</v>
      </c>
      <c r="E9" s="6">
        <f t="shared" si="1"/>
        <v>8.5458585058332012E-6</v>
      </c>
    </row>
    <row r="10" spans="1:7" x14ac:dyDescent="0.35">
      <c r="A10" s="23" t="s">
        <v>673</v>
      </c>
      <c r="B10" s="148">
        <v>5.4869109999999999E-2</v>
      </c>
      <c r="C10" s="6">
        <f t="shared" si="0"/>
        <v>5.764251810172913E-7</v>
      </c>
      <c r="D10" s="148">
        <v>3.48778E-2</v>
      </c>
      <c r="E10" s="6">
        <f t="shared" si="1"/>
        <v>2.7174524414165015E-7</v>
      </c>
    </row>
    <row r="11" spans="1:7" x14ac:dyDescent="0.35">
      <c r="A11" s="23" t="s">
        <v>642</v>
      </c>
      <c r="B11" s="148">
        <v>6.5120000000000004E-3</v>
      </c>
      <c r="C11" s="6">
        <f t="shared" si="0"/>
        <v>6.8411548479364829E-8</v>
      </c>
      <c r="D11" s="148">
        <v>0</v>
      </c>
      <c r="E11" s="6">
        <f t="shared" si="1"/>
        <v>0</v>
      </c>
    </row>
    <row r="12" spans="1:7" x14ac:dyDescent="0.35">
      <c r="A12" s="23" t="s">
        <v>641</v>
      </c>
      <c r="B12" s="148">
        <v>0.14512673000000001</v>
      </c>
      <c r="C12" s="6">
        <f t="shared" si="0"/>
        <v>1.5246229000378823E-6</v>
      </c>
      <c r="D12" s="148">
        <v>0</v>
      </c>
      <c r="E12" s="6">
        <f t="shared" si="1"/>
        <v>0</v>
      </c>
    </row>
    <row r="13" spans="1:7" x14ac:dyDescent="0.35">
      <c r="A13" s="23" t="s">
        <v>692</v>
      </c>
      <c r="B13" s="148">
        <v>0</v>
      </c>
      <c r="C13" s="6">
        <f t="shared" si="0"/>
        <v>0</v>
      </c>
      <c r="D13" s="148">
        <v>0</v>
      </c>
      <c r="E13" s="6">
        <f t="shared" si="1"/>
        <v>0</v>
      </c>
    </row>
    <row r="14" spans="1:7" x14ac:dyDescent="0.35">
      <c r="A14" s="18" t="s">
        <v>264</v>
      </c>
      <c r="B14" s="270">
        <f>SUM(B4:B13)</f>
        <v>95188.606963986997</v>
      </c>
      <c r="C14" s="271">
        <f>SUM(C4:C13)</f>
        <v>1</v>
      </c>
      <c r="D14" s="270">
        <f>SUM(D4:D13)</f>
        <v>128347.41638319002</v>
      </c>
      <c r="E14" s="271">
        <f>SUM(E4:E13)</f>
        <v>1</v>
      </c>
    </row>
    <row r="15" spans="1:7" x14ac:dyDescent="0.35">
      <c r="F15" s="272"/>
      <c r="G15" s="272"/>
    </row>
    <row r="16" spans="1:7" x14ac:dyDescent="0.35">
      <c r="F16" s="272"/>
      <c r="G16" s="272"/>
    </row>
  </sheetData>
  <sortState xmlns:xlrd2="http://schemas.microsoft.com/office/spreadsheetml/2017/richdata2" ref="A4:E13">
    <sortCondition descending="1" ref="E4:E13"/>
  </sortState>
  <mergeCells count="3">
    <mergeCell ref="A2:A3"/>
    <mergeCell ref="B2:C2"/>
    <mergeCell ref="D2:E2"/>
  </mergeCells>
  <hyperlinks>
    <hyperlink ref="G1" location="'Table of Content'!A1" display="Table of Content" xr:uid="{3370A34B-0B5B-4501-9447-E7F0233DD1D9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3042-39D6-4E2F-86DF-0513D435679B}">
  <dimension ref="A1:G12"/>
  <sheetViews>
    <sheetView workbookViewId="0">
      <selection activeCell="G1" sqref="G1"/>
    </sheetView>
  </sheetViews>
  <sheetFormatPr defaultRowHeight="15.5" x14ac:dyDescent="0.35"/>
  <cols>
    <col min="1" max="1" width="31.6328125" style="1" customWidth="1"/>
    <col min="2" max="2" width="10" style="1" bestFit="1" customWidth="1"/>
    <col min="3" max="3" width="8.81640625" style="1" bestFit="1" customWidth="1"/>
    <col min="4" max="4" width="11" style="1" bestFit="1" customWidth="1"/>
    <col min="5" max="5" width="10.7265625" style="1" customWidth="1"/>
    <col min="6" max="6" width="9.08984375" style="1" customWidth="1"/>
    <col min="7" max="16384" width="8.7265625" style="1"/>
  </cols>
  <sheetData>
    <row r="1" spans="1:7" x14ac:dyDescent="0.35">
      <c r="A1" s="9" t="s">
        <v>696</v>
      </c>
      <c r="B1" s="9"/>
      <c r="C1" s="9"/>
      <c r="D1" s="9"/>
      <c r="E1" s="9"/>
      <c r="G1" s="28" t="s">
        <v>319</v>
      </c>
    </row>
    <row r="2" spans="1:7" x14ac:dyDescent="0.35">
      <c r="A2" s="335" t="s">
        <v>668</v>
      </c>
      <c r="B2" s="362" t="s">
        <v>347</v>
      </c>
      <c r="C2" s="362"/>
      <c r="D2" s="362" t="s">
        <v>348</v>
      </c>
      <c r="E2" s="362"/>
    </row>
    <row r="3" spans="1:7" x14ac:dyDescent="0.35">
      <c r="A3" s="338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7" x14ac:dyDescent="0.35">
      <c r="A4" s="22" t="s">
        <v>329</v>
      </c>
      <c r="B4" s="294">
        <v>22146.472000000002</v>
      </c>
      <c r="C4" s="5">
        <f>B4/$B$12</f>
        <v>0.33618509120845153</v>
      </c>
      <c r="D4" s="294">
        <v>33418.097999999998</v>
      </c>
      <c r="E4" s="5">
        <f>D4/$D$12</f>
        <v>0.34666721366870218</v>
      </c>
    </row>
    <row r="5" spans="1:7" x14ac:dyDescent="0.35">
      <c r="A5" s="23" t="s">
        <v>328</v>
      </c>
      <c r="B5" s="295">
        <v>18386.145</v>
      </c>
      <c r="C5" s="6">
        <f t="shared" ref="C5:C12" si="0">B5/$B$12</f>
        <v>0.27910304782616457</v>
      </c>
      <c r="D5" s="295">
        <v>26490.615000000002</v>
      </c>
      <c r="E5" s="6">
        <f t="shared" ref="E5:E12" si="1">D5/$D$12</f>
        <v>0.27480402057652498</v>
      </c>
    </row>
    <row r="6" spans="1:7" x14ac:dyDescent="0.35">
      <c r="A6" s="23" t="s">
        <v>326</v>
      </c>
      <c r="B6" s="295">
        <v>14982.188</v>
      </c>
      <c r="C6" s="6">
        <f t="shared" si="0"/>
        <v>0.22743072753448801</v>
      </c>
      <c r="D6" s="295">
        <v>20749.185000000001</v>
      </c>
      <c r="E6" s="6">
        <f t="shared" si="1"/>
        <v>0.21524451061955804</v>
      </c>
    </row>
    <row r="7" spans="1:7" x14ac:dyDescent="0.35">
      <c r="A7" s="23" t="s">
        <v>325</v>
      </c>
      <c r="B7" s="295">
        <v>9876.2360000000008</v>
      </c>
      <c r="C7" s="6">
        <f t="shared" si="0"/>
        <v>0.14992199662574665</v>
      </c>
      <c r="D7" s="295">
        <v>15325.117</v>
      </c>
      <c r="E7" s="6">
        <f t="shared" si="1"/>
        <v>0.15897719880816857</v>
      </c>
    </row>
    <row r="8" spans="1:7" x14ac:dyDescent="0.35">
      <c r="A8" s="23" t="s">
        <v>324</v>
      </c>
      <c r="B8" s="295">
        <v>8868.3809999999994</v>
      </c>
      <c r="C8" s="6">
        <f t="shared" si="0"/>
        <v>0.13462268280727957</v>
      </c>
      <c r="D8" s="295">
        <v>13662.315000000001</v>
      </c>
      <c r="E8" s="6">
        <f t="shared" si="1"/>
        <v>0.14172789466695906</v>
      </c>
    </row>
    <row r="9" spans="1:7" x14ac:dyDescent="0.35">
      <c r="A9" s="23" t="s">
        <v>327</v>
      </c>
      <c r="B9" s="295">
        <v>10623.017</v>
      </c>
      <c r="C9" s="6">
        <f t="shared" si="0"/>
        <v>0.16125818771739042</v>
      </c>
      <c r="D9" s="295">
        <v>12526.757</v>
      </c>
      <c r="E9" s="6">
        <f t="shared" si="1"/>
        <v>0.12994802832569677</v>
      </c>
    </row>
    <row r="10" spans="1:7" x14ac:dyDescent="0.35">
      <c r="A10" s="23" t="s">
        <v>323</v>
      </c>
      <c r="B10" s="295">
        <v>200.392</v>
      </c>
      <c r="C10" s="6">
        <f t="shared" si="0"/>
        <v>3.0419654560529556E-3</v>
      </c>
      <c r="D10" s="295">
        <v>191.001</v>
      </c>
      <c r="E10" s="6">
        <f t="shared" si="1"/>
        <v>1.9813750165534791E-3</v>
      </c>
    </row>
    <row r="11" spans="1:7" x14ac:dyDescent="0.35">
      <c r="A11" s="23" t="s">
        <v>322</v>
      </c>
      <c r="B11" s="295">
        <v>18.167000000000002</v>
      </c>
      <c r="C11" s="6">
        <f t="shared" si="0"/>
        <v>2.7577641043611547E-4</v>
      </c>
      <c r="D11" s="295">
        <v>13.706</v>
      </c>
      <c r="E11" s="6">
        <f t="shared" si="1"/>
        <v>1.4218106699379575E-4</v>
      </c>
    </row>
    <row r="12" spans="1:7" x14ac:dyDescent="0.35">
      <c r="A12" s="7" t="s">
        <v>264</v>
      </c>
      <c r="B12" s="293">
        <v>65875.830246940022</v>
      </c>
      <c r="C12" s="144">
        <f t="shared" si="0"/>
        <v>1</v>
      </c>
      <c r="D12" s="293">
        <v>96398.207509570013</v>
      </c>
      <c r="E12" s="144">
        <f t="shared" si="1"/>
        <v>1</v>
      </c>
    </row>
  </sheetData>
  <mergeCells count="3">
    <mergeCell ref="A2:A3"/>
    <mergeCell ref="B2:C2"/>
    <mergeCell ref="D2:E2"/>
  </mergeCells>
  <hyperlinks>
    <hyperlink ref="G1" location="'Table of Content'!A1" display="Table of Content" xr:uid="{400B136E-58D8-49E5-8657-E00E8B93ABF2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C4A41-CC4C-4D00-A3DD-C4E91D381CDF}">
  <dimension ref="A1:G12"/>
  <sheetViews>
    <sheetView workbookViewId="0">
      <selection activeCell="G1" sqref="G1"/>
    </sheetView>
  </sheetViews>
  <sheetFormatPr defaultRowHeight="15.5" x14ac:dyDescent="0.35"/>
  <cols>
    <col min="1" max="1" width="30.36328125" style="1" customWidth="1"/>
    <col min="2" max="2" width="11.26953125" style="1" bestFit="1" customWidth="1"/>
    <col min="3" max="3" width="9.26953125" style="1" bestFit="1" customWidth="1"/>
    <col min="4" max="4" width="11.26953125" style="1" bestFit="1" customWidth="1"/>
    <col min="5" max="5" width="9.26953125" style="1" bestFit="1" customWidth="1"/>
    <col min="6" max="16384" width="8.7265625" style="1"/>
  </cols>
  <sheetData>
    <row r="1" spans="1:7" x14ac:dyDescent="0.35">
      <c r="A1" s="9" t="s">
        <v>695</v>
      </c>
      <c r="G1" s="28" t="s">
        <v>319</v>
      </c>
    </row>
    <row r="2" spans="1:7" x14ac:dyDescent="0.35">
      <c r="A2" s="335" t="s">
        <v>668</v>
      </c>
      <c r="B2" s="362" t="s">
        <v>347</v>
      </c>
      <c r="C2" s="362"/>
      <c r="D2" s="362" t="s">
        <v>348</v>
      </c>
      <c r="E2" s="362"/>
    </row>
    <row r="3" spans="1:7" x14ac:dyDescent="0.35">
      <c r="A3" s="338"/>
      <c r="B3" s="258" t="s">
        <v>332</v>
      </c>
      <c r="C3" s="258" t="s">
        <v>354</v>
      </c>
      <c r="D3" s="258" t="s">
        <v>332</v>
      </c>
      <c r="E3" s="258" t="s">
        <v>354</v>
      </c>
    </row>
    <row r="4" spans="1:7" x14ac:dyDescent="0.35">
      <c r="A4" s="22" t="s">
        <v>329</v>
      </c>
      <c r="B4" s="294">
        <v>46673.963000000003</v>
      </c>
      <c r="C4" s="5">
        <f>B4/$B$12</f>
        <v>0.49033140087508958</v>
      </c>
      <c r="D4" s="294">
        <v>51600.77</v>
      </c>
      <c r="E4" s="5">
        <f>D4/$D$12</f>
        <v>0.40203980301358272</v>
      </c>
    </row>
    <row r="5" spans="1:7" x14ac:dyDescent="0.35">
      <c r="A5" s="23" t="s">
        <v>328</v>
      </c>
      <c r="B5" s="295">
        <v>14355.246999999999</v>
      </c>
      <c r="C5" s="6">
        <f t="shared" ref="C5:C11" si="0">B5/$B$12</f>
        <v>0.15080845762803399</v>
      </c>
      <c r="D5" s="295">
        <v>24311.177</v>
      </c>
      <c r="E5" s="6">
        <f t="shared" ref="E5:E12" si="1">D5/$D$12</f>
        <v>0.18941695660953012</v>
      </c>
    </row>
    <row r="6" spans="1:7" x14ac:dyDescent="0.35">
      <c r="A6" s="23" t="s">
        <v>327</v>
      </c>
      <c r="B6" s="295">
        <v>12455.279</v>
      </c>
      <c r="C6" s="6">
        <f t="shared" si="0"/>
        <v>0.13084842185695877</v>
      </c>
      <c r="D6" s="295">
        <v>17528</v>
      </c>
      <c r="E6" s="6">
        <f t="shared" si="1"/>
        <v>0.13656683160390976</v>
      </c>
    </row>
    <row r="7" spans="1:7" x14ac:dyDescent="0.35">
      <c r="A7" s="23" t="s">
        <v>326</v>
      </c>
      <c r="B7" s="295">
        <v>9598.8449999999993</v>
      </c>
      <c r="C7" s="6">
        <f t="shared" si="0"/>
        <v>0.1008402718156341</v>
      </c>
      <c r="D7" s="295">
        <v>17455.240000000002</v>
      </c>
      <c r="E7" s="6">
        <f t="shared" si="1"/>
        <v>0.13599993277532119</v>
      </c>
    </row>
    <row r="8" spans="1:7" x14ac:dyDescent="0.35">
      <c r="A8" s="23" t="s">
        <v>324</v>
      </c>
      <c r="B8" s="295">
        <v>3430.4560000000001</v>
      </c>
      <c r="C8" s="6">
        <f t="shared" si="0"/>
        <v>3.6038514580824355E-2</v>
      </c>
      <c r="D8" s="295">
        <v>3887.8969999999999</v>
      </c>
      <c r="E8" s="6">
        <f t="shared" si="1"/>
        <v>3.0291977116176743E-2</v>
      </c>
    </row>
    <row r="9" spans="1:7" x14ac:dyDescent="0.35">
      <c r="A9" s="23" t="s">
        <v>325</v>
      </c>
      <c r="B9" s="295">
        <v>2458.134</v>
      </c>
      <c r="C9" s="6">
        <f t="shared" si="0"/>
        <v>2.5823825753958099E-2</v>
      </c>
      <c r="D9" s="295">
        <v>3155.2829999999999</v>
      </c>
      <c r="E9" s="6">
        <f t="shared" si="1"/>
        <v>2.458392298743035E-2</v>
      </c>
    </row>
    <row r="10" spans="1:7" x14ac:dyDescent="0.35">
      <c r="A10" s="23" t="s">
        <v>322</v>
      </c>
      <c r="B10" s="295">
        <v>563.32100000000003</v>
      </c>
      <c r="C10" s="6">
        <f t="shared" si="0"/>
        <v>5.9179456236093846E-3</v>
      </c>
      <c r="D10" s="295">
        <v>1148.075</v>
      </c>
      <c r="E10" s="6">
        <f t="shared" si="1"/>
        <v>8.9450573478810306E-3</v>
      </c>
    </row>
    <row r="11" spans="1:7" x14ac:dyDescent="0.35">
      <c r="A11" s="35" t="s">
        <v>323</v>
      </c>
      <c r="B11" s="296">
        <v>1183.7159999999999</v>
      </c>
      <c r="C11" s="6">
        <f t="shared" si="0"/>
        <v>1.243547980955158E-2</v>
      </c>
      <c r="D11" s="296">
        <v>1098.299</v>
      </c>
      <c r="E11" s="6">
        <f t="shared" si="1"/>
        <v>8.5572349716877272E-3</v>
      </c>
    </row>
    <row r="12" spans="1:7" x14ac:dyDescent="0.35">
      <c r="A12" s="7" t="s">
        <v>264</v>
      </c>
      <c r="B12" s="293">
        <v>95188.606963986895</v>
      </c>
      <c r="C12" s="144">
        <f>B12/B12</f>
        <v>1</v>
      </c>
      <c r="D12" s="293">
        <v>128347.41638319002</v>
      </c>
      <c r="E12" s="144">
        <f t="shared" si="1"/>
        <v>1</v>
      </c>
    </row>
  </sheetData>
  <mergeCells count="3">
    <mergeCell ref="D2:E2"/>
    <mergeCell ref="A2:A3"/>
    <mergeCell ref="B2:C2"/>
  </mergeCells>
  <hyperlinks>
    <hyperlink ref="G1" location="'Table of Content'!A1" display="Table of Content" xr:uid="{857EF38B-A692-4725-B4FF-7B39B8D6B38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7"/>
  <sheetViews>
    <sheetView zoomScaleNormal="100" workbookViewId="0">
      <selection activeCell="G1" sqref="G1"/>
    </sheetView>
  </sheetViews>
  <sheetFormatPr defaultRowHeight="15.5" x14ac:dyDescent="0.35"/>
  <cols>
    <col min="1" max="1" width="8.7265625" style="1"/>
    <col min="2" max="2" width="15.08984375" style="1" customWidth="1"/>
    <col min="3" max="3" width="15" style="1" customWidth="1"/>
    <col min="4" max="4" width="28.81640625" style="1" customWidth="1"/>
    <col min="5" max="5" width="28.08984375" style="1" customWidth="1"/>
    <col min="6" max="16384" width="8.7265625" style="1"/>
  </cols>
  <sheetData>
    <row r="1" spans="1:8" x14ac:dyDescent="0.35">
      <c r="A1" s="320" t="s">
        <v>513</v>
      </c>
      <c r="B1" s="321"/>
      <c r="C1" s="321"/>
      <c r="D1" s="321"/>
      <c r="G1" s="28" t="s">
        <v>319</v>
      </c>
    </row>
    <row r="2" spans="1:8" x14ac:dyDescent="0.35">
      <c r="A2" s="33" t="s">
        <v>270</v>
      </c>
      <c r="B2" s="33" t="s">
        <v>352</v>
      </c>
      <c r="C2" s="33" t="s">
        <v>268</v>
      </c>
      <c r="D2" s="33" t="s">
        <v>589</v>
      </c>
      <c r="E2" s="88" t="s">
        <v>590</v>
      </c>
    </row>
    <row r="3" spans="1:8" x14ac:dyDescent="0.35">
      <c r="A3" s="129" t="s">
        <v>271</v>
      </c>
      <c r="B3" s="196">
        <v>6352.1090000000004</v>
      </c>
      <c r="C3" s="196">
        <v>10438.531999999999</v>
      </c>
      <c r="D3" s="130">
        <f>SUM(B3)</f>
        <v>6352.1090000000004</v>
      </c>
      <c r="E3" s="130">
        <f>C3</f>
        <v>10438.531999999999</v>
      </c>
    </row>
    <row r="4" spans="1:8" x14ac:dyDescent="0.35">
      <c r="A4" s="131" t="s">
        <v>272</v>
      </c>
      <c r="B4" s="193">
        <v>7956.902</v>
      </c>
      <c r="C4" s="193">
        <v>10702.228999999999</v>
      </c>
      <c r="D4" s="132">
        <f>SUM(B3:B4)</f>
        <v>14309.011</v>
      </c>
      <c r="E4" s="132">
        <f>SUM(C3:C4)</f>
        <v>21140.760999999999</v>
      </c>
    </row>
    <row r="5" spans="1:8" x14ac:dyDescent="0.35">
      <c r="A5" s="131" t="s">
        <v>273</v>
      </c>
      <c r="B5" s="193">
        <v>8867.2720000000008</v>
      </c>
      <c r="C5" s="193">
        <v>9388.3700000000008</v>
      </c>
      <c r="D5" s="132">
        <f>SUM(B3:B5)</f>
        <v>23176.283000000003</v>
      </c>
      <c r="E5" s="132">
        <f>SUM(C3:C5)</f>
        <v>30529.131000000001</v>
      </c>
    </row>
    <row r="6" spans="1:8" x14ac:dyDescent="0.35">
      <c r="A6" s="131" t="s">
        <v>274</v>
      </c>
      <c r="B6" s="193">
        <v>6646.2719999999999</v>
      </c>
      <c r="C6" s="193">
        <v>10122.704</v>
      </c>
      <c r="D6" s="132">
        <f>SUM(B3:B6)</f>
        <v>29822.555000000004</v>
      </c>
      <c r="E6" s="132">
        <f>SUM(C3:C6)</f>
        <v>40651.834999999999</v>
      </c>
    </row>
    <row r="7" spans="1:8" x14ac:dyDescent="0.35">
      <c r="A7" s="131" t="s">
        <v>275</v>
      </c>
      <c r="B7" s="193">
        <v>6382.6120000000001</v>
      </c>
      <c r="C7" s="193">
        <v>11925.713</v>
      </c>
      <c r="D7" s="132">
        <f>SUM(B3:B7)</f>
        <v>36205.167000000001</v>
      </c>
      <c r="E7" s="132">
        <f>SUM(C3:C7)</f>
        <v>52577.547999999995</v>
      </c>
    </row>
    <row r="8" spans="1:8" x14ac:dyDescent="0.35">
      <c r="A8" s="131" t="s">
        <v>276</v>
      </c>
      <c r="B8" s="193">
        <v>8755.6029999999992</v>
      </c>
      <c r="C8" s="193">
        <v>9061.384</v>
      </c>
      <c r="D8" s="132">
        <f>SUM(B3:B8)</f>
        <v>44960.770000000004</v>
      </c>
      <c r="E8" s="132">
        <f>SUM(C3:C8)</f>
        <v>61638.931999999993</v>
      </c>
    </row>
    <row r="9" spans="1:8" x14ac:dyDescent="0.35">
      <c r="A9" s="131" t="s">
        <v>277</v>
      </c>
      <c r="B9" s="193">
        <v>8285.5079999999998</v>
      </c>
      <c r="C9" s="193">
        <v>10595.947</v>
      </c>
      <c r="D9" s="132">
        <f>SUM(B3:B9)</f>
        <v>53246.278000000006</v>
      </c>
      <c r="E9" s="132">
        <f>SUM(C3:C9)</f>
        <v>72234.878999999986</v>
      </c>
    </row>
    <row r="10" spans="1:8" x14ac:dyDescent="0.35">
      <c r="A10" s="131" t="s">
        <v>278</v>
      </c>
      <c r="B10" s="193">
        <v>7832.2340000000004</v>
      </c>
      <c r="C10" s="193">
        <v>12016.331</v>
      </c>
      <c r="D10" s="132">
        <f>SUM(B3:B10)</f>
        <v>61078.512000000002</v>
      </c>
      <c r="E10" s="132">
        <f>SUM(C3:C10)</f>
        <v>84251.209999999992</v>
      </c>
      <c r="G10" s="31"/>
      <c r="H10" s="31"/>
    </row>
    <row r="11" spans="1:8" x14ac:dyDescent="0.35">
      <c r="A11" s="131" t="s">
        <v>279</v>
      </c>
      <c r="B11" s="193">
        <v>8736.6689999999999</v>
      </c>
      <c r="C11" s="193">
        <v>11346.514999999999</v>
      </c>
      <c r="D11" s="132">
        <f>SUM(B3:B11)</f>
        <v>69815.180999999997</v>
      </c>
      <c r="E11" s="132">
        <f>SUM(C3:C11)</f>
        <v>95597.724999999991</v>
      </c>
    </row>
    <row r="12" spans="1:8" x14ac:dyDescent="0.35">
      <c r="A12" s="131" t="s">
        <v>280</v>
      </c>
      <c r="B12" s="193">
        <v>8277.4760000000006</v>
      </c>
      <c r="C12" s="193">
        <v>10491.223</v>
      </c>
      <c r="D12" s="132">
        <f>SUM(B3:B12)</f>
        <v>78092.656999999992</v>
      </c>
      <c r="E12" s="132">
        <f>SUM(C3:C12)</f>
        <v>106088.94799999999</v>
      </c>
    </row>
    <row r="13" spans="1:8" x14ac:dyDescent="0.35">
      <c r="A13" s="131" t="s">
        <v>281</v>
      </c>
      <c r="B13" s="193">
        <v>9648.5079999999998</v>
      </c>
      <c r="C13" s="193">
        <v>12461.673000000001</v>
      </c>
      <c r="D13" s="132">
        <f>SUM(B3:B13)</f>
        <v>87741.164999999994</v>
      </c>
      <c r="E13" s="132">
        <f>SUM(C3:C13)</f>
        <v>118550.62099999998</v>
      </c>
    </row>
    <row r="14" spans="1:8" x14ac:dyDescent="0.35">
      <c r="A14" s="133" t="s">
        <v>282</v>
      </c>
      <c r="B14" s="194">
        <v>8657.0419999999995</v>
      </c>
      <c r="C14" s="194">
        <v>9796.7970000000005</v>
      </c>
      <c r="D14" s="134">
        <f>SUM(B3:B14)</f>
        <v>96398.206999999995</v>
      </c>
      <c r="E14" s="134">
        <f>SUM(C3:C14)</f>
        <v>128347.41799999999</v>
      </c>
    </row>
    <row r="15" spans="1:8" x14ac:dyDescent="0.35">
      <c r="D15" s="60"/>
    </row>
    <row r="16" spans="1:8" x14ac:dyDescent="0.35">
      <c r="D16" s="31"/>
      <c r="E16" s="31"/>
    </row>
    <row r="17" spans="4:4" x14ac:dyDescent="0.35">
      <c r="D17" s="60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zoomScaleNormal="100" workbookViewId="0">
      <selection activeCell="J1" sqref="J1:K1"/>
    </sheetView>
  </sheetViews>
  <sheetFormatPr defaultColWidth="8.7265625" defaultRowHeight="15.5" x14ac:dyDescent="0.35"/>
  <cols>
    <col min="1" max="1" width="45.90625" style="1" customWidth="1"/>
    <col min="2" max="2" width="9.6328125" style="1" bestFit="1" customWidth="1"/>
    <col min="3" max="3" width="8.81640625" style="1" bestFit="1" customWidth="1"/>
    <col min="4" max="4" width="9.6328125" style="1" bestFit="1" customWidth="1"/>
    <col min="5" max="5" width="8.81640625" style="1" bestFit="1" customWidth="1"/>
    <col min="6" max="6" width="9.6328125" style="1" bestFit="1" customWidth="1"/>
    <col min="7" max="7" width="8.81640625" style="1" bestFit="1" customWidth="1"/>
    <col min="8" max="8" width="9.36328125" style="1" bestFit="1" customWidth="1"/>
    <col min="9" max="10" width="8.7265625" style="1"/>
    <col min="11" max="11" width="11.1796875" style="1" customWidth="1"/>
    <col min="12" max="16384" width="8.7265625" style="1"/>
  </cols>
  <sheetData>
    <row r="1" spans="1:11" x14ac:dyDescent="0.35">
      <c r="A1" s="318" t="s">
        <v>523</v>
      </c>
      <c r="B1" s="318"/>
      <c r="C1" s="318"/>
      <c r="D1" s="318"/>
      <c r="E1" s="318"/>
      <c r="F1" s="318"/>
      <c r="G1" s="318"/>
      <c r="H1" s="318"/>
      <c r="J1" s="322" t="s">
        <v>319</v>
      </c>
      <c r="K1" s="322"/>
    </row>
    <row r="2" spans="1:11" x14ac:dyDescent="0.35">
      <c r="A2" s="323" t="s">
        <v>283</v>
      </c>
      <c r="B2" s="325">
        <v>2021</v>
      </c>
      <c r="C2" s="326"/>
      <c r="D2" s="325">
        <v>2022</v>
      </c>
      <c r="E2" s="327"/>
      <c r="F2" s="327"/>
      <c r="G2" s="326"/>
      <c r="H2" s="328" t="s">
        <v>349</v>
      </c>
      <c r="I2" s="85"/>
    </row>
    <row r="3" spans="1:11" x14ac:dyDescent="0.35">
      <c r="A3" s="324"/>
      <c r="B3" s="197" t="s">
        <v>282</v>
      </c>
      <c r="C3" s="198" t="s">
        <v>284</v>
      </c>
      <c r="D3" s="197" t="s">
        <v>281</v>
      </c>
      <c r="E3" s="197" t="s">
        <v>285</v>
      </c>
      <c r="F3" s="199" t="s">
        <v>282</v>
      </c>
      <c r="G3" s="199" t="s">
        <v>285</v>
      </c>
      <c r="H3" s="323"/>
      <c r="I3" s="85"/>
    </row>
    <row r="4" spans="1:11" x14ac:dyDescent="0.35">
      <c r="A4" s="129" t="s">
        <v>287</v>
      </c>
      <c r="B4" s="205">
        <v>2432.962</v>
      </c>
      <c r="C4" s="116">
        <v>0.38539005155405059</v>
      </c>
      <c r="D4" s="208">
        <v>5114.2749999999996</v>
      </c>
      <c r="E4" s="116">
        <v>0.53005869198208577</v>
      </c>
      <c r="F4" s="200">
        <v>4301.7380000000003</v>
      </c>
      <c r="G4" s="116">
        <v>0.49690616068327298</v>
      </c>
      <c r="H4" s="117">
        <v>-812.53699999999901</v>
      </c>
      <c r="I4" s="61"/>
    </row>
    <row r="5" spans="1:11" x14ac:dyDescent="0.35">
      <c r="A5" s="131" t="s">
        <v>286</v>
      </c>
      <c r="B5" s="206">
        <v>3063.51</v>
      </c>
      <c r="C5" s="120">
        <v>0.48527115377730917</v>
      </c>
      <c r="D5" s="209">
        <v>3671.2460000000001</v>
      </c>
      <c r="E5" s="120">
        <v>0.38049886889235812</v>
      </c>
      <c r="F5" s="201">
        <v>3211.1849999999999</v>
      </c>
      <c r="G5" s="120">
        <v>0.37093323898240999</v>
      </c>
      <c r="H5" s="121">
        <v>-460.06100000000015</v>
      </c>
      <c r="I5" s="61"/>
    </row>
    <row r="6" spans="1:11" x14ac:dyDescent="0.35">
      <c r="A6" s="131" t="s">
        <v>288</v>
      </c>
      <c r="B6" s="206">
        <v>740.69</v>
      </c>
      <c r="C6" s="120">
        <v>0.11732799660889474</v>
      </c>
      <c r="D6" s="209">
        <v>752.81500000000005</v>
      </c>
      <c r="E6" s="120">
        <v>7.8023988581860396E-2</v>
      </c>
      <c r="F6" s="201">
        <v>915.29</v>
      </c>
      <c r="G6" s="120">
        <v>0.10572778719015255</v>
      </c>
      <c r="H6" s="121">
        <v>162.47499999999991</v>
      </c>
      <c r="I6" s="61"/>
    </row>
    <row r="7" spans="1:11" x14ac:dyDescent="0.35">
      <c r="A7" s="131" t="s">
        <v>289</v>
      </c>
      <c r="B7" s="206">
        <v>29.626999999999999</v>
      </c>
      <c r="C7" s="120">
        <v>4.6930248221681457E-3</v>
      </c>
      <c r="D7" s="209">
        <v>48.018999999999998</v>
      </c>
      <c r="E7" s="120">
        <v>4.9768321668834346E-3</v>
      </c>
      <c r="F7" s="201">
        <v>189.04</v>
      </c>
      <c r="G7" s="120">
        <v>2.1836555507463686E-2</v>
      </c>
      <c r="H7" s="121">
        <v>141.02099999999999</v>
      </c>
      <c r="I7" s="61"/>
    </row>
    <row r="8" spans="1:11" x14ac:dyDescent="0.35">
      <c r="A8" s="131" t="s">
        <v>290</v>
      </c>
      <c r="B8" s="206">
        <v>43.220999999999997</v>
      </c>
      <c r="C8" s="120">
        <v>6.8463639868677024E-3</v>
      </c>
      <c r="D8" s="209">
        <v>51.968000000000004</v>
      </c>
      <c r="E8" s="120">
        <v>5.3861182875236547E-3</v>
      </c>
      <c r="F8" s="201">
        <v>35.502000000000002</v>
      </c>
      <c r="G8" s="120">
        <v>4.1009383920121451E-3</v>
      </c>
      <c r="H8" s="121">
        <v>-16.466000000000001</v>
      </c>
      <c r="I8" s="61"/>
    </row>
    <row r="9" spans="1:11" x14ac:dyDescent="0.35">
      <c r="A9" s="131" t="s">
        <v>291</v>
      </c>
      <c r="B9" s="206">
        <v>2.5510000000000002</v>
      </c>
      <c r="C9" s="120">
        <v>4.0408770112906948E-4</v>
      </c>
      <c r="D9" s="209">
        <v>9.8360000000000003</v>
      </c>
      <c r="E9" s="120">
        <v>1.0194323328987583E-3</v>
      </c>
      <c r="F9" s="201">
        <v>3.5339999999999998</v>
      </c>
      <c r="G9" s="120">
        <v>4.0822253048760406E-4</v>
      </c>
      <c r="H9" s="121">
        <v>-6.3020000000000005</v>
      </c>
    </row>
    <row r="10" spans="1:11" x14ac:dyDescent="0.35">
      <c r="A10" s="131" t="s">
        <v>292</v>
      </c>
      <c r="B10" s="206">
        <v>0.42499999999999999</v>
      </c>
      <c r="C10" s="120">
        <v>6.7321549580499614E-5</v>
      </c>
      <c r="D10" s="209">
        <v>0.34699999999999998</v>
      </c>
      <c r="E10" s="120">
        <v>3.59641134115361E-5</v>
      </c>
      <c r="F10" s="201">
        <v>0.754</v>
      </c>
      <c r="G10" s="120">
        <v>8.709671420137337E-5</v>
      </c>
      <c r="H10" s="121">
        <v>0.40700000000000003</v>
      </c>
      <c r="I10" s="61"/>
    </row>
    <row r="11" spans="1:11" x14ac:dyDescent="0.35">
      <c r="A11" s="133" t="s">
        <v>294</v>
      </c>
      <c r="B11" s="206"/>
      <c r="C11" s="120">
        <v>0</v>
      </c>
      <c r="D11" s="209">
        <v>1E-3</v>
      </c>
      <c r="E11" s="120">
        <v>1.0364297813122795E-7</v>
      </c>
      <c r="F11" s="202"/>
      <c r="G11" s="120">
        <v>0</v>
      </c>
      <c r="H11" s="121">
        <v>-1E-3</v>
      </c>
      <c r="I11" s="61"/>
    </row>
    <row r="12" spans="1:11" x14ac:dyDescent="0.35">
      <c r="A12" s="122" t="s">
        <v>293</v>
      </c>
      <c r="B12" s="207">
        <v>6312.9860000000008</v>
      </c>
      <c r="C12" s="203">
        <v>1</v>
      </c>
      <c r="D12" s="210">
        <v>9648.5070000000014</v>
      </c>
      <c r="E12" s="203">
        <v>1</v>
      </c>
      <c r="F12" s="123">
        <v>8657.0430000000015</v>
      </c>
      <c r="G12" s="203">
        <v>1</v>
      </c>
      <c r="H12" s="204">
        <v>-991.46399999999994</v>
      </c>
      <c r="I12" s="86"/>
    </row>
    <row r="14" spans="1:11" x14ac:dyDescent="0.35">
      <c r="G14" s="31"/>
      <c r="H14" s="60"/>
    </row>
    <row r="15" spans="1:11" x14ac:dyDescent="0.35">
      <c r="G15" s="31"/>
      <c r="H15" s="60"/>
    </row>
    <row r="16" spans="1:11" x14ac:dyDescent="0.35">
      <c r="G16" s="31"/>
      <c r="H16" s="60"/>
    </row>
    <row r="17" spans="7:8" x14ac:dyDescent="0.35">
      <c r="G17" s="31"/>
      <c r="H17" s="60"/>
    </row>
    <row r="18" spans="7:8" x14ac:dyDescent="0.35">
      <c r="G18" s="31"/>
      <c r="H18" s="60"/>
    </row>
    <row r="19" spans="7:8" x14ac:dyDescent="0.35">
      <c r="G19" s="31"/>
      <c r="H19" s="60"/>
    </row>
    <row r="20" spans="7:8" x14ac:dyDescent="0.35">
      <c r="G20" s="31"/>
      <c r="H20" s="60"/>
    </row>
    <row r="21" spans="7:8" x14ac:dyDescent="0.35">
      <c r="G21" s="31"/>
      <c r="H21" s="60"/>
    </row>
    <row r="22" spans="7:8" x14ac:dyDescent="0.35">
      <c r="G22" s="31"/>
      <c r="H22" s="60"/>
    </row>
  </sheetData>
  <sortState xmlns:xlrd2="http://schemas.microsoft.com/office/spreadsheetml/2017/richdata2" ref="A5:F12">
    <sortCondition descending="1" ref="F4:F12"/>
  </sortState>
  <mergeCells count="6">
    <mergeCell ref="J1:K1"/>
    <mergeCell ref="A1:H1"/>
    <mergeCell ref="A2:A3"/>
    <mergeCell ref="B2:C2"/>
    <mergeCell ref="D2:G2"/>
    <mergeCell ref="H2:H3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Normal="100" workbookViewId="0">
      <selection activeCell="I1" sqref="I1:J1"/>
    </sheetView>
  </sheetViews>
  <sheetFormatPr defaultColWidth="8.7265625" defaultRowHeight="15.5" x14ac:dyDescent="0.35"/>
  <cols>
    <col min="1" max="1" width="46.81640625" style="1" customWidth="1"/>
    <col min="2" max="6" width="8.7265625" style="1"/>
    <col min="7" max="7" width="10.1796875" style="1" customWidth="1"/>
    <col min="8" max="16384" width="8.7265625" style="1"/>
  </cols>
  <sheetData>
    <row r="1" spans="1:10" x14ac:dyDescent="0.35">
      <c r="A1" s="318" t="s">
        <v>522</v>
      </c>
      <c r="B1" s="318"/>
      <c r="C1" s="318"/>
      <c r="D1" s="318"/>
      <c r="E1" s="318"/>
      <c r="F1" s="318"/>
      <c r="G1" s="318"/>
      <c r="I1" s="322" t="s">
        <v>319</v>
      </c>
      <c r="J1" s="322"/>
    </row>
    <row r="2" spans="1:10" x14ac:dyDescent="0.35">
      <c r="A2" s="329" t="s">
        <v>283</v>
      </c>
      <c r="B2" s="330">
        <v>2021</v>
      </c>
      <c r="C2" s="330"/>
      <c r="D2" s="330">
        <v>2022</v>
      </c>
      <c r="E2" s="330"/>
      <c r="F2" s="330"/>
      <c r="G2" s="330"/>
      <c r="H2" s="85"/>
    </row>
    <row r="3" spans="1:10" x14ac:dyDescent="0.35">
      <c r="A3" s="323"/>
      <c r="B3" s="197" t="s">
        <v>282</v>
      </c>
      <c r="C3" s="198" t="s">
        <v>284</v>
      </c>
      <c r="D3" s="197" t="s">
        <v>281</v>
      </c>
      <c r="E3" s="197" t="s">
        <v>285</v>
      </c>
      <c r="F3" s="199" t="s">
        <v>282</v>
      </c>
      <c r="G3" s="199" t="s">
        <v>285</v>
      </c>
      <c r="H3" s="75"/>
    </row>
    <row r="4" spans="1:10" x14ac:dyDescent="0.35">
      <c r="A4" s="211" t="s">
        <v>286</v>
      </c>
      <c r="B4" s="212">
        <v>1205.231</v>
      </c>
      <c r="C4" s="125">
        <v>0.71631980847912546</v>
      </c>
      <c r="D4" s="212">
        <v>1752.354</v>
      </c>
      <c r="E4" s="125">
        <v>0.62596836712058057</v>
      </c>
      <c r="F4" s="212">
        <v>1212.9680000000001</v>
      </c>
      <c r="G4" s="125">
        <v>0.5661799164664213</v>
      </c>
      <c r="H4" s="61"/>
    </row>
    <row r="5" spans="1:10" x14ac:dyDescent="0.35">
      <c r="A5" s="211" t="s">
        <v>287</v>
      </c>
      <c r="B5" s="212">
        <v>444.71300000000002</v>
      </c>
      <c r="C5" s="126">
        <v>0.26431176346125956</v>
      </c>
      <c r="D5" s="212">
        <v>994.62099999999998</v>
      </c>
      <c r="E5" s="126">
        <v>0.35529424036115931</v>
      </c>
      <c r="F5" s="212">
        <v>737.85</v>
      </c>
      <c r="G5" s="126">
        <v>0.3444079739653057</v>
      </c>
      <c r="H5" s="61"/>
    </row>
    <row r="6" spans="1:10" x14ac:dyDescent="0.35">
      <c r="A6" s="211" t="s">
        <v>289</v>
      </c>
      <c r="B6" s="212">
        <v>29.626999999999999</v>
      </c>
      <c r="C6" s="126">
        <v>1.7608580401442586E-2</v>
      </c>
      <c r="D6" s="212">
        <v>48.018999999999998</v>
      </c>
      <c r="E6" s="126">
        <v>1.7153140872656528E-2</v>
      </c>
      <c r="F6" s="212">
        <v>189.04</v>
      </c>
      <c r="G6" s="126">
        <v>8.823864389564462E-2</v>
      </c>
      <c r="H6" s="61"/>
    </row>
    <row r="7" spans="1:10" x14ac:dyDescent="0.35">
      <c r="A7" s="211" t="s">
        <v>288</v>
      </c>
      <c r="B7" s="212">
        <v>2.7010000000000001</v>
      </c>
      <c r="C7" s="126">
        <v>1.605318650700254E-3</v>
      </c>
      <c r="D7" s="212">
        <v>3.53</v>
      </c>
      <c r="E7" s="126">
        <v>1.2609714338173961E-3</v>
      </c>
      <c r="F7" s="212">
        <v>2.0259999999999998</v>
      </c>
      <c r="G7" s="126">
        <v>9.4568076879272107E-4</v>
      </c>
      <c r="H7" s="61"/>
    </row>
    <row r="8" spans="1:10" x14ac:dyDescent="0.35">
      <c r="A8" s="211" t="s">
        <v>290</v>
      </c>
      <c r="B8" s="212">
        <v>0.13400000000000001</v>
      </c>
      <c r="C8" s="126">
        <v>7.9641873081760106E-5</v>
      </c>
      <c r="D8" s="212">
        <v>0.72199999999999998</v>
      </c>
      <c r="E8" s="126">
        <v>2.5790973802157507E-4</v>
      </c>
      <c r="F8" s="212">
        <v>0.46700000000000003</v>
      </c>
      <c r="G8" s="126">
        <v>2.1798268461312972E-4</v>
      </c>
      <c r="H8" s="61"/>
    </row>
    <row r="9" spans="1:10" x14ac:dyDescent="0.35">
      <c r="A9" s="211" t="s">
        <v>292</v>
      </c>
      <c r="B9" s="212">
        <v>9.1999999999999998E-2</v>
      </c>
      <c r="C9" s="126">
        <v>5.4679494951656188E-5</v>
      </c>
      <c r="D9" s="212">
        <v>0.18099999999999999</v>
      </c>
      <c r="E9" s="126">
        <v>6.4656042357209265E-5</v>
      </c>
      <c r="F9" s="212">
        <v>0.02</v>
      </c>
      <c r="G9" s="126">
        <v>9.3354468785066261E-6</v>
      </c>
      <c r="H9" s="61"/>
    </row>
    <row r="10" spans="1:10" x14ac:dyDescent="0.35">
      <c r="A10" s="211" t="s">
        <v>291</v>
      </c>
      <c r="B10" s="212">
        <v>3.4000000000000002E-2</v>
      </c>
      <c r="C10" s="126">
        <v>2.0207639438655551E-5</v>
      </c>
      <c r="D10" s="212">
        <v>1E-3</v>
      </c>
      <c r="E10" s="126">
        <v>3.5721570363099041E-7</v>
      </c>
      <c r="F10" s="212">
        <v>0</v>
      </c>
      <c r="G10" s="126">
        <v>0</v>
      </c>
      <c r="H10" s="61"/>
    </row>
    <row r="11" spans="1:10" x14ac:dyDescent="0.35">
      <c r="A11" s="213" t="s">
        <v>294</v>
      </c>
      <c r="B11" s="212"/>
      <c r="C11" s="126">
        <v>0</v>
      </c>
      <c r="D11" s="212">
        <v>1E-3</v>
      </c>
      <c r="E11" s="126">
        <v>3.5721570363099041E-7</v>
      </c>
      <c r="F11" s="119">
        <v>1E-3</v>
      </c>
      <c r="G11" s="126">
        <v>4.6677234392533132E-7</v>
      </c>
      <c r="H11" s="61"/>
    </row>
    <row r="12" spans="1:10" x14ac:dyDescent="0.35">
      <c r="A12" s="122" t="s">
        <v>293</v>
      </c>
      <c r="B12" s="123">
        <v>1682.5320000000002</v>
      </c>
      <c r="C12" s="214">
        <v>1</v>
      </c>
      <c r="D12" s="123">
        <v>2799.4290000000005</v>
      </c>
      <c r="E12" s="214">
        <v>1</v>
      </c>
      <c r="F12" s="123">
        <v>2142.3720000000003</v>
      </c>
      <c r="G12" s="214">
        <v>1</v>
      </c>
      <c r="H12" s="20"/>
    </row>
  </sheetData>
  <mergeCells count="5">
    <mergeCell ref="A2:A3"/>
    <mergeCell ref="B2:C2"/>
    <mergeCell ref="D2:G2"/>
    <mergeCell ref="I1:J1"/>
    <mergeCell ref="A1:G1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5"/>
  <sheetViews>
    <sheetView zoomScaleNormal="100" workbookViewId="0">
      <selection activeCell="J1" sqref="J1:K1"/>
    </sheetView>
  </sheetViews>
  <sheetFormatPr defaultColWidth="8.7265625" defaultRowHeight="15.5" x14ac:dyDescent="0.35"/>
  <cols>
    <col min="1" max="1" width="50.26953125" style="1" customWidth="1"/>
    <col min="2" max="2" width="9.81640625" style="1" bestFit="1" customWidth="1"/>
    <col min="3" max="3" width="9.7265625" style="1" bestFit="1" customWidth="1"/>
    <col min="4" max="4" width="9.54296875" style="1" bestFit="1" customWidth="1"/>
    <col min="5" max="5" width="9.7265625" style="1" bestFit="1" customWidth="1"/>
    <col min="6" max="6" width="8.90625" style="1" bestFit="1" customWidth="1"/>
    <col min="7" max="7" width="9.7265625" style="1" bestFit="1" customWidth="1"/>
    <col min="8" max="8" width="9.26953125" style="1" bestFit="1" customWidth="1"/>
    <col min="9" max="16384" width="8.7265625" style="1"/>
  </cols>
  <sheetData>
    <row r="1" spans="1:11" x14ac:dyDescent="0.35">
      <c r="A1" s="318" t="s">
        <v>521</v>
      </c>
      <c r="B1" s="318"/>
      <c r="C1" s="318"/>
      <c r="D1" s="318"/>
      <c r="E1" s="318"/>
      <c r="F1" s="318"/>
      <c r="G1" s="318"/>
      <c r="H1" s="318"/>
      <c r="J1" s="319" t="s">
        <v>319</v>
      </c>
      <c r="K1" s="319"/>
    </row>
    <row r="2" spans="1:11" ht="14.5" customHeight="1" x14ac:dyDescent="0.35">
      <c r="A2" s="323" t="s">
        <v>283</v>
      </c>
      <c r="B2" s="325">
        <v>2021</v>
      </c>
      <c r="C2" s="326"/>
      <c r="D2" s="325">
        <v>2022</v>
      </c>
      <c r="E2" s="327"/>
      <c r="F2" s="327"/>
      <c r="G2" s="326"/>
      <c r="H2" s="331" t="s">
        <v>349</v>
      </c>
      <c r="I2" s="85"/>
    </row>
    <row r="3" spans="1:11" x14ac:dyDescent="0.35">
      <c r="A3" s="324"/>
      <c r="B3" s="197" t="s">
        <v>282</v>
      </c>
      <c r="C3" s="198" t="s">
        <v>284</v>
      </c>
      <c r="D3" s="197" t="s">
        <v>281</v>
      </c>
      <c r="E3" s="197" t="s">
        <v>285</v>
      </c>
      <c r="F3" s="199" t="s">
        <v>282</v>
      </c>
      <c r="G3" s="199" t="s">
        <v>285</v>
      </c>
      <c r="H3" s="332"/>
      <c r="I3" s="75"/>
    </row>
    <row r="4" spans="1:11" x14ac:dyDescent="0.35">
      <c r="A4" s="129" t="s">
        <v>286</v>
      </c>
      <c r="B4" s="200">
        <v>6144.76</v>
      </c>
      <c r="C4" s="125">
        <v>0.71548711088992967</v>
      </c>
      <c r="D4" s="200">
        <v>8972.643</v>
      </c>
      <c r="E4" s="125">
        <v>0.72001907608881432</v>
      </c>
      <c r="F4" s="200">
        <v>6825.0360000000001</v>
      </c>
      <c r="G4" s="125">
        <v>0.69665986784661682</v>
      </c>
      <c r="H4" s="117">
        <v>-2147.607</v>
      </c>
      <c r="I4" s="16"/>
      <c r="J4" s="31"/>
    </row>
    <row r="5" spans="1:11" x14ac:dyDescent="0.35">
      <c r="A5" s="131" t="s">
        <v>287</v>
      </c>
      <c r="B5" s="201">
        <v>2234.2930000000001</v>
      </c>
      <c r="C5" s="126">
        <v>0.26015789769683334</v>
      </c>
      <c r="D5" s="201">
        <v>3210.4090000000001</v>
      </c>
      <c r="E5" s="126">
        <v>0.25762261153678068</v>
      </c>
      <c r="F5" s="201">
        <v>2730.116</v>
      </c>
      <c r="G5" s="126">
        <v>0.27867431787406455</v>
      </c>
      <c r="H5" s="121">
        <v>-480.29300000000012</v>
      </c>
      <c r="I5" s="61"/>
    </row>
    <row r="6" spans="1:11" x14ac:dyDescent="0.35">
      <c r="A6" s="131" t="s">
        <v>288</v>
      </c>
      <c r="B6" s="201">
        <v>166.52799999999999</v>
      </c>
      <c r="C6" s="126">
        <v>1.9390283363756793E-2</v>
      </c>
      <c r="D6" s="201">
        <v>255.786</v>
      </c>
      <c r="E6" s="126">
        <v>2.0525813787136461E-2</v>
      </c>
      <c r="F6" s="201">
        <v>218.37</v>
      </c>
      <c r="G6" s="126">
        <v>2.2289935956625827E-2</v>
      </c>
      <c r="H6" s="121">
        <v>-37.415999999999997</v>
      </c>
      <c r="I6" s="61"/>
    </row>
    <row r="7" spans="1:11" x14ac:dyDescent="0.35">
      <c r="A7" s="131" t="s">
        <v>292</v>
      </c>
      <c r="B7" s="201">
        <v>25.713000000000001</v>
      </c>
      <c r="C7" s="126">
        <v>2.9939851324238477E-3</v>
      </c>
      <c r="D7" s="201">
        <v>21.678999999999998</v>
      </c>
      <c r="E7" s="126">
        <v>1.7396539180851622E-3</v>
      </c>
      <c r="F7" s="201">
        <v>18.077999999999999</v>
      </c>
      <c r="G7" s="126">
        <v>1.8452968000360933E-3</v>
      </c>
      <c r="H7" s="121">
        <v>-3.6009999999999991</v>
      </c>
      <c r="I7" s="61"/>
    </row>
    <row r="8" spans="1:11" x14ac:dyDescent="0.35">
      <c r="A8" s="131" t="s">
        <v>289</v>
      </c>
      <c r="B8" s="201">
        <v>0.17599999999999999</v>
      </c>
      <c r="C8" s="126">
        <v>2.049318956584596E-5</v>
      </c>
      <c r="D8" s="201">
        <v>0.216</v>
      </c>
      <c r="E8" s="126">
        <v>1.7333144808634859E-5</v>
      </c>
      <c r="F8" s="201">
        <v>4.8150000000000004</v>
      </c>
      <c r="G8" s="126">
        <v>4.914871165048009E-4</v>
      </c>
      <c r="H8" s="121">
        <v>4.5990000000000002</v>
      </c>
      <c r="I8" s="61"/>
    </row>
    <row r="9" spans="1:11" x14ac:dyDescent="0.35">
      <c r="A9" s="131" t="s">
        <v>290</v>
      </c>
      <c r="B9" s="201">
        <v>16.483000000000001</v>
      </c>
      <c r="C9" s="126">
        <v>1.9192570659877213E-3</v>
      </c>
      <c r="D9" s="201">
        <v>0.312</v>
      </c>
      <c r="E9" s="126">
        <v>2.5036764723583684E-5</v>
      </c>
      <c r="F9" s="201">
        <v>0.224</v>
      </c>
      <c r="G9" s="126">
        <v>2.2864613519641825E-5</v>
      </c>
      <c r="H9" s="121">
        <v>-8.7999999999999995E-2</v>
      </c>
      <c r="I9" s="61"/>
    </row>
    <row r="10" spans="1:11" x14ac:dyDescent="0.35">
      <c r="A10" s="131" t="s">
        <v>291</v>
      </c>
      <c r="B10" s="201">
        <v>0.26400000000000001</v>
      </c>
      <c r="C10" s="126">
        <v>3.0739784348768943E-5</v>
      </c>
      <c r="D10" s="201">
        <v>0.629</v>
      </c>
      <c r="E10" s="126">
        <v>5.0474759651070954E-5</v>
      </c>
      <c r="F10" s="201">
        <v>0.159</v>
      </c>
      <c r="G10" s="126">
        <v>1.6229792632245761E-5</v>
      </c>
      <c r="H10" s="118"/>
    </row>
    <row r="11" spans="1:11" x14ac:dyDescent="0.35">
      <c r="A11" s="131" t="s">
        <v>294</v>
      </c>
      <c r="B11" s="201"/>
      <c r="C11" s="126">
        <v>0</v>
      </c>
      <c r="D11" s="201"/>
      <c r="E11" s="126">
        <v>0</v>
      </c>
      <c r="F11" s="201"/>
      <c r="G11" s="126">
        <v>0</v>
      </c>
      <c r="H11" s="121">
        <v>0</v>
      </c>
      <c r="I11" s="61"/>
    </row>
    <row r="12" spans="1:11" x14ac:dyDescent="0.35">
      <c r="A12" s="133" t="s">
        <v>320</v>
      </c>
      <c r="B12" s="202">
        <v>2E-3</v>
      </c>
      <c r="C12" s="126">
        <v>2.3287715415734045E-7</v>
      </c>
      <c r="D12" s="202">
        <v>0</v>
      </c>
      <c r="E12" s="126">
        <v>0</v>
      </c>
      <c r="F12" s="202"/>
      <c r="G12" s="126">
        <v>0</v>
      </c>
      <c r="H12" s="121">
        <v>0</v>
      </c>
      <c r="I12" s="61"/>
    </row>
    <row r="13" spans="1:11" s="9" customFormat="1" x14ac:dyDescent="0.35">
      <c r="A13" s="122" t="s">
        <v>293</v>
      </c>
      <c r="B13" s="123">
        <v>8588.2189999999991</v>
      </c>
      <c r="C13" s="203">
        <v>1</v>
      </c>
      <c r="D13" s="123">
        <v>12461.674000000001</v>
      </c>
      <c r="E13" s="203">
        <v>1</v>
      </c>
      <c r="F13" s="123">
        <v>9796.7980000000007</v>
      </c>
      <c r="G13" s="203">
        <v>1</v>
      </c>
      <c r="H13" s="256"/>
    </row>
    <row r="15" spans="1:11" x14ac:dyDescent="0.35">
      <c r="F15" s="31"/>
    </row>
    <row r="16" spans="1:11" x14ac:dyDescent="0.35">
      <c r="F16" s="31"/>
      <c r="G16" s="31"/>
      <c r="H16" s="60"/>
    </row>
    <row r="17" spans="7:8" x14ac:dyDescent="0.35">
      <c r="G17" s="31"/>
      <c r="H17" s="60"/>
    </row>
    <row r="18" spans="7:8" x14ac:dyDescent="0.35">
      <c r="G18" s="31"/>
      <c r="H18" s="60"/>
    </row>
    <row r="19" spans="7:8" x14ac:dyDescent="0.35">
      <c r="G19" s="31"/>
      <c r="H19" s="60"/>
    </row>
    <row r="20" spans="7:8" x14ac:dyDescent="0.35">
      <c r="G20" s="31"/>
      <c r="H20" s="60"/>
    </row>
    <row r="21" spans="7:8" x14ac:dyDescent="0.35">
      <c r="G21" s="31"/>
      <c r="H21" s="60"/>
    </row>
    <row r="22" spans="7:8" x14ac:dyDescent="0.35">
      <c r="G22" s="31"/>
      <c r="H22" s="60"/>
    </row>
    <row r="23" spans="7:8" x14ac:dyDescent="0.35">
      <c r="G23" s="31"/>
      <c r="H23" s="60"/>
    </row>
    <row r="24" spans="7:8" x14ac:dyDescent="0.35">
      <c r="G24" s="31"/>
      <c r="H24" s="60"/>
    </row>
    <row r="25" spans="7:8" x14ac:dyDescent="0.35">
      <c r="G25" s="31"/>
      <c r="H25" s="60"/>
    </row>
  </sheetData>
  <mergeCells count="6">
    <mergeCell ref="J1:K1"/>
    <mergeCell ref="A2:A3"/>
    <mergeCell ref="D2:G2"/>
    <mergeCell ref="B2:C2"/>
    <mergeCell ref="A1:H1"/>
    <mergeCell ref="H2:H3"/>
  </mergeCells>
  <conditionalFormatting sqref="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Normal="100" workbookViewId="0">
      <selection activeCell="G1" sqref="G1"/>
    </sheetView>
  </sheetViews>
  <sheetFormatPr defaultColWidth="9.1796875" defaultRowHeight="15.5" x14ac:dyDescent="0.35"/>
  <cols>
    <col min="1" max="1" width="39.81640625" style="1" customWidth="1"/>
    <col min="2" max="2" width="7.90625" style="1" bestFit="1" customWidth="1"/>
    <col min="3" max="3" width="9.453125" style="1" bestFit="1" customWidth="1"/>
    <col min="4" max="4" width="11.7265625" style="1" customWidth="1"/>
    <col min="5" max="6" width="10.7265625" style="1" customWidth="1"/>
    <col min="7" max="16384" width="9.1796875" style="1"/>
  </cols>
  <sheetData>
    <row r="1" spans="1:13" x14ac:dyDescent="0.35">
      <c r="A1" s="9" t="s">
        <v>662</v>
      </c>
      <c r="B1" s="9"/>
      <c r="C1" s="9"/>
      <c r="D1" s="9"/>
      <c r="G1" s="83" t="s">
        <v>319</v>
      </c>
      <c r="H1" s="9"/>
      <c r="I1" s="9"/>
      <c r="J1" s="9"/>
      <c r="K1" s="9"/>
      <c r="L1" s="9"/>
      <c r="M1" s="9"/>
    </row>
    <row r="2" spans="1:13" x14ac:dyDescent="0.35">
      <c r="A2" s="181" t="s">
        <v>270</v>
      </c>
      <c r="B2" s="181" t="s">
        <v>501</v>
      </c>
      <c r="C2" s="181" t="s">
        <v>500</v>
      </c>
      <c r="D2" s="181" t="s">
        <v>591</v>
      </c>
      <c r="E2" s="250" t="s">
        <v>295</v>
      </c>
      <c r="F2" s="84"/>
    </row>
    <row r="3" spans="1:13" x14ac:dyDescent="0.35">
      <c r="A3" s="127" t="s">
        <v>282</v>
      </c>
      <c r="B3" s="195">
        <v>6312.9859999999999</v>
      </c>
      <c r="C3" s="195">
        <v>8588.2189999999991</v>
      </c>
      <c r="D3" s="128">
        <v>-8588.2189999999991</v>
      </c>
      <c r="E3" s="215">
        <v>-2275.2329999999993</v>
      </c>
      <c r="F3" s="46"/>
    </row>
    <row r="4" spans="1:13" x14ac:dyDescent="0.35">
      <c r="A4" s="127" t="s">
        <v>271</v>
      </c>
      <c r="B4" s="195">
        <v>6352.1090000000004</v>
      </c>
      <c r="C4" s="195">
        <v>10438.531999999999</v>
      </c>
      <c r="D4" s="128">
        <v>-10438.531999999999</v>
      </c>
      <c r="E4" s="215">
        <v>-4086.4229999999989</v>
      </c>
      <c r="F4" s="46"/>
    </row>
    <row r="5" spans="1:13" x14ac:dyDescent="0.35">
      <c r="A5" s="127" t="s">
        <v>272</v>
      </c>
      <c r="B5" s="195">
        <v>7956.902</v>
      </c>
      <c r="C5" s="195">
        <v>10702.228999999999</v>
      </c>
      <c r="D5" s="128">
        <v>-10702.228999999999</v>
      </c>
      <c r="E5" s="215">
        <v>-2745.3269999999993</v>
      </c>
      <c r="F5" s="46"/>
    </row>
    <row r="6" spans="1:13" x14ac:dyDescent="0.35">
      <c r="A6" s="127" t="s">
        <v>273</v>
      </c>
      <c r="B6" s="195">
        <v>8867.2720000000008</v>
      </c>
      <c r="C6" s="195">
        <v>9388.3700000000008</v>
      </c>
      <c r="D6" s="128">
        <v>-9388.3700000000008</v>
      </c>
      <c r="E6" s="215">
        <v>-521.09799999999996</v>
      </c>
      <c r="F6" s="46"/>
    </row>
    <row r="7" spans="1:13" x14ac:dyDescent="0.35">
      <c r="A7" s="127" t="s">
        <v>274</v>
      </c>
      <c r="B7" s="195">
        <v>6646.2719999999999</v>
      </c>
      <c r="C7" s="195">
        <v>10122.704</v>
      </c>
      <c r="D7" s="128">
        <v>-10122.704</v>
      </c>
      <c r="E7" s="215">
        <v>-3476.4319999999998</v>
      </c>
      <c r="F7" s="46"/>
    </row>
    <row r="8" spans="1:13" x14ac:dyDescent="0.35">
      <c r="A8" s="127" t="s">
        <v>275</v>
      </c>
      <c r="B8" s="195">
        <v>6382.6120000000001</v>
      </c>
      <c r="C8" s="195">
        <v>11925.713</v>
      </c>
      <c r="D8" s="128">
        <v>-11925.713</v>
      </c>
      <c r="E8" s="215">
        <v>-5543.1009999999997</v>
      </c>
      <c r="F8" s="46"/>
    </row>
    <row r="9" spans="1:13" x14ac:dyDescent="0.35">
      <c r="A9" s="127" t="s">
        <v>276</v>
      </c>
      <c r="B9" s="195">
        <v>8755.6029999999992</v>
      </c>
      <c r="C9" s="195">
        <v>9061.384</v>
      </c>
      <c r="D9" s="128">
        <v>-9061.384</v>
      </c>
      <c r="E9" s="215">
        <v>-305.78100000000086</v>
      </c>
      <c r="F9" s="46"/>
    </row>
    <row r="10" spans="1:13" x14ac:dyDescent="0.35">
      <c r="A10" s="127" t="s">
        <v>277</v>
      </c>
      <c r="B10" s="195">
        <v>8285.5079999999998</v>
      </c>
      <c r="C10" s="195">
        <v>10595.947</v>
      </c>
      <c r="D10" s="128">
        <v>-10595.947</v>
      </c>
      <c r="E10" s="215">
        <v>-2310.4390000000003</v>
      </c>
      <c r="F10" s="46"/>
    </row>
    <row r="11" spans="1:13" x14ac:dyDescent="0.35">
      <c r="A11" s="127" t="s">
        <v>278</v>
      </c>
      <c r="B11" s="195">
        <v>7832.2340000000004</v>
      </c>
      <c r="C11" s="195">
        <v>12016.331</v>
      </c>
      <c r="D11" s="128">
        <v>-12016.331</v>
      </c>
      <c r="E11" s="215">
        <v>-4184.0969999999998</v>
      </c>
      <c r="F11" s="46"/>
    </row>
    <row r="12" spans="1:13" x14ac:dyDescent="0.35">
      <c r="A12" s="127" t="s">
        <v>279</v>
      </c>
      <c r="B12" s="195">
        <v>8736.6689999999999</v>
      </c>
      <c r="C12" s="195">
        <v>11346.514999999999</v>
      </c>
      <c r="D12" s="128">
        <v>-11346.514999999999</v>
      </c>
      <c r="E12" s="215">
        <v>-2609.8459999999995</v>
      </c>
      <c r="F12" s="46"/>
    </row>
    <row r="13" spans="1:13" x14ac:dyDescent="0.35">
      <c r="A13" s="127" t="s">
        <v>280</v>
      </c>
      <c r="B13" s="195">
        <v>8277.4760000000006</v>
      </c>
      <c r="C13" s="195">
        <v>10491.223</v>
      </c>
      <c r="D13" s="128">
        <v>-10491.223</v>
      </c>
      <c r="E13" s="215">
        <v>-2213.7469999999994</v>
      </c>
      <c r="F13" s="46"/>
    </row>
    <row r="14" spans="1:13" x14ac:dyDescent="0.35">
      <c r="A14" s="127" t="s">
        <v>281</v>
      </c>
      <c r="B14" s="195">
        <v>9648.5079999999998</v>
      </c>
      <c r="C14" s="195">
        <v>12461.673000000001</v>
      </c>
      <c r="D14" s="128">
        <v>-12461.673000000001</v>
      </c>
      <c r="E14" s="215">
        <v>-2813.1650000000009</v>
      </c>
      <c r="F14" s="46"/>
      <c r="G14" s="31"/>
    </row>
    <row r="15" spans="1:13" x14ac:dyDescent="0.35">
      <c r="A15" s="127" t="s">
        <v>282</v>
      </c>
      <c r="B15" s="195">
        <v>8657.0419999999995</v>
      </c>
      <c r="C15" s="195">
        <v>9796.7970000000005</v>
      </c>
      <c r="D15" s="128">
        <v>-9796.7970000000005</v>
      </c>
      <c r="E15" s="215">
        <v>-1139.755000000001</v>
      </c>
      <c r="F15" s="46"/>
      <c r="G15" s="31"/>
    </row>
    <row r="16" spans="1:13" x14ac:dyDescent="0.35">
      <c r="B16" s="31"/>
      <c r="C16" s="31"/>
      <c r="D16" s="31"/>
      <c r="E16" s="31"/>
      <c r="G16" s="31"/>
    </row>
    <row r="17" spans="1:13" x14ac:dyDescent="0.35">
      <c r="B17" s="31"/>
      <c r="C17" s="31"/>
      <c r="D17" s="31"/>
      <c r="E17" s="31"/>
      <c r="F17" s="297"/>
    </row>
    <row r="18" spans="1:13" x14ac:dyDescent="0.35">
      <c r="B18" s="31"/>
      <c r="C18" s="31"/>
      <c r="D18" s="31"/>
      <c r="E18" s="31"/>
      <c r="F18" s="297"/>
    </row>
    <row r="19" spans="1:13" x14ac:dyDescent="0.35">
      <c r="B19" s="60"/>
      <c r="C19" s="60"/>
      <c r="D19" s="31"/>
    </row>
    <row r="21" spans="1:13" x14ac:dyDescent="0.35">
      <c r="B21" s="60"/>
      <c r="C21" s="60"/>
    </row>
    <row r="24" spans="1:13" x14ac:dyDescent="0.35">
      <c r="G24" s="333"/>
      <c r="H24" s="333"/>
      <c r="I24" s="333"/>
      <c r="J24" s="333"/>
      <c r="K24" s="333"/>
      <c r="L24" s="333"/>
      <c r="M24" s="333"/>
    </row>
    <row r="27" spans="1:13" x14ac:dyDescent="0.35">
      <c r="A27" s="12"/>
      <c r="B27" s="24"/>
      <c r="D27" s="31"/>
    </row>
    <row r="28" spans="1:13" x14ac:dyDescent="0.35">
      <c r="A28" s="12"/>
      <c r="B28" s="24"/>
      <c r="D28" s="31"/>
    </row>
    <row r="29" spans="1:13" x14ac:dyDescent="0.35">
      <c r="A29" s="12"/>
      <c r="B29" s="24"/>
      <c r="D29" s="31"/>
      <c r="E29" s="31"/>
      <c r="F29" s="31"/>
    </row>
    <row r="30" spans="1:13" x14ac:dyDescent="0.35">
      <c r="A30" s="12"/>
      <c r="B30" s="24"/>
      <c r="D30" s="31"/>
      <c r="E30" s="31"/>
      <c r="F30" s="31"/>
    </row>
    <row r="31" spans="1:13" x14ac:dyDescent="0.35">
      <c r="D31" s="31"/>
      <c r="E31" s="31"/>
      <c r="F31" s="31"/>
    </row>
    <row r="32" spans="1:13" x14ac:dyDescent="0.35">
      <c r="D32" s="31"/>
      <c r="E32" s="31"/>
      <c r="F32" s="31"/>
    </row>
    <row r="33" spans="4:6" x14ac:dyDescent="0.35">
      <c r="D33" s="31"/>
      <c r="E33" s="31"/>
      <c r="F33" s="31"/>
    </row>
    <row r="34" spans="4:6" x14ac:dyDescent="0.35">
      <c r="D34" s="31"/>
      <c r="E34" s="31"/>
      <c r="F34" s="31"/>
    </row>
    <row r="35" spans="4:6" x14ac:dyDescent="0.35">
      <c r="D35" s="31"/>
      <c r="E35" s="31"/>
      <c r="F35" s="31"/>
    </row>
    <row r="36" spans="4:6" x14ac:dyDescent="0.35">
      <c r="D36" s="31"/>
      <c r="E36" s="31"/>
      <c r="F36" s="31"/>
    </row>
    <row r="37" spans="4:6" x14ac:dyDescent="0.35">
      <c r="D37" s="31"/>
      <c r="E37" s="31"/>
      <c r="F37" s="31"/>
    </row>
    <row r="38" spans="4:6" x14ac:dyDescent="0.35">
      <c r="D38" s="31"/>
      <c r="E38" s="31"/>
      <c r="F38" s="31"/>
    </row>
    <row r="39" spans="4:6" x14ac:dyDescent="0.35">
      <c r="E39" s="31"/>
      <c r="F39" s="31"/>
    </row>
    <row r="40" spans="4:6" x14ac:dyDescent="0.35">
      <c r="E40" s="31"/>
      <c r="F40" s="31"/>
    </row>
  </sheetData>
  <mergeCells count="1">
    <mergeCell ref="G24:M24"/>
  </mergeCells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6"/>
  <sheetViews>
    <sheetView zoomScaleNormal="100" workbookViewId="0">
      <selection activeCell="F1" sqref="F1"/>
    </sheetView>
  </sheetViews>
  <sheetFormatPr defaultRowHeight="15.5" x14ac:dyDescent="0.35"/>
  <cols>
    <col min="1" max="1" width="34.2695312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7265625" style="1"/>
    <col min="7" max="7" width="12.36328125" style="1" customWidth="1"/>
    <col min="8" max="8" width="14.26953125" style="1" bestFit="1" customWidth="1"/>
    <col min="9" max="9" width="14.453125" style="1" bestFit="1" customWidth="1"/>
    <col min="10" max="10" width="15.1796875" style="1" bestFit="1" customWidth="1"/>
    <col min="11" max="16384" width="8.7265625" style="1"/>
  </cols>
  <sheetData>
    <row r="1" spans="1:13" x14ac:dyDescent="0.35">
      <c r="A1" s="84" t="s">
        <v>664</v>
      </c>
      <c r="E1" s="9"/>
      <c r="F1" s="28" t="s">
        <v>319</v>
      </c>
      <c r="K1" s="9"/>
      <c r="L1" s="9"/>
      <c r="M1" s="9"/>
    </row>
    <row r="2" spans="1:13" x14ac:dyDescent="0.35">
      <c r="A2" s="249" t="s">
        <v>362</v>
      </c>
      <c r="B2" s="249" t="s">
        <v>606</v>
      </c>
      <c r="C2" s="249" t="s">
        <v>607</v>
      </c>
      <c r="D2" s="224" t="s">
        <v>269</v>
      </c>
    </row>
    <row r="3" spans="1:13" x14ac:dyDescent="0.35">
      <c r="A3" s="127" t="s">
        <v>367</v>
      </c>
      <c r="B3" s="196">
        <v>2077.2130000000002</v>
      </c>
      <c r="C3" s="196">
        <v>81.772999999999996</v>
      </c>
      <c r="D3" s="130">
        <f t="shared" ref="D3:D34" si="0">B3-C3</f>
        <v>1995.4400000000003</v>
      </c>
    </row>
    <row r="4" spans="1:13" x14ac:dyDescent="0.35">
      <c r="A4" s="127" t="s">
        <v>368</v>
      </c>
      <c r="B4" s="193">
        <v>1487.67</v>
      </c>
      <c r="C4" s="193">
        <v>882.25400000000002</v>
      </c>
      <c r="D4" s="132">
        <f t="shared" si="0"/>
        <v>605.41600000000005</v>
      </c>
    </row>
    <row r="5" spans="1:13" x14ac:dyDescent="0.35">
      <c r="A5" s="127" t="s">
        <v>369</v>
      </c>
      <c r="B5" s="193">
        <v>589.91899999999998</v>
      </c>
      <c r="C5" s="193">
        <v>43.203000000000003</v>
      </c>
      <c r="D5" s="132">
        <f t="shared" si="0"/>
        <v>546.71600000000001</v>
      </c>
    </row>
    <row r="6" spans="1:13" x14ac:dyDescent="0.35">
      <c r="A6" s="127" t="s">
        <v>371</v>
      </c>
      <c r="B6" s="193">
        <v>345.36799999999999</v>
      </c>
      <c r="C6" s="193">
        <v>8.0000000000000002E-3</v>
      </c>
      <c r="D6" s="132">
        <f t="shared" si="0"/>
        <v>345.36</v>
      </c>
    </row>
    <row r="7" spans="1:13" x14ac:dyDescent="0.35">
      <c r="A7" s="127" t="s">
        <v>373</v>
      </c>
      <c r="B7" s="193">
        <v>348.27800000000002</v>
      </c>
      <c r="C7" s="193">
        <v>53.177999999999997</v>
      </c>
      <c r="D7" s="132">
        <f t="shared" si="0"/>
        <v>295.10000000000002</v>
      </c>
    </row>
    <row r="8" spans="1:13" x14ac:dyDescent="0.35">
      <c r="A8" s="127" t="s">
        <v>376</v>
      </c>
      <c r="B8" s="193">
        <v>295.40300000000002</v>
      </c>
      <c r="C8" s="193">
        <v>24.207999999999998</v>
      </c>
      <c r="D8" s="132">
        <f t="shared" si="0"/>
        <v>271.19500000000005</v>
      </c>
    </row>
    <row r="9" spans="1:13" x14ac:dyDescent="0.35">
      <c r="A9" s="127" t="s">
        <v>381</v>
      </c>
      <c r="B9" s="193">
        <v>377.93799999999999</v>
      </c>
      <c r="C9" s="193">
        <v>120.645</v>
      </c>
      <c r="D9" s="132">
        <f t="shared" si="0"/>
        <v>257.29300000000001</v>
      </c>
    </row>
    <row r="10" spans="1:13" x14ac:dyDescent="0.35">
      <c r="A10" s="127" t="s">
        <v>370</v>
      </c>
      <c r="B10" s="193">
        <v>312.37299999999999</v>
      </c>
      <c r="C10" s="193">
        <v>69.418000000000006</v>
      </c>
      <c r="D10" s="132">
        <f t="shared" si="0"/>
        <v>242.95499999999998</v>
      </c>
    </row>
    <row r="11" spans="1:13" x14ac:dyDescent="0.35">
      <c r="A11" s="127" t="s">
        <v>380</v>
      </c>
      <c r="B11" s="193">
        <v>116.61799999999999</v>
      </c>
      <c r="C11" s="193">
        <v>20.497</v>
      </c>
      <c r="D11" s="132">
        <f t="shared" si="0"/>
        <v>96.120999999999995</v>
      </c>
    </row>
    <row r="12" spans="1:13" x14ac:dyDescent="0.35">
      <c r="A12" s="127" t="s">
        <v>379</v>
      </c>
      <c r="B12" s="193">
        <v>81.356999999999999</v>
      </c>
      <c r="C12" s="193">
        <v>6.0389999999999997</v>
      </c>
      <c r="D12" s="132">
        <f t="shared" si="0"/>
        <v>75.317999999999998</v>
      </c>
    </row>
    <row r="13" spans="1:13" x14ac:dyDescent="0.35">
      <c r="A13" s="127" t="s">
        <v>374</v>
      </c>
      <c r="B13" s="193">
        <v>86.31</v>
      </c>
      <c r="C13" s="193">
        <v>15.657</v>
      </c>
      <c r="D13" s="132">
        <f t="shared" si="0"/>
        <v>70.653000000000006</v>
      </c>
    </row>
    <row r="14" spans="1:13" x14ac:dyDescent="0.35">
      <c r="A14" s="127" t="s">
        <v>377</v>
      </c>
      <c r="B14" s="193">
        <v>55.113</v>
      </c>
      <c r="C14" s="193">
        <v>4.2910000000000004</v>
      </c>
      <c r="D14" s="132">
        <f t="shared" si="0"/>
        <v>50.822000000000003</v>
      </c>
    </row>
    <row r="15" spans="1:13" x14ac:dyDescent="0.35">
      <c r="A15" s="127" t="s">
        <v>385</v>
      </c>
      <c r="B15" s="193">
        <v>41.796999999999997</v>
      </c>
      <c r="C15" s="193">
        <v>5.0000000000000001E-3</v>
      </c>
      <c r="D15" s="132">
        <f t="shared" si="0"/>
        <v>41.791999999999994</v>
      </c>
    </row>
    <row r="16" spans="1:13" x14ac:dyDescent="0.35">
      <c r="A16" s="127" t="s">
        <v>372</v>
      </c>
      <c r="B16" s="193">
        <v>39.226999999999997</v>
      </c>
      <c r="C16" s="193">
        <v>2.61</v>
      </c>
      <c r="D16" s="132">
        <f t="shared" si="0"/>
        <v>36.616999999999997</v>
      </c>
    </row>
    <row r="17" spans="1:4" x14ac:dyDescent="0.35">
      <c r="A17" s="127" t="s">
        <v>425</v>
      </c>
      <c r="B17" s="193">
        <v>31.061</v>
      </c>
      <c r="C17" s="193">
        <v>0.18099999999999999</v>
      </c>
      <c r="D17" s="132">
        <f t="shared" si="0"/>
        <v>30.88</v>
      </c>
    </row>
    <row r="18" spans="1:4" x14ac:dyDescent="0.35">
      <c r="A18" s="127" t="s">
        <v>391</v>
      </c>
      <c r="B18" s="193">
        <v>21.05</v>
      </c>
      <c r="C18" s="193">
        <v>5.3449999999999998</v>
      </c>
      <c r="D18" s="132">
        <f t="shared" si="0"/>
        <v>15.705000000000002</v>
      </c>
    </row>
    <row r="19" spans="1:4" x14ac:dyDescent="0.35">
      <c r="A19" s="127" t="s">
        <v>398</v>
      </c>
      <c r="B19" s="193">
        <v>26.803999999999998</v>
      </c>
      <c r="C19" s="193">
        <v>12.164999999999999</v>
      </c>
      <c r="D19" s="132">
        <f t="shared" si="0"/>
        <v>14.638999999999999</v>
      </c>
    </row>
    <row r="20" spans="1:4" x14ac:dyDescent="0.35">
      <c r="A20" s="127" t="s">
        <v>390</v>
      </c>
      <c r="B20" s="193">
        <v>13.42</v>
      </c>
      <c r="C20" s="193">
        <v>2.0720000000000001</v>
      </c>
      <c r="D20" s="132">
        <f t="shared" si="0"/>
        <v>11.347999999999999</v>
      </c>
    </row>
    <row r="21" spans="1:4" x14ac:dyDescent="0.35">
      <c r="A21" s="127" t="s">
        <v>459</v>
      </c>
      <c r="B21" s="193">
        <v>20.872</v>
      </c>
      <c r="C21" s="193">
        <v>10.086</v>
      </c>
      <c r="D21" s="132">
        <f t="shared" si="0"/>
        <v>10.786</v>
      </c>
    </row>
    <row r="22" spans="1:4" x14ac:dyDescent="0.35">
      <c r="A22" s="127" t="s">
        <v>427</v>
      </c>
      <c r="B22" s="193">
        <v>10.195</v>
      </c>
      <c r="C22" s="193">
        <v>1.4E-2</v>
      </c>
      <c r="D22" s="132">
        <f t="shared" si="0"/>
        <v>10.181000000000001</v>
      </c>
    </row>
    <row r="23" spans="1:4" x14ac:dyDescent="0.35">
      <c r="A23" s="127" t="s">
        <v>386</v>
      </c>
      <c r="B23" s="193">
        <v>17.260000000000002</v>
      </c>
      <c r="C23" s="193">
        <v>8.6120000000000001</v>
      </c>
      <c r="D23" s="132">
        <f t="shared" si="0"/>
        <v>8.6480000000000015</v>
      </c>
    </row>
    <row r="24" spans="1:4" x14ac:dyDescent="0.35">
      <c r="A24" s="127" t="s">
        <v>402</v>
      </c>
      <c r="B24" s="193">
        <v>166.559</v>
      </c>
      <c r="C24" s="193">
        <v>159.494</v>
      </c>
      <c r="D24" s="132">
        <f t="shared" si="0"/>
        <v>7.0649999999999977</v>
      </c>
    </row>
    <row r="25" spans="1:4" x14ac:dyDescent="0.35">
      <c r="A25" s="127" t="s">
        <v>417</v>
      </c>
      <c r="B25" s="193">
        <v>18.989999999999998</v>
      </c>
      <c r="C25" s="193">
        <v>12.099</v>
      </c>
      <c r="D25" s="132">
        <f t="shared" si="0"/>
        <v>6.8909999999999982</v>
      </c>
    </row>
    <row r="26" spans="1:4" x14ac:dyDescent="0.35">
      <c r="A26" s="127" t="s">
        <v>393</v>
      </c>
      <c r="B26" s="193">
        <v>6.1420000000000003</v>
      </c>
      <c r="C26" s="193">
        <v>3.4000000000000002E-2</v>
      </c>
      <c r="D26" s="132">
        <f t="shared" si="0"/>
        <v>6.1080000000000005</v>
      </c>
    </row>
    <row r="27" spans="1:4" x14ac:dyDescent="0.35">
      <c r="A27" s="127" t="s">
        <v>556</v>
      </c>
      <c r="B27" s="193">
        <v>5.5540000000000003</v>
      </c>
      <c r="C27" s="193"/>
      <c r="D27" s="132">
        <f t="shared" si="0"/>
        <v>5.5540000000000003</v>
      </c>
    </row>
    <row r="28" spans="1:4" x14ac:dyDescent="0.35">
      <c r="A28" s="127" t="s">
        <v>395</v>
      </c>
      <c r="B28" s="193">
        <v>10.484</v>
      </c>
      <c r="C28" s="193">
        <v>6.3209999999999997</v>
      </c>
      <c r="D28" s="132">
        <f t="shared" si="0"/>
        <v>4.1630000000000003</v>
      </c>
    </row>
    <row r="29" spans="1:4" x14ac:dyDescent="0.35">
      <c r="A29" s="127" t="s">
        <v>401</v>
      </c>
      <c r="B29" s="193">
        <v>3.5960000000000001</v>
      </c>
      <c r="C29" s="193">
        <v>2E-3</v>
      </c>
      <c r="D29" s="132">
        <f t="shared" si="0"/>
        <v>3.5940000000000003</v>
      </c>
    </row>
    <row r="30" spans="1:4" x14ac:dyDescent="0.35">
      <c r="A30" s="127" t="s">
        <v>553</v>
      </c>
      <c r="B30" s="193">
        <v>3.4990000000000001</v>
      </c>
      <c r="C30" s="193">
        <v>1E-3</v>
      </c>
      <c r="D30" s="132">
        <f t="shared" si="0"/>
        <v>3.4980000000000002</v>
      </c>
    </row>
    <row r="31" spans="1:4" x14ac:dyDescent="0.35">
      <c r="A31" s="127" t="s">
        <v>397</v>
      </c>
      <c r="B31" s="193">
        <v>7.056</v>
      </c>
      <c r="C31" s="193">
        <v>4.1310000000000002</v>
      </c>
      <c r="D31" s="132">
        <f t="shared" si="0"/>
        <v>2.9249999999999998</v>
      </c>
    </row>
    <row r="32" spans="1:4" x14ac:dyDescent="0.35">
      <c r="A32" s="127" t="s">
        <v>455</v>
      </c>
      <c r="B32" s="193">
        <v>2.6</v>
      </c>
      <c r="C32" s="193">
        <v>1.6E-2</v>
      </c>
      <c r="D32" s="132">
        <f t="shared" si="0"/>
        <v>2.5840000000000001</v>
      </c>
    </row>
    <row r="33" spans="1:4" x14ac:dyDescent="0.35">
      <c r="A33" s="127" t="s">
        <v>463</v>
      </c>
      <c r="B33" s="193">
        <v>2.153</v>
      </c>
      <c r="C33" s="193">
        <v>2E-3</v>
      </c>
      <c r="D33" s="132">
        <f t="shared" si="0"/>
        <v>2.1510000000000002</v>
      </c>
    </row>
    <row r="34" spans="1:4" x14ac:dyDescent="0.35">
      <c r="A34" s="127" t="s">
        <v>449</v>
      </c>
      <c r="B34" s="193">
        <v>1.9319999999999999</v>
      </c>
      <c r="C34" s="193">
        <v>0</v>
      </c>
      <c r="D34" s="132">
        <f t="shared" si="0"/>
        <v>1.9319999999999999</v>
      </c>
    </row>
    <row r="35" spans="1:4" x14ac:dyDescent="0.35">
      <c r="A35" s="127" t="s">
        <v>411</v>
      </c>
      <c r="B35" s="193">
        <v>1.837</v>
      </c>
      <c r="C35" s="193">
        <v>5.1999999999999998E-2</v>
      </c>
      <c r="D35" s="132">
        <f t="shared" ref="D35:D66" si="1">B35-C35</f>
        <v>1.7849999999999999</v>
      </c>
    </row>
    <row r="36" spans="1:4" x14ac:dyDescent="0.35">
      <c r="A36" s="127" t="s">
        <v>382</v>
      </c>
      <c r="B36" s="193">
        <v>60.323999999999998</v>
      </c>
      <c r="C36" s="193">
        <v>58.561999999999998</v>
      </c>
      <c r="D36" s="132">
        <f t="shared" si="1"/>
        <v>1.7620000000000005</v>
      </c>
    </row>
    <row r="37" spans="1:4" x14ac:dyDescent="0.35">
      <c r="A37" s="127" t="s">
        <v>608</v>
      </c>
      <c r="B37" s="193">
        <v>1.5289999999999999</v>
      </c>
      <c r="C37" s="193"/>
      <c r="D37" s="132">
        <f t="shared" si="1"/>
        <v>1.5289999999999999</v>
      </c>
    </row>
    <row r="38" spans="1:4" x14ac:dyDescent="0.35">
      <c r="A38" s="127" t="s">
        <v>405</v>
      </c>
      <c r="B38" s="193">
        <v>1.637</v>
      </c>
      <c r="C38" s="193">
        <v>0.182</v>
      </c>
      <c r="D38" s="132">
        <f t="shared" si="1"/>
        <v>1.4550000000000001</v>
      </c>
    </row>
    <row r="39" spans="1:4" x14ac:dyDescent="0.35">
      <c r="A39" s="127" t="s">
        <v>317</v>
      </c>
      <c r="B39" s="193">
        <v>1.3380000000000001</v>
      </c>
      <c r="C39" s="193"/>
      <c r="D39" s="132">
        <f t="shared" si="1"/>
        <v>1.3380000000000001</v>
      </c>
    </row>
    <row r="40" spans="1:4" x14ac:dyDescent="0.35">
      <c r="A40" s="127" t="s">
        <v>555</v>
      </c>
      <c r="B40" s="193">
        <v>0.98199999999999998</v>
      </c>
      <c r="C40" s="193"/>
      <c r="D40" s="132">
        <f t="shared" si="1"/>
        <v>0.98199999999999998</v>
      </c>
    </row>
    <row r="41" spans="1:4" x14ac:dyDescent="0.35">
      <c r="A41" s="127" t="s">
        <v>429</v>
      </c>
      <c r="B41" s="193">
        <v>0.621</v>
      </c>
      <c r="C41" s="193">
        <v>7.0000000000000001E-3</v>
      </c>
      <c r="D41" s="132">
        <f t="shared" si="1"/>
        <v>0.61399999999999999</v>
      </c>
    </row>
    <row r="42" spans="1:4" x14ac:dyDescent="0.35">
      <c r="A42" s="127" t="s">
        <v>609</v>
      </c>
      <c r="B42" s="193">
        <v>0.55700000000000005</v>
      </c>
      <c r="C42" s="193"/>
      <c r="D42" s="132">
        <f t="shared" si="1"/>
        <v>0.55700000000000005</v>
      </c>
    </row>
    <row r="43" spans="1:4" x14ac:dyDescent="0.35">
      <c r="A43" s="127" t="s">
        <v>610</v>
      </c>
      <c r="B43" s="193">
        <v>0.51700000000000002</v>
      </c>
      <c r="C43" s="193"/>
      <c r="D43" s="132">
        <f t="shared" si="1"/>
        <v>0.51700000000000002</v>
      </c>
    </row>
    <row r="44" spans="1:4" x14ac:dyDescent="0.35">
      <c r="A44" s="127" t="s">
        <v>308</v>
      </c>
      <c r="B44" s="193">
        <v>0.43</v>
      </c>
      <c r="C44" s="193"/>
      <c r="D44" s="132">
        <f t="shared" si="1"/>
        <v>0.43</v>
      </c>
    </row>
    <row r="45" spans="1:4" x14ac:dyDescent="0.35">
      <c r="A45" s="127" t="s">
        <v>301</v>
      </c>
      <c r="B45" s="193">
        <v>0.372</v>
      </c>
      <c r="C45" s="193"/>
      <c r="D45" s="132">
        <f t="shared" si="1"/>
        <v>0.372</v>
      </c>
    </row>
    <row r="46" spans="1:4" x14ac:dyDescent="0.35">
      <c r="A46" s="127" t="s">
        <v>471</v>
      </c>
      <c r="B46" s="193">
        <v>0.26600000000000001</v>
      </c>
      <c r="C46" s="193">
        <v>1E-3</v>
      </c>
      <c r="D46" s="132">
        <f t="shared" si="1"/>
        <v>0.26500000000000001</v>
      </c>
    </row>
    <row r="47" spans="1:4" x14ac:dyDescent="0.35">
      <c r="A47" s="127" t="s">
        <v>557</v>
      </c>
      <c r="B47" s="193">
        <v>0.26300000000000001</v>
      </c>
      <c r="C47" s="193"/>
      <c r="D47" s="132">
        <f t="shared" si="1"/>
        <v>0.26300000000000001</v>
      </c>
    </row>
    <row r="48" spans="1:4" x14ac:dyDescent="0.35">
      <c r="A48" s="127" t="s">
        <v>409</v>
      </c>
      <c r="B48" s="193">
        <v>0.22700000000000001</v>
      </c>
      <c r="C48" s="193"/>
      <c r="D48" s="132">
        <f t="shared" si="1"/>
        <v>0.22700000000000001</v>
      </c>
    </row>
    <row r="49" spans="1:4" x14ac:dyDescent="0.35">
      <c r="A49" s="127" t="s">
        <v>422</v>
      </c>
      <c r="B49" s="193">
        <v>0.52100000000000002</v>
      </c>
      <c r="C49" s="193">
        <v>0.307</v>
      </c>
      <c r="D49" s="132">
        <f t="shared" si="1"/>
        <v>0.21400000000000002</v>
      </c>
    </row>
    <row r="50" spans="1:4" x14ac:dyDescent="0.35">
      <c r="A50" s="127" t="s">
        <v>441</v>
      </c>
      <c r="B50" s="193">
        <v>0.193</v>
      </c>
      <c r="C50" s="193"/>
      <c r="D50" s="132">
        <f t="shared" si="1"/>
        <v>0.193</v>
      </c>
    </row>
    <row r="51" spans="1:4" x14ac:dyDescent="0.35">
      <c r="A51" s="127" t="s">
        <v>554</v>
      </c>
      <c r="B51" s="193">
        <v>8.7999999999999995E-2</v>
      </c>
      <c r="C51" s="193"/>
      <c r="D51" s="132">
        <f t="shared" si="1"/>
        <v>8.7999999999999995E-2</v>
      </c>
    </row>
    <row r="52" spans="1:4" x14ac:dyDescent="0.35">
      <c r="A52" s="127" t="s">
        <v>611</v>
      </c>
      <c r="B52" s="193">
        <v>8.2000000000000003E-2</v>
      </c>
      <c r="C52" s="193"/>
      <c r="D52" s="132">
        <f t="shared" si="1"/>
        <v>8.2000000000000003E-2</v>
      </c>
    </row>
    <row r="53" spans="1:4" x14ac:dyDescent="0.35">
      <c r="A53" s="127" t="s">
        <v>458</v>
      </c>
      <c r="B53" s="193">
        <v>7.5999999999999998E-2</v>
      </c>
      <c r="C53" s="193">
        <v>4.0000000000000001E-3</v>
      </c>
      <c r="D53" s="132">
        <f t="shared" si="1"/>
        <v>7.1999999999999995E-2</v>
      </c>
    </row>
    <row r="54" spans="1:4" x14ac:dyDescent="0.35">
      <c r="A54" s="127" t="s">
        <v>612</v>
      </c>
      <c r="B54" s="193">
        <v>5.7000000000000002E-2</v>
      </c>
      <c r="C54" s="193"/>
      <c r="D54" s="132">
        <f t="shared" si="1"/>
        <v>5.7000000000000002E-2</v>
      </c>
    </row>
    <row r="55" spans="1:4" x14ac:dyDescent="0.35">
      <c r="A55" s="127" t="s">
        <v>432</v>
      </c>
      <c r="B55" s="193">
        <v>8.5000000000000006E-2</v>
      </c>
      <c r="C55" s="193">
        <v>0.05</v>
      </c>
      <c r="D55" s="132">
        <f t="shared" si="1"/>
        <v>3.5000000000000003E-2</v>
      </c>
    </row>
    <row r="56" spans="1:4" x14ac:dyDescent="0.35">
      <c r="A56" s="127" t="s">
        <v>505</v>
      </c>
      <c r="B56" s="193">
        <v>1.4E-2</v>
      </c>
      <c r="C56" s="193"/>
      <c r="D56" s="132">
        <f t="shared" si="1"/>
        <v>1.4E-2</v>
      </c>
    </row>
    <row r="57" spans="1:4" x14ac:dyDescent="0.35">
      <c r="A57" s="127" t="s">
        <v>424</v>
      </c>
      <c r="B57" s="193">
        <v>1.2E-2</v>
      </c>
      <c r="C57" s="193"/>
      <c r="D57" s="132">
        <f t="shared" si="1"/>
        <v>1.2E-2</v>
      </c>
    </row>
    <row r="58" spans="1:4" x14ac:dyDescent="0.35">
      <c r="A58" s="127" t="s">
        <v>404</v>
      </c>
      <c r="B58" s="193">
        <v>0.113</v>
      </c>
      <c r="C58" s="193">
        <v>0.108</v>
      </c>
      <c r="D58" s="132">
        <f t="shared" si="1"/>
        <v>5.0000000000000044E-3</v>
      </c>
    </row>
    <row r="59" spans="1:4" x14ac:dyDescent="0.35">
      <c r="A59" s="127" t="s">
        <v>423</v>
      </c>
      <c r="B59" s="193">
        <v>4.0000000000000001E-3</v>
      </c>
      <c r="C59" s="193"/>
      <c r="D59" s="132">
        <f t="shared" si="1"/>
        <v>4.0000000000000001E-3</v>
      </c>
    </row>
    <row r="60" spans="1:4" x14ac:dyDescent="0.35">
      <c r="A60" s="127" t="s">
        <v>430</v>
      </c>
      <c r="B60" s="193">
        <v>5.0000000000000001E-3</v>
      </c>
      <c r="C60" s="193">
        <v>3.0000000000000001E-3</v>
      </c>
      <c r="D60" s="132">
        <f t="shared" si="1"/>
        <v>2E-3</v>
      </c>
    </row>
    <row r="61" spans="1:4" x14ac:dyDescent="0.35">
      <c r="A61" s="127" t="s">
        <v>577</v>
      </c>
      <c r="B61" s="193">
        <v>2E-3</v>
      </c>
      <c r="C61" s="193"/>
      <c r="D61" s="132">
        <f t="shared" si="1"/>
        <v>2E-3</v>
      </c>
    </row>
    <row r="62" spans="1:4" x14ac:dyDescent="0.35">
      <c r="A62" s="127" t="s">
        <v>469</v>
      </c>
      <c r="B62" s="193"/>
      <c r="C62" s="193">
        <v>0</v>
      </c>
      <c r="D62" s="132">
        <f t="shared" si="1"/>
        <v>0</v>
      </c>
    </row>
    <row r="63" spans="1:4" x14ac:dyDescent="0.35">
      <c r="A63" s="127" t="s">
        <v>504</v>
      </c>
      <c r="B63" s="193"/>
      <c r="C63" s="193">
        <v>0</v>
      </c>
      <c r="D63" s="132">
        <f t="shared" si="1"/>
        <v>0</v>
      </c>
    </row>
    <row r="64" spans="1:4" x14ac:dyDescent="0.35">
      <c r="A64" s="127" t="s">
        <v>494</v>
      </c>
      <c r="B64" s="193"/>
      <c r="C64" s="193">
        <v>0</v>
      </c>
      <c r="D64" s="132">
        <f t="shared" si="1"/>
        <v>0</v>
      </c>
    </row>
    <row r="65" spans="1:4" x14ac:dyDescent="0.35">
      <c r="A65" s="127" t="s">
        <v>549</v>
      </c>
      <c r="B65" s="193">
        <v>0</v>
      </c>
      <c r="C65" s="193"/>
      <c r="D65" s="132">
        <f t="shared" si="1"/>
        <v>0</v>
      </c>
    </row>
    <row r="66" spans="1:4" x14ac:dyDescent="0.35">
      <c r="A66" s="127" t="s">
        <v>448</v>
      </c>
      <c r="B66" s="193"/>
      <c r="C66" s="193">
        <v>1E-3</v>
      </c>
      <c r="D66" s="132">
        <f t="shared" si="1"/>
        <v>-1E-3</v>
      </c>
    </row>
    <row r="67" spans="1:4" x14ac:dyDescent="0.35">
      <c r="A67" s="127" t="s">
        <v>460</v>
      </c>
      <c r="B67" s="193"/>
      <c r="C67" s="193">
        <v>1E-3</v>
      </c>
      <c r="D67" s="132">
        <f t="shared" ref="D67:D98" si="2">B67-C67</f>
        <v>-1E-3</v>
      </c>
    </row>
    <row r="68" spans="1:4" x14ac:dyDescent="0.35">
      <c r="A68" s="127" t="s">
        <v>481</v>
      </c>
      <c r="B68" s="193"/>
      <c r="C68" s="193">
        <v>1E-3</v>
      </c>
      <c r="D68" s="132">
        <f t="shared" si="2"/>
        <v>-1E-3</v>
      </c>
    </row>
    <row r="69" spans="1:4" x14ac:dyDescent="0.35">
      <c r="A69" s="127" t="s">
        <v>618</v>
      </c>
      <c r="B69" s="193"/>
      <c r="C69" s="193">
        <v>1E-3</v>
      </c>
      <c r="D69" s="132">
        <f t="shared" si="2"/>
        <v>-1E-3</v>
      </c>
    </row>
    <row r="70" spans="1:4" x14ac:dyDescent="0.35">
      <c r="A70" s="127" t="s">
        <v>444</v>
      </c>
      <c r="B70" s="193"/>
      <c r="C70" s="193">
        <v>2E-3</v>
      </c>
      <c r="D70" s="132">
        <f t="shared" si="2"/>
        <v>-2E-3</v>
      </c>
    </row>
    <row r="71" spans="1:4" x14ac:dyDescent="0.35">
      <c r="A71" s="127" t="s">
        <v>475</v>
      </c>
      <c r="B71" s="193"/>
      <c r="C71" s="193">
        <v>2E-3</v>
      </c>
      <c r="D71" s="132">
        <f t="shared" si="2"/>
        <v>-2E-3</v>
      </c>
    </row>
    <row r="72" spans="1:4" x14ac:dyDescent="0.35">
      <c r="A72" s="127" t="s">
        <v>428</v>
      </c>
      <c r="B72" s="193">
        <v>1.7000000000000001E-2</v>
      </c>
      <c r="C72" s="193">
        <v>0.02</v>
      </c>
      <c r="D72" s="132">
        <f t="shared" si="2"/>
        <v>-2.9999999999999992E-3</v>
      </c>
    </row>
    <row r="73" spans="1:4" x14ac:dyDescent="0.35">
      <c r="A73" s="127" t="s">
        <v>438</v>
      </c>
      <c r="B73" s="193">
        <v>1E-3</v>
      </c>
      <c r="C73" s="193">
        <v>6.0000000000000001E-3</v>
      </c>
      <c r="D73" s="132">
        <f t="shared" si="2"/>
        <v>-5.0000000000000001E-3</v>
      </c>
    </row>
    <row r="74" spans="1:4" x14ac:dyDescent="0.35">
      <c r="A74" s="127" t="s">
        <v>551</v>
      </c>
      <c r="B74" s="193"/>
      <c r="C74" s="193">
        <v>5.0000000000000001E-3</v>
      </c>
      <c r="D74" s="132">
        <f t="shared" si="2"/>
        <v>-5.0000000000000001E-3</v>
      </c>
    </row>
    <row r="75" spans="1:4" x14ac:dyDescent="0.35">
      <c r="A75" s="127" t="s">
        <v>575</v>
      </c>
      <c r="B75" s="193"/>
      <c r="C75" s="193">
        <v>5.0000000000000001E-3</v>
      </c>
      <c r="D75" s="132">
        <f t="shared" si="2"/>
        <v>-5.0000000000000001E-3</v>
      </c>
    </row>
    <row r="76" spans="1:4" x14ac:dyDescent="0.35">
      <c r="A76" s="127" t="s">
        <v>487</v>
      </c>
      <c r="B76" s="193"/>
      <c r="C76" s="193">
        <v>1.2E-2</v>
      </c>
      <c r="D76" s="132">
        <f t="shared" si="2"/>
        <v>-1.2E-2</v>
      </c>
    </row>
    <row r="77" spans="1:4" x14ac:dyDescent="0.35">
      <c r="A77" s="127" t="s">
        <v>316</v>
      </c>
      <c r="B77" s="193"/>
      <c r="C77" s="193">
        <v>1.2E-2</v>
      </c>
      <c r="D77" s="132">
        <f t="shared" si="2"/>
        <v>-1.2E-2</v>
      </c>
    </row>
    <row r="78" spans="1:4" x14ac:dyDescent="0.35">
      <c r="A78" s="127" t="s">
        <v>480</v>
      </c>
      <c r="B78" s="193"/>
      <c r="C78" s="193">
        <v>1.2999999999999999E-2</v>
      </c>
      <c r="D78" s="132">
        <f t="shared" si="2"/>
        <v>-1.2999999999999999E-2</v>
      </c>
    </row>
    <row r="79" spans="1:4" x14ac:dyDescent="0.35">
      <c r="A79" s="127" t="s">
        <v>466</v>
      </c>
      <c r="B79" s="193"/>
      <c r="C79" s="193">
        <v>1.2999999999999999E-2</v>
      </c>
      <c r="D79" s="132">
        <f t="shared" si="2"/>
        <v>-1.2999999999999999E-2</v>
      </c>
    </row>
    <row r="80" spans="1:4" x14ac:dyDescent="0.35">
      <c r="A80" s="127" t="s">
        <v>616</v>
      </c>
      <c r="B80" s="193"/>
      <c r="C80" s="193">
        <v>1.4E-2</v>
      </c>
      <c r="D80" s="132">
        <f t="shared" si="2"/>
        <v>-1.4E-2</v>
      </c>
    </row>
    <row r="81" spans="1:4" x14ac:dyDescent="0.35">
      <c r="A81" s="127" t="s">
        <v>617</v>
      </c>
      <c r="B81" s="193"/>
      <c r="C81" s="193">
        <v>1.4E-2</v>
      </c>
      <c r="D81" s="132">
        <f t="shared" si="2"/>
        <v>-1.4E-2</v>
      </c>
    </row>
    <row r="82" spans="1:4" x14ac:dyDescent="0.35">
      <c r="A82" s="127" t="s">
        <v>488</v>
      </c>
      <c r="B82" s="193"/>
      <c r="C82" s="193">
        <v>1.4999999999999999E-2</v>
      </c>
      <c r="D82" s="132">
        <f t="shared" si="2"/>
        <v>-1.4999999999999999E-2</v>
      </c>
    </row>
    <row r="83" spans="1:4" x14ac:dyDescent="0.35">
      <c r="A83" s="127" t="s">
        <v>496</v>
      </c>
      <c r="B83" s="193"/>
      <c r="C83" s="193">
        <v>1.4999999999999999E-2</v>
      </c>
      <c r="D83" s="132">
        <f t="shared" si="2"/>
        <v>-1.4999999999999999E-2</v>
      </c>
    </row>
    <row r="84" spans="1:4" x14ac:dyDescent="0.35">
      <c r="A84" s="127" t="s">
        <v>457</v>
      </c>
      <c r="B84" s="193"/>
      <c r="C84" s="193">
        <v>1.7999999999999999E-2</v>
      </c>
      <c r="D84" s="132">
        <f t="shared" si="2"/>
        <v>-1.7999999999999999E-2</v>
      </c>
    </row>
    <row r="85" spans="1:4" x14ac:dyDescent="0.35">
      <c r="A85" s="127" t="s">
        <v>492</v>
      </c>
      <c r="B85" s="193"/>
      <c r="C85" s="193">
        <v>2.1000000000000001E-2</v>
      </c>
      <c r="D85" s="132">
        <f t="shared" si="2"/>
        <v>-2.1000000000000001E-2</v>
      </c>
    </row>
    <row r="86" spans="1:4" x14ac:dyDescent="0.35">
      <c r="A86" s="127" t="s">
        <v>478</v>
      </c>
      <c r="B86" s="193"/>
      <c r="C86" s="193">
        <v>2.8000000000000001E-2</v>
      </c>
      <c r="D86" s="132">
        <f t="shared" si="2"/>
        <v>-2.8000000000000001E-2</v>
      </c>
    </row>
    <row r="87" spans="1:4" x14ac:dyDescent="0.35">
      <c r="A87" s="127" t="s">
        <v>615</v>
      </c>
      <c r="B87" s="193"/>
      <c r="C87" s="193">
        <v>0.03</v>
      </c>
      <c r="D87" s="132">
        <f t="shared" si="2"/>
        <v>-0.03</v>
      </c>
    </row>
    <row r="88" spans="1:4" x14ac:dyDescent="0.35">
      <c r="A88" s="127" t="s">
        <v>313</v>
      </c>
      <c r="B88" s="193"/>
      <c r="C88" s="193">
        <v>3.2000000000000001E-2</v>
      </c>
      <c r="D88" s="132">
        <f t="shared" si="2"/>
        <v>-3.2000000000000001E-2</v>
      </c>
    </row>
    <row r="89" spans="1:4" x14ac:dyDescent="0.35">
      <c r="A89" s="127" t="s">
        <v>477</v>
      </c>
      <c r="B89" s="193">
        <v>0.109</v>
      </c>
      <c r="C89" s="193">
        <v>0.14299999999999999</v>
      </c>
      <c r="D89" s="132">
        <f t="shared" si="2"/>
        <v>-3.3999999999999989E-2</v>
      </c>
    </row>
    <row r="90" spans="1:4" x14ac:dyDescent="0.35">
      <c r="A90" s="127" t="s">
        <v>483</v>
      </c>
      <c r="B90" s="193"/>
      <c r="C90" s="193">
        <v>5.2999999999999999E-2</v>
      </c>
      <c r="D90" s="132">
        <f t="shared" si="2"/>
        <v>-5.2999999999999999E-2</v>
      </c>
    </row>
    <row r="91" spans="1:4" x14ac:dyDescent="0.35">
      <c r="A91" s="127" t="s">
        <v>491</v>
      </c>
      <c r="B91" s="193"/>
      <c r="C91" s="193">
        <v>5.3999999999999999E-2</v>
      </c>
      <c r="D91" s="132">
        <f t="shared" si="2"/>
        <v>-5.3999999999999999E-2</v>
      </c>
    </row>
    <row r="92" spans="1:4" x14ac:dyDescent="0.35">
      <c r="A92" s="127" t="s">
        <v>476</v>
      </c>
      <c r="B92" s="193"/>
      <c r="C92" s="193">
        <v>6.5000000000000002E-2</v>
      </c>
      <c r="D92" s="132">
        <f t="shared" si="2"/>
        <v>-6.5000000000000002E-2</v>
      </c>
    </row>
    <row r="93" spans="1:4" x14ac:dyDescent="0.35">
      <c r="A93" s="127" t="s">
        <v>479</v>
      </c>
      <c r="B93" s="193"/>
      <c r="C93" s="193">
        <v>7.0999999999999994E-2</v>
      </c>
      <c r="D93" s="132">
        <f t="shared" si="2"/>
        <v>-7.0999999999999994E-2</v>
      </c>
    </row>
    <row r="94" spans="1:4" x14ac:dyDescent="0.35">
      <c r="A94" s="127" t="s">
        <v>613</v>
      </c>
      <c r="B94" s="193">
        <v>0.01</v>
      </c>
      <c r="C94" s="193">
        <v>0.111</v>
      </c>
      <c r="D94" s="132">
        <f t="shared" si="2"/>
        <v>-0.10100000000000001</v>
      </c>
    </row>
    <row r="95" spans="1:4" x14ac:dyDescent="0.35">
      <c r="A95" s="127" t="s">
        <v>474</v>
      </c>
      <c r="B95" s="193"/>
      <c r="C95" s="193">
        <v>0.105</v>
      </c>
      <c r="D95" s="132">
        <f t="shared" si="2"/>
        <v>-0.105</v>
      </c>
    </row>
    <row r="96" spans="1:4" x14ac:dyDescent="0.35">
      <c r="A96" s="127" t="s">
        <v>439</v>
      </c>
      <c r="B96" s="193"/>
      <c r="C96" s="193">
        <v>0.105</v>
      </c>
      <c r="D96" s="132">
        <f t="shared" si="2"/>
        <v>-0.105</v>
      </c>
    </row>
    <row r="97" spans="1:4" x14ac:dyDescent="0.35">
      <c r="A97" s="127" t="s">
        <v>421</v>
      </c>
      <c r="B97" s="193"/>
      <c r="C97" s="193">
        <v>0.123</v>
      </c>
      <c r="D97" s="132">
        <f t="shared" si="2"/>
        <v>-0.123</v>
      </c>
    </row>
    <row r="98" spans="1:4" x14ac:dyDescent="0.35">
      <c r="A98" s="127" t="s">
        <v>484</v>
      </c>
      <c r="B98" s="193"/>
      <c r="C98" s="193">
        <v>0.123</v>
      </c>
      <c r="D98" s="132">
        <f t="shared" si="2"/>
        <v>-0.123</v>
      </c>
    </row>
    <row r="99" spans="1:4" x14ac:dyDescent="0.35">
      <c r="A99" s="127" t="s">
        <v>468</v>
      </c>
      <c r="B99" s="193"/>
      <c r="C99" s="193">
        <v>0.124</v>
      </c>
      <c r="D99" s="132">
        <f t="shared" ref="D99:D130" si="3">B99-C99</f>
        <v>-0.124</v>
      </c>
    </row>
    <row r="100" spans="1:4" x14ac:dyDescent="0.35">
      <c r="A100" s="127" t="s">
        <v>614</v>
      </c>
      <c r="B100" s="193"/>
      <c r="C100" s="193">
        <v>0.13</v>
      </c>
      <c r="D100" s="132">
        <f t="shared" si="3"/>
        <v>-0.13</v>
      </c>
    </row>
    <row r="101" spans="1:4" x14ac:dyDescent="0.35">
      <c r="A101" s="127" t="s">
        <v>420</v>
      </c>
      <c r="B101" s="193"/>
      <c r="C101" s="193">
        <v>0.14099999999999999</v>
      </c>
      <c r="D101" s="132">
        <f t="shared" si="3"/>
        <v>-0.14099999999999999</v>
      </c>
    </row>
    <row r="102" spans="1:4" x14ac:dyDescent="0.35">
      <c r="A102" s="127" t="s">
        <v>472</v>
      </c>
      <c r="B102" s="193"/>
      <c r="C102" s="193">
        <v>0.154</v>
      </c>
      <c r="D102" s="132">
        <f t="shared" si="3"/>
        <v>-0.154</v>
      </c>
    </row>
    <row r="103" spans="1:4" x14ac:dyDescent="0.35">
      <c r="A103" s="127" t="s">
        <v>503</v>
      </c>
      <c r="B103" s="193"/>
      <c r="C103" s="193">
        <v>0.20499999999999999</v>
      </c>
      <c r="D103" s="132">
        <f t="shared" si="3"/>
        <v>-0.20499999999999999</v>
      </c>
    </row>
    <row r="104" spans="1:4" x14ac:dyDescent="0.35">
      <c r="A104" s="127" t="s">
        <v>434</v>
      </c>
      <c r="B104" s="193">
        <v>1E-3</v>
      </c>
      <c r="C104" s="193">
        <v>0.23799999999999999</v>
      </c>
      <c r="D104" s="132">
        <f t="shared" si="3"/>
        <v>-0.23699999999999999</v>
      </c>
    </row>
    <row r="105" spans="1:4" x14ac:dyDescent="0.35">
      <c r="A105" s="127" t="s">
        <v>305</v>
      </c>
      <c r="B105" s="193"/>
      <c r="C105" s="193">
        <v>0.29599999999999999</v>
      </c>
      <c r="D105" s="132">
        <f t="shared" si="3"/>
        <v>-0.29599999999999999</v>
      </c>
    </row>
    <row r="106" spans="1:4" x14ac:dyDescent="0.35">
      <c r="A106" s="127" t="s">
        <v>433</v>
      </c>
      <c r="B106" s="193"/>
      <c r="C106" s="193">
        <v>0.30199999999999999</v>
      </c>
      <c r="D106" s="132">
        <f t="shared" si="3"/>
        <v>-0.30199999999999999</v>
      </c>
    </row>
    <row r="107" spans="1:4" x14ac:dyDescent="0.35">
      <c r="A107" s="127" t="s">
        <v>464</v>
      </c>
      <c r="B107" s="193"/>
      <c r="C107" s="193">
        <v>0.40500000000000003</v>
      </c>
      <c r="D107" s="132">
        <f t="shared" si="3"/>
        <v>-0.40500000000000003</v>
      </c>
    </row>
    <row r="108" spans="1:4" x14ac:dyDescent="0.35">
      <c r="A108" s="127" t="s">
        <v>473</v>
      </c>
      <c r="B108" s="193">
        <v>4.0000000000000001E-3</v>
      </c>
      <c r="C108" s="193">
        <v>0.48499999999999999</v>
      </c>
      <c r="D108" s="132">
        <f t="shared" si="3"/>
        <v>-0.48099999999999998</v>
      </c>
    </row>
    <row r="109" spans="1:4" x14ac:dyDescent="0.35">
      <c r="A109" s="127" t="s">
        <v>461</v>
      </c>
      <c r="B109" s="193"/>
      <c r="C109" s="193">
        <v>0.54600000000000004</v>
      </c>
      <c r="D109" s="132">
        <f t="shared" si="3"/>
        <v>-0.54600000000000004</v>
      </c>
    </row>
    <row r="110" spans="1:4" x14ac:dyDescent="0.35">
      <c r="A110" s="127" t="s">
        <v>437</v>
      </c>
      <c r="B110" s="193">
        <v>0</v>
      </c>
      <c r="C110" s="193">
        <v>0.56100000000000005</v>
      </c>
      <c r="D110" s="132">
        <f t="shared" si="3"/>
        <v>-0.56100000000000005</v>
      </c>
    </row>
    <row r="111" spans="1:4" x14ac:dyDescent="0.35">
      <c r="A111" s="127" t="s">
        <v>470</v>
      </c>
      <c r="B111" s="193"/>
      <c r="C111" s="193">
        <v>0.57599999999999996</v>
      </c>
      <c r="D111" s="132">
        <f t="shared" si="3"/>
        <v>-0.57599999999999996</v>
      </c>
    </row>
    <row r="112" spans="1:4" x14ac:dyDescent="0.35">
      <c r="A112" s="127" t="s">
        <v>462</v>
      </c>
      <c r="B112" s="193">
        <v>0.437</v>
      </c>
      <c r="C112" s="193">
        <v>1.069</v>
      </c>
      <c r="D112" s="132">
        <f t="shared" si="3"/>
        <v>-0.6319999999999999</v>
      </c>
    </row>
    <row r="113" spans="1:4" x14ac:dyDescent="0.35">
      <c r="A113" s="127" t="s">
        <v>410</v>
      </c>
      <c r="B113" s="193">
        <v>3.1E-2</v>
      </c>
      <c r="C113" s="193">
        <v>0.94899999999999995</v>
      </c>
      <c r="D113" s="132">
        <f t="shared" si="3"/>
        <v>-0.91799999999999993</v>
      </c>
    </row>
    <row r="114" spans="1:4" x14ac:dyDescent="0.35">
      <c r="A114" s="127" t="s">
        <v>431</v>
      </c>
      <c r="B114" s="193">
        <v>0</v>
      </c>
      <c r="C114" s="193">
        <v>1.073</v>
      </c>
      <c r="D114" s="132">
        <f t="shared" si="3"/>
        <v>-1.073</v>
      </c>
    </row>
    <row r="115" spans="1:4" x14ac:dyDescent="0.35">
      <c r="A115" s="127" t="s">
        <v>450</v>
      </c>
      <c r="B115" s="193"/>
      <c r="C115" s="193">
        <v>1.079</v>
      </c>
      <c r="D115" s="132">
        <f t="shared" si="3"/>
        <v>-1.079</v>
      </c>
    </row>
    <row r="116" spans="1:4" x14ac:dyDescent="0.35">
      <c r="A116" s="127" t="s">
        <v>436</v>
      </c>
      <c r="B116" s="193"/>
      <c r="C116" s="193">
        <v>1.268</v>
      </c>
      <c r="D116" s="132">
        <f t="shared" si="3"/>
        <v>-1.268</v>
      </c>
    </row>
    <row r="117" spans="1:4" x14ac:dyDescent="0.35">
      <c r="A117" s="127" t="s">
        <v>419</v>
      </c>
      <c r="B117" s="193">
        <v>4.6639999999999997</v>
      </c>
      <c r="C117" s="193">
        <v>6.0709999999999997</v>
      </c>
      <c r="D117" s="132">
        <f t="shared" si="3"/>
        <v>-1.407</v>
      </c>
    </row>
    <row r="118" spans="1:4" x14ac:dyDescent="0.35">
      <c r="A118" s="127" t="s">
        <v>415</v>
      </c>
      <c r="B118" s="193">
        <v>9.5000000000000001E-2</v>
      </c>
      <c r="C118" s="193">
        <v>1.64</v>
      </c>
      <c r="D118" s="132">
        <f t="shared" si="3"/>
        <v>-1.5449999999999999</v>
      </c>
    </row>
    <row r="119" spans="1:4" x14ac:dyDescent="0.35">
      <c r="A119" s="127" t="s">
        <v>306</v>
      </c>
      <c r="B119" s="193">
        <v>3.6120000000000001</v>
      </c>
      <c r="C119" s="193">
        <v>5.3739999999999997</v>
      </c>
      <c r="D119" s="132">
        <f t="shared" si="3"/>
        <v>-1.7619999999999996</v>
      </c>
    </row>
    <row r="120" spans="1:4" x14ac:dyDescent="0.35">
      <c r="A120" s="127" t="s">
        <v>311</v>
      </c>
      <c r="B120" s="193"/>
      <c r="C120" s="193">
        <v>1.835</v>
      </c>
      <c r="D120" s="132">
        <f t="shared" si="3"/>
        <v>-1.835</v>
      </c>
    </row>
    <row r="121" spans="1:4" x14ac:dyDescent="0.35">
      <c r="A121" s="127" t="s">
        <v>414</v>
      </c>
      <c r="B121" s="193">
        <v>0</v>
      </c>
      <c r="C121" s="193">
        <v>1.9650000000000001</v>
      </c>
      <c r="D121" s="132">
        <f t="shared" si="3"/>
        <v>-1.9650000000000001</v>
      </c>
    </row>
    <row r="122" spans="1:4" x14ac:dyDescent="0.35">
      <c r="A122" s="127" t="s">
        <v>406</v>
      </c>
      <c r="B122" s="193">
        <v>0.60499999999999998</v>
      </c>
      <c r="C122" s="193">
        <v>2.58</v>
      </c>
      <c r="D122" s="132">
        <f t="shared" si="3"/>
        <v>-1.9750000000000001</v>
      </c>
    </row>
    <row r="123" spans="1:4" x14ac:dyDescent="0.35">
      <c r="A123" s="127" t="s">
        <v>443</v>
      </c>
      <c r="B123" s="193"/>
      <c r="C123" s="193">
        <v>2.1230000000000002</v>
      </c>
      <c r="D123" s="132">
        <f t="shared" si="3"/>
        <v>-2.1230000000000002</v>
      </c>
    </row>
    <row r="124" spans="1:4" x14ac:dyDescent="0.35">
      <c r="A124" s="127" t="s">
        <v>312</v>
      </c>
      <c r="B124" s="193"/>
      <c r="C124" s="193">
        <v>2.992</v>
      </c>
      <c r="D124" s="132">
        <f t="shared" si="3"/>
        <v>-2.992</v>
      </c>
    </row>
    <row r="125" spans="1:4" x14ac:dyDescent="0.35">
      <c r="A125" s="127" t="s">
        <v>451</v>
      </c>
      <c r="B125" s="193">
        <v>2E-3</v>
      </c>
      <c r="C125" s="193">
        <v>4.0720000000000001</v>
      </c>
      <c r="D125" s="132">
        <f t="shared" si="3"/>
        <v>-4.07</v>
      </c>
    </row>
    <row r="126" spans="1:4" x14ac:dyDescent="0.35">
      <c r="A126" s="127" t="s">
        <v>384</v>
      </c>
      <c r="B126" s="193">
        <v>170.57</v>
      </c>
      <c r="C126" s="193">
        <v>174.90299999999999</v>
      </c>
      <c r="D126" s="132">
        <f t="shared" si="3"/>
        <v>-4.3329999999999984</v>
      </c>
    </row>
    <row r="127" spans="1:4" x14ac:dyDescent="0.35">
      <c r="A127" s="127" t="s">
        <v>310</v>
      </c>
      <c r="B127" s="193"/>
      <c r="C127" s="193">
        <v>4.6879999999999997</v>
      </c>
      <c r="D127" s="132">
        <f t="shared" si="3"/>
        <v>-4.6879999999999997</v>
      </c>
    </row>
    <row r="128" spans="1:4" x14ac:dyDescent="0.35">
      <c r="A128" s="127" t="s">
        <v>303</v>
      </c>
      <c r="B128" s="193">
        <v>2.3570000000000002</v>
      </c>
      <c r="C128" s="193">
        <v>7.8570000000000002</v>
      </c>
      <c r="D128" s="132">
        <f t="shared" si="3"/>
        <v>-5.5</v>
      </c>
    </row>
    <row r="129" spans="1:4" x14ac:dyDescent="0.35">
      <c r="A129" s="127" t="s">
        <v>447</v>
      </c>
      <c r="B129" s="193"/>
      <c r="C129" s="193">
        <v>5.5069999999999997</v>
      </c>
      <c r="D129" s="132">
        <f t="shared" si="3"/>
        <v>-5.5069999999999997</v>
      </c>
    </row>
    <row r="130" spans="1:4" x14ac:dyDescent="0.35">
      <c r="A130" s="127" t="s">
        <v>408</v>
      </c>
      <c r="B130" s="193">
        <v>1.2E-2</v>
      </c>
      <c r="C130" s="193">
        <v>5.6360000000000001</v>
      </c>
      <c r="D130" s="132">
        <f t="shared" si="3"/>
        <v>-5.6240000000000006</v>
      </c>
    </row>
    <row r="131" spans="1:4" x14ac:dyDescent="0.35">
      <c r="A131" s="127" t="s">
        <v>383</v>
      </c>
      <c r="B131" s="193">
        <v>63.86</v>
      </c>
      <c r="C131" s="193">
        <v>71.617999999999995</v>
      </c>
      <c r="D131" s="132">
        <f t="shared" ref="D131:D156" si="4">B131-C131</f>
        <v>-7.7579999999999956</v>
      </c>
    </row>
    <row r="132" spans="1:4" x14ac:dyDescent="0.35">
      <c r="A132" s="127" t="s">
        <v>309</v>
      </c>
      <c r="B132" s="193">
        <v>3.3000000000000002E-2</v>
      </c>
      <c r="C132" s="193">
        <v>8.9130000000000003</v>
      </c>
      <c r="D132" s="132">
        <f t="shared" si="4"/>
        <v>-8.8800000000000008</v>
      </c>
    </row>
    <row r="133" spans="1:4" x14ac:dyDescent="0.35">
      <c r="A133" s="127" t="s">
        <v>413</v>
      </c>
      <c r="B133" s="193">
        <v>0.55600000000000005</v>
      </c>
      <c r="C133" s="193">
        <v>9.6440000000000001</v>
      </c>
      <c r="D133" s="132">
        <f t="shared" si="4"/>
        <v>-9.088000000000001</v>
      </c>
    </row>
    <row r="134" spans="1:4" x14ac:dyDescent="0.35">
      <c r="A134" s="127" t="s">
        <v>389</v>
      </c>
      <c r="B134" s="193">
        <v>7.6769999999999996</v>
      </c>
      <c r="C134" s="193">
        <v>16.774999999999999</v>
      </c>
      <c r="D134" s="132">
        <f t="shared" si="4"/>
        <v>-9.097999999999999</v>
      </c>
    </row>
    <row r="135" spans="1:4" x14ac:dyDescent="0.35">
      <c r="A135" s="127" t="s">
        <v>442</v>
      </c>
      <c r="B135" s="193"/>
      <c r="C135" s="193">
        <v>9.2029999999999994</v>
      </c>
      <c r="D135" s="132">
        <f t="shared" si="4"/>
        <v>-9.2029999999999994</v>
      </c>
    </row>
    <row r="136" spans="1:4" x14ac:dyDescent="0.35">
      <c r="A136" s="127" t="s">
        <v>399</v>
      </c>
      <c r="B136" s="193">
        <v>2.4569999999999999</v>
      </c>
      <c r="C136" s="193">
        <v>12.476000000000001</v>
      </c>
      <c r="D136" s="132">
        <f t="shared" si="4"/>
        <v>-10.019000000000002</v>
      </c>
    </row>
    <row r="137" spans="1:4" x14ac:dyDescent="0.35">
      <c r="A137" s="127" t="s">
        <v>400</v>
      </c>
      <c r="B137" s="193">
        <v>5.0000000000000001E-3</v>
      </c>
      <c r="C137" s="193">
        <v>11.246</v>
      </c>
      <c r="D137" s="132">
        <f t="shared" si="4"/>
        <v>-11.241</v>
      </c>
    </row>
    <row r="138" spans="1:4" x14ac:dyDescent="0.35">
      <c r="A138" s="127" t="s">
        <v>315</v>
      </c>
      <c r="B138" s="193">
        <v>9.8000000000000004E-2</v>
      </c>
      <c r="C138" s="193">
        <v>11.347</v>
      </c>
      <c r="D138" s="132">
        <f t="shared" si="4"/>
        <v>-11.248999999999999</v>
      </c>
    </row>
    <row r="139" spans="1:4" x14ac:dyDescent="0.35">
      <c r="A139" s="127" t="s">
        <v>394</v>
      </c>
      <c r="B139" s="193">
        <v>19.478999999999999</v>
      </c>
      <c r="C139" s="193">
        <v>35.195</v>
      </c>
      <c r="D139" s="132">
        <f t="shared" si="4"/>
        <v>-15.716000000000001</v>
      </c>
    </row>
    <row r="140" spans="1:4" x14ac:dyDescent="0.35">
      <c r="A140" s="127" t="s">
        <v>467</v>
      </c>
      <c r="B140" s="193">
        <v>0.14000000000000001</v>
      </c>
      <c r="C140" s="193">
        <v>19.085999999999999</v>
      </c>
      <c r="D140" s="132">
        <f t="shared" si="4"/>
        <v>-18.945999999999998</v>
      </c>
    </row>
    <row r="141" spans="1:4" x14ac:dyDescent="0.35">
      <c r="A141" s="127" t="s">
        <v>569</v>
      </c>
      <c r="B141" s="193"/>
      <c r="C141" s="193">
        <v>19.579999999999998</v>
      </c>
      <c r="D141" s="132">
        <f t="shared" si="4"/>
        <v>-19.579999999999998</v>
      </c>
    </row>
    <row r="142" spans="1:4" x14ac:dyDescent="0.35">
      <c r="A142" s="127" t="s">
        <v>418</v>
      </c>
      <c r="B142" s="193"/>
      <c r="C142" s="193">
        <v>20.337</v>
      </c>
      <c r="D142" s="132">
        <f t="shared" si="4"/>
        <v>-20.337</v>
      </c>
    </row>
    <row r="143" spans="1:4" x14ac:dyDescent="0.35">
      <c r="A143" s="127" t="s">
        <v>446</v>
      </c>
      <c r="B143" s="193">
        <v>1.792</v>
      </c>
      <c r="C143" s="193">
        <v>34.792999999999999</v>
      </c>
      <c r="D143" s="132">
        <f t="shared" si="4"/>
        <v>-33.000999999999998</v>
      </c>
    </row>
    <row r="144" spans="1:4" x14ac:dyDescent="0.35">
      <c r="A144" s="127" t="s">
        <v>412</v>
      </c>
      <c r="B144" s="193">
        <v>0.14599999999999999</v>
      </c>
      <c r="C144" s="193">
        <v>37.472000000000001</v>
      </c>
      <c r="D144" s="132">
        <f t="shared" si="4"/>
        <v>-37.326000000000001</v>
      </c>
    </row>
    <row r="145" spans="1:4" x14ac:dyDescent="0.35">
      <c r="A145" s="127" t="s">
        <v>407</v>
      </c>
      <c r="B145" s="193"/>
      <c r="C145" s="193">
        <v>38.290999999999997</v>
      </c>
      <c r="D145" s="132">
        <f t="shared" si="4"/>
        <v>-38.290999999999997</v>
      </c>
    </row>
    <row r="146" spans="1:4" x14ac:dyDescent="0.35">
      <c r="A146" s="127" t="s">
        <v>388</v>
      </c>
      <c r="B146" s="193">
        <v>11.811999999999999</v>
      </c>
      <c r="C146" s="193">
        <v>50.366999999999997</v>
      </c>
      <c r="D146" s="132">
        <f t="shared" si="4"/>
        <v>-38.555</v>
      </c>
    </row>
    <row r="147" spans="1:4" x14ac:dyDescent="0.35">
      <c r="A147" s="127" t="s">
        <v>392</v>
      </c>
      <c r="B147" s="193">
        <v>5.9530000000000003</v>
      </c>
      <c r="C147" s="193">
        <v>45.863999999999997</v>
      </c>
      <c r="D147" s="132">
        <f t="shared" si="4"/>
        <v>-39.910999999999994</v>
      </c>
    </row>
    <row r="148" spans="1:4" x14ac:dyDescent="0.35">
      <c r="A148" s="127" t="s">
        <v>426</v>
      </c>
      <c r="B148" s="193"/>
      <c r="C148" s="193">
        <v>68.043999999999997</v>
      </c>
      <c r="D148" s="132">
        <f t="shared" si="4"/>
        <v>-68.043999999999997</v>
      </c>
    </row>
    <row r="149" spans="1:4" x14ac:dyDescent="0.35">
      <c r="A149" s="127" t="s">
        <v>403</v>
      </c>
      <c r="B149" s="193">
        <v>8.9280000000000008</v>
      </c>
      <c r="C149" s="193">
        <v>79.173000000000002</v>
      </c>
      <c r="D149" s="132">
        <f t="shared" si="4"/>
        <v>-70.245000000000005</v>
      </c>
    </row>
    <row r="150" spans="1:4" x14ac:dyDescent="0.35">
      <c r="A150" s="127" t="s">
        <v>435</v>
      </c>
      <c r="B150" s="193">
        <v>0.84899999999999998</v>
      </c>
      <c r="C150" s="193">
        <v>94.731999999999999</v>
      </c>
      <c r="D150" s="132">
        <f t="shared" si="4"/>
        <v>-93.882999999999996</v>
      </c>
    </row>
    <row r="151" spans="1:4" x14ac:dyDescent="0.35">
      <c r="A151" s="127" t="s">
        <v>387</v>
      </c>
      <c r="B151" s="193">
        <v>3.0390000000000001</v>
      </c>
      <c r="C151" s="193">
        <v>108.17400000000001</v>
      </c>
      <c r="D151" s="132">
        <f t="shared" si="4"/>
        <v>-105.13500000000001</v>
      </c>
    </row>
    <row r="152" spans="1:4" x14ac:dyDescent="0.35">
      <c r="A152" s="127" t="s">
        <v>378</v>
      </c>
      <c r="B152" s="193">
        <v>40.045000000000002</v>
      </c>
      <c r="C152" s="193">
        <v>380.79</v>
      </c>
      <c r="D152" s="132">
        <f t="shared" si="4"/>
        <v>-340.745</v>
      </c>
    </row>
    <row r="153" spans="1:4" x14ac:dyDescent="0.35">
      <c r="A153" s="127" t="s">
        <v>465</v>
      </c>
      <c r="B153" s="193"/>
      <c r="C153" s="193">
        <v>531.71500000000003</v>
      </c>
      <c r="D153" s="132">
        <f t="shared" si="4"/>
        <v>-531.71500000000003</v>
      </c>
    </row>
    <row r="154" spans="1:4" x14ac:dyDescent="0.35">
      <c r="A154" s="127" t="s">
        <v>396</v>
      </c>
      <c r="B154" s="193">
        <v>8.8170000000000002</v>
      </c>
      <c r="C154" s="193">
        <v>619.49300000000005</v>
      </c>
      <c r="D154" s="132">
        <f t="shared" si="4"/>
        <v>-610.67600000000004</v>
      </c>
    </row>
    <row r="155" spans="1:4" x14ac:dyDescent="0.35">
      <c r="A155" s="127" t="s">
        <v>375</v>
      </c>
      <c r="B155" s="193">
        <v>224.84899999999999</v>
      </c>
      <c r="C155" s="193">
        <v>1622.922</v>
      </c>
      <c r="D155" s="132">
        <f t="shared" si="4"/>
        <v>-1398.0730000000001</v>
      </c>
    </row>
    <row r="156" spans="1:4" x14ac:dyDescent="0.35">
      <c r="A156" s="127" t="s">
        <v>300</v>
      </c>
      <c r="B156" s="194">
        <v>1378.01</v>
      </c>
      <c r="C156" s="194">
        <v>3997.8310000000001</v>
      </c>
      <c r="D156" s="134">
        <f t="shared" si="4"/>
        <v>-2619.8209999999999</v>
      </c>
    </row>
  </sheetData>
  <sortState xmlns:xlrd2="http://schemas.microsoft.com/office/spreadsheetml/2017/richdata2" ref="A3:D156">
    <sortCondition descending="1" ref="D3:D156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Table of Content</vt:lpstr>
      <vt:lpstr>Tab1 Revisions</vt:lpstr>
      <vt:lpstr> Tab 2 Cum Trade value 2021</vt:lpstr>
      <vt:lpstr>Tab 3 Cum Trade value 2022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  <vt:lpstr>Tab31 Overall trade highlights</vt:lpstr>
      <vt:lpstr>Tab32 Exports by products</vt:lpstr>
      <vt:lpstr>Tab33 Imports by products</vt:lpstr>
      <vt:lpstr>Tab34 Exports by mode of trans</vt:lpstr>
      <vt:lpstr>Tab35 Imports by mode of tra</vt:lpstr>
      <vt:lpstr>Tab36 Exports by eco region</vt:lpstr>
      <vt:lpstr>Tab37 Imports by eco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2023-02-02T06:58:20Z</dcterms:modified>
</cp:coreProperties>
</file>