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3\FEB\Final\FINAL MAIN\"/>
    </mc:Choice>
  </mc:AlternateContent>
  <xr:revisionPtr revIDLastSave="0" documentId="13_ncr:1_{29B2329F-74A3-4B25-8862-64580E4E691E}" xr6:coauthVersionLast="47" xr6:coauthVersionMax="47" xr10:uidLastSave="{00000000-0000-0000-0000-000000000000}"/>
  <bookViews>
    <workbookView xWindow="-110" yWindow="-110" windowWidth="19420" windowHeight="10300" firstSheet="28" activeTab="30" xr2:uid="{00000000-000D-0000-FFFF-FFFF00000000}"/>
  </bookViews>
  <sheets>
    <sheet name="Table of Content" sheetId="3" r:id="rId1"/>
    <sheet name="Tab1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externalReferences>
    <externalReference r:id="rId32"/>
    <externalReference r:id="rId33"/>
  </externalReferences>
  <definedNames>
    <definedName name="_xlnm._FilterDatabase" localSheetId="16" hidden="1">' Tab16 Top5 re-X prdct by conty'!$A$2:$F$19</definedName>
    <definedName name="_xlnm._FilterDatabase" localSheetId="13" hidden="1">'Tab13 Re-exports by Product'!$A$1:$I$225</definedName>
    <definedName name="_xlnm._FilterDatabase" localSheetId="18" hidden="1">'Tab19 Exprts by econ rgion&amp;prdt'!$A$2:$I$211</definedName>
    <definedName name="_xlnm._FilterDatabase" localSheetId="19" hidden="1">'Tab19 Exprts by econ rgion&amp;prdt'!$A$3:$I$223</definedName>
    <definedName name="_xlnm._FilterDatabase" localSheetId="20" hidden="1">'Tab21 Imports econ region&amp;prdct'!$A$2:$H$2</definedName>
    <definedName name="_xlnm._FilterDatabase" localSheetId="21" hidden="1">'Tab21 Imports econ region&amp;prdct'!$A$2:$H$2</definedName>
    <definedName name="_xlnm._FilterDatabase" localSheetId="4" hidden="1">'Tab4 Exports by ISIC'!$A$4:$F$11</definedName>
    <definedName name="_xlnm._FilterDatabase" localSheetId="9" hidden="1">'Tab9Trade Balnce by prdct'!$A$2:$D$251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53" l="1"/>
  <c r="F9" i="26"/>
  <c r="B18" i="29"/>
  <c r="K4" i="49"/>
  <c r="K3" i="49"/>
  <c r="E26" i="53"/>
  <c r="I4" i="26"/>
  <c r="H4" i="26"/>
  <c r="G4" i="24"/>
  <c r="F228" i="15"/>
  <c r="F174" i="12"/>
  <c r="H5" i="8"/>
  <c r="F13" i="8"/>
  <c r="F11" i="7"/>
  <c r="H5" i="6"/>
  <c r="H4" i="6"/>
  <c r="F11" i="6"/>
  <c r="G4" i="6" s="1"/>
  <c r="G274" i="2"/>
  <c r="H274" i="2"/>
  <c r="B274" i="2"/>
  <c r="C274" i="2"/>
  <c r="F267" i="14"/>
  <c r="F266" i="13"/>
  <c r="F141" i="11"/>
  <c r="H266" i="14" l="1"/>
  <c r="I249" i="14"/>
  <c r="I250" i="14"/>
  <c r="I253" i="14"/>
  <c r="I255" i="14"/>
  <c r="I261" i="14"/>
  <c r="I262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2" i="14"/>
  <c r="I233" i="14"/>
  <c r="I234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31" i="14"/>
  <c r="H232" i="14"/>
  <c r="H233" i="14"/>
  <c r="H234" i="14"/>
  <c r="H237" i="14"/>
  <c r="H238" i="14"/>
  <c r="H239" i="14"/>
  <c r="H240" i="14"/>
  <c r="H244" i="14"/>
  <c r="H245" i="14"/>
  <c r="H247" i="14"/>
  <c r="G11" i="14"/>
  <c r="G36" i="14"/>
  <c r="G38" i="14"/>
  <c r="G41" i="14"/>
  <c r="G66" i="14"/>
  <c r="G74" i="14"/>
  <c r="G75" i="14"/>
  <c r="G97" i="14"/>
  <c r="G98" i="14"/>
  <c r="G106" i="14"/>
  <c r="G127" i="14"/>
  <c r="G129" i="14"/>
  <c r="G130" i="14"/>
  <c r="G149" i="14"/>
  <c r="G155" i="14"/>
  <c r="G156" i="14"/>
  <c r="G172" i="14"/>
  <c r="G173" i="14"/>
  <c r="G179" i="14"/>
  <c r="G195" i="14"/>
  <c r="G196" i="14"/>
  <c r="G197" i="14"/>
  <c r="G213" i="14"/>
  <c r="G219" i="14"/>
  <c r="G220" i="14"/>
  <c r="G236" i="14"/>
  <c r="G237" i="14"/>
  <c r="G243" i="14"/>
  <c r="B267" i="14"/>
  <c r="C27" i="14" s="1"/>
  <c r="D267" i="14"/>
  <c r="E250" i="14" s="1"/>
  <c r="I4" i="14"/>
  <c r="H4" i="14"/>
  <c r="G8" i="15"/>
  <c r="G24" i="15"/>
  <c r="G48" i="15"/>
  <c r="G66" i="15"/>
  <c r="G72" i="15"/>
  <c r="G106" i="15"/>
  <c r="G129" i="15"/>
  <c r="G130" i="15"/>
  <c r="G154" i="15"/>
  <c r="G177" i="15"/>
  <c r="G192" i="15"/>
  <c r="G205" i="15"/>
  <c r="G216" i="15"/>
  <c r="G217" i="15"/>
  <c r="D228" i="15"/>
  <c r="E60" i="15" s="1"/>
  <c r="B228" i="15"/>
  <c r="C11" i="15" s="1"/>
  <c r="I227" i="15"/>
  <c r="I222" i="15"/>
  <c r="H222" i="15"/>
  <c r="I221" i="15"/>
  <c r="I220" i="15"/>
  <c r="H219" i="15"/>
  <c r="I218" i="15"/>
  <c r="H218" i="15"/>
  <c r="H217" i="15"/>
  <c r="I216" i="15"/>
  <c r="H215" i="15"/>
  <c r="I214" i="15"/>
  <c r="H214" i="15"/>
  <c r="I213" i="15"/>
  <c r="H213" i="15"/>
  <c r="I210" i="15"/>
  <c r="H208" i="15"/>
  <c r="I206" i="15"/>
  <c r="H206" i="15"/>
  <c r="I205" i="15"/>
  <c r="H201" i="15"/>
  <c r="H200" i="15"/>
  <c r="I199" i="15"/>
  <c r="H199" i="15"/>
  <c r="I198" i="15"/>
  <c r="I197" i="15"/>
  <c r="H197" i="15"/>
  <c r="H196" i="15"/>
  <c r="I195" i="15"/>
  <c r="H195" i="15"/>
  <c r="I194" i="15"/>
  <c r="H194" i="15"/>
  <c r="H193" i="15"/>
  <c r="I191" i="15"/>
  <c r="H191" i="15"/>
  <c r="I189" i="15"/>
  <c r="I188" i="15"/>
  <c r="H188" i="15"/>
  <c r="H186" i="15"/>
  <c r="I184" i="15"/>
  <c r="H184" i="15"/>
  <c r="I183" i="15"/>
  <c r="H182" i="15"/>
  <c r="H181" i="15"/>
  <c r="I179" i="15"/>
  <c r="H176" i="15"/>
  <c r="I175" i="15"/>
  <c r="H175" i="15"/>
  <c r="I174" i="15"/>
  <c r="H174" i="15"/>
  <c r="I173" i="15"/>
  <c r="I172" i="15"/>
  <c r="H172" i="15"/>
  <c r="I170" i="15"/>
  <c r="H170" i="15"/>
  <c r="I169" i="15"/>
  <c r="H169" i="15"/>
  <c r="I168" i="15"/>
  <c r="H168" i="15"/>
  <c r="H167" i="15"/>
  <c r="I166" i="15"/>
  <c r="H166" i="15"/>
  <c r="I165" i="15"/>
  <c r="H165" i="15"/>
  <c r="I164" i="15"/>
  <c r="H164" i="15"/>
  <c r="I163" i="15"/>
  <c r="H163" i="15"/>
  <c r="I162" i="15"/>
  <c r="H162" i="15"/>
  <c r="I160" i="15"/>
  <c r="H160" i="15"/>
  <c r="I159" i="15"/>
  <c r="H159" i="15"/>
  <c r="I157" i="15"/>
  <c r="I156" i="15"/>
  <c r="H156" i="15"/>
  <c r="I155" i="15"/>
  <c r="H155" i="15"/>
  <c r="I154" i="15"/>
  <c r="H154" i="15"/>
  <c r="I153" i="15"/>
  <c r="I152" i="15"/>
  <c r="H152" i="15"/>
  <c r="I151" i="15"/>
  <c r="H151" i="15"/>
  <c r="H150" i="15"/>
  <c r="I149" i="15"/>
  <c r="H149" i="15"/>
  <c r="I148" i="15"/>
  <c r="H148" i="15"/>
  <c r="I146" i="15"/>
  <c r="H146" i="15"/>
  <c r="I145" i="15"/>
  <c r="H145" i="15"/>
  <c r="I144" i="15"/>
  <c r="H144" i="15"/>
  <c r="I142" i="15"/>
  <c r="H142" i="15"/>
  <c r="I141" i="15"/>
  <c r="H141" i="15"/>
  <c r="I140" i="15"/>
  <c r="H140" i="15"/>
  <c r="I139" i="15"/>
  <c r="H139" i="15"/>
  <c r="I138" i="15"/>
  <c r="H138" i="15"/>
  <c r="I137" i="15"/>
  <c r="H137" i="15"/>
  <c r="I136" i="15"/>
  <c r="H136" i="15"/>
  <c r="I135" i="15"/>
  <c r="H135" i="15"/>
  <c r="I134" i="15"/>
  <c r="H134" i="15"/>
  <c r="I133" i="15"/>
  <c r="H133" i="15"/>
  <c r="I132" i="15"/>
  <c r="H132" i="15"/>
  <c r="I131" i="15"/>
  <c r="H131" i="15"/>
  <c r="I130" i="15"/>
  <c r="H130" i="15"/>
  <c r="I129" i="15"/>
  <c r="H129" i="15"/>
  <c r="I128" i="15"/>
  <c r="H128" i="15"/>
  <c r="I127" i="15"/>
  <c r="H127" i="15"/>
  <c r="I126" i="15"/>
  <c r="H126" i="15"/>
  <c r="I125" i="15"/>
  <c r="H125" i="15"/>
  <c r="I123" i="15"/>
  <c r="H123" i="15"/>
  <c r="I122" i="15"/>
  <c r="H122" i="15"/>
  <c r="I121" i="15"/>
  <c r="H121" i="15"/>
  <c r="H120" i="15"/>
  <c r="I119" i="15"/>
  <c r="H119" i="15"/>
  <c r="I118" i="15"/>
  <c r="H118" i="15"/>
  <c r="I117" i="15"/>
  <c r="H117" i="15"/>
  <c r="I116" i="15"/>
  <c r="H116" i="15"/>
  <c r="I115" i="15"/>
  <c r="H115" i="15"/>
  <c r="I114" i="15"/>
  <c r="H114" i="15"/>
  <c r="H113" i="15"/>
  <c r="I112" i="15"/>
  <c r="H112" i="15"/>
  <c r="I111" i="15"/>
  <c r="H111" i="15"/>
  <c r="I110" i="15"/>
  <c r="H110" i="15"/>
  <c r="I109" i="15"/>
  <c r="H109" i="15"/>
  <c r="I108" i="15"/>
  <c r="I107" i="15"/>
  <c r="H107" i="15"/>
  <c r="I106" i="15"/>
  <c r="H106" i="15"/>
  <c r="I105" i="15"/>
  <c r="H105" i="15"/>
  <c r="I104" i="15"/>
  <c r="H104" i="15"/>
  <c r="I103" i="15"/>
  <c r="H103" i="15"/>
  <c r="I102" i="15"/>
  <c r="H102" i="15"/>
  <c r="I101" i="15"/>
  <c r="H101" i="15"/>
  <c r="I100" i="15"/>
  <c r="H100" i="15"/>
  <c r="I99" i="15"/>
  <c r="H99" i="15"/>
  <c r="I98" i="15"/>
  <c r="H98" i="15"/>
  <c r="I97" i="15"/>
  <c r="H97" i="15"/>
  <c r="I96" i="15"/>
  <c r="H96" i="15"/>
  <c r="I95" i="15"/>
  <c r="H95" i="15"/>
  <c r="I94" i="15"/>
  <c r="H94" i="15"/>
  <c r="I93" i="15"/>
  <c r="H93" i="15"/>
  <c r="I92" i="15"/>
  <c r="H92" i="15"/>
  <c r="I91" i="15"/>
  <c r="H91" i="15"/>
  <c r="I90" i="15"/>
  <c r="H90" i="15"/>
  <c r="I89" i="15"/>
  <c r="H89" i="15"/>
  <c r="I88" i="15"/>
  <c r="H88" i="15"/>
  <c r="I87" i="15"/>
  <c r="H87" i="15"/>
  <c r="I86" i="15"/>
  <c r="H86" i="15"/>
  <c r="I85" i="15"/>
  <c r="H85" i="15"/>
  <c r="I84" i="15"/>
  <c r="H84" i="15"/>
  <c r="I83" i="15"/>
  <c r="H83" i="15"/>
  <c r="I82" i="15"/>
  <c r="H82" i="15"/>
  <c r="I81" i="15"/>
  <c r="H81" i="15"/>
  <c r="I80" i="15"/>
  <c r="H80" i="15"/>
  <c r="I79" i="15"/>
  <c r="H79" i="15"/>
  <c r="I78" i="15"/>
  <c r="H78" i="15"/>
  <c r="I77" i="15"/>
  <c r="H77" i="15"/>
  <c r="I76" i="15"/>
  <c r="H76" i="15"/>
  <c r="I75" i="15"/>
  <c r="H75" i="15"/>
  <c r="I74" i="15"/>
  <c r="H74" i="15"/>
  <c r="I73" i="15"/>
  <c r="H73" i="15"/>
  <c r="I72" i="15"/>
  <c r="H72" i="15"/>
  <c r="I71" i="15"/>
  <c r="H71" i="15"/>
  <c r="I70" i="15"/>
  <c r="H70" i="15"/>
  <c r="I69" i="15"/>
  <c r="H69" i="15"/>
  <c r="I68" i="15"/>
  <c r="I67" i="15"/>
  <c r="H67" i="15"/>
  <c r="I64" i="15"/>
  <c r="H64" i="15"/>
  <c r="I63" i="15"/>
  <c r="H63" i="15"/>
  <c r="H62" i="15"/>
  <c r="I61" i="15"/>
  <c r="H61" i="15"/>
  <c r="I60" i="15"/>
  <c r="H60" i="15"/>
  <c r="I59" i="15"/>
  <c r="H59" i="15"/>
  <c r="I57" i="15"/>
  <c r="H57" i="15"/>
  <c r="I56" i="15"/>
  <c r="H56" i="15"/>
  <c r="I55" i="15"/>
  <c r="H55" i="15"/>
  <c r="I54" i="15"/>
  <c r="H54" i="15"/>
  <c r="I53" i="15"/>
  <c r="H53" i="15"/>
  <c r="I52" i="15"/>
  <c r="H52" i="15"/>
  <c r="I51" i="15"/>
  <c r="H51" i="15"/>
  <c r="I50" i="15"/>
  <c r="H50" i="15"/>
  <c r="I49" i="15"/>
  <c r="H49" i="15"/>
  <c r="I48" i="15"/>
  <c r="H48" i="15"/>
  <c r="I47" i="15"/>
  <c r="H47" i="15"/>
  <c r="H46" i="15"/>
  <c r="I45" i="15"/>
  <c r="H45" i="15"/>
  <c r="I44" i="15"/>
  <c r="H44" i="15"/>
  <c r="I43" i="15"/>
  <c r="H43" i="15"/>
  <c r="I42" i="15"/>
  <c r="H42" i="15"/>
  <c r="I41" i="15"/>
  <c r="H41" i="15"/>
  <c r="I40" i="15"/>
  <c r="H40" i="15"/>
  <c r="I39" i="15"/>
  <c r="H39" i="15"/>
  <c r="I38" i="15"/>
  <c r="H38" i="15"/>
  <c r="I37" i="15"/>
  <c r="H37" i="15"/>
  <c r="I36" i="15"/>
  <c r="H36" i="15"/>
  <c r="I35" i="15"/>
  <c r="H35" i="15"/>
  <c r="I34" i="15"/>
  <c r="I33" i="15"/>
  <c r="H33" i="15"/>
  <c r="I32" i="15"/>
  <c r="H32" i="15"/>
  <c r="I31" i="15"/>
  <c r="H31" i="15"/>
  <c r="I30" i="15"/>
  <c r="H30" i="15"/>
  <c r="I29" i="15"/>
  <c r="H29" i="15"/>
  <c r="I28" i="15"/>
  <c r="H28" i="15"/>
  <c r="I27" i="15"/>
  <c r="H27" i="15"/>
  <c r="I26" i="15"/>
  <c r="H26" i="15"/>
  <c r="I25" i="15"/>
  <c r="H25" i="15"/>
  <c r="I24" i="15"/>
  <c r="H24" i="15"/>
  <c r="I23" i="15"/>
  <c r="H23" i="15"/>
  <c r="I22" i="15"/>
  <c r="H22" i="15"/>
  <c r="I21" i="15"/>
  <c r="H21" i="15"/>
  <c r="I20" i="15"/>
  <c r="H20" i="15"/>
  <c r="I19" i="15"/>
  <c r="H19" i="15"/>
  <c r="I18" i="15"/>
  <c r="H18" i="15"/>
  <c r="I17" i="15"/>
  <c r="H17" i="15"/>
  <c r="I16" i="15"/>
  <c r="H16" i="15"/>
  <c r="H15" i="15"/>
  <c r="I14" i="15"/>
  <c r="H14" i="15"/>
  <c r="I13" i="15"/>
  <c r="H13" i="15"/>
  <c r="I12" i="15"/>
  <c r="H12" i="15"/>
  <c r="I11" i="15"/>
  <c r="H11" i="15"/>
  <c r="I10" i="15"/>
  <c r="H10" i="15"/>
  <c r="I9" i="15"/>
  <c r="H9" i="15"/>
  <c r="I8" i="15"/>
  <c r="H8" i="15"/>
  <c r="I7" i="15"/>
  <c r="H7" i="15"/>
  <c r="I6" i="15"/>
  <c r="H6" i="15"/>
  <c r="I5" i="15"/>
  <c r="H5" i="15"/>
  <c r="I4" i="15"/>
  <c r="H4" i="15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6" i="13"/>
  <c r="I127" i="13"/>
  <c r="I128" i="13"/>
  <c r="I129" i="13"/>
  <c r="I130" i="13"/>
  <c r="I131" i="13"/>
  <c r="I132" i="13"/>
  <c r="I133" i="13"/>
  <c r="I135" i="13"/>
  <c r="I136" i="13"/>
  <c r="I137" i="13"/>
  <c r="I138" i="13"/>
  <c r="I139" i="13"/>
  <c r="I140" i="13"/>
  <c r="I141" i="13"/>
  <c r="I142" i="13"/>
  <c r="I143" i="13"/>
  <c r="I144" i="13"/>
  <c r="I146" i="13"/>
  <c r="I147" i="13"/>
  <c r="I148" i="13"/>
  <c r="I149" i="13"/>
  <c r="I151" i="13"/>
  <c r="I152" i="13"/>
  <c r="I153" i="13"/>
  <c r="I154" i="13"/>
  <c r="I155" i="13"/>
  <c r="I156" i="13"/>
  <c r="I157" i="13"/>
  <c r="I158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6" i="13"/>
  <c r="I177" i="13"/>
  <c r="I178" i="13"/>
  <c r="I179" i="13"/>
  <c r="I180" i="13"/>
  <c r="I181" i="13"/>
  <c r="I182" i="13"/>
  <c r="I183" i="13"/>
  <c r="I184" i="13"/>
  <c r="I186" i="13"/>
  <c r="I187" i="13"/>
  <c r="I188" i="13"/>
  <c r="I189" i="13"/>
  <c r="I190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6" i="13"/>
  <c r="I207" i="13"/>
  <c r="I209" i="13"/>
  <c r="I210" i="13"/>
  <c r="I211" i="13"/>
  <c r="I212" i="13"/>
  <c r="I214" i="13"/>
  <c r="I216" i="13"/>
  <c r="I217" i="13"/>
  <c r="I218" i="13"/>
  <c r="I221" i="13"/>
  <c r="I222" i="13"/>
  <c r="I223" i="13"/>
  <c r="I224" i="13"/>
  <c r="I226" i="13"/>
  <c r="I228" i="13"/>
  <c r="I230" i="13"/>
  <c r="I233" i="13"/>
  <c r="I246" i="13"/>
  <c r="I249" i="13"/>
  <c r="I250" i="13"/>
  <c r="I251" i="13"/>
  <c r="I254" i="13"/>
  <c r="I259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2" i="13"/>
  <c r="H143" i="13"/>
  <c r="H144" i="13"/>
  <c r="H145" i="13"/>
  <c r="H146" i="13"/>
  <c r="H147" i="13"/>
  <c r="H148" i="13"/>
  <c r="H149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6" i="13"/>
  <c r="H177" i="13"/>
  <c r="H178" i="13"/>
  <c r="H179" i="13"/>
  <c r="H180" i="13"/>
  <c r="H182" i="13"/>
  <c r="H183" i="13"/>
  <c r="H184" i="13"/>
  <c r="H186" i="13"/>
  <c r="H187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6" i="13"/>
  <c r="H208" i="13"/>
  <c r="H209" i="13"/>
  <c r="H210" i="13"/>
  <c r="H212" i="13"/>
  <c r="H213" i="13"/>
  <c r="H214" i="13"/>
  <c r="H215" i="13"/>
  <c r="H218" i="13"/>
  <c r="H221" i="13"/>
  <c r="H223" i="13"/>
  <c r="H224" i="13"/>
  <c r="H225" i="13"/>
  <c r="H226" i="13"/>
  <c r="H227" i="13"/>
  <c r="H230" i="13"/>
  <c r="H234" i="13"/>
  <c r="H235" i="13"/>
  <c r="H246" i="13"/>
  <c r="H251" i="13"/>
  <c r="H252" i="13"/>
  <c r="H253" i="13"/>
  <c r="H259" i="13"/>
  <c r="G6" i="13"/>
  <c r="G7" i="13"/>
  <c r="G19" i="13"/>
  <c r="G20" i="13"/>
  <c r="G21" i="13"/>
  <c r="G34" i="13"/>
  <c r="G35" i="13"/>
  <c r="G37" i="13"/>
  <c r="G47" i="13"/>
  <c r="G49" i="13"/>
  <c r="G52" i="13"/>
  <c r="G62" i="13"/>
  <c r="G65" i="13"/>
  <c r="G66" i="13"/>
  <c r="G76" i="13"/>
  <c r="G79" i="13"/>
  <c r="G81" i="13"/>
  <c r="G92" i="13"/>
  <c r="G93" i="13"/>
  <c r="G94" i="13"/>
  <c r="G102" i="13"/>
  <c r="G103" i="13"/>
  <c r="G105" i="13"/>
  <c r="G113" i="13"/>
  <c r="G114" i="13"/>
  <c r="G115" i="13"/>
  <c r="G123" i="13"/>
  <c r="G124" i="13"/>
  <c r="G125" i="13"/>
  <c r="G133" i="13"/>
  <c r="G134" i="13"/>
  <c r="G135" i="13"/>
  <c r="G142" i="13"/>
  <c r="G143" i="13"/>
  <c r="G145" i="13"/>
  <c r="G151" i="13"/>
  <c r="G153" i="13"/>
  <c r="G154" i="13"/>
  <c r="G161" i="13"/>
  <c r="G162" i="13"/>
  <c r="G163" i="13"/>
  <c r="G170" i="13"/>
  <c r="G171" i="13"/>
  <c r="G172" i="13"/>
  <c r="G179" i="13"/>
  <c r="G180" i="13"/>
  <c r="G181" i="13"/>
  <c r="G188" i="13"/>
  <c r="G189" i="13"/>
  <c r="G190" i="13"/>
  <c r="G196" i="13"/>
  <c r="G197" i="13"/>
  <c r="G198" i="13"/>
  <c r="G199" i="13"/>
  <c r="G206" i="13"/>
  <c r="G207" i="13"/>
  <c r="G209" i="13"/>
  <c r="G215" i="13"/>
  <c r="G217" i="13"/>
  <c r="G218" i="13"/>
  <c r="G225" i="13"/>
  <c r="G226" i="13"/>
  <c r="G227" i="13"/>
  <c r="G234" i="13"/>
  <c r="G235" i="13"/>
  <c r="G236" i="13"/>
  <c r="G243" i="13"/>
  <c r="G244" i="13"/>
  <c r="G245" i="13"/>
  <c r="G252" i="13"/>
  <c r="G253" i="13"/>
  <c r="G254" i="13"/>
  <c r="G261" i="13"/>
  <c r="G262" i="13"/>
  <c r="G263" i="13"/>
  <c r="D266" i="13"/>
  <c r="E24" i="13" s="1"/>
  <c r="B266" i="13"/>
  <c r="C22" i="13" s="1"/>
  <c r="I4" i="13"/>
  <c r="H4" i="13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2" i="12"/>
  <c r="H63" i="12"/>
  <c r="H64" i="12"/>
  <c r="H65" i="12"/>
  <c r="H66" i="12"/>
  <c r="H67" i="12"/>
  <c r="H68" i="12"/>
  <c r="H69" i="12"/>
  <c r="H70" i="12"/>
  <c r="H73" i="12"/>
  <c r="H74" i="12"/>
  <c r="H75" i="12"/>
  <c r="H78" i="12"/>
  <c r="H79" i="12"/>
  <c r="H80" i="12"/>
  <c r="H84" i="12"/>
  <c r="H89" i="12"/>
  <c r="H92" i="12"/>
  <c r="H93" i="12"/>
  <c r="H94" i="12"/>
  <c r="H95" i="12"/>
  <c r="H96" i="12"/>
  <c r="H97" i="12"/>
  <c r="H98" i="12"/>
  <c r="H99" i="12"/>
  <c r="H100" i="12"/>
  <c r="H101" i="12"/>
  <c r="H102" i="12"/>
  <c r="H109" i="12"/>
  <c r="H110" i="12"/>
  <c r="H114" i="12"/>
  <c r="H115" i="12"/>
  <c r="H116" i="12"/>
  <c r="H117" i="12"/>
  <c r="H118" i="12"/>
  <c r="H119" i="12"/>
  <c r="H129" i="12"/>
  <c r="H130" i="12"/>
  <c r="H157" i="12"/>
  <c r="H158" i="12"/>
  <c r="H162" i="12"/>
  <c r="H163" i="12"/>
  <c r="H164" i="12"/>
  <c r="H168" i="12"/>
  <c r="H170" i="12"/>
  <c r="G14" i="12"/>
  <c r="G15" i="12"/>
  <c r="G51" i="12"/>
  <c r="G67" i="12"/>
  <c r="G98" i="12"/>
  <c r="G107" i="12"/>
  <c r="G131" i="12"/>
  <c r="G137" i="12"/>
  <c r="G155" i="12"/>
  <c r="G169" i="12"/>
  <c r="G6" i="12"/>
  <c r="D174" i="12"/>
  <c r="E10" i="12" s="1"/>
  <c r="B174" i="12"/>
  <c r="C10" i="12" s="1"/>
  <c r="I172" i="12"/>
  <c r="I166" i="12"/>
  <c r="I158" i="12"/>
  <c r="I156" i="12"/>
  <c r="I154" i="12"/>
  <c r="I152" i="12"/>
  <c r="I150" i="12"/>
  <c r="I148" i="12"/>
  <c r="I145" i="12"/>
  <c r="I139" i="12"/>
  <c r="I135" i="12"/>
  <c r="I130" i="12"/>
  <c r="I129" i="12"/>
  <c r="I122" i="12"/>
  <c r="I119" i="12"/>
  <c r="I118" i="12"/>
  <c r="I117" i="12"/>
  <c r="I116" i="12"/>
  <c r="I115" i="12"/>
  <c r="I114" i="12"/>
  <c r="I113" i="12"/>
  <c r="I96" i="12"/>
  <c r="I95" i="12"/>
  <c r="I94" i="12"/>
  <c r="I91" i="12"/>
  <c r="I90" i="12"/>
  <c r="I89" i="12"/>
  <c r="I84" i="12"/>
  <c r="I83" i="12"/>
  <c r="I80" i="12"/>
  <c r="I79" i="12"/>
  <c r="I78" i="12"/>
  <c r="I77" i="12"/>
  <c r="I76" i="12"/>
  <c r="I75" i="12"/>
  <c r="I74" i="12"/>
  <c r="I73" i="12"/>
  <c r="I72" i="12"/>
  <c r="I69" i="12"/>
  <c r="I68" i="12"/>
  <c r="I67" i="12"/>
  <c r="I66" i="12"/>
  <c r="I65" i="12"/>
  <c r="I64" i="12"/>
  <c r="I63" i="12"/>
  <c r="I62" i="12"/>
  <c r="I59" i="12"/>
  <c r="I58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H4" i="12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G4" i="11"/>
  <c r="E4" i="11"/>
  <c r="C4" i="11"/>
  <c r="I141" i="11"/>
  <c r="H141" i="11"/>
  <c r="I140" i="11"/>
  <c r="H140" i="11"/>
  <c r="I139" i="11"/>
  <c r="H138" i="11"/>
  <c r="I137" i="11"/>
  <c r="H137" i="11"/>
  <c r="I136" i="11"/>
  <c r="H136" i="11"/>
  <c r="H135" i="11"/>
  <c r="H133" i="11"/>
  <c r="I132" i="11"/>
  <c r="I130" i="11"/>
  <c r="H129" i="11"/>
  <c r="I127" i="11"/>
  <c r="H127" i="11"/>
  <c r="I126" i="11"/>
  <c r="H126" i="11"/>
  <c r="H125" i="11"/>
  <c r="H124" i="11"/>
  <c r="H123" i="11"/>
  <c r="I121" i="11"/>
  <c r="H121" i="11"/>
  <c r="H120" i="11"/>
  <c r="H119" i="11"/>
  <c r="H118" i="11"/>
  <c r="H116" i="11"/>
  <c r="I114" i="11"/>
  <c r="I113" i="11"/>
  <c r="H113" i="11"/>
  <c r="I112" i="11"/>
  <c r="I110" i="11"/>
  <c r="I108" i="11"/>
  <c r="I106" i="11"/>
  <c r="H106" i="11"/>
  <c r="I104" i="11"/>
  <c r="H104" i="11"/>
  <c r="I100" i="11"/>
  <c r="H100" i="11"/>
  <c r="I98" i="11"/>
  <c r="H98" i="11"/>
  <c r="I96" i="11"/>
  <c r="H96" i="11"/>
  <c r="H94" i="11"/>
  <c r="I91" i="11"/>
  <c r="H91" i="11"/>
  <c r="I90" i="11"/>
  <c r="H90" i="11"/>
  <c r="H88" i="11"/>
  <c r="H85" i="11"/>
  <c r="I84" i="11"/>
  <c r="H84" i="11"/>
  <c r="I82" i="11"/>
  <c r="H82" i="11"/>
  <c r="I81" i="11"/>
  <c r="H81" i="11"/>
  <c r="I80" i="11"/>
  <c r="H80" i="11"/>
  <c r="I79" i="11"/>
  <c r="H79" i="11"/>
  <c r="H78" i="11"/>
  <c r="I77" i="11"/>
  <c r="H77" i="11"/>
  <c r="I76" i="11"/>
  <c r="I75" i="11"/>
  <c r="H75" i="11"/>
  <c r="I74" i="11"/>
  <c r="H74" i="11"/>
  <c r="I73" i="11"/>
  <c r="I72" i="11"/>
  <c r="I71" i="11"/>
  <c r="H71" i="11"/>
  <c r="I70" i="11"/>
  <c r="H70" i="11"/>
  <c r="H68" i="11"/>
  <c r="I67" i="11"/>
  <c r="H67" i="11"/>
  <c r="I66" i="11"/>
  <c r="H66" i="11"/>
  <c r="I65" i="11"/>
  <c r="H65" i="11"/>
  <c r="I64" i="11"/>
  <c r="H64" i="11"/>
  <c r="I63" i="11"/>
  <c r="H63" i="11"/>
  <c r="H62" i="11"/>
  <c r="I61" i="11"/>
  <c r="I60" i="11"/>
  <c r="H60" i="11"/>
  <c r="I59" i="11"/>
  <c r="H59" i="11"/>
  <c r="I58" i="11"/>
  <c r="H58" i="11"/>
  <c r="I57" i="11"/>
  <c r="H57" i="11"/>
  <c r="I56" i="11"/>
  <c r="H56" i="11"/>
  <c r="I55" i="11"/>
  <c r="H55" i="11"/>
  <c r="H54" i="11"/>
  <c r="I53" i="11"/>
  <c r="H53" i="11"/>
  <c r="I52" i="11"/>
  <c r="H52" i="11"/>
  <c r="I50" i="11"/>
  <c r="H50" i="11"/>
  <c r="I49" i="11"/>
  <c r="H49" i="11"/>
  <c r="I48" i="11"/>
  <c r="H48" i="11"/>
  <c r="I47" i="11"/>
  <c r="H47" i="11"/>
  <c r="I46" i="11"/>
  <c r="H46" i="11"/>
  <c r="I45" i="11"/>
  <c r="H45" i="11"/>
  <c r="I44" i="11"/>
  <c r="H44" i="11"/>
  <c r="I43" i="11"/>
  <c r="H43" i="11"/>
  <c r="I42" i="11"/>
  <c r="H42" i="11"/>
  <c r="I41" i="11"/>
  <c r="H41" i="11"/>
  <c r="I40" i="11"/>
  <c r="H40" i="11"/>
  <c r="I39" i="11"/>
  <c r="H39" i="11"/>
  <c r="I38" i="11"/>
  <c r="H37" i="11"/>
  <c r="I36" i="11"/>
  <c r="H36" i="11"/>
  <c r="I35" i="11"/>
  <c r="H35" i="11"/>
  <c r="I34" i="11"/>
  <c r="H34" i="11"/>
  <c r="I33" i="11"/>
  <c r="H33" i="11"/>
  <c r="I32" i="11"/>
  <c r="H32" i="11"/>
  <c r="I31" i="11"/>
  <c r="H31" i="11"/>
  <c r="I30" i="11"/>
  <c r="H30" i="11"/>
  <c r="I29" i="11"/>
  <c r="H29" i="11"/>
  <c r="I28" i="11"/>
  <c r="H28" i="11"/>
  <c r="I27" i="11"/>
  <c r="H27" i="11"/>
  <c r="I26" i="11"/>
  <c r="H26" i="11"/>
  <c r="I25" i="11"/>
  <c r="H25" i="11"/>
  <c r="I24" i="11"/>
  <c r="H24" i="11"/>
  <c r="I23" i="11"/>
  <c r="H23" i="11"/>
  <c r="I22" i="11"/>
  <c r="H22" i="11"/>
  <c r="I21" i="11"/>
  <c r="H21" i="11"/>
  <c r="I20" i="11"/>
  <c r="H20" i="11"/>
  <c r="I19" i="11"/>
  <c r="H19" i="11"/>
  <c r="I18" i="11"/>
  <c r="H18" i="11"/>
  <c r="I17" i="11"/>
  <c r="H17" i="11"/>
  <c r="I16" i="11"/>
  <c r="H16" i="11"/>
  <c r="I15" i="11"/>
  <c r="H15" i="11"/>
  <c r="I14" i="11"/>
  <c r="H14" i="11"/>
  <c r="I13" i="11"/>
  <c r="H13" i="11"/>
  <c r="I12" i="11"/>
  <c r="H12" i="11"/>
  <c r="I11" i="11"/>
  <c r="H11" i="11"/>
  <c r="I10" i="11"/>
  <c r="H10" i="11"/>
  <c r="I9" i="11"/>
  <c r="H9" i="11"/>
  <c r="I8" i="11"/>
  <c r="H8" i="11"/>
  <c r="I7" i="11"/>
  <c r="H7" i="11"/>
  <c r="I6" i="11"/>
  <c r="H6" i="11"/>
  <c r="I5" i="11"/>
  <c r="H5" i="11"/>
  <c r="I4" i="11"/>
  <c r="H4" i="11"/>
  <c r="G10" i="8"/>
  <c r="D13" i="8"/>
  <c r="E11" i="8" s="1"/>
  <c r="B13" i="8"/>
  <c r="C13" i="8" s="1"/>
  <c r="H12" i="8"/>
  <c r="H11" i="8"/>
  <c r="H10" i="8"/>
  <c r="H9" i="8"/>
  <c r="H8" i="8"/>
  <c r="H7" i="8"/>
  <c r="H6" i="8"/>
  <c r="H4" i="8"/>
  <c r="G11" i="7"/>
  <c r="G6" i="7"/>
  <c r="D11" i="7"/>
  <c r="E6" i="7" s="1"/>
  <c r="B11" i="7"/>
  <c r="C6" i="7" s="1"/>
  <c r="G11" i="6"/>
  <c r="G7" i="6"/>
  <c r="G9" i="6"/>
  <c r="G10" i="6"/>
  <c r="G8" i="6"/>
  <c r="D11" i="6"/>
  <c r="E11" i="6" s="1"/>
  <c r="B11" i="6"/>
  <c r="C7" i="6" s="1"/>
  <c r="H10" i="6"/>
  <c r="H9" i="6"/>
  <c r="H8" i="6"/>
  <c r="H7" i="6"/>
  <c r="H6" i="6"/>
  <c r="E4" i="55"/>
  <c r="D4" i="55"/>
  <c r="E3" i="55"/>
  <c r="D3" i="55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I274" i="2"/>
  <c r="B5" i="2"/>
  <c r="B4" i="2"/>
  <c r="B23" i="29"/>
  <c r="C22" i="29" s="1"/>
  <c r="C23" i="29" s="1"/>
  <c r="C18" i="29"/>
  <c r="D9" i="43"/>
  <c r="C9" i="43"/>
  <c r="B9" i="43"/>
  <c r="D8" i="44"/>
  <c r="C8" i="44"/>
  <c r="B8" i="44"/>
  <c r="D256" i="51"/>
  <c r="C256" i="51"/>
  <c r="B256" i="51"/>
  <c r="I229" i="51"/>
  <c r="H229" i="51"/>
  <c r="G229" i="51"/>
  <c r="N217" i="51"/>
  <c r="M217" i="51"/>
  <c r="L217" i="51"/>
  <c r="F10" i="27"/>
  <c r="G10" i="27" s="1"/>
  <c r="D10" i="27"/>
  <c r="E6" i="27" s="1"/>
  <c r="B10" i="27"/>
  <c r="C7" i="27" s="1"/>
  <c r="H9" i="27"/>
  <c r="I8" i="27"/>
  <c r="H8" i="27"/>
  <c r="I7" i="27"/>
  <c r="H7" i="27"/>
  <c r="I6" i="27"/>
  <c r="H6" i="27"/>
  <c r="I5" i="27"/>
  <c r="H5" i="27"/>
  <c r="I4" i="27"/>
  <c r="H4" i="27"/>
  <c r="N242" i="50"/>
  <c r="M242" i="50"/>
  <c r="L242" i="50"/>
  <c r="I179" i="50"/>
  <c r="H179" i="50"/>
  <c r="G179" i="50"/>
  <c r="D168" i="50"/>
  <c r="C168" i="50"/>
  <c r="B168" i="50"/>
  <c r="D9" i="26"/>
  <c r="E4" i="26" s="1"/>
  <c r="B9" i="26"/>
  <c r="I7" i="26"/>
  <c r="H7" i="26"/>
  <c r="I6" i="26"/>
  <c r="H6" i="26"/>
  <c r="I5" i="26"/>
  <c r="H5" i="26"/>
  <c r="E8" i="6" l="1"/>
  <c r="E8" i="26"/>
  <c r="E7" i="26"/>
  <c r="E8" i="27"/>
  <c r="E194" i="13"/>
  <c r="E152" i="13"/>
  <c r="E15" i="13"/>
  <c r="C5" i="6"/>
  <c r="C9" i="27"/>
  <c r="E156" i="15"/>
  <c r="C85" i="15"/>
  <c r="C4" i="6"/>
  <c r="C11" i="6"/>
  <c r="E254" i="13"/>
  <c r="E94" i="13"/>
  <c r="C209" i="15"/>
  <c r="C138" i="15"/>
  <c r="C53" i="15"/>
  <c r="C164" i="15"/>
  <c r="E4" i="6"/>
  <c r="C9" i="6"/>
  <c r="E240" i="13"/>
  <c r="E75" i="13"/>
  <c r="C208" i="15"/>
  <c r="C129" i="15"/>
  <c r="C50" i="15"/>
  <c r="E10" i="27"/>
  <c r="C8" i="6"/>
  <c r="E195" i="13"/>
  <c r="E16" i="13"/>
  <c r="C205" i="15"/>
  <c r="C114" i="15"/>
  <c r="C28" i="15"/>
  <c r="C18" i="15"/>
  <c r="C188" i="15"/>
  <c r="C108" i="15"/>
  <c r="E5" i="27"/>
  <c r="E180" i="13"/>
  <c r="C179" i="15"/>
  <c r="C107" i="15"/>
  <c r="E224" i="15"/>
  <c r="C147" i="14"/>
  <c r="E9" i="6"/>
  <c r="E122" i="13"/>
  <c r="C161" i="15"/>
  <c r="C75" i="15"/>
  <c r="E43" i="15"/>
  <c r="E4" i="7"/>
  <c r="E121" i="13"/>
  <c r="C224" i="15"/>
  <c r="C156" i="15"/>
  <c r="C54" i="15"/>
  <c r="E37" i="15"/>
  <c r="E213" i="15"/>
  <c r="E147" i="15"/>
  <c r="E29" i="15"/>
  <c r="E219" i="15"/>
  <c r="E148" i="15"/>
  <c r="C10" i="27"/>
  <c r="C10" i="6"/>
  <c r="C4" i="7"/>
  <c r="E252" i="13"/>
  <c r="E179" i="13"/>
  <c r="E90" i="13"/>
  <c r="C201" i="15"/>
  <c r="C155" i="15"/>
  <c r="C102" i="15"/>
  <c r="C44" i="15"/>
  <c r="E212" i="15"/>
  <c r="E139" i="15"/>
  <c r="E20" i="15"/>
  <c r="C114" i="14"/>
  <c r="E193" i="15"/>
  <c r="C4" i="27"/>
  <c r="C8" i="27"/>
  <c r="C8" i="7"/>
  <c r="E236" i="13"/>
  <c r="E150" i="13"/>
  <c r="E72" i="13"/>
  <c r="E4" i="15"/>
  <c r="C183" i="15"/>
  <c r="C137" i="15"/>
  <c r="C82" i="15"/>
  <c r="C22" i="15"/>
  <c r="E192" i="15"/>
  <c r="E93" i="15"/>
  <c r="C10" i="7"/>
  <c r="E101" i="15"/>
  <c r="E4" i="27"/>
  <c r="C6" i="27"/>
  <c r="C6" i="6"/>
  <c r="C5" i="7"/>
  <c r="E209" i="13"/>
  <c r="E136" i="13"/>
  <c r="E55" i="13"/>
  <c r="C225" i="15"/>
  <c r="C182" i="15"/>
  <c r="C133" i="15"/>
  <c r="C76" i="15"/>
  <c r="C21" i="15"/>
  <c r="E187" i="15"/>
  <c r="E84" i="15"/>
  <c r="H228" i="15"/>
  <c r="G6" i="27"/>
  <c r="E10" i="6"/>
  <c r="C11" i="7"/>
  <c r="E208" i="13"/>
  <c r="E135" i="13"/>
  <c r="E52" i="13"/>
  <c r="E180" i="15"/>
  <c r="E83" i="15"/>
  <c r="I228" i="15"/>
  <c r="C185" i="14"/>
  <c r="C50" i="14"/>
  <c r="E164" i="14"/>
  <c r="C249" i="14"/>
  <c r="E37" i="14"/>
  <c r="C243" i="14"/>
  <c r="C233" i="14"/>
  <c r="E167" i="12"/>
  <c r="E103" i="12"/>
  <c r="E39" i="12"/>
  <c r="E159" i="12"/>
  <c r="E95" i="12"/>
  <c r="E31" i="12"/>
  <c r="E127" i="12"/>
  <c r="E111" i="12"/>
  <c r="E151" i="12"/>
  <c r="E87" i="12"/>
  <c r="E23" i="12"/>
  <c r="E63" i="12"/>
  <c r="E119" i="12"/>
  <c r="E47" i="12"/>
  <c r="E143" i="12"/>
  <c r="E79" i="12"/>
  <c r="E15" i="12"/>
  <c r="E55" i="12"/>
  <c r="E135" i="12"/>
  <c r="E71" i="12"/>
  <c r="E7" i="12"/>
  <c r="E159" i="14"/>
  <c r="E36" i="14"/>
  <c r="C153" i="14"/>
  <c r="C34" i="14"/>
  <c r="E245" i="14"/>
  <c r="E127" i="14"/>
  <c r="E31" i="14"/>
  <c r="C152" i="14"/>
  <c r="C255" i="14"/>
  <c r="E244" i="14"/>
  <c r="E117" i="14"/>
  <c r="E266" i="14"/>
  <c r="E116" i="14"/>
  <c r="E207" i="14"/>
  <c r="E84" i="14"/>
  <c r="C232" i="14"/>
  <c r="C98" i="14"/>
  <c r="E197" i="14"/>
  <c r="E79" i="14"/>
  <c r="C200" i="14"/>
  <c r="C97" i="14"/>
  <c r="E212" i="14"/>
  <c r="E165" i="14"/>
  <c r="E69" i="14"/>
  <c r="C195" i="14"/>
  <c r="C51" i="14"/>
  <c r="E225" i="13"/>
  <c r="E167" i="13"/>
  <c r="E107" i="13"/>
  <c r="E35" i="13"/>
  <c r="E223" i="13"/>
  <c r="E163" i="13"/>
  <c r="E106" i="13"/>
  <c r="E34" i="13"/>
  <c r="C165" i="12"/>
  <c r="C133" i="12"/>
  <c r="C101" i="12"/>
  <c r="C69" i="12"/>
  <c r="C37" i="12"/>
  <c r="C21" i="12"/>
  <c r="C148" i="12"/>
  <c r="C116" i="12"/>
  <c r="C84" i="12"/>
  <c r="C52" i="12"/>
  <c r="C20" i="12"/>
  <c r="E166" i="12"/>
  <c r="E134" i="12"/>
  <c r="E102" i="12"/>
  <c r="E70" i="12"/>
  <c r="E38" i="12"/>
  <c r="E6" i="12"/>
  <c r="C159" i="12"/>
  <c r="C143" i="12"/>
  <c r="C127" i="12"/>
  <c r="C111" i="12"/>
  <c r="C95" i="12"/>
  <c r="C79" i="12"/>
  <c r="C63" i="12"/>
  <c r="C47" i="12"/>
  <c r="C31" i="12"/>
  <c r="C15" i="12"/>
  <c r="E161" i="12"/>
  <c r="E145" i="12"/>
  <c r="E129" i="12"/>
  <c r="E113" i="12"/>
  <c r="E97" i="12"/>
  <c r="E81" i="12"/>
  <c r="E65" i="12"/>
  <c r="E49" i="12"/>
  <c r="E33" i="12"/>
  <c r="E17" i="12"/>
  <c r="G123" i="12"/>
  <c r="G50" i="12"/>
  <c r="C149" i="12"/>
  <c r="C117" i="12"/>
  <c r="C85" i="12"/>
  <c r="C53" i="12"/>
  <c r="C5" i="12"/>
  <c r="C164" i="12"/>
  <c r="C132" i="12"/>
  <c r="C100" i="12"/>
  <c r="C68" i="12"/>
  <c r="C36" i="12"/>
  <c r="E4" i="12"/>
  <c r="E150" i="12"/>
  <c r="E118" i="12"/>
  <c r="E86" i="12"/>
  <c r="E54" i="12"/>
  <c r="E22" i="12"/>
  <c r="C158" i="12"/>
  <c r="C142" i="12"/>
  <c r="C126" i="12"/>
  <c r="C110" i="12"/>
  <c r="C94" i="12"/>
  <c r="C78" i="12"/>
  <c r="C62" i="12"/>
  <c r="C46" i="12"/>
  <c r="C30" i="12"/>
  <c r="C14" i="12"/>
  <c r="E160" i="12"/>
  <c r="E144" i="12"/>
  <c r="E128" i="12"/>
  <c r="E112" i="12"/>
  <c r="E96" i="12"/>
  <c r="E80" i="12"/>
  <c r="E64" i="12"/>
  <c r="E48" i="12"/>
  <c r="E32" i="12"/>
  <c r="E16" i="12"/>
  <c r="G114" i="12"/>
  <c r="G33" i="12"/>
  <c r="C173" i="12"/>
  <c r="C141" i="12"/>
  <c r="C109" i="12"/>
  <c r="C77" i="12"/>
  <c r="C45" i="12"/>
  <c r="C13" i="12"/>
  <c r="C156" i="12"/>
  <c r="C124" i="12"/>
  <c r="C92" i="12"/>
  <c r="C60" i="12"/>
  <c r="C12" i="12"/>
  <c r="E142" i="12"/>
  <c r="E110" i="12"/>
  <c r="E78" i="12"/>
  <c r="C167" i="12"/>
  <c r="C151" i="12"/>
  <c r="C135" i="12"/>
  <c r="C119" i="12"/>
  <c r="C103" i="12"/>
  <c r="C87" i="12"/>
  <c r="C71" i="12"/>
  <c r="C55" i="12"/>
  <c r="C39" i="12"/>
  <c r="C23" i="12"/>
  <c r="C7" i="12"/>
  <c r="E169" i="12"/>
  <c r="E153" i="12"/>
  <c r="E137" i="12"/>
  <c r="E121" i="12"/>
  <c r="E105" i="12"/>
  <c r="E89" i="12"/>
  <c r="E73" i="12"/>
  <c r="E57" i="12"/>
  <c r="E41" i="12"/>
  <c r="E25" i="12"/>
  <c r="E9" i="12"/>
  <c r="G154" i="12"/>
  <c r="G83" i="12"/>
  <c r="C157" i="12"/>
  <c r="C125" i="12"/>
  <c r="C93" i="12"/>
  <c r="C61" i="12"/>
  <c r="C29" i="12"/>
  <c r="C172" i="12"/>
  <c r="C140" i="12"/>
  <c r="C108" i="12"/>
  <c r="C76" i="12"/>
  <c r="C44" i="12"/>
  <c r="C28" i="12"/>
  <c r="E158" i="12"/>
  <c r="E126" i="12"/>
  <c r="E94" i="12"/>
  <c r="E62" i="12"/>
  <c r="E46" i="12"/>
  <c r="E30" i="12"/>
  <c r="E14" i="12"/>
  <c r="C4" i="12"/>
  <c r="C166" i="12"/>
  <c r="C150" i="12"/>
  <c r="C134" i="12"/>
  <c r="C118" i="12"/>
  <c r="C102" i="12"/>
  <c r="C86" i="12"/>
  <c r="C70" i="12"/>
  <c r="C54" i="12"/>
  <c r="C38" i="12"/>
  <c r="C22" i="12"/>
  <c r="C6" i="12"/>
  <c r="E168" i="12"/>
  <c r="E152" i="12"/>
  <c r="E136" i="12"/>
  <c r="E120" i="12"/>
  <c r="E104" i="12"/>
  <c r="E88" i="12"/>
  <c r="E72" i="12"/>
  <c r="E56" i="12"/>
  <c r="E40" i="12"/>
  <c r="E24" i="12"/>
  <c r="E8" i="12"/>
  <c r="G146" i="12"/>
  <c r="G82" i="12"/>
  <c r="B6" i="2"/>
  <c r="C5" i="13"/>
  <c r="G5" i="27"/>
  <c r="C236" i="13"/>
  <c r="C157" i="13"/>
  <c r="C80" i="13"/>
  <c r="E7" i="7"/>
  <c r="E8" i="7"/>
  <c r="E9" i="7"/>
  <c r="E11" i="7"/>
  <c r="E10" i="7"/>
  <c r="G171" i="12"/>
  <c r="G153" i="12"/>
  <c r="G130" i="12"/>
  <c r="G106" i="12"/>
  <c r="G75" i="12"/>
  <c r="G42" i="12"/>
  <c r="C217" i="13"/>
  <c r="C141" i="13"/>
  <c r="C63" i="13"/>
  <c r="C239" i="13"/>
  <c r="G7" i="7"/>
  <c r="G9" i="7"/>
  <c r="G8" i="7"/>
  <c r="G4" i="7"/>
  <c r="G10" i="7"/>
  <c r="G5" i="7"/>
  <c r="H174" i="12"/>
  <c r="G5" i="12"/>
  <c r="G13" i="12"/>
  <c r="G21" i="12"/>
  <c r="G29" i="12"/>
  <c r="G37" i="12"/>
  <c r="G45" i="12"/>
  <c r="G7" i="12"/>
  <c r="G16" i="12"/>
  <c r="G25" i="12"/>
  <c r="G34" i="12"/>
  <c r="G43" i="12"/>
  <c r="G52" i="12"/>
  <c r="G60" i="12"/>
  <c r="G68" i="12"/>
  <c r="G76" i="12"/>
  <c r="G84" i="12"/>
  <c r="G92" i="12"/>
  <c r="G100" i="12"/>
  <c r="G108" i="12"/>
  <c r="G116" i="12"/>
  <c r="G124" i="12"/>
  <c r="G132" i="12"/>
  <c r="G140" i="12"/>
  <c r="G148" i="12"/>
  <c r="G156" i="12"/>
  <c r="G164" i="12"/>
  <c r="G172" i="12"/>
  <c r="G30" i="12"/>
  <c r="G48" i="12"/>
  <c r="G64" i="12"/>
  <c r="G88" i="12"/>
  <c r="G104" i="12"/>
  <c r="G128" i="12"/>
  <c r="G136" i="12"/>
  <c r="G160" i="12"/>
  <c r="G22" i="12"/>
  <c r="G31" i="12"/>
  <c r="G40" i="12"/>
  <c r="G49" i="12"/>
  <c r="G57" i="12"/>
  <c r="G65" i="12"/>
  <c r="G73" i="12"/>
  <c r="G81" i="12"/>
  <c r="G89" i="12"/>
  <c r="G105" i="12"/>
  <c r="G113" i="12"/>
  <c r="G8" i="12"/>
  <c r="G17" i="12"/>
  <c r="G26" i="12"/>
  <c r="G35" i="12"/>
  <c r="G44" i="12"/>
  <c r="G53" i="12"/>
  <c r="G61" i="12"/>
  <c r="G69" i="12"/>
  <c r="G77" i="12"/>
  <c r="G85" i="12"/>
  <c r="G93" i="12"/>
  <c r="G101" i="12"/>
  <c r="G109" i="12"/>
  <c r="G117" i="12"/>
  <c r="G125" i="12"/>
  <c r="G133" i="12"/>
  <c r="G141" i="12"/>
  <c r="G149" i="12"/>
  <c r="G157" i="12"/>
  <c r="G165" i="12"/>
  <c r="G173" i="12"/>
  <c r="G20" i="12"/>
  <c r="G39" i="12"/>
  <c r="G56" i="12"/>
  <c r="G80" i="12"/>
  <c r="G96" i="12"/>
  <c r="G120" i="12"/>
  <c r="G144" i="12"/>
  <c r="G168" i="12"/>
  <c r="G9" i="12"/>
  <c r="G18" i="12"/>
  <c r="G27" i="12"/>
  <c r="G36" i="12"/>
  <c r="G46" i="12"/>
  <c r="G54" i="12"/>
  <c r="G62" i="12"/>
  <c r="G70" i="12"/>
  <c r="G78" i="12"/>
  <c r="G86" i="12"/>
  <c r="G94" i="12"/>
  <c r="G102" i="12"/>
  <c r="G110" i="12"/>
  <c r="G118" i="12"/>
  <c r="G126" i="12"/>
  <c r="G134" i="12"/>
  <c r="G142" i="12"/>
  <c r="G150" i="12"/>
  <c r="G158" i="12"/>
  <c r="G166" i="12"/>
  <c r="G4" i="12"/>
  <c r="G12" i="12"/>
  <c r="G174" i="12"/>
  <c r="G10" i="12"/>
  <c r="G19" i="12"/>
  <c r="G28" i="12"/>
  <c r="G38" i="12"/>
  <c r="G47" i="12"/>
  <c r="G55" i="12"/>
  <c r="G63" i="12"/>
  <c r="G71" i="12"/>
  <c r="G79" i="12"/>
  <c r="G87" i="12"/>
  <c r="G95" i="12"/>
  <c r="G103" i="12"/>
  <c r="G111" i="12"/>
  <c r="G119" i="12"/>
  <c r="G127" i="12"/>
  <c r="G135" i="12"/>
  <c r="G143" i="12"/>
  <c r="G151" i="12"/>
  <c r="G159" i="12"/>
  <c r="G167" i="12"/>
  <c r="G11" i="12"/>
  <c r="G72" i="12"/>
  <c r="G112" i="12"/>
  <c r="G152" i="12"/>
  <c r="G170" i="12"/>
  <c r="G147" i="12"/>
  <c r="G129" i="12"/>
  <c r="G99" i="12"/>
  <c r="G74" i="12"/>
  <c r="G41" i="12"/>
  <c r="C215" i="13"/>
  <c r="C137" i="13"/>
  <c r="C60" i="13"/>
  <c r="H9" i="26"/>
  <c r="G7" i="26"/>
  <c r="G4" i="26"/>
  <c r="G8" i="26"/>
  <c r="G7" i="27"/>
  <c r="G9" i="27"/>
  <c r="G8" i="27"/>
  <c r="G4" i="27"/>
  <c r="G163" i="12"/>
  <c r="G145" i="12"/>
  <c r="G122" i="12"/>
  <c r="G97" i="12"/>
  <c r="G66" i="12"/>
  <c r="G32" i="12"/>
  <c r="C198" i="13"/>
  <c r="C118" i="13"/>
  <c r="C40" i="13"/>
  <c r="C81" i="13"/>
  <c r="C119" i="13"/>
  <c r="G5" i="26"/>
  <c r="C5" i="26"/>
  <c r="C7" i="26"/>
  <c r="C6" i="26"/>
  <c r="C8" i="26"/>
  <c r="C4" i="26"/>
  <c r="E5" i="7"/>
  <c r="G162" i="12"/>
  <c r="G139" i="12"/>
  <c r="G121" i="12"/>
  <c r="G91" i="12"/>
  <c r="G59" i="12"/>
  <c r="G24" i="12"/>
  <c r="C257" i="13"/>
  <c r="C180" i="13"/>
  <c r="C102" i="13"/>
  <c r="I266" i="13"/>
  <c r="C10" i="13"/>
  <c r="C18" i="13"/>
  <c r="C26" i="13"/>
  <c r="C34" i="13"/>
  <c r="C42" i="13"/>
  <c r="C50" i="13"/>
  <c r="C58" i="13"/>
  <c r="C66" i="13"/>
  <c r="C74" i="13"/>
  <c r="C82" i="13"/>
  <c r="C90" i="13"/>
  <c r="C98" i="13"/>
  <c r="C106" i="13"/>
  <c r="C114" i="13"/>
  <c r="C122" i="13"/>
  <c r="C130" i="13"/>
  <c r="C138" i="13"/>
  <c r="C146" i="13"/>
  <c r="C154" i="13"/>
  <c r="C162" i="13"/>
  <c r="C170" i="13"/>
  <c r="C178" i="13"/>
  <c r="C186" i="13"/>
  <c r="C194" i="13"/>
  <c r="C202" i="13"/>
  <c r="C210" i="13"/>
  <c r="C218" i="13"/>
  <c r="C226" i="13"/>
  <c r="C234" i="13"/>
  <c r="C242" i="13"/>
  <c r="C250" i="13"/>
  <c r="C258" i="13"/>
  <c r="C11" i="13"/>
  <c r="C19" i="13"/>
  <c r="C27" i="13"/>
  <c r="C35" i="13"/>
  <c r="C43" i="13"/>
  <c r="C51" i="13"/>
  <c r="C59" i="13"/>
  <c r="C67" i="13"/>
  <c r="C75" i="13"/>
  <c r="C83" i="13"/>
  <c r="C91" i="13"/>
  <c r="C99" i="13"/>
  <c r="C107" i="13"/>
  <c r="C115" i="13"/>
  <c r="C123" i="13"/>
  <c r="C131" i="13"/>
  <c r="C139" i="13"/>
  <c r="C147" i="13"/>
  <c r="C155" i="13"/>
  <c r="C163" i="13"/>
  <c r="C171" i="13"/>
  <c r="C179" i="13"/>
  <c r="C187" i="13"/>
  <c r="C195" i="13"/>
  <c r="C203" i="13"/>
  <c r="C211" i="13"/>
  <c r="C219" i="13"/>
  <c r="C227" i="13"/>
  <c r="C235" i="13"/>
  <c r="C243" i="13"/>
  <c r="C251" i="13"/>
  <c r="C259" i="13"/>
  <c r="C266" i="13"/>
  <c r="C14" i="13"/>
  <c r="C24" i="13"/>
  <c r="C36" i="13"/>
  <c r="C46" i="13"/>
  <c r="C56" i="13"/>
  <c r="C68" i="13"/>
  <c r="C78" i="13"/>
  <c r="C88" i="13"/>
  <c r="C100" i="13"/>
  <c r="C110" i="13"/>
  <c r="C120" i="13"/>
  <c r="C132" i="13"/>
  <c r="C142" i="13"/>
  <c r="C152" i="13"/>
  <c r="C164" i="13"/>
  <c r="C174" i="13"/>
  <c r="C184" i="13"/>
  <c r="C196" i="13"/>
  <c r="C206" i="13"/>
  <c r="C216" i="13"/>
  <c r="C228" i="13"/>
  <c r="C238" i="13"/>
  <c r="C248" i="13"/>
  <c r="C260" i="13"/>
  <c r="C6" i="13"/>
  <c r="C17" i="13"/>
  <c r="C30" i="13"/>
  <c r="C41" i="13"/>
  <c r="C54" i="13"/>
  <c r="C65" i="13"/>
  <c r="C79" i="13"/>
  <c r="C92" i="13"/>
  <c r="C103" i="13"/>
  <c r="C116" i="13"/>
  <c r="C127" i="13"/>
  <c r="C140" i="13"/>
  <c r="C151" i="13"/>
  <c r="C165" i="13"/>
  <c r="C176" i="13"/>
  <c r="C189" i="13"/>
  <c r="C200" i="13"/>
  <c r="C213" i="13"/>
  <c r="C224" i="13"/>
  <c r="C237" i="13"/>
  <c r="C249" i="13"/>
  <c r="C262" i="13"/>
  <c r="C12" i="13"/>
  <c r="C23" i="13"/>
  <c r="C37" i="13"/>
  <c r="C48" i="13"/>
  <c r="C61" i="13"/>
  <c r="C72" i="13"/>
  <c r="C85" i="13"/>
  <c r="C96" i="13"/>
  <c r="C109" i="13"/>
  <c r="C121" i="13"/>
  <c r="C134" i="13"/>
  <c r="C145" i="13"/>
  <c r="C158" i="13"/>
  <c r="C169" i="13"/>
  <c r="C182" i="13"/>
  <c r="C193" i="13"/>
  <c r="C207" i="13"/>
  <c r="C220" i="13"/>
  <c r="C231" i="13"/>
  <c r="C244" i="13"/>
  <c r="C255" i="13"/>
  <c r="C13" i="13"/>
  <c r="C25" i="13"/>
  <c r="C38" i="13"/>
  <c r="C49" i="13"/>
  <c r="C62" i="13"/>
  <c r="C73" i="13"/>
  <c r="C86" i="13"/>
  <c r="C97" i="13"/>
  <c r="C111" i="13"/>
  <c r="C124" i="13"/>
  <c r="C135" i="13"/>
  <c r="C148" i="13"/>
  <c r="C159" i="13"/>
  <c r="C172" i="13"/>
  <c r="C183" i="13"/>
  <c r="C197" i="13"/>
  <c r="C208" i="13"/>
  <c r="C221" i="13"/>
  <c r="C232" i="13"/>
  <c r="C245" i="13"/>
  <c r="C256" i="13"/>
  <c r="C7" i="13"/>
  <c r="C28" i="13"/>
  <c r="C45" i="13"/>
  <c r="C64" i="13"/>
  <c r="C84" i="13"/>
  <c r="C104" i="13"/>
  <c r="C125" i="13"/>
  <c r="C143" i="13"/>
  <c r="C161" i="13"/>
  <c r="C181" i="13"/>
  <c r="C201" i="13"/>
  <c r="C222" i="13"/>
  <c r="C240" i="13"/>
  <c r="C261" i="13"/>
  <c r="C20" i="13"/>
  <c r="C57" i="13"/>
  <c r="C95" i="13"/>
  <c r="C136" i="13"/>
  <c r="C175" i="13"/>
  <c r="C214" i="13"/>
  <c r="C253" i="13"/>
  <c r="C8" i="13"/>
  <c r="C29" i="13"/>
  <c r="C47" i="13"/>
  <c r="C69" i="13"/>
  <c r="C87" i="13"/>
  <c r="C105" i="13"/>
  <c r="C126" i="13"/>
  <c r="C144" i="13"/>
  <c r="C166" i="13"/>
  <c r="C185" i="13"/>
  <c r="C204" i="13"/>
  <c r="C223" i="13"/>
  <c r="C241" i="13"/>
  <c r="C263" i="13"/>
  <c r="C39" i="13"/>
  <c r="C77" i="13"/>
  <c r="C117" i="13"/>
  <c r="C156" i="13"/>
  <c r="C192" i="13"/>
  <c r="C233" i="13"/>
  <c r="C9" i="13"/>
  <c r="C31" i="13"/>
  <c r="C52" i="13"/>
  <c r="C70" i="13"/>
  <c r="C89" i="13"/>
  <c r="C108" i="13"/>
  <c r="C128" i="13"/>
  <c r="C149" i="13"/>
  <c r="C167" i="13"/>
  <c r="C188" i="13"/>
  <c r="C205" i="13"/>
  <c r="C225" i="13"/>
  <c r="C246" i="13"/>
  <c r="C264" i="13"/>
  <c r="C15" i="13"/>
  <c r="C32" i="13"/>
  <c r="C53" i="13"/>
  <c r="C71" i="13"/>
  <c r="C93" i="13"/>
  <c r="C112" i="13"/>
  <c r="C129" i="13"/>
  <c r="C150" i="13"/>
  <c r="C168" i="13"/>
  <c r="C190" i="13"/>
  <c r="C209" i="13"/>
  <c r="C229" i="13"/>
  <c r="C247" i="13"/>
  <c r="C265" i="13"/>
  <c r="C4" i="13"/>
  <c r="C16" i="13"/>
  <c r="C33" i="13"/>
  <c r="C55" i="13"/>
  <c r="C76" i="13"/>
  <c r="C94" i="13"/>
  <c r="C113" i="13"/>
  <c r="C133" i="13"/>
  <c r="C153" i="13"/>
  <c r="C173" i="13"/>
  <c r="C191" i="13"/>
  <c r="C212" i="13"/>
  <c r="C230" i="13"/>
  <c r="C252" i="13"/>
  <c r="C160" i="13"/>
  <c r="G6" i="26"/>
  <c r="C199" i="13"/>
  <c r="C44" i="13"/>
  <c r="H10" i="27"/>
  <c r="E5" i="26"/>
  <c r="E6" i="26"/>
  <c r="G161" i="12"/>
  <c r="G138" i="12"/>
  <c r="G115" i="12"/>
  <c r="G90" i="12"/>
  <c r="G58" i="12"/>
  <c r="G23" i="12"/>
  <c r="C254" i="13"/>
  <c r="C177" i="13"/>
  <c r="C101" i="13"/>
  <c r="C21" i="13"/>
  <c r="H266" i="13"/>
  <c r="G266" i="13"/>
  <c r="G8" i="13"/>
  <c r="G16" i="13"/>
  <c r="G24" i="13"/>
  <c r="G32" i="13"/>
  <c r="G40" i="13"/>
  <c r="G48" i="13"/>
  <c r="G56" i="13"/>
  <c r="G64" i="13"/>
  <c r="G72" i="13"/>
  <c r="G80" i="13"/>
  <c r="G88" i="13"/>
  <c r="G96" i="13"/>
  <c r="G104" i="13"/>
  <c r="G112" i="13"/>
  <c r="G120" i="13"/>
  <c r="G128" i="13"/>
  <c r="G9" i="13"/>
  <c r="G18" i="13"/>
  <c r="G27" i="13"/>
  <c r="G36" i="13"/>
  <c r="G45" i="13"/>
  <c r="G54" i="13"/>
  <c r="G63" i="13"/>
  <c r="G73" i="13"/>
  <c r="G82" i="13"/>
  <c r="G91" i="13"/>
  <c r="G100" i="13"/>
  <c r="G109" i="13"/>
  <c r="G118" i="13"/>
  <c r="G127" i="13"/>
  <c r="G136" i="13"/>
  <c r="G144" i="13"/>
  <c r="G152" i="13"/>
  <c r="G160" i="13"/>
  <c r="G168" i="13"/>
  <c r="G176" i="13"/>
  <c r="G184" i="13"/>
  <c r="G192" i="13"/>
  <c r="G200" i="13"/>
  <c r="G208" i="13"/>
  <c r="G216" i="13"/>
  <c r="G224" i="13"/>
  <c r="G232" i="13"/>
  <c r="G240" i="13"/>
  <c r="G248" i="13"/>
  <c r="G256" i="13"/>
  <c r="G264" i="13"/>
  <c r="G13" i="13"/>
  <c r="G22" i="13"/>
  <c r="G31" i="13"/>
  <c r="G41" i="13"/>
  <c r="G50" i="13"/>
  <c r="G59" i="13"/>
  <c r="G68" i="13"/>
  <c r="G77" i="13"/>
  <c r="G86" i="13"/>
  <c r="G5" i="13"/>
  <c r="G14" i="13"/>
  <c r="G23" i="13"/>
  <c r="G33" i="13"/>
  <c r="G42" i="13"/>
  <c r="G51" i="13"/>
  <c r="G60" i="13"/>
  <c r="G69" i="13"/>
  <c r="G78" i="13"/>
  <c r="G87" i="13"/>
  <c r="G260" i="13"/>
  <c r="G251" i="13"/>
  <c r="G242" i="13"/>
  <c r="G233" i="13"/>
  <c r="G223" i="13"/>
  <c r="G214" i="13"/>
  <c r="G205" i="13"/>
  <c r="G187" i="13"/>
  <c r="G178" i="13"/>
  <c r="G169" i="13"/>
  <c r="G159" i="13"/>
  <c r="G150" i="13"/>
  <c r="G141" i="13"/>
  <c r="G132" i="13"/>
  <c r="G122" i="13"/>
  <c r="G111" i="13"/>
  <c r="G101" i="13"/>
  <c r="G90" i="13"/>
  <c r="G75" i="13"/>
  <c r="G61" i="13"/>
  <c r="G46" i="13"/>
  <c r="G30" i="13"/>
  <c r="G17" i="13"/>
  <c r="E263" i="13"/>
  <c r="E249" i="13"/>
  <c r="E234" i="13"/>
  <c r="E218" i="13"/>
  <c r="E204" i="13"/>
  <c r="E190" i="13"/>
  <c r="E176" i="13"/>
  <c r="E161" i="13"/>
  <c r="E145" i="13"/>
  <c r="E131" i="13"/>
  <c r="E116" i="13"/>
  <c r="E103" i="13"/>
  <c r="E88" i="13"/>
  <c r="E66" i="13"/>
  <c r="E48" i="13"/>
  <c r="E27" i="13"/>
  <c r="E10" i="13"/>
  <c r="E9" i="27"/>
  <c r="E7" i="6"/>
  <c r="C9" i="7"/>
  <c r="C171" i="12"/>
  <c r="C163" i="12"/>
  <c r="C155" i="12"/>
  <c r="C147" i="12"/>
  <c r="C139" i="12"/>
  <c r="C131" i="12"/>
  <c r="C123" i="12"/>
  <c r="C115" i="12"/>
  <c r="C107" i="12"/>
  <c r="C99" i="12"/>
  <c r="C91" i="12"/>
  <c r="C83" i="12"/>
  <c r="C75" i="12"/>
  <c r="C67" i="12"/>
  <c r="C59" i="12"/>
  <c r="C51" i="12"/>
  <c r="C43" i="12"/>
  <c r="C35" i="12"/>
  <c r="C27" i="12"/>
  <c r="C19" i="12"/>
  <c r="C11" i="12"/>
  <c r="E173" i="12"/>
  <c r="E165" i="12"/>
  <c r="E157" i="12"/>
  <c r="E149" i="12"/>
  <c r="E141" i="12"/>
  <c r="E133" i="12"/>
  <c r="E125" i="12"/>
  <c r="E117" i="12"/>
  <c r="E109" i="12"/>
  <c r="E101" i="12"/>
  <c r="E93" i="12"/>
  <c r="E85" i="12"/>
  <c r="E77" i="12"/>
  <c r="E69" i="12"/>
  <c r="E61" i="12"/>
  <c r="E53" i="12"/>
  <c r="E45" i="12"/>
  <c r="E37" i="12"/>
  <c r="E29" i="12"/>
  <c r="E21" i="12"/>
  <c r="E13" i="12"/>
  <c r="E5" i="12"/>
  <c r="G259" i="13"/>
  <c r="G250" i="13"/>
  <c r="G241" i="13"/>
  <c r="G231" i="13"/>
  <c r="G222" i="13"/>
  <c r="G213" i="13"/>
  <c r="G204" i="13"/>
  <c r="G195" i="13"/>
  <c r="G186" i="13"/>
  <c r="G177" i="13"/>
  <c r="G167" i="13"/>
  <c r="G158" i="13"/>
  <c r="G149" i="13"/>
  <c r="G140" i="13"/>
  <c r="G131" i="13"/>
  <c r="G121" i="13"/>
  <c r="G110" i="13"/>
  <c r="G99" i="13"/>
  <c r="G89" i="13"/>
  <c r="G74" i="13"/>
  <c r="G58" i="13"/>
  <c r="G44" i="13"/>
  <c r="G29" i="13"/>
  <c r="G15" i="13"/>
  <c r="E262" i="13"/>
  <c r="E246" i="13"/>
  <c r="E232" i="13"/>
  <c r="E217" i="13"/>
  <c r="E203" i="13"/>
  <c r="E188" i="13"/>
  <c r="E172" i="13"/>
  <c r="E159" i="13"/>
  <c r="E144" i="13"/>
  <c r="E130" i="13"/>
  <c r="E115" i="13"/>
  <c r="E99" i="13"/>
  <c r="E84" i="13"/>
  <c r="E65" i="13"/>
  <c r="E47" i="13"/>
  <c r="E26" i="13"/>
  <c r="C170" i="12"/>
  <c r="C162" i="12"/>
  <c r="C154" i="12"/>
  <c r="C146" i="12"/>
  <c r="C138" i="12"/>
  <c r="C130" i="12"/>
  <c r="C122" i="12"/>
  <c r="C114" i="12"/>
  <c r="C106" i="12"/>
  <c r="C98" i="12"/>
  <c r="C90" i="12"/>
  <c r="C82" i="12"/>
  <c r="C74" i="12"/>
  <c r="C66" i="12"/>
  <c r="C58" i="12"/>
  <c r="C50" i="12"/>
  <c r="C42" i="12"/>
  <c r="C34" i="12"/>
  <c r="C26" i="12"/>
  <c r="C18" i="12"/>
  <c r="E172" i="12"/>
  <c r="E164" i="12"/>
  <c r="E156" i="12"/>
  <c r="E148" i="12"/>
  <c r="E140" i="12"/>
  <c r="E132" i="12"/>
  <c r="E124" i="12"/>
  <c r="E116" i="12"/>
  <c r="E108" i="12"/>
  <c r="E100" i="12"/>
  <c r="E92" i="12"/>
  <c r="E84" i="12"/>
  <c r="E76" i="12"/>
  <c r="E68" i="12"/>
  <c r="E60" i="12"/>
  <c r="E52" i="12"/>
  <c r="E44" i="12"/>
  <c r="E36" i="12"/>
  <c r="E28" i="12"/>
  <c r="E20" i="12"/>
  <c r="E12" i="12"/>
  <c r="E174" i="12"/>
  <c r="E4" i="13"/>
  <c r="G258" i="13"/>
  <c r="G249" i="13"/>
  <c r="G239" i="13"/>
  <c r="G230" i="13"/>
  <c r="G221" i="13"/>
  <c r="G212" i="13"/>
  <c r="G203" i="13"/>
  <c r="G194" i="13"/>
  <c r="G185" i="13"/>
  <c r="G175" i="13"/>
  <c r="G166" i="13"/>
  <c r="G157" i="13"/>
  <c r="G148" i="13"/>
  <c r="G139" i="13"/>
  <c r="G130" i="13"/>
  <c r="G119" i="13"/>
  <c r="G108" i="13"/>
  <c r="G98" i="13"/>
  <c r="G85" i="13"/>
  <c r="G71" i="13"/>
  <c r="G57" i="13"/>
  <c r="G43" i="13"/>
  <c r="G28" i="13"/>
  <c r="G12" i="13"/>
  <c r="E259" i="13"/>
  <c r="E244" i="13"/>
  <c r="E231" i="13"/>
  <c r="E216" i="13"/>
  <c r="E200" i="13"/>
  <c r="E186" i="13"/>
  <c r="E171" i="13"/>
  <c r="E158" i="13"/>
  <c r="E143" i="13"/>
  <c r="E127" i="13"/>
  <c r="E113" i="13"/>
  <c r="E98" i="13"/>
  <c r="E82" i="13"/>
  <c r="E64" i="13"/>
  <c r="E42" i="13"/>
  <c r="E5" i="13"/>
  <c r="E13" i="13"/>
  <c r="E21" i="13"/>
  <c r="E29" i="13"/>
  <c r="E37" i="13"/>
  <c r="E45" i="13"/>
  <c r="E53" i="13"/>
  <c r="E61" i="13"/>
  <c r="E69" i="13"/>
  <c r="E77" i="13"/>
  <c r="E85" i="13"/>
  <c r="E266" i="13"/>
  <c r="E6" i="13"/>
  <c r="E14" i="13"/>
  <c r="E22" i="13"/>
  <c r="E30" i="13"/>
  <c r="E38" i="13"/>
  <c r="E46" i="13"/>
  <c r="E54" i="13"/>
  <c r="E62" i="13"/>
  <c r="E70" i="13"/>
  <c r="E78" i="13"/>
  <c r="E86" i="13"/>
  <c r="E9" i="13"/>
  <c r="E19" i="13"/>
  <c r="E31" i="13"/>
  <c r="E41" i="13"/>
  <c r="E51" i="13"/>
  <c r="E63" i="13"/>
  <c r="E73" i="13"/>
  <c r="E83" i="13"/>
  <c r="E93" i="13"/>
  <c r="E101" i="13"/>
  <c r="E109" i="13"/>
  <c r="E117" i="13"/>
  <c r="E125" i="13"/>
  <c r="E133" i="13"/>
  <c r="E141" i="13"/>
  <c r="E149" i="13"/>
  <c r="E157" i="13"/>
  <c r="E165" i="13"/>
  <c r="E173" i="13"/>
  <c r="E181" i="13"/>
  <c r="E189" i="13"/>
  <c r="E197" i="13"/>
  <c r="E205" i="13"/>
  <c r="E213" i="13"/>
  <c r="E221" i="13"/>
  <c r="E229" i="13"/>
  <c r="E237" i="13"/>
  <c r="E245" i="13"/>
  <c r="E253" i="13"/>
  <c r="E261" i="13"/>
  <c r="E12" i="13"/>
  <c r="E25" i="13"/>
  <c r="E36" i="13"/>
  <c r="E49" i="13"/>
  <c r="E60" i="13"/>
  <c r="E74" i="13"/>
  <c r="E87" i="13"/>
  <c r="E96" i="13"/>
  <c r="E105" i="13"/>
  <c r="E114" i="13"/>
  <c r="E123" i="13"/>
  <c r="E132" i="13"/>
  <c r="E142" i="13"/>
  <c r="E151" i="13"/>
  <c r="E160" i="13"/>
  <c r="E169" i="13"/>
  <c r="E178" i="13"/>
  <c r="E187" i="13"/>
  <c r="E196" i="13"/>
  <c r="E206" i="13"/>
  <c r="E215" i="13"/>
  <c r="E224" i="13"/>
  <c r="E233" i="13"/>
  <c r="E242" i="13"/>
  <c r="E251" i="13"/>
  <c r="E260" i="13"/>
  <c r="E7" i="13"/>
  <c r="E18" i="13"/>
  <c r="E32" i="13"/>
  <c r="E43" i="13"/>
  <c r="E56" i="13"/>
  <c r="E67" i="13"/>
  <c r="E80" i="13"/>
  <c r="E91" i="13"/>
  <c r="E100" i="13"/>
  <c r="E110" i="13"/>
  <c r="E119" i="13"/>
  <c r="E128" i="13"/>
  <c r="E137" i="13"/>
  <c r="E146" i="13"/>
  <c r="E155" i="13"/>
  <c r="E164" i="13"/>
  <c r="E174" i="13"/>
  <c r="E183" i="13"/>
  <c r="E192" i="13"/>
  <c r="E201" i="13"/>
  <c r="E210" i="13"/>
  <c r="E219" i="13"/>
  <c r="E228" i="13"/>
  <c r="E238" i="13"/>
  <c r="E247" i="13"/>
  <c r="E256" i="13"/>
  <c r="E265" i="13"/>
  <c r="E8" i="13"/>
  <c r="E20" i="13"/>
  <c r="E33" i="13"/>
  <c r="E44" i="13"/>
  <c r="E57" i="13"/>
  <c r="E68" i="13"/>
  <c r="E81" i="13"/>
  <c r="E92" i="13"/>
  <c r="E102" i="13"/>
  <c r="E111" i="13"/>
  <c r="E120" i="13"/>
  <c r="E129" i="13"/>
  <c r="E138" i="13"/>
  <c r="E147" i="13"/>
  <c r="E156" i="13"/>
  <c r="E166" i="13"/>
  <c r="E175" i="13"/>
  <c r="E184" i="13"/>
  <c r="E193" i="13"/>
  <c r="E202" i="13"/>
  <c r="E211" i="13"/>
  <c r="E220" i="13"/>
  <c r="E230" i="13"/>
  <c r="E239" i="13"/>
  <c r="E248" i="13"/>
  <c r="E257" i="13"/>
  <c r="E264" i="13"/>
  <c r="E235" i="13"/>
  <c r="E207" i="13"/>
  <c r="E177" i="13"/>
  <c r="E148" i="13"/>
  <c r="E118" i="13"/>
  <c r="E89" i="13"/>
  <c r="E50" i="13"/>
  <c r="E11" i="13"/>
  <c r="E6" i="6"/>
  <c r="I10" i="27"/>
  <c r="E7" i="27"/>
  <c r="C5" i="27"/>
  <c r="D274" i="2"/>
  <c r="H11" i="6"/>
  <c r="G6" i="6"/>
  <c r="E5" i="6"/>
  <c r="C7" i="7"/>
  <c r="G6" i="8"/>
  <c r="I174" i="12"/>
  <c r="C169" i="12"/>
  <c r="C161" i="12"/>
  <c r="C153" i="12"/>
  <c r="C145" i="12"/>
  <c r="C137" i="12"/>
  <c r="C129" i="12"/>
  <c r="C121" i="12"/>
  <c r="C113" i="12"/>
  <c r="C105" i="12"/>
  <c r="C97" i="12"/>
  <c r="C89" i="12"/>
  <c r="C81" i="12"/>
  <c r="C73" i="12"/>
  <c r="C65" i="12"/>
  <c r="C57" i="12"/>
  <c r="C49" i="12"/>
  <c r="C41" i="12"/>
  <c r="C33" i="12"/>
  <c r="C25" i="12"/>
  <c r="C17" i="12"/>
  <c r="C9" i="12"/>
  <c r="E171" i="12"/>
  <c r="E163" i="12"/>
  <c r="E155" i="12"/>
  <c r="E147" i="12"/>
  <c r="E139" i="12"/>
  <c r="E131" i="12"/>
  <c r="E123" i="12"/>
  <c r="E115" i="12"/>
  <c r="E107" i="12"/>
  <c r="E99" i="12"/>
  <c r="E91" i="12"/>
  <c r="E83" i="12"/>
  <c r="E75" i="12"/>
  <c r="E67" i="12"/>
  <c r="E59" i="12"/>
  <c r="E51" i="12"/>
  <c r="E43" i="12"/>
  <c r="E35" i="12"/>
  <c r="E27" i="12"/>
  <c r="E19" i="12"/>
  <c r="E11" i="12"/>
  <c r="C174" i="12"/>
  <c r="G4" i="13"/>
  <c r="G257" i="13"/>
  <c r="G247" i="13"/>
  <c r="G238" i="13"/>
  <c r="G229" i="13"/>
  <c r="G220" i="13"/>
  <c r="G211" i="13"/>
  <c r="G202" i="13"/>
  <c r="G193" i="13"/>
  <c r="G183" i="13"/>
  <c r="G174" i="13"/>
  <c r="G165" i="13"/>
  <c r="G156" i="13"/>
  <c r="G147" i="13"/>
  <c r="G138" i="13"/>
  <c r="G129" i="13"/>
  <c r="G117" i="13"/>
  <c r="G107" i="13"/>
  <c r="G97" i="13"/>
  <c r="G84" i="13"/>
  <c r="G70" i="13"/>
  <c r="G55" i="13"/>
  <c r="G39" i="13"/>
  <c r="G26" i="13"/>
  <c r="G11" i="13"/>
  <c r="E258" i="13"/>
  <c r="E243" i="13"/>
  <c r="E227" i="13"/>
  <c r="E214" i="13"/>
  <c r="E199" i="13"/>
  <c r="E185" i="13"/>
  <c r="E170" i="13"/>
  <c r="E154" i="13"/>
  <c r="E140" i="13"/>
  <c r="E126" i="13"/>
  <c r="E112" i="13"/>
  <c r="E97" i="13"/>
  <c r="E79" i="13"/>
  <c r="E59" i="13"/>
  <c r="E40" i="13"/>
  <c r="E23" i="13"/>
  <c r="E250" i="13"/>
  <c r="E222" i="13"/>
  <c r="E191" i="13"/>
  <c r="E162" i="13"/>
  <c r="E134" i="13"/>
  <c r="E104" i="13"/>
  <c r="E71" i="13"/>
  <c r="E28" i="13"/>
  <c r="G5" i="6"/>
  <c r="C11" i="8"/>
  <c r="C168" i="12"/>
  <c r="C160" i="12"/>
  <c r="C152" i="12"/>
  <c r="C144" i="12"/>
  <c r="C136" i="12"/>
  <c r="C128" i="12"/>
  <c r="C120" i="12"/>
  <c r="C112" i="12"/>
  <c r="C104" i="12"/>
  <c r="C96" i="12"/>
  <c r="C88" i="12"/>
  <c r="C80" i="12"/>
  <c r="C72" i="12"/>
  <c r="C64" i="12"/>
  <c r="C56" i="12"/>
  <c r="C48" i="12"/>
  <c r="C40" i="12"/>
  <c r="C32" i="12"/>
  <c r="C24" i="12"/>
  <c r="C16" i="12"/>
  <c r="C8" i="12"/>
  <c r="E170" i="12"/>
  <c r="E162" i="12"/>
  <c r="E154" i="12"/>
  <c r="E146" i="12"/>
  <c r="E138" i="12"/>
  <c r="E130" i="12"/>
  <c r="E122" i="12"/>
  <c r="E114" i="12"/>
  <c r="E106" i="12"/>
  <c r="E98" i="12"/>
  <c r="E90" i="12"/>
  <c r="E82" i="12"/>
  <c r="E74" i="12"/>
  <c r="E66" i="12"/>
  <c r="E58" i="12"/>
  <c r="E50" i="12"/>
  <c r="E42" i="12"/>
  <c r="E34" i="12"/>
  <c r="E26" i="12"/>
  <c r="E18" i="12"/>
  <c r="G265" i="13"/>
  <c r="G255" i="13"/>
  <c r="G246" i="13"/>
  <c r="G237" i="13"/>
  <c r="G228" i="13"/>
  <c r="G219" i="13"/>
  <c r="G210" i="13"/>
  <c r="G201" i="13"/>
  <c r="G191" i="13"/>
  <c r="G182" i="13"/>
  <c r="G173" i="13"/>
  <c r="G164" i="13"/>
  <c r="G155" i="13"/>
  <c r="G146" i="13"/>
  <c r="G137" i="13"/>
  <c r="G126" i="13"/>
  <c r="G116" i="13"/>
  <c r="G106" i="13"/>
  <c r="G95" i="13"/>
  <c r="G83" i="13"/>
  <c r="G67" i="13"/>
  <c r="G53" i="13"/>
  <c r="G38" i="13"/>
  <c r="G25" i="13"/>
  <c r="G10" i="13"/>
  <c r="E255" i="13"/>
  <c r="E241" i="13"/>
  <c r="E226" i="13"/>
  <c r="E212" i="13"/>
  <c r="E198" i="13"/>
  <c r="E182" i="13"/>
  <c r="E168" i="13"/>
  <c r="E153" i="13"/>
  <c r="E139" i="13"/>
  <c r="E124" i="13"/>
  <c r="E108" i="13"/>
  <c r="E95" i="13"/>
  <c r="E76" i="13"/>
  <c r="E58" i="13"/>
  <c r="E39" i="13"/>
  <c r="E17" i="13"/>
  <c r="C221" i="15"/>
  <c r="C200" i="15"/>
  <c r="C174" i="15"/>
  <c r="C151" i="15"/>
  <c r="C127" i="15"/>
  <c r="C98" i="15"/>
  <c r="C70" i="15"/>
  <c r="C43" i="15"/>
  <c r="C12" i="15"/>
  <c r="E209" i="15"/>
  <c r="E179" i="15"/>
  <c r="E125" i="15"/>
  <c r="E75" i="15"/>
  <c r="E19" i="15"/>
  <c r="C217" i="15"/>
  <c r="C197" i="15"/>
  <c r="C173" i="15"/>
  <c r="C147" i="15"/>
  <c r="C124" i="15"/>
  <c r="C97" i="15"/>
  <c r="C66" i="15"/>
  <c r="C38" i="15"/>
  <c r="E203" i="15"/>
  <c r="E172" i="15"/>
  <c r="E124" i="15"/>
  <c r="E61" i="15"/>
  <c r="E11" i="15"/>
  <c r="C7" i="15"/>
  <c r="C15" i="15"/>
  <c r="C23" i="15"/>
  <c r="C31" i="15"/>
  <c r="C39" i="15"/>
  <c r="C47" i="15"/>
  <c r="C55" i="15"/>
  <c r="C63" i="15"/>
  <c r="C71" i="15"/>
  <c r="C79" i="15"/>
  <c r="C87" i="15"/>
  <c r="C95" i="15"/>
  <c r="C103" i="15"/>
  <c r="C111" i="15"/>
  <c r="C119" i="15"/>
  <c r="C8" i="15"/>
  <c r="C16" i="15"/>
  <c r="C24" i="15"/>
  <c r="C32" i="15"/>
  <c r="C40" i="15"/>
  <c r="C48" i="15"/>
  <c r="C56" i="15"/>
  <c r="C64" i="15"/>
  <c r="C72" i="15"/>
  <c r="C80" i="15"/>
  <c r="C88" i="15"/>
  <c r="C96" i="15"/>
  <c r="C104" i="15"/>
  <c r="C112" i="15"/>
  <c r="C120" i="15"/>
  <c r="C128" i="15"/>
  <c r="C136" i="15"/>
  <c r="C144" i="15"/>
  <c r="C152" i="15"/>
  <c r="C160" i="15"/>
  <c r="C168" i="15"/>
  <c r="C176" i="15"/>
  <c r="C184" i="15"/>
  <c r="C192" i="15"/>
  <c r="C13" i="15"/>
  <c r="C25" i="15"/>
  <c r="C35" i="15"/>
  <c r="C45" i="15"/>
  <c r="C57" i="15"/>
  <c r="C67" i="15"/>
  <c r="C77" i="15"/>
  <c r="C89" i="15"/>
  <c r="C99" i="15"/>
  <c r="C109" i="15"/>
  <c r="C121" i="15"/>
  <c r="C130" i="15"/>
  <c r="C139" i="15"/>
  <c r="C148" i="15"/>
  <c r="C157" i="15"/>
  <c r="C166" i="15"/>
  <c r="C175" i="15"/>
  <c r="C185" i="15"/>
  <c r="C194" i="15"/>
  <c r="C202" i="15"/>
  <c r="C210" i="15"/>
  <c r="C218" i="15"/>
  <c r="C226" i="15"/>
  <c r="C14" i="15"/>
  <c r="C26" i="15"/>
  <c r="C36" i="15"/>
  <c r="C46" i="15"/>
  <c r="C58" i="15"/>
  <c r="C68" i="15"/>
  <c r="C78" i="15"/>
  <c r="C90" i="15"/>
  <c r="C100" i="15"/>
  <c r="C110" i="15"/>
  <c r="C122" i="15"/>
  <c r="C131" i="15"/>
  <c r="C140" i="15"/>
  <c r="C149" i="15"/>
  <c r="C158" i="15"/>
  <c r="C167" i="15"/>
  <c r="C177" i="15"/>
  <c r="C186" i="15"/>
  <c r="C195" i="15"/>
  <c r="C203" i="15"/>
  <c r="C211" i="15"/>
  <c r="C219" i="15"/>
  <c r="C227" i="15"/>
  <c r="C5" i="15"/>
  <c r="C17" i="15"/>
  <c r="C27" i="15"/>
  <c r="C37" i="15"/>
  <c r="C49" i="15"/>
  <c r="C59" i="15"/>
  <c r="C69" i="15"/>
  <c r="C81" i="15"/>
  <c r="C91" i="15"/>
  <c r="C101" i="15"/>
  <c r="C113" i="15"/>
  <c r="C123" i="15"/>
  <c r="C132" i="15"/>
  <c r="C141" i="15"/>
  <c r="C150" i="15"/>
  <c r="C159" i="15"/>
  <c r="C169" i="15"/>
  <c r="C178" i="15"/>
  <c r="C187" i="15"/>
  <c r="C196" i="15"/>
  <c r="C204" i="15"/>
  <c r="C212" i="15"/>
  <c r="C220" i="15"/>
  <c r="C9" i="15"/>
  <c r="C19" i="15"/>
  <c r="C29" i="15"/>
  <c r="C41" i="15"/>
  <c r="C51" i="15"/>
  <c r="C61" i="15"/>
  <c r="C73" i="15"/>
  <c r="C83" i="15"/>
  <c r="C93" i="15"/>
  <c r="C105" i="15"/>
  <c r="C115" i="15"/>
  <c r="C125" i="15"/>
  <c r="C134" i="15"/>
  <c r="C143" i="15"/>
  <c r="C153" i="15"/>
  <c r="C162" i="15"/>
  <c r="C171" i="15"/>
  <c r="C180" i="15"/>
  <c r="C189" i="15"/>
  <c r="C198" i="15"/>
  <c r="C206" i="15"/>
  <c r="C214" i="15"/>
  <c r="C222" i="15"/>
  <c r="C4" i="15"/>
  <c r="C10" i="15"/>
  <c r="C20" i="15"/>
  <c r="C30" i="15"/>
  <c r="C42" i="15"/>
  <c r="C52" i="15"/>
  <c r="C62" i="15"/>
  <c r="C74" i="15"/>
  <c r="C84" i="15"/>
  <c r="C94" i="15"/>
  <c r="C106" i="15"/>
  <c r="C116" i="15"/>
  <c r="C126" i="15"/>
  <c r="C135" i="15"/>
  <c r="C145" i="15"/>
  <c r="C154" i="15"/>
  <c r="C163" i="15"/>
  <c r="C172" i="15"/>
  <c r="C181" i="15"/>
  <c r="C190" i="15"/>
  <c r="C199" i="15"/>
  <c r="C207" i="15"/>
  <c r="C215" i="15"/>
  <c r="C223" i="15"/>
  <c r="C216" i="15"/>
  <c r="C193" i="15"/>
  <c r="C170" i="15"/>
  <c r="C146" i="15"/>
  <c r="C118" i="15"/>
  <c r="C92" i="15"/>
  <c r="C65" i="15"/>
  <c r="C34" i="15"/>
  <c r="C6" i="15"/>
  <c r="E202" i="15"/>
  <c r="E164" i="15"/>
  <c r="E116" i="15"/>
  <c r="E6" i="15"/>
  <c r="E14" i="15"/>
  <c r="E22" i="15"/>
  <c r="E30" i="15"/>
  <c r="E38" i="15"/>
  <c r="E46" i="15"/>
  <c r="E54" i="15"/>
  <c r="E62" i="15"/>
  <c r="E70" i="15"/>
  <c r="E78" i="15"/>
  <c r="E86" i="15"/>
  <c r="E94" i="15"/>
  <c r="E102" i="15"/>
  <c r="E110" i="15"/>
  <c r="E118" i="15"/>
  <c r="E126" i="15"/>
  <c r="E134" i="15"/>
  <c r="E142" i="15"/>
  <c r="E150" i="15"/>
  <c r="E158" i="15"/>
  <c r="E166" i="15"/>
  <c r="E174" i="15"/>
  <c r="E182" i="15"/>
  <c r="E190" i="15"/>
  <c r="E198" i="15"/>
  <c r="E206" i="15"/>
  <c r="E214" i="15"/>
  <c r="E222" i="15"/>
  <c r="E7" i="15"/>
  <c r="E15" i="15"/>
  <c r="E23" i="15"/>
  <c r="E31" i="15"/>
  <c r="E39" i="15"/>
  <c r="E47" i="15"/>
  <c r="E55" i="15"/>
  <c r="E63" i="15"/>
  <c r="E71" i="15"/>
  <c r="E79" i="15"/>
  <c r="E87" i="15"/>
  <c r="E95" i="15"/>
  <c r="E103" i="15"/>
  <c r="E111" i="15"/>
  <c r="E119" i="15"/>
  <c r="E127" i="15"/>
  <c r="E135" i="15"/>
  <c r="E143" i="15"/>
  <c r="E151" i="15"/>
  <c r="E159" i="15"/>
  <c r="E167" i="15"/>
  <c r="E175" i="15"/>
  <c r="E183" i="15"/>
  <c r="E191" i="15"/>
  <c r="E199" i="15"/>
  <c r="E207" i="15"/>
  <c r="E215" i="15"/>
  <c r="E223" i="15"/>
  <c r="E8" i="15"/>
  <c r="E16" i="15"/>
  <c r="E24" i="15"/>
  <c r="E32" i="15"/>
  <c r="E40" i="15"/>
  <c r="E48" i="15"/>
  <c r="E56" i="15"/>
  <c r="E64" i="15"/>
  <c r="E72" i="15"/>
  <c r="E80" i="15"/>
  <c r="E88" i="15"/>
  <c r="E96" i="15"/>
  <c r="E104" i="15"/>
  <c r="E112" i="15"/>
  <c r="E120" i="15"/>
  <c r="E128" i="15"/>
  <c r="E136" i="15"/>
  <c r="E144" i="15"/>
  <c r="E9" i="15"/>
  <c r="E17" i="15"/>
  <c r="E25" i="15"/>
  <c r="E33" i="15"/>
  <c r="E41" i="15"/>
  <c r="E49" i="15"/>
  <c r="E57" i="15"/>
  <c r="E65" i="15"/>
  <c r="E73" i="15"/>
  <c r="E81" i="15"/>
  <c r="E89" i="15"/>
  <c r="E97" i="15"/>
  <c r="E105" i="15"/>
  <c r="E113" i="15"/>
  <c r="E121" i="15"/>
  <c r="E129" i="15"/>
  <c r="E137" i="15"/>
  <c r="E145" i="15"/>
  <c r="E153" i="15"/>
  <c r="E161" i="15"/>
  <c r="E169" i="15"/>
  <c r="E177" i="15"/>
  <c r="E10" i="15"/>
  <c r="E18" i="15"/>
  <c r="E26" i="15"/>
  <c r="E34" i="15"/>
  <c r="E42" i="15"/>
  <c r="E50" i="15"/>
  <c r="E58" i="15"/>
  <c r="E66" i="15"/>
  <c r="E74" i="15"/>
  <c r="E82" i="15"/>
  <c r="E90" i="15"/>
  <c r="E98" i="15"/>
  <c r="E106" i="15"/>
  <c r="E114" i="15"/>
  <c r="E122" i="15"/>
  <c r="E130" i="15"/>
  <c r="E138" i="15"/>
  <c r="E146" i="15"/>
  <c r="E154" i="15"/>
  <c r="E162" i="15"/>
  <c r="E170" i="15"/>
  <c r="E178" i="15"/>
  <c r="E186" i="15"/>
  <c r="E21" i="15"/>
  <c r="E44" i="15"/>
  <c r="E67" i="15"/>
  <c r="E85" i="15"/>
  <c r="E108" i="15"/>
  <c r="E131" i="15"/>
  <c r="E149" i="15"/>
  <c r="E165" i="15"/>
  <c r="E181" i="15"/>
  <c r="E194" i="15"/>
  <c r="E204" i="15"/>
  <c r="E216" i="15"/>
  <c r="E226" i="15"/>
  <c r="E27" i="15"/>
  <c r="E45" i="15"/>
  <c r="E68" i="15"/>
  <c r="E91" i="15"/>
  <c r="E109" i="15"/>
  <c r="E132" i="15"/>
  <c r="E152" i="15"/>
  <c r="E168" i="15"/>
  <c r="E184" i="15"/>
  <c r="E195" i="15"/>
  <c r="E205" i="15"/>
  <c r="E217" i="15"/>
  <c r="E227" i="15"/>
  <c r="E5" i="15"/>
  <c r="E28" i="15"/>
  <c r="E51" i="15"/>
  <c r="E69" i="15"/>
  <c r="E92" i="15"/>
  <c r="E115" i="15"/>
  <c r="E133" i="15"/>
  <c r="E155" i="15"/>
  <c r="E171" i="15"/>
  <c r="E185" i="15"/>
  <c r="E196" i="15"/>
  <c r="E208" i="15"/>
  <c r="E218" i="15"/>
  <c r="E12" i="15"/>
  <c r="E35" i="15"/>
  <c r="E53" i="15"/>
  <c r="E76" i="15"/>
  <c r="E99" i="15"/>
  <c r="E117" i="15"/>
  <c r="E140" i="15"/>
  <c r="E157" i="15"/>
  <c r="E173" i="15"/>
  <c r="E188" i="15"/>
  <c r="E200" i="15"/>
  <c r="E210" i="15"/>
  <c r="E220" i="15"/>
  <c r="E13" i="15"/>
  <c r="E36" i="15"/>
  <c r="E59" i="15"/>
  <c r="E77" i="15"/>
  <c r="E100" i="15"/>
  <c r="E123" i="15"/>
  <c r="E141" i="15"/>
  <c r="E160" i="15"/>
  <c r="E176" i="15"/>
  <c r="E189" i="15"/>
  <c r="E201" i="15"/>
  <c r="E211" i="15"/>
  <c r="E221" i="15"/>
  <c r="C213" i="15"/>
  <c r="C191" i="15"/>
  <c r="C165" i="15"/>
  <c r="C142" i="15"/>
  <c r="C117" i="15"/>
  <c r="C86" i="15"/>
  <c r="C60" i="15"/>
  <c r="C33" i="15"/>
  <c r="E225" i="15"/>
  <c r="E197" i="15"/>
  <c r="E163" i="15"/>
  <c r="E107" i="15"/>
  <c r="E52" i="15"/>
  <c r="G11" i="15"/>
  <c r="G19" i="15"/>
  <c r="G27" i="15"/>
  <c r="G35" i="15"/>
  <c r="G43" i="15"/>
  <c r="G51" i="15"/>
  <c r="G59" i="15"/>
  <c r="G67" i="15"/>
  <c r="G75" i="15"/>
  <c r="G83" i="15"/>
  <c r="G91" i="15"/>
  <c r="G99" i="15"/>
  <c r="G107" i="15"/>
  <c r="G115" i="15"/>
  <c r="G123" i="15"/>
  <c r="G131" i="15"/>
  <c r="G139" i="15"/>
  <c r="G147" i="15"/>
  <c r="G155" i="15"/>
  <c r="G163" i="15"/>
  <c r="G171" i="15"/>
  <c r="G179" i="15"/>
  <c r="G187" i="15"/>
  <c r="G195" i="15"/>
  <c r="G203" i="15"/>
  <c r="G211" i="15"/>
  <c r="G219" i="15"/>
  <c r="G227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6" i="15"/>
  <c r="G164" i="15"/>
  <c r="G172" i="15"/>
  <c r="G180" i="15"/>
  <c r="G188" i="15"/>
  <c r="G196" i="15"/>
  <c r="G5" i="15"/>
  <c r="G13" i="15"/>
  <c r="G21" i="15"/>
  <c r="G29" i="15"/>
  <c r="G37" i="15"/>
  <c r="G45" i="15"/>
  <c r="G53" i="15"/>
  <c r="G61" i="15"/>
  <c r="G69" i="15"/>
  <c r="G77" i="15"/>
  <c r="G85" i="15"/>
  <c r="G93" i="15"/>
  <c r="G101" i="15"/>
  <c r="G109" i="15"/>
  <c r="G117" i="15"/>
  <c r="G125" i="15"/>
  <c r="G133" i="15"/>
  <c r="G141" i="15"/>
  <c r="G149" i="15"/>
  <c r="G157" i="15"/>
  <c r="G165" i="15"/>
  <c r="G173" i="15"/>
  <c r="G18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8" i="15"/>
  <c r="G166" i="15"/>
  <c r="G174" i="15"/>
  <c r="G182" i="15"/>
  <c r="G190" i="15"/>
  <c r="G198" i="15"/>
  <c r="G206" i="15"/>
  <c r="G214" i="15"/>
  <c r="G222" i="15"/>
  <c r="G7" i="15"/>
  <c r="G15" i="15"/>
  <c r="G23" i="15"/>
  <c r="G31" i="15"/>
  <c r="G39" i="15"/>
  <c r="G47" i="15"/>
  <c r="G55" i="15"/>
  <c r="G63" i="15"/>
  <c r="G71" i="15"/>
  <c r="G79" i="15"/>
  <c r="G87" i="15"/>
  <c r="G95" i="15"/>
  <c r="G103" i="15"/>
  <c r="G111" i="15"/>
  <c r="G119" i="15"/>
  <c r="G127" i="15"/>
  <c r="G135" i="15"/>
  <c r="G143" i="15"/>
  <c r="G151" i="15"/>
  <c r="G159" i="15"/>
  <c r="G167" i="15"/>
  <c r="G175" i="15"/>
  <c r="G183" i="15"/>
  <c r="G191" i="15"/>
  <c r="G9" i="15"/>
  <c r="G32" i="15"/>
  <c r="G50" i="15"/>
  <c r="G73" i="15"/>
  <c r="G96" i="15"/>
  <c r="G114" i="15"/>
  <c r="G137" i="15"/>
  <c r="G160" i="15"/>
  <c r="G178" i="15"/>
  <c r="G197" i="15"/>
  <c r="G208" i="15"/>
  <c r="G218" i="15"/>
  <c r="G10" i="15"/>
  <c r="G33" i="15"/>
  <c r="G56" i="15"/>
  <c r="G74" i="15"/>
  <c r="G97" i="15"/>
  <c r="G120" i="15"/>
  <c r="G138" i="15"/>
  <c r="G161" i="15"/>
  <c r="G184" i="15"/>
  <c r="G199" i="15"/>
  <c r="G209" i="15"/>
  <c r="G220" i="15"/>
  <c r="G16" i="15"/>
  <c r="G34" i="15"/>
  <c r="G57" i="15"/>
  <c r="G80" i="15"/>
  <c r="G98" i="15"/>
  <c r="G121" i="15"/>
  <c r="G144" i="15"/>
  <c r="G162" i="15"/>
  <c r="G185" i="15"/>
  <c r="G200" i="15"/>
  <c r="G210" i="15"/>
  <c r="G221" i="15"/>
  <c r="G17" i="15"/>
  <c r="G40" i="15"/>
  <c r="G58" i="15"/>
  <c r="G81" i="15"/>
  <c r="G104" i="15"/>
  <c r="G122" i="15"/>
  <c r="G145" i="15"/>
  <c r="G168" i="15"/>
  <c r="G186" i="15"/>
  <c r="G201" i="15"/>
  <c r="G212" i="15"/>
  <c r="G223" i="15"/>
  <c r="G18" i="15"/>
  <c r="G41" i="15"/>
  <c r="G64" i="15"/>
  <c r="G82" i="15"/>
  <c r="G105" i="15"/>
  <c r="G128" i="15"/>
  <c r="G146" i="15"/>
  <c r="G169" i="15"/>
  <c r="G189" i="15"/>
  <c r="G202" i="15"/>
  <c r="G213" i="15"/>
  <c r="G224" i="15"/>
  <c r="G215" i="15"/>
  <c r="G176" i="15"/>
  <c r="G113" i="15"/>
  <c r="G65" i="15"/>
  <c r="G207" i="15"/>
  <c r="G170" i="15"/>
  <c r="G112" i="15"/>
  <c r="G49" i="15"/>
  <c r="G4" i="15"/>
  <c r="G204" i="15"/>
  <c r="G153" i="15"/>
  <c r="G90" i="15"/>
  <c r="G42" i="15"/>
  <c r="G226" i="15"/>
  <c r="G194" i="15"/>
  <c r="G152" i="15"/>
  <c r="G89" i="15"/>
  <c r="G26" i="15"/>
  <c r="G225" i="15"/>
  <c r="G193" i="15"/>
  <c r="G136" i="15"/>
  <c r="G88" i="15"/>
  <c r="G25" i="15"/>
  <c r="I267" i="14"/>
  <c r="G252" i="14"/>
  <c r="H267" i="14"/>
  <c r="G254" i="14"/>
  <c r="G255" i="14"/>
  <c r="G263" i="14"/>
  <c r="G5" i="14"/>
  <c r="G13" i="14"/>
  <c r="G21" i="14"/>
  <c r="G29" i="14"/>
  <c r="G37" i="14"/>
  <c r="G45" i="14"/>
  <c r="G53" i="14"/>
  <c r="G61" i="14"/>
  <c r="G69" i="14"/>
  <c r="G77" i="14"/>
  <c r="G85" i="14"/>
  <c r="G93" i="14"/>
  <c r="G101" i="14"/>
  <c r="G109" i="14"/>
  <c r="G117" i="14"/>
  <c r="G125" i="14"/>
  <c r="G133" i="14"/>
  <c r="G141" i="14"/>
  <c r="G248" i="14"/>
  <c r="G256" i="14"/>
  <c r="G264" i="14"/>
  <c r="G249" i="14"/>
  <c r="G257" i="14"/>
  <c r="G265" i="14"/>
  <c r="G7" i="14"/>
  <c r="G15" i="14"/>
  <c r="G23" i="14"/>
  <c r="G31" i="14"/>
  <c r="G39" i="14"/>
  <c r="G47" i="14"/>
  <c r="G55" i="14"/>
  <c r="G63" i="14"/>
  <c r="G250" i="14"/>
  <c r="G258" i="14"/>
  <c r="G266" i="14"/>
  <c r="G8" i="14"/>
  <c r="G16" i="14"/>
  <c r="G24" i="14"/>
  <c r="G32" i="14"/>
  <c r="G40" i="14"/>
  <c r="G48" i="14"/>
  <c r="G56" i="14"/>
  <c r="G64" i="14"/>
  <c r="G72" i="14"/>
  <c r="G80" i="14"/>
  <c r="G88" i="14"/>
  <c r="G96" i="14"/>
  <c r="G104" i="14"/>
  <c r="G112" i="14"/>
  <c r="G120" i="14"/>
  <c r="G128" i="14"/>
  <c r="G136" i="14"/>
  <c r="G251" i="14"/>
  <c r="G259" i="14"/>
  <c r="G17" i="14"/>
  <c r="G28" i="14"/>
  <c r="G42" i="14"/>
  <c r="G54" i="14"/>
  <c r="G67" i="14"/>
  <c r="G78" i="14"/>
  <c r="G89" i="14"/>
  <c r="G99" i="14"/>
  <c r="G110" i="14"/>
  <c r="G121" i="14"/>
  <c r="G131" i="14"/>
  <c r="G142" i="14"/>
  <c r="G150" i="14"/>
  <c r="G158" i="14"/>
  <c r="G166" i="14"/>
  <c r="G174" i="14"/>
  <c r="G182" i="14"/>
  <c r="G190" i="14"/>
  <c r="G198" i="14"/>
  <c r="G206" i="14"/>
  <c r="G214" i="14"/>
  <c r="G222" i="14"/>
  <c r="G230" i="14"/>
  <c r="G238" i="14"/>
  <c r="G246" i="14"/>
  <c r="G18" i="14"/>
  <c r="G30" i="14"/>
  <c r="G43" i="14"/>
  <c r="G57" i="14"/>
  <c r="G68" i="14"/>
  <c r="G79" i="14"/>
  <c r="G90" i="14"/>
  <c r="G100" i="14"/>
  <c r="G111" i="14"/>
  <c r="G122" i="14"/>
  <c r="G132" i="14"/>
  <c r="G143" i="14"/>
  <c r="G151" i="14"/>
  <c r="G159" i="14"/>
  <c r="G167" i="14"/>
  <c r="G175" i="14"/>
  <c r="G183" i="14"/>
  <c r="G191" i="14"/>
  <c r="G199" i="14"/>
  <c r="G207" i="14"/>
  <c r="G215" i="14"/>
  <c r="G223" i="14"/>
  <c r="G231" i="14"/>
  <c r="G239" i="14"/>
  <c r="G247" i="14"/>
  <c r="G253" i="14"/>
  <c r="G6" i="14"/>
  <c r="G19" i="14"/>
  <c r="G33" i="14"/>
  <c r="G44" i="14"/>
  <c r="G58" i="14"/>
  <c r="G70" i="14"/>
  <c r="G81" i="14"/>
  <c r="G91" i="14"/>
  <c r="G102" i="14"/>
  <c r="G113" i="14"/>
  <c r="G123" i="14"/>
  <c r="G134" i="14"/>
  <c r="G144" i="14"/>
  <c r="G152" i="14"/>
  <c r="G160" i="14"/>
  <c r="G168" i="14"/>
  <c r="G176" i="14"/>
  <c r="G184" i="14"/>
  <c r="G192" i="14"/>
  <c r="G200" i="14"/>
  <c r="G208" i="14"/>
  <c r="G216" i="14"/>
  <c r="G224" i="14"/>
  <c r="G232" i="14"/>
  <c r="G240" i="14"/>
  <c r="G4" i="14"/>
  <c r="G260" i="14"/>
  <c r="G9" i="14"/>
  <c r="G20" i="14"/>
  <c r="G34" i="14"/>
  <c r="G46" i="14"/>
  <c r="G59" i="14"/>
  <c r="G71" i="14"/>
  <c r="G82" i="14"/>
  <c r="G92" i="14"/>
  <c r="G103" i="14"/>
  <c r="G114" i="14"/>
  <c r="G124" i="14"/>
  <c r="G135" i="14"/>
  <c r="G145" i="14"/>
  <c r="G153" i="14"/>
  <c r="G161" i="14"/>
  <c r="G169" i="14"/>
  <c r="G177" i="14"/>
  <c r="G185" i="14"/>
  <c r="G193" i="14"/>
  <c r="G201" i="14"/>
  <c r="G209" i="14"/>
  <c r="G217" i="14"/>
  <c r="G225" i="14"/>
  <c r="G233" i="14"/>
  <c r="G241" i="14"/>
  <c r="G261" i="14"/>
  <c r="G10" i="14"/>
  <c r="G22" i="14"/>
  <c r="G35" i="14"/>
  <c r="G49" i="14"/>
  <c r="G60" i="14"/>
  <c r="G73" i="14"/>
  <c r="G83" i="14"/>
  <c r="G94" i="14"/>
  <c r="G105" i="14"/>
  <c r="G115" i="14"/>
  <c r="G126" i="14"/>
  <c r="G137" i="14"/>
  <c r="G146" i="14"/>
  <c r="G154" i="14"/>
  <c r="G162" i="14"/>
  <c r="G170" i="14"/>
  <c r="G178" i="14"/>
  <c r="G186" i="14"/>
  <c r="G194" i="14"/>
  <c r="G202" i="14"/>
  <c r="G210" i="14"/>
  <c r="G218" i="14"/>
  <c r="G226" i="14"/>
  <c r="G234" i="14"/>
  <c r="G242" i="14"/>
  <c r="G235" i="14"/>
  <c r="G212" i="14"/>
  <c r="G189" i="14"/>
  <c r="G171" i="14"/>
  <c r="G148" i="14"/>
  <c r="G119" i="14"/>
  <c r="G95" i="14"/>
  <c r="G65" i="14"/>
  <c r="G27" i="14"/>
  <c r="E239" i="14"/>
  <c r="E196" i="14"/>
  <c r="E149" i="14"/>
  <c r="E111" i="14"/>
  <c r="E68" i="14"/>
  <c r="E21" i="14"/>
  <c r="C227" i="14"/>
  <c r="C184" i="14"/>
  <c r="C137" i="14"/>
  <c r="C91" i="14"/>
  <c r="C33" i="14"/>
  <c r="E252" i="14"/>
  <c r="E260" i="14"/>
  <c r="E8" i="14"/>
  <c r="E16" i="14"/>
  <c r="E24" i="14"/>
  <c r="E32" i="14"/>
  <c r="E40" i="14"/>
  <c r="E48" i="14"/>
  <c r="E56" i="14"/>
  <c r="E64" i="14"/>
  <c r="E72" i="14"/>
  <c r="E80" i="14"/>
  <c r="E88" i="14"/>
  <c r="E96" i="14"/>
  <c r="E104" i="14"/>
  <c r="E112" i="14"/>
  <c r="E120" i="14"/>
  <c r="E128" i="14"/>
  <c r="E136" i="14"/>
  <c r="E144" i="14"/>
  <c r="E152" i="14"/>
  <c r="E160" i="14"/>
  <c r="E168" i="14"/>
  <c r="E176" i="14"/>
  <c r="E184" i="14"/>
  <c r="E192" i="14"/>
  <c r="E200" i="14"/>
  <c r="E208" i="14"/>
  <c r="E216" i="14"/>
  <c r="E224" i="14"/>
  <c r="E232" i="14"/>
  <c r="E240" i="14"/>
  <c r="E253" i="14"/>
  <c r="E261" i="14"/>
  <c r="E9" i="14"/>
  <c r="E17" i="14"/>
  <c r="E25" i="14"/>
  <c r="E33" i="14"/>
  <c r="E41" i="14"/>
  <c r="E49" i="14"/>
  <c r="E57" i="14"/>
  <c r="E65" i="14"/>
  <c r="E73" i="14"/>
  <c r="E81" i="14"/>
  <c r="E89" i="14"/>
  <c r="E97" i="14"/>
  <c r="E105" i="14"/>
  <c r="E113" i="14"/>
  <c r="E121" i="14"/>
  <c r="E129" i="14"/>
  <c r="E137" i="14"/>
  <c r="E145" i="14"/>
  <c r="E153" i="14"/>
  <c r="E161" i="14"/>
  <c r="E169" i="14"/>
  <c r="E177" i="14"/>
  <c r="E185" i="14"/>
  <c r="E193" i="14"/>
  <c r="E201" i="14"/>
  <c r="E209" i="14"/>
  <c r="E217" i="14"/>
  <c r="E225" i="14"/>
  <c r="E233" i="14"/>
  <c r="E241" i="14"/>
  <c r="E254" i="14"/>
  <c r="E262" i="14"/>
  <c r="E10" i="14"/>
  <c r="E18" i="14"/>
  <c r="E26" i="14"/>
  <c r="E34" i="14"/>
  <c r="E42" i="14"/>
  <c r="E50" i="14"/>
  <c r="E58" i="14"/>
  <c r="E66" i="14"/>
  <c r="E74" i="14"/>
  <c r="E82" i="14"/>
  <c r="E90" i="14"/>
  <c r="E98" i="14"/>
  <c r="E106" i="14"/>
  <c r="E114" i="14"/>
  <c r="E122" i="14"/>
  <c r="E130" i="14"/>
  <c r="E138" i="14"/>
  <c r="E146" i="14"/>
  <c r="E154" i="14"/>
  <c r="E162" i="14"/>
  <c r="E170" i="14"/>
  <c r="E178" i="14"/>
  <c r="E186" i="14"/>
  <c r="E194" i="14"/>
  <c r="E202" i="14"/>
  <c r="E210" i="14"/>
  <c r="E218" i="14"/>
  <c r="E226" i="14"/>
  <c r="E234" i="14"/>
  <c r="E242" i="14"/>
  <c r="E255" i="14"/>
  <c r="E263" i="14"/>
  <c r="E11" i="14"/>
  <c r="E19" i="14"/>
  <c r="E27" i="14"/>
  <c r="E35" i="14"/>
  <c r="E43" i="14"/>
  <c r="E51" i="14"/>
  <c r="E59" i="14"/>
  <c r="E67" i="14"/>
  <c r="E75" i="14"/>
  <c r="E83" i="14"/>
  <c r="E91" i="14"/>
  <c r="E99" i="14"/>
  <c r="E107" i="14"/>
  <c r="E115" i="14"/>
  <c r="E123" i="14"/>
  <c r="E131" i="14"/>
  <c r="E139" i="14"/>
  <c r="E147" i="14"/>
  <c r="E155" i="14"/>
  <c r="E163" i="14"/>
  <c r="E171" i="14"/>
  <c r="E179" i="14"/>
  <c r="E187" i="14"/>
  <c r="E195" i="14"/>
  <c r="E203" i="14"/>
  <c r="E211" i="14"/>
  <c r="E219" i="14"/>
  <c r="E227" i="14"/>
  <c r="E235" i="14"/>
  <c r="E243" i="14"/>
  <c r="E248" i="14"/>
  <c r="E256" i="14"/>
  <c r="E264" i="14"/>
  <c r="E251" i="14"/>
  <c r="E6" i="14"/>
  <c r="E22" i="14"/>
  <c r="E38" i="14"/>
  <c r="E54" i="14"/>
  <c r="E70" i="14"/>
  <c r="E86" i="14"/>
  <c r="E102" i="14"/>
  <c r="E118" i="14"/>
  <c r="E134" i="14"/>
  <c r="E150" i="14"/>
  <c r="E166" i="14"/>
  <c r="E182" i="14"/>
  <c r="E198" i="14"/>
  <c r="E214" i="14"/>
  <c r="E230" i="14"/>
  <c r="E246" i="14"/>
  <c r="E257" i="14"/>
  <c r="E7" i="14"/>
  <c r="E23" i="14"/>
  <c r="E39" i="14"/>
  <c r="E55" i="14"/>
  <c r="E71" i="14"/>
  <c r="E87" i="14"/>
  <c r="E103" i="14"/>
  <c r="E119" i="14"/>
  <c r="E135" i="14"/>
  <c r="E151" i="14"/>
  <c r="E167" i="14"/>
  <c r="E183" i="14"/>
  <c r="E199" i="14"/>
  <c r="E215" i="14"/>
  <c r="E231" i="14"/>
  <c r="E247" i="14"/>
  <c r="E258" i="14"/>
  <c r="E12" i="14"/>
  <c r="E28" i="14"/>
  <c r="E44" i="14"/>
  <c r="E60" i="14"/>
  <c r="E76" i="14"/>
  <c r="E92" i="14"/>
  <c r="E108" i="14"/>
  <c r="E124" i="14"/>
  <c r="E140" i="14"/>
  <c r="E156" i="14"/>
  <c r="E172" i="14"/>
  <c r="E188" i="14"/>
  <c r="E204" i="14"/>
  <c r="E220" i="14"/>
  <c r="E236" i="14"/>
  <c r="E259" i="14"/>
  <c r="E13" i="14"/>
  <c r="E29" i="14"/>
  <c r="E45" i="14"/>
  <c r="E61" i="14"/>
  <c r="E77" i="14"/>
  <c r="E93" i="14"/>
  <c r="E109" i="14"/>
  <c r="E125" i="14"/>
  <c r="E141" i="14"/>
  <c r="E157" i="14"/>
  <c r="E173" i="14"/>
  <c r="E189" i="14"/>
  <c r="E205" i="14"/>
  <c r="E221" i="14"/>
  <c r="E237" i="14"/>
  <c r="E4" i="14"/>
  <c r="E265" i="14"/>
  <c r="E14" i="14"/>
  <c r="E30" i="14"/>
  <c r="E46" i="14"/>
  <c r="E62" i="14"/>
  <c r="E78" i="14"/>
  <c r="E94" i="14"/>
  <c r="E110" i="14"/>
  <c r="E126" i="14"/>
  <c r="E142" i="14"/>
  <c r="E158" i="14"/>
  <c r="E174" i="14"/>
  <c r="E190" i="14"/>
  <c r="E206" i="14"/>
  <c r="E222" i="14"/>
  <c r="E238" i="14"/>
  <c r="G229" i="14"/>
  <c r="G211" i="14"/>
  <c r="G188" i="14"/>
  <c r="G165" i="14"/>
  <c r="G147" i="14"/>
  <c r="G118" i="14"/>
  <c r="G87" i="14"/>
  <c r="G62" i="14"/>
  <c r="G26" i="14"/>
  <c r="E229" i="14"/>
  <c r="E191" i="14"/>
  <c r="E148" i="14"/>
  <c r="E101" i="14"/>
  <c r="E63" i="14"/>
  <c r="E20" i="14"/>
  <c r="C217" i="14"/>
  <c r="C179" i="14"/>
  <c r="C136" i="14"/>
  <c r="C75" i="14"/>
  <c r="E249" i="14"/>
  <c r="C250" i="14"/>
  <c r="C258" i="14"/>
  <c r="C266" i="14"/>
  <c r="C12" i="14"/>
  <c r="C20" i="14"/>
  <c r="C28" i="14"/>
  <c r="C36" i="14"/>
  <c r="C44" i="14"/>
  <c r="C52" i="14"/>
  <c r="C60" i="14"/>
  <c r="C68" i="14"/>
  <c r="C76" i="14"/>
  <c r="C84" i="14"/>
  <c r="C92" i="14"/>
  <c r="C100" i="14"/>
  <c r="C108" i="14"/>
  <c r="C116" i="14"/>
  <c r="C124" i="14"/>
  <c r="C132" i="14"/>
  <c r="C140" i="14"/>
  <c r="C148" i="14"/>
  <c r="C156" i="14"/>
  <c r="C164" i="14"/>
  <c r="C172" i="14"/>
  <c r="C180" i="14"/>
  <c r="C188" i="14"/>
  <c r="C196" i="14"/>
  <c r="C204" i="14"/>
  <c r="C212" i="14"/>
  <c r="C220" i="14"/>
  <c r="C228" i="14"/>
  <c r="C236" i="14"/>
  <c r="C244" i="14"/>
  <c r="C251" i="14"/>
  <c r="C259" i="14"/>
  <c r="C5" i="14"/>
  <c r="C13" i="14"/>
  <c r="C21" i="14"/>
  <c r="C29" i="14"/>
  <c r="C37" i="14"/>
  <c r="C45" i="14"/>
  <c r="C53" i="14"/>
  <c r="C61" i="14"/>
  <c r="C69" i="14"/>
  <c r="C77" i="14"/>
  <c r="C85" i="14"/>
  <c r="C93" i="14"/>
  <c r="C101" i="14"/>
  <c r="C109" i="14"/>
  <c r="C117" i="14"/>
  <c r="C125" i="14"/>
  <c r="C133" i="14"/>
  <c r="C141" i="14"/>
  <c r="C149" i="14"/>
  <c r="C157" i="14"/>
  <c r="C165" i="14"/>
  <c r="C173" i="14"/>
  <c r="C181" i="14"/>
  <c r="C189" i="14"/>
  <c r="C197" i="14"/>
  <c r="C205" i="14"/>
  <c r="C213" i="14"/>
  <c r="C221" i="14"/>
  <c r="C229" i="14"/>
  <c r="C237" i="14"/>
  <c r="C245" i="14"/>
  <c r="C252" i="14"/>
  <c r="C260" i="14"/>
  <c r="C6" i="14"/>
  <c r="C14" i="14"/>
  <c r="C22" i="14"/>
  <c r="C30" i="14"/>
  <c r="C38" i="14"/>
  <c r="C46" i="14"/>
  <c r="C54" i="14"/>
  <c r="C62" i="14"/>
  <c r="C70" i="14"/>
  <c r="C78" i="14"/>
  <c r="C86" i="14"/>
  <c r="C94" i="14"/>
  <c r="C102" i="14"/>
  <c r="C110" i="14"/>
  <c r="C118" i="14"/>
  <c r="C126" i="14"/>
  <c r="C134" i="14"/>
  <c r="C142" i="14"/>
  <c r="C150" i="14"/>
  <c r="C158" i="14"/>
  <c r="C166" i="14"/>
  <c r="C174" i="14"/>
  <c r="C182" i="14"/>
  <c r="C190" i="14"/>
  <c r="C198" i="14"/>
  <c r="C206" i="14"/>
  <c r="C214" i="14"/>
  <c r="C222" i="14"/>
  <c r="C230" i="14"/>
  <c r="C238" i="14"/>
  <c r="C246" i="14"/>
  <c r="C253" i="14"/>
  <c r="C261" i="14"/>
  <c r="C7" i="14"/>
  <c r="C15" i="14"/>
  <c r="C23" i="14"/>
  <c r="C31" i="14"/>
  <c r="C39" i="14"/>
  <c r="C47" i="14"/>
  <c r="C55" i="14"/>
  <c r="C63" i="14"/>
  <c r="C71" i="14"/>
  <c r="C79" i="14"/>
  <c r="C87" i="14"/>
  <c r="C95" i="14"/>
  <c r="C103" i="14"/>
  <c r="C111" i="14"/>
  <c r="C119" i="14"/>
  <c r="C127" i="14"/>
  <c r="C135" i="14"/>
  <c r="C143" i="14"/>
  <c r="C151" i="14"/>
  <c r="C159" i="14"/>
  <c r="C167" i="14"/>
  <c r="C175" i="14"/>
  <c r="C183" i="14"/>
  <c r="C191" i="14"/>
  <c r="C199" i="14"/>
  <c r="C207" i="14"/>
  <c r="C215" i="14"/>
  <c r="C223" i="14"/>
  <c r="C231" i="14"/>
  <c r="C239" i="14"/>
  <c r="C247" i="14"/>
  <c r="C254" i="14"/>
  <c r="C262" i="14"/>
  <c r="C8" i="14"/>
  <c r="C16" i="14"/>
  <c r="C24" i="14"/>
  <c r="C32" i="14"/>
  <c r="C40" i="14"/>
  <c r="C48" i="14"/>
  <c r="C56" i="14"/>
  <c r="C64" i="14"/>
  <c r="C72" i="14"/>
  <c r="C80" i="14"/>
  <c r="C88" i="14"/>
  <c r="C96" i="14"/>
  <c r="C104" i="14"/>
  <c r="C112" i="14"/>
  <c r="C120" i="14"/>
  <c r="C256" i="14"/>
  <c r="C17" i="14"/>
  <c r="C35" i="14"/>
  <c r="C58" i="14"/>
  <c r="C81" i="14"/>
  <c r="C99" i="14"/>
  <c r="C122" i="14"/>
  <c r="C138" i="14"/>
  <c r="C154" i="14"/>
  <c r="C170" i="14"/>
  <c r="C186" i="14"/>
  <c r="C202" i="14"/>
  <c r="C218" i="14"/>
  <c r="C234" i="14"/>
  <c r="C257" i="14"/>
  <c r="C18" i="14"/>
  <c r="C41" i="14"/>
  <c r="C59" i="14"/>
  <c r="C82" i="14"/>
  <c r="C105" i="14"/>
  <c r="C123" i="14"/>
  <c r="C139" i="14"/>
  <c r="C155" i="14"/>
  <c r="C171" i="14"/>
  <c r="C187" i="14"/>
  <c r="C203" i="14"/>
  <c r="C219" i="14"/>
  <c r="C235" i="14"/>
  <c r="C263" i="14"/>
  <c r="C19" i="14"/>
  <c r="C42" i="14"/>
  <c r="C65" i="14"/>
  <c r="C83" i="14"/>
  <c r="C106" i="14"/>
  <c r="C128" i="14"/>
  <c r="C144" i="14"/>
  <c r="C160" i="14"/>
  <c r="C176" i="14"/>
  <c r="C192" i="14"/>
  <c r="C208" i="14"/>
  <c r="C224" i="14"/>
  <c r="C240" i="14"/>
  <c r="C264" i="14"/>
  <c r="C25" i="14"/>
  <c r="C43" i="14"/>
  <c r="C66" i="14"/>
  <c r="C89" i="14"/>
  <c r="C107" i="14"/>
  <c r="C129" i="14"/>
  <c r="C145" i="14"/>
  <c r="C161" i="14"/>
  <c r="C177" i="14"/>
  <c r="C193" i="14"/>
  <c r="C209" i="14"/>
  <c r="C225" i="14"/>
  <c r="C241" i="14"/>
  <c r="C265" i="14"/>
  <c r="C26" i="14"/>
  <c r="C49" i="14"/>
  <c r="C67" i="14"/>
  <c r="C90" i="14"/>
  <c r="C113" i="14"/>
  <c r="C130" i="14"/>
  <c r="C146" i="14"/>
  <c r="C162" i="14"/>
  <c r="C178" i="14"/>
  <c r="C194" i="14"/>
  <c r="C210" i="14"/>
  <c r="C226" i="14"/>
  <c r="C242" i="14"/>
  <c r="C4" i="14"/>
  <c r="G228" i="14"/>
  <c r="G205" i="14"/>
  <c r="G187" i="14"/>
  <c r="G164" i="14"/>
  <c r="G140" i="14"/>
  <c r="G116" i="14"/>
  <c r="G86" i="14"/>
  <c r="G52" i="14"/>
  <c r="G25" i="14"/>
  <c r="E228" i="14"/>
  <c r="E181" i="14"/>
  <c r="E143" i="14"/>
  <c r="E100" i="14"/>
  <c r="E53" i="14"/>
  <c r="E15" i="14"/>
  <c r="C216" i="14"/>
  <c r="C169" i="14"/>
  <c r="C131" i="14"/>
  <c r="C74" i="14"/>
  <c r="C11" i="14"/>
  <c r="G262" i="14"/>
  <c r="G245" i="14"/>
  <c r="G227" i="14"/>
  <c r="G204" i="14"/>
  <c r="G181" i="14"/>
  <c r="G163" i="14"/>
  <c r="G139" i="14"/>
  <c r="G108" i="14"/>
  <c r="G84" i="14"/>
  <c r="G51" i="14"/>
  <c r="G14" i="14"/>
  <c r="E223" i="14"/>
  <c r="E180" i="14"/>
  <c r="E133" i="14"/>
  <c r="E95" i="14"/>
  <c r="E52" i="14"/>
  <c r="E5" i="14"/>
  <c r="C211" i="14"/>
  <c r="C168" i="14"/>
  <c r="C121" i="14"/>
  <c r="C73" i="14"/>
  <c r="C10" i="14"/>
  <c r="G244" i="14"/>
  <c r="G221" i="14"/>
  <c r="G203" i="14"/>
  <c r="G180" i="14"/>
  <c r="G157" i="14"/>
  <c r="G138" i="14"/>
  <c r="G107" i="14"/>
  <c r="G76" i="14"/>
  <c r="G50" i="14"/>
  <c r="G12" i="14"/>
  <c r="E213" i="14"/>
  <c r="E175" i="14"/>
  <c r="E132" i="14"/>
  <c r="E85" i="14"/>
  <c r="E47" i="14"/>
  <c r="C248" i="14"/>
  <c r="C201" i="14"/>
  <c r="C163" i="14"/>
  <c r="C115" i="14"/>
  <c r="C57" i="14"/>
  <c r="C9" i="14"/>
  <c r="C4" i="8"/>
  <c r="C9" i="8"/>
  <c r="C8" i="8"/>
  <c r="G9" i="8"/>
  <c r="G7" i="8"/>
  <c r="E10" i="8"/>
  <c r="G8" i="8"/>
  <c r="E9" i="8"/>
  <c r="C10" i="8"/>
  <c r="E8" i="8"/>
  <c r="E7" i="8"/>
  <c r="G4" i="8"/>
  <c r="G5" i="8"/>
  <c r="E6" i="8"/>
  <c r="C7" i="8"/>
  <c r="E4" i="8"/>
  <c r="G12" i="8"/>
  <c r="G13" i="8"/>
  <c r="E5" i="8"/>
  <c r="C6" i="8"/>
  <c r="G11" i="8"/>
  <c r="E12" i="8"/>
  <c r="E13" i="8"/>
  <c r="C5" i="8"/>
  <c r="C12" i="8"/>
  <c r="H13" i="8"/>
  <c r="C5" i="2"/>
  <c r="D5" i="2" s="1"/>
  <c r="C4" i="2"/>
  <c r="D4" i="2" s="1"/>
  <c r="I9" i="26"/>
  <c r="E9" i="26" l="1"/>
  <c r="G9" i="26"/>
  <c r="C9" i="26"/>
  <c r="E267" i="14"/>
  <c r="C267" i="14"/>
  <c r="E4" i="2"/>
  <c r="C6" i="2"/>
  <c r="G267" i="14"/>
  <c r="G228" i="15"/>
  <c r="E228" i="15"/>
  <c r="C228" i="15"/>
  <c r="E5" i="2"/>
  <c r="E6" i="2" l="1"/>
  <c r="D6" i="2"/>
  <c r="G5" i="25"/>
  <c r="G6" i="25"/>
  <c r="G7" i="25"/>
  <c r="G8" i="25"/>
  <c r="G9" i="25"/>
  <c r="G10" i="25"/>
  <c r="G11" i="25"/>
  <c r="G12" i="25"/>
  <c r="G4" i="25"/>
  <c r="E5" i="25"/>
  <c r="E6" i="25"/>
  <c r="E7" i="25"/>
  <c r="E8" i="25"/>
  <c r="E9" i="25"/>
  <c r="E10" i="25"/>
  <c r="E11" i="25"/>
  <c r="E12" i="25"/>
  <c r="E4" i="25"/>
  <c r="C5" i="25"/>
  <c r="C6" i="25"/>
  <c r="C7" i="25"/>
  <c r="C8" i="25"/>
  <c r="C9" i="25"/>
  <c r="C10" i="25"/>
  <c r="C11" i="25"/>
  <c r="C12" i="25"/>
  <c r="C4" i="25"/>
  <c r="I12" i="25"/>
  <c r="H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G5" i="24"/>
  <c r="G6" i="24"/>
  <c r="G7" i="24"/>
  <c r="G8" i="24"/>
  <c r="G9" i="24"/>
  <c r="G10" i="24"/>
  <c r="G11" i="24"/>
  <c r="G12" i="24"/>
  <c r="E9" i="24"/>
  <c r="E10" i="24"/>
  <c r="E6" i="24"/>
  <c r="E11" i="24"/>
  <c r="E5" i="24"/>
  <c r="E4" i="24"/>
  <c r="E8" i="24"/>
  <c r="E12" i="24"/>
  <c r="E7" i="24"/>
  <c r="C9" i="24"/>
  <c r="C10" i="24"/>
  <c r="C6" i="24"/>
  <c r="C11" i="24"/>
  <c r="C5" i="24"/>
  <c r="C4" i="24"/>
  <c r="C8" i="24"/>
  <c r="C12" i="24"/>
  <c r="C7" i="24"/>
  <c r="I12" i="24"/>
  <c r="H12" i="24"/>
  <c r="I11" i="24"/>
  <c r="H11" i="24"/>
  <c r="I10" i="24"/>
  <c r="H10" i="24"/>
  <c r="I9" i="24"/>
  <c r="H9" i="24"/>
  <c r="I8" i="24"/>
  <c r="H8" i="24"/>
  <c r="I7" i="24"/>
  <c r="H7" i="24"/>
  <c r="I6" i="24"/>
  <c r="H6" i="24"/>
  <c r="I5" i="24"/>
  <c r="H5" i="24"/>
  <c r="I4" i="24"/>
  <c r="H4" i="24"/>
</calcChain>
</file>

<file path=xl/sharedStrings.xml><?xml version="1.0" encoding="utf-8"?>
<sst xmlns="http://schemas.openxmlformats.org/spreadsheetml/2006/main" count="4759" uniqueCount="811">
  <si>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</si>
  <si>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</si>
  <si>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</si>
  <si>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</si>
  <si>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</si>
  <si>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</si>
  <si>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</si>
  <si>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</si>
  <si>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</si>
  <si>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</si>
  <si>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</si>
  <si>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</si>
  <si>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</si>
  <si>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</si>
  <si>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</si>
  <si>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</si>
  <si>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</si>
  <si>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</si>
  <si>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</si>
  <si>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</si>
  <si>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</si>
  <si>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</si>
  <si>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</si>
  <si>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</si>
  <si>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</si>
  <si>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</si>
  <si>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</si>
  <si>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</si>
  <si>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</si>
  <si>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</si>
  <si>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</si>
  <si>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</si>
  <si>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</si>
  <si>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</si>
  <si>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</si>
  <si>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</si>
  <si>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</si>
  <si>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</si>
  <si>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</si>
  <si>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</si>
  <si>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</si>
  <si>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</si>
  <si>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</si>
  <si>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</si>
  <si>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</si>
  <si>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</si>
  <si>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</si>
  <si>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</si>
  <si>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</si>
  <si>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</si>
  <si>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</si>
  <si>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</si>
  <si>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</si>
  <si>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</si>
  <si>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</si>
  <si>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</si>
  <si>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</si>
  <si>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</si>
  <si>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</si>
  <si>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</si>
  <si>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</si>
  <si>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</si>
  <si>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</si>
  <si>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</si>
  <si>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</si>
  <si>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</si>
  <si>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</si>
  <si>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</si>
  <si>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</si>
  <si>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</si>
  <si>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</si>
  <si>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</si>
  <si>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</si>
  <si>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</si>
  <si>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</si>
  <si>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</si>
  <si>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</si>
  <si>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</si>
  <si>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</si>
  <si>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</si>
  <si>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</si>
  <si>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</si>
  <si>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</si>
  <si>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</si>
  <si>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</si>
  <si>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</si>
  <si>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</si>
  <si>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</si>
  <si>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</si>
  <si>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</si>
  <si>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</si>
  <si>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</si>
  <si>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</si>
  <si>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</si>
  <si>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</si>
  <si>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</si>
  <si>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</si>
  <si>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</si>
  <si>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</si>
  <si>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</si>
  <si>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</si>
  <si>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</si>
  <si>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</si>
  <si>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</si>
  <si>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</si>
  <si>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</si>
  <si>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</si>
  <si>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</si>
  <si>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</si>
  <si>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</si>
  <si>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</si>
  <si>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</si>
  <si>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</si>
  <si>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</si>
  <si>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</si>
  <si>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</si>
  <si>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</si>
  <si>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</si>
  <si>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</si>
  <si>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</si>
  <si>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</si>
  <si>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</si>
  <si>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</si>
  <si>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</si>
  <si>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</si>
  <si>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</si>
  <si>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</si>
  <si>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</si>
  <si>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</si>
  <si>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</si>
  <si>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</si>
  <si>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</si>
  <si>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</si>
  <si>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</si>
  <si>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</si>
  <si>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</si>
  <si>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</si>
  <si>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</si>
  <si>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</si>
  <si>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</si>
  <si>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</si>
  <si>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</si>
  <si>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</si>
  <si>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</si>
  <si>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</si>
  <si>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</si>
  <si>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</si>
  <si>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</si>
  <si>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</si>
  <si>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</si>
  <si>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</si>
  <si>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</si>
  <si>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</si>
  <si>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</si>
  <si>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</si>
  <si>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</si>
  <si>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</si>
  <si>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</si>
  <si>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</si>
  <si>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</si>
  <si>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</si>
  <si>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</si>
  <si>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682:Copper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</si>
  <si>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</si>
  <si>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</si>
  <si>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</si>
  <si>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</si>
  <si>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</si>
  <si>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</si>
  <si>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</si>
  <si>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</si>
  <si>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</si>
  <si>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</si>
  <si>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</si>
  <si>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</si>
  <si>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</si>
  <si>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</si>
  <si>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</si>
  <si>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</si>
  <si>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</si>
  <si>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</si>
  <si>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</si>
  <si>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</si>
  <si>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</si>
  <si>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</si>
  <si>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</si>
  <si>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</si>
  <si>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</si>
  <si>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</si>
  <si>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</si>
  <si>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</si>
  <si>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</si>
  <si>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</si>
  <si>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</si>
  <si>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</si>
  <si>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</si>
  <si>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</si>
  <si>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</si>
  <si>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</si>
  <si>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</si>
  <si>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</si>
  <si>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</si>
  <si>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</si>
  <si>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</si>
  <si>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</si>
  <si>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</si>
  <si>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</si>
  <si>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</si>
  <si>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</si>
  <si>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</si>
  <si>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</si>
  <si>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</si>
  <si>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</si>
  <si>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</si>
  <si>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</si>
  <si>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</si>
  <si>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</si>
  <si>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</si>
  <si>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</si>
  <si>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</si>
  <si>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</si>
  <si>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</si>
  <si>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</si>
  <si>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</si>
  <si>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</si>
  <si>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</si>
  <si>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</si>
  <si>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</si>
  <si>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</si>
  <si>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</si>
  <si>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</si>
  <si>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</si>
  <si>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</si>
  <si>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</si>
  <si>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</si>
  <si>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</si>
  <si>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</si>
  <si>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</si>
  <si>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</si>
  <si>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</si>
  <si>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</si>
  <si>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</si>
  <si>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</si>
  <si>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</si>
  <si>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</si>
  <si>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</si>
  <si>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</si>
  <si>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</si>
  <si>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</si>
  <si>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</si>
  <si>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</si>
  <si>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</si>
  <si>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</si>
  <si>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</si>
  <si>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</si>
  <si>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</si>
  <si>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</si>
  <si>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</si>
  <si>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</si>
  <si>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</si>
  <si>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</si>
  <si>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</si>
  <si>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</si>
  <si>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034:Fish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</si>
  <si>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</si>
  <si>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</si>
  <si>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</si>
  <si>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</si>
  <si>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</si>
  <si>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</si>
  <si>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</si>
  <si>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</si>
  <si>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</si>
  <si>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</si>
  <si>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</si>
  <si>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</si>
  <si>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</si>
  <si>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</si>
  <si>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</si>
  <si>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</si>
  <si>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</si>
  <si>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</si>
  <si>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</si>
  <si>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</si>
  <si>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</si>
  <si>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</si>
  <si>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</si>
  <si>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</si>
  <si>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</si>
  <si>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</si>
  <si>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</si>
  <si>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</si>
  <si>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</si>
  <si>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TOTAL</t>
  </si>
  <si>
    <t>Electricity, gas, steam and air conditioning supply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</si>
  <si>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</si>
  <si>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</si>
  <si>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</si>
  <si>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</si>
  <si>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</si>
  <si>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</si>
  <si>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</si>
  <si>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</si>
  <si>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</si>
  <si>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</si>
  <si>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</si>
  <si>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</si>
  <si>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</si>
  <si>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</si>
  <si>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</si>
  <si>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</si>
  <si>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</si>
  <si>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</si>
  <si>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</si>
  <si>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</si>
  <si>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</si>
  <si>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</si>
  <si>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</si>
  <si>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</si>
  <si>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MERCOSUR</t>
  </si>
  <si>
    <t>EFTA</t>
  </si>
  <si>
    <t>COMESA</t>
  </si>
  <si>
    <t>SADC excl. SACU</t>
  </si>
  <si>
    <t>EU</t>
  </si>
  <si>
    <t>BRIC</t>
  </si>
  <si>
    <t>OECD</t>
  </si>
  <si>
    <t>SACU</t>
  </si>
  <si>
    <t>SITC \ Partner</t>
  </si>
  <si>
    <t>Regional Grouping</t>
  </si>
  <si>
    <t>Value(N$)</t>
  </si>
  <si>
    <t>Mode of Transport</t>
  </si>
  <si>
    <t>∆y/y</t>
  </si>
  <si>
    <t>∆m/m</t>
  </si>
  <si>
    <t>average</t>
  </si>
  <si>
    <t>Months</t>
  </si>
  <si>
    <t>TABLE OF CONTENT</t>
  </si>
  <si>
    <t>Table 1: Revisions</t>
  </si>
  <si>
    <t>Table 2 Cumulative Trade Value</t>
  </si>
  <si>
    <t>2015</t>
  </si>
  <si>
    <t>2016</t>
  </si>
  <si>
    <t>2017</t>
  </si>
  <si>
    <t>2018</t>
  </si>
  <si>
    <t>2019</t>
  </si>
  <si>
    <t>2020</t>
  </si>
  <si>
    <t>2021</t>
  </si>
  <si>
    <t>2022</t>
  </si>
  <si>
    <t>∆m-m</t>
  </si>
  <si>
    <t>283:Copper ores and concentrates</t>
  </si>
  <si>
    <t>Total Exports</t>
  </si>
  <si>
    <t>Patner</t>
  </si>
  <si>
    <t>% Share</t>
  </si>
  <si>
    <t>Partner \ SITC</t>
  </si>
  <si>
    <t>SEA</t>
  </si>
  <si>
    <t>ROAD</t>
  </si>
  <si>
    <t>AIR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</si>
  <si>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</si>
  <si>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</si>
  <si>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</si>
  <si>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</si>
  <si>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</si>
  <si>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</si>
  <si>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</si>
  <si>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</si>
  <si>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</si>
  <si>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</si>
  <si>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</si>
  <si>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</si>
  <si>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</si>
  <si>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</si>
  <si>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</si>
  <si>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</si>
  <si>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</si>
  <si>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</si>
  <si>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</si>
  <si>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</si>
  <si>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</si>
  <si>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</si>
  <si>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</si>
  <si>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</si>
  <si>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</si>
  <si>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</si>
  <si>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</si>
  <si>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</si>
  <si>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</si>
  <si>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</si>
  <si>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</si>
  <si>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</si>
  <si>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</si>
  <si>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</si>
  <si>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</si>
  <si>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</si>
  <si>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</si>
  <si>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</si>
  <si>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</si>
  <si>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</si>
  <si>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</si>
  <si>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</si>
  <si>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</si>
  <si>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</si>
  <si>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</si>
  <si>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</si>
  <si>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</si>
  <si>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</si>
  <si>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</si>
  <si>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</si>
  <si>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</si>
  <si>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</si>
  <si>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</si>
  <si>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</si>
  <si>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</si>
  <si>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</si>
  <si>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</si>
  <si>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</si>
  <si>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</si>
  <si>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</si>
  <si>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</si>
  <si>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</si>
  <si>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</si>
  <si>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</si>
  <si>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</si>
  <si>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</si>
  <si>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</si>
  <si>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</si>
  <si>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</si>
  <si>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</si>
  <si>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</si>
  <si>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</si>
  <si>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</si>
  <si>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</si>
  <si>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</si>
  <si>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</si>
  <si>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</si>
  <si>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</si>
  <si>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</si>
  <si>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</si>
  <si>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</si>
  <si>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</si>
  <si>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</si>
  <si>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Benin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</si>
  <si>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</si>
  <si>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</si>
  <si>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</si>
  <si>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</si>
  <si>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</si>
  <si>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</si>
  <si>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</si>
  <si>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</si>
  <si>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</si>
  <si>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</si>
  <si>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</si>
  <si>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</si>
  <si>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</si>
  <si>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</si>
  <si>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</si>
  <si>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</si>
  <si>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</si>
  <si>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</si>
  <si>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</si>
  <si>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</si>
  <si>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</si>
  <si>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</si>
  <si>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</si>
  <si>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</si>
  <si>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</si>
  <si>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</si>
  <si>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</si>
  <si>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</si>
  <si>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</si>
  <si>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</si>
  <si>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</si>
  <si>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</si>
  <si>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</si>
  <si>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</si>
  <si>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</si>
  <si>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</si>
  <si>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</si>
  <si>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</si>
  <si>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</si>
  <si>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</si>
  <si>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</si>
  <si>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</si>
  <si>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</si>
  <si>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971:Non-monetary gold</t>
  </si>
  <si>
    <t>Imports</t>
  </si>
  <si>
    <t>Exports</t>
  </si>
  <si>
    <t>Azerbaijan</t>
  </si>
  <si>
    <t>Eritria</t>
  </si>
  <si>
    <t xml:space="preserve"> </t>
  </si>
  <si>
    <t>Sarusungu Border Post</t>
  </si>
  <si>
    <t>Rundu</t>
  </si>
  <si>
    <t>Katwitwi</t>
  </si>
  <si>
    <t>Oshakati</t>
  </si>
  <si>
    <t>Table 25: Imported commodities by mode of transport</t>
  </si>
  <si>
    <t>Table 23: Exported commodities by mode of transport</t>
  </si>
  <si>
    <t xml:space="preserve">Table 20: Percentage of imports by economic regions  </t>
  </si>
  <si>
    <t>Table 18: Percentage of export by economic regions</t>
  </si>
  <si>
    <t>Table 14: Imports by Products</t>
  </si>
  <si>
    <t>Table 13: Re-exports by Product</t>
  </si>
  <si>
    <t>Table 12: Exports by Product</t>
  </si>
  <si>
    <t>Table 10: Exports by partner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</si>
  <si>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</si>
  <si>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</si>
  <si>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</si>
  <si>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3: Cumulative Trade value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</si>
  <si>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</si>
  <si>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</si>
  <si>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</si>
  <si>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</si>
  <si>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</si>
  <si>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</si>
  <si>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</si>
  <si>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</si>
  <si>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</si>
  <si>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</si>
  <si>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</si>
  <si>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</si>
  <si>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</si>
  <si>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</si>
  <si>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</si>
  <si>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</si>
  <si>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</si>
  <si>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</si>
  <si>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</si>
  <si>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</si>
  <si>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</si>
  <si>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</si>
  <si>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</si>
  <si>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</si>
  <si>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</si>
  <si>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</si>
  <si>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Sudan</t>
  </si>
  <si>
    <t>Marshall Islands</t>
  </si>
  <si>
    <t>Bahamas</t>
  </si>
  <si>
    <t>Liberia</t>
  </si>
  <si>
    <t>St.Vincent And The Grenadines</t>
  </si>
  <si>
    <t>Belarus</t>
  </si>
  <si>
    <t>Guinea</t>
  </si>
  <si>
    <t>SITC/COMMODITY DESCRIPTION</t>
  </si>
  <si>
    <t xml:space="preserve">334:Petroleum oils </t>
  </si>
  <si>
    <t>598:Miscellaneous chemical products</t>
  </si>
  <si>
    <r>
      <t>%</t>
    </r>
    <r>
      <rPr>
        <b/>
        <sz val="12"/>
        <color indexed="8"/>
        <rFont val="Calibri Light"/>
        <family val="2"/>
        <scheme val="major"/>
      </rPr>
      <t>∆y/y</t>
    </r>
  </si>
  <si>
    <t xml:space="preserve">   </t>
  </si>
  <si>
    <t>Maldives</t>
  </si>
  <si>
    <t>Nicaragua</t>
  </si>
  <si>
    <t xml:space="preserve">SITC </t>
  </si>
  <si>
    <t>Value(N$ m)</t>
  </si>
  <si>
    <t>Difference(N$ m)</t>
  </si>
  <si>
    <t>Cummulative exports 2022</t>
  </si>
  <si>
    <t>Cummulative imports 2022</t>
  </si>
  <si>
    <t>Imports (-)</t>
  </si>
  <si>
    <t>Table 11: Imports by partner</t>
  </si>
  <si>
    <t>Table 15:  Top five export products by Partner</t>
  </si>
  <si>
    <t>Table 16: Top five re-export products by Partner</t>
  </si>
  <si>
    <t>Table 17: Top five import products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</si>
  <si>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</si>
  <si>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</si>
  <si>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</si>
  <si>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</si>
  <si>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</si>
  <si>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</si>
  <si>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Total Export</t>
  </si>
  <si>
    <t>TOTAL EXPORTS</t>
  </si>
  <si>
    <t>TOTAL IMPORTS</t>
  </si>
  <si>
    <t>Chad</t>
  </si>
  <si>
    <t>Djibouti</t>
  </si>
  <si>
    <t>Libyan Arab Jamahiriya</t>
  </si>
  <si>
    <t>Faroe Islands</t>
  </si>
  <si>
    <t>Tavulu</t>
  </si>
  <si>
    <t>Brunei Darassalam</t>
  </si>
  <si>
    <t>Montserrat</t>
  </si>
  <si>
    <t>Algeria</t>
  </si>
  <si>
    <t>El Salvador</t>
  </si>
  <si>
    <t>Guyana</t>
  </si>
  <si>
    <t>Saint Lucia</t>
  </si>
  <si>
    <t xml:space="preserve">Petroleum oils </t>
  </si>
  <si>
    <t>Other Windhoek Offices</t>
  </si>
  <si>
    <t>Table 3: Cumulative Trade Value(N$ m) - 2023</t>
  </si>
  <si>
    <t xml:space="preserve">286:Uranium </t>
  </si>
  <si>
    <t>667:Precious stones (diamonds)</t>
  </si>
  <si>
    <t>UNITED ARAB EMIRATES</t>
  </si>
  <si>
    <t>HONG KONG</t>
  </si>
  <si>
    <t>BOTSWANA</t>
  </si>
  <si>
    <t>United States of America</t>
  </si>
  <si>
    <t>BELGIUM</t>
  </si>
  <si>
    <t>INDIA</t>
  </si>
  <si>
    <t>CHINA</t>
  </si>
  <si>
    <t>GERMANY</t>
  </si>
  <si>
    <t>NETHERLANDS</t>
  </si>
  <si>
    <t>NIGER</t>
  </si>
  <si>
    <t>ANDORRA</t>
  </si>
  <si>
    <t>SPAIN</t>
  </si>
  <si>
    <t>DEMOCRATIC REPUBLIC OF CONGO</t>
  </si>
  <si>
    <t>ZAMBIA</t>
  </si>
  <si>
    <t>ITALY</t>
  </si>
  <si>
    <t>FRANCE</t>
  </si>
  <si>
    <t>PORTUGAL</t>
  </si>
  <si>
    <t>MOZAMBIQUE</t>
  </si>
  <si>
    <t>ZIMBABWE</t>
  </si>
  <si>
    <t>SINGAPORE</t>
  </si>
  <si>
    <t>DENMARK</t>
  </si>
  <si>
    <t>UNITED KINGDOM</t>
  </si>
  <si>
    <t>CANADA</t>
  </si>
  <si>
    <t>GREECE</t>
  </si>
  <si>
    <t>MAURITIUS</t>
  </si>
  <si>
    <t>MOROCCO</t>
  </si>
  <si>
    <t>JAPAN</t>
  </si>
  <si>
    <t>ANGOLA</t>
  </si>
  <si>
    <t xml:space="preserve">782:Motor vehicles for the transport of goods </t>
  </si>
  <si>
    <t>BRAZIL</t>
  </si>
  <si>
    <t>ESWATINI</t>
  </si>
  <si>
    <t>TANZANIA</t>
  </si>
  <si>
    <t>AUSTRALIA</t>
  </si>
  <si>
    <t>CZECH REPUBLIC</t>
  </si>
  <si>
    <t>IMPORTED FROM VARIOUS COUNTRIES</t>
  </si>
  <si>
    <t>INDONESIA</t>
  </si>
  <si>
    <t>SWEDEN</t>
  </si>
  <si>
    <t>POLAND</t>
  </si>
  <si>
    <t>HUNGARY</t>
  </si>
  <si>
    <t>PAKISTAN</t>
  </si>
  <si>
    <t>EGYPT</t>
  </si>
  <si>
    <t>UGANDA</t>
  </si>
  <si>
    <t>AUSTRIA</t>
  </si>
  <si>
    <t>TURKEY</t>
  </si>
  <si>
    <t>THAILAND</t>
  </si>
  <si>
    <t>SAUDI ARABIA</t>
  </si>
  <si>
    <t>MALAYSIA</t>
  </si>
  <si>
    <t>ESTONIA</t>
  </si>
  <si>
    <t>LITHUANIA</t>
  </si>
  <si>
    <t>IRELAND</t>
  </si>
  <si>
    <t>SWITZERLAND</t>
  </si>
  <si>
    <t>Bosnia and Herzegovina</t>
  </si>
  <si>
    <t>MALTA</t>
  </si>
  <si>
    <t>MEXICO</t>
  </si>
  <si>
    <t>TAIWAN</t>
  </si>
  <si>
    <t>FINLAND</t>
  </si>
  <si>
    <t>ARGENTINA</t>
  </si>
  <si>
    <t>BELARUS</t>
  </si>
  <si>
    <t>RUSSIAN FEDERATION</t>
  </si>
  <si>
    <t>SLOVENIA</t>
  </si>
  <si>
    <t>BANGLADESH</t>
  </si>
  <si>
    <t>CHILE</t>
  </si>
  <si>
    <t>NEW ZEALAND</t>
  </si>
  <si>
    <t>QATAR</t>
  </si>
  <si>
    <t>ROMANIA</t>
  </si>
  <si>
    <t>NORWAY</t>
  </si>
  <si>
    <t>MARSHALL ISLANDS</t>
  </si>
  <si>
    <t>URUGUAY</t>
  </si>
  <si>
    <t>BULGARIA</t>
  </si>
  <si>
    <t>LATVIA</t>
  </si>
  <si>
    <t>ISRAEL</t>
  </si>
  <si>
    <t>LESOTHO</t>
  </si>
  <si>
    <t>KENYA</t>
  </si>
  <si>
    <t>PHILIPPINES</t>
  </si>
  <si>
    <t>Holy see(Vatican City State)</t>
  </si>
  <si>
    <t>IRAN</t>
  </si>
  <si>
    <t>COSTA RICA</t>
  </si>
  <si>
    <t>CAMBODIA</t>
  </si>
  <si>
    <t>UKRAINE</t>
  </si>
  <si>
    <t>ICELAND</t>
  </si>
  <si>
    <t>LUXEMBOURG</t>
  </si>
  <si>
    <t>GABON</t>
  </si>
  <si>
    <t>SRI LANKA</t>
  </si>
  <si>
    <t>SIERRA LEONE</t>
  </si>
  <si>
    <t>TUNISIA</t>
  </si>
  <si>
    <t>BELIZE</t>
  </si>
  <si>
    <t>TOKELAU</t>
  </si>
  <si>
    <t>SERBIA</t>
  </si>
  <si>
    <t>ETHIOPIA</t>
  </si>
  <si>
    <t>GHANA</t>
  </si>
  <si>
    <t>NIGERIA</t>
  </si>
  <si>
    <t>BAHRAIN</t>
  </si>
  <si>
    <t>MYANMAR</t>
  </si>
  <si>
    <t>CAMEROON</t>
  </si>
  <si>
    <t>RWANDA</t>
  </si>
  <si>
    <t>GEORGIA</t>
  </si>
  <si>
    <t>MACAU</t>
  </si>
  <si>
    <t>NICARAGUA</t>
  </si>
  <si>
    <t>DOMINICAN REPUBLIC</t>
  </si>
  <si>
    <t>COLOMBIA</t>
  </si>
  <si>
    <t>AFGHANISTAN</t>
  </si>
  <si>
    <t>ANTIGUA AND BARBUDA</t>
  </si>
  <si>
    <t>DOMINICA</t>
  </si>
  <si>
    <t>CYPRUS</t>
  </si>
  <si>
    <t>Cocos Island</t>
  </si>
  <si>
    <t>REUNION</t>
  </si>
  <si>
    <t>CHRISTMAS ISLAND</t>
  </si>
  <si>
    <t>HONDURAS</t>
  </si>
  <si>
    <t>LEBANON</t>
  </si>
  <si>
    <t>MALI</t>
  </si>
  <si>
    <t>MALAWI</t>
  </si>
  <si>
    <t>PERU</t>
  </si>
  <si>
    <t>Burkinafaso</t>
  </si>
  <si>
    <t>BAHAMAS</t>
  </si>
  <si>
    <t>CUBA</t>
  </si>
  <si>
    <t>JORDAN</t>
  </si>
  <si>
    <t>KUWAIT</t>
  </si>
  <si>
    <t>LIBERIA</t>
  </si>
  <si>
    <t>MALDIVES</t>
  </si>
  <si>
    <t>PANAMA</t>
  </si>
  <si>
    <t>SUDAN</t>
  </si>
  <si>
    <t>St.Vincent and the Grenadines</t>
  </si>
  <si>
    <t>Kazakhstan</t>
  </si>
  <si>
    <t>Saint Kitts And Nevis</t>
  </si>
  <si>
    <t>Mongolia</t>
  </si>
  <si>
    <t>Belize</t>
  </si>
  <si>
    <t>New Caledonia</t>
  </si>
  <si>
    <t>Comoros</t>
  </si>
  <si>
    <t>Niue</t>
  </si>
  <si>
    <t>Palestinian Territory</t>
  </si>
  <si>
    <t>British Virgin Islands</t>
  </si>
  <si>
    <t>Cummulative exports 2023</t>
  </si>
  <si>
    <t>Cummulative imports 2023</t>
  </si>
  <si>
    <t>Table 2: Cumulative Trade Value(N$ m) - 2022</t>
  </si>
  <si>
    <t xml:space="preserve">SEA </t>
  </si>
  <si>
    <t xml:space="preserve">ROAD </t>
  </si>
  <si>
    <t xml:space="preserve">AIR </t>
  </si>
  <si>
    <t xml:space="preserve">RAIL </t>
  </si>
  <si>
    <t xml:space="preserve">MULTIMODAL </t>
  </si>
  <si>
    <t xml:space="preserve">Inland waterways </t>
  </si>
  <si>
    <t>Inland waterways</t>
  </si>
  <si>
    <t>Aircraft and associated equipment</t>
  </si>
  <si>
    <t>RAIL</t>
  </si>
  <si>
    <t>Exports (N$)</t>
  </si>
  <si>
    <t>Imports (N$)</t>
  </si>
  <si>
    <r>
      <t xml:space="preserve">Country of Origin for </t>
    </r>
    <r>
      <rPr>
        <b/>
        <sz val="12"/>
        <rFont val="Calibri Light"/>
        <family val="2"/>
        <scheme val="major"/>
      </rPr>
      <t>Sheath Contraceptives</t>
    </r>
  </si>
  <si>
    <t>WALVIS BAY</t>
  </si>
  <si>
    <t>WENELA</t>
  </si>
  <si>
    <t>ARIAMSVLEI</t>
  </si>
  <si>
    <t>NOORDOEWER</t>
  </si>
  <si>
    <t>NGOMA</t>
  </si>
  <si>
    <t>OSHIKANGO</t>
  </si>
  <si>
    <t>LUDERITZ</t>
  </si>
  <si>
    <t>OMAHENENE</t>
  </si>
  <si>
    <t>ORANJEMUND</t>
  </si>
  <si>
    <t>MOHEMBO</t>
  </si>
  <si>
    <t>IMPALILA ISLAND</t>
  </si>
  <si>
    <t>GOBABIS</t>
  </si>
  <si>
    <t>Otjiwarongo</t>
  </si>
  <si>
    <t>KATIMA MULILO</t>
  </si>
  <si>
    <t>INTERNATIONAL AIRPORT-WALVIS BAY</t>
  </si>
  <si>
    <t>Inorganic chemical elements</t>
  </si>
  <si>
    <t>Professional, scientific and technical activities</t>
  </si>
  <si>
    <t>Cook Island</t>
  </si>
  <si>
    <t>SENEGAL</t>
  </si>
  <si>
    <t>Lao peoples Democratic Republic</t>
  </si>
  <si>
    <t>Guinea-Bissau</t>
  </si>
  <si>
    <t>ANTARCTICA</t>
  </si>
  <si>
    <t>NETHERLANDS ANTILLES</t>
  </si>
  <si>
    <t>ARUBA</t>
  </si>
  <si>
    <t>BENIN</t>
  </si>
  <si>
    <t>PARAGUAY</t>
  </si>
  <si>
    <t>Equatorial guinea</t>
  </si>
  <si>
    <t>PUERTO RICO</t>
  </si>
  <si>
    <t>KYRGYZSTAN</t>
  </si>
  <si>
    <t>ALBANIA</t>
  </si>
  <si>
    <t>MAURITANIA</t>
  </si>
  <si>
    <t>BURUNDI</t>
  </si>
  <si>
    <t>ALGERIA</t>
  </si>
  <si>
    <t>BOLIVIA</t>
  </si>
  <si>
    <t>NEPAL</t>
  </si>
  <si>
    <t>EL SALVADOR</t>
  </si>
  <si>
    <t>AZERBAIJAN</t>
  </si>
  <si>
    <t>British indian ocean territory</t>
  </si>
  <si>
    <t>Regional Office for Asia/Pacific</t>
  </si>
  <si>
    <t>Virgin Islands of the United States</t>
  </si>
  <si>
    <t>Table 9: Trade balance by Product (Feb 2023)</t>
  </si>
  <si>
    <t>Table 8: Trade balance by Partner (Feb 2023)</t>
  </si>
  <si>
    <r>
      <t>Table 7: Import</t>
    </r>
    <r>
      <rPr>
        <sz val="12"/>
        <color theme="1"/>
        <rFont val="Calibri Light"/>
        <family val="2"/>
        <scheme val="major"/>
      </rPr>
      <t>s</t>
    </r>
    <r>
      <rPr>
        <b/>
        <sz val="12"/>
        <color theme="1"/>
        <rFont val="Calibri Light"/>
        <family val="2"/>
        <scheme val="major"/>
      </rPr>
      <t>/Exports/Trade bal (N$ m) Feb 2022 to Feb 2023</t>
    </r>
  </si>
  <si>
    <t>Burundi</t>
  </si>
  <si>
    <t>Antarctica</t>
  </si>
  <si>
    <t>Christmas Island</t>
  </si>
  <si>
    <t>Gibraltar</t>
  </si>
  <si>
    <t>Trinadad &amp; Tobago</t>
  </si>
  <si>
    <t>Virgin Islands Of The United States</t>
  </si>
  <si>
    <t>British Indian Ocean Territory</t>
  </si>
  <si>
    <t>Bolivia</t>
  </si>
  <si>
    <t>Albania</t>
  </si>
  <si>
    <t>Kyrgyzstan</t>
  </si>
  <si>
    <t>Equatorial Guinea</t>
  </si>
  <si>
    <t>Bhutan</t>
  </si>
  <si>
    <t>Monaco</t>
  </si>
  <si>
    <t>Somalia</t>
  </si>
  <si>
    <t>682:Copper blisters</t>
  </si>
  <si>
    <t>667:Precious stones</t>
  </si>
  <si>
    <t>723:Civil engineering and contractors' plant and equipment</t>
  </si>
  <si>
    <t xml:space="preserve">781:Motor cars for the transport of persons </t>
  </si>
  <si>
    <t>723:Civil engineering and contractors' equipment</t>
  </si>
  <si>
    <t>Table 29: Africa Continental Free Trade Area (N$ m) - Liberia</t>
  </si>
  <si>
    <t>Table 30: Commodity of the month - Sheath Contraceptives</t>
  </si>
  <si>
    <t>Trade of Sheath Contraceptives (Feb 2022 - Feb 2023)</t>
  </si>
  <si>
    <t>Table 30: Commodity of the Month- Sheath Contraceptives</t>
  </si>
  <si>
    <t>Table 1: Jan 2023 Revisions by Value (N$ m)</t>
  </si>
  <si>
    <t>As reported in Jan_2023 Bulletin (N$ m)</t>
  </si>
  <si>
    <t>As reported in Feb_2023  (N$ m)</t>
  </si>
  <si>
    <t>EXPORTS</t>
  </si>
  <si>
    <t>IMPORTS</t>
  </si>
  <si>
    <t>Imported From Various Countries</t>
  </si>
  <si>
    <t>286:Uranium</t>
  </si>
  <si>
    <t>667:Precious stones (daimonds)</t>
  </si>
  <si>
    <t>667:Precious stone (diamonds)</t>
  </si>
  <si>
    <t>334:Petroleum oils</t>
  </si>
  <si>
    <t>723:Civil engineering and contractors' and equipment</t>
  </si>
  <si>
    <t>781:Motor cars for the transport of persons</t>
  </si>
  <si>
    <t>971:Non-Monetary gold</t>
  </si>
  <si>
    <t>286:Copper</t>
  </si>
  <si>
    <t>764:Telecommunications equipment</t>
  </si>
  <si>
    <t>792:Aircraft and associated equipment</t>
  </si>
  <si>
    <t>872:Instruments for medical, surgical, dental or veterinary purposes</t>
  </si>
  <si>
    <t>Table 22: % Share of exports by Mode of Transport (Feb 2023)</t>
  </si>
  <si>
    <t>Table 24: % Share of imports by Mode of Transport (Feb 2023)</t>
  </si>
  <si>
    <t>Table 28: Trade by border post/office (N$ m), (Feb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</si>
</sst>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0.0"/>
    <numFmt numFmtId="172" formatCode="_(* #,##0.0_);_(* \(#,##0.0\);_(* &quot;-&quot;?_);_(@_)"/>
    <numFmt numFmtId="173" formatCode="_-* #,##0_-;\-* #,##0_-;_-* &quot;-&quot;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b/>
      <sz val="12"/>
      <color rgb="FF92D050"/>
      <name val="Calibri Light"/>
      <family val="2"/>
      <scheme val="major"/>
    </font>
    <font>
      <b/>
      <u/>
      <sz val="12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  <scheme val="major"/>
    </font>
    <font>
      <b/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</font>
    <font>
      <sz val="12"/>
      <color theme="1"/>
      <name val="Calibri"/>
      <family val="2"/>
      <scheme val="minor"/>
    </font>
    <font>
      <b/>
      <sz val="10"/>
      <name val="Calibri Light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 Light"/>
      <family val="2"/>
    </font>
    <font>
      <sz val="10"/>
      <color theme="1"/>
      <name val="Calibri Light"/>
      <family val="2"/>
      <scheme val="major"/>
    </font>
    <font>
      <b/>
      <i/>
      <sz val="12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6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35">
    <xf numFmtId="0" fontId="0" fillId="0" borderId="0" xfId="0"/>
    <xf numFmtId="0" fontId="5" fillId="0" borderId="0" xfId="0" applyFont="1"/>
    <xf numFmtId="0" fontId="4" fillId="4" borderId="2" xfId="0" applyFont="1" applyFill="1" applyBorder="1"/>
    <xf numFmtId="0" fontId="5" fillId="0" borderId="1" xfId="0" applyFont="1" applyBorder="1"/>
    <xf numFmtId="165" fontId="4" fillId="0" borderId="1" xfId="0" applyNumberFormat="1" applyFont="1" applyBorder="1"/>
    <xf numFmtId="167" fontId="5" fillId="0" borderId="2" xfId="280" applyNumberFormat="1" applyFont="1" applyBorder="1"/>
    <xf numFmtId="167" fontId="5" fillId="0" borderId="4" xfId="280" applyNumberFormat="1" applyFont="1" applyBorder="1"/>
    <xf numFmtId="0" fontId="4" fillId="0" borderId="3" xfId="0" applyFont="1" applyBorder="1"/>
    <xf numFmtId="165" fontId="4" fillId="0" borderId="3" xfId="0" applyNumberFormat="1" applyFont="1" applyBorder="1"/>
    <xf numFmtId="0" fontId="4" fillId="0" borderId="0" xfId="0" applyFont="1"/>
    <xf numFmtId="0" fontId="6" fillId="0" borderId="0" xfId="282" applyFont="1" applyFill="1"/>
    <xf numFmtId="0" fontId="4" fillId="4" borderId="1" xfId="0" applyFont="1" applyFill="1" applyBorder="1"/>
    <xf numFmtId="17" fontId="5" fillId="0" borderId="0" xfId="0" applyNumberFormat="1" applyFont="1"/>
    <xf numFmtId="166" fontId="4" fillId="0" borderId="0" xfId="284" applyNumberFormat="1" applyFont="1" applyFill="1" applyBorder="1"/>
    <xf numFmtId="169" fontId="5" fillId="0" borderId="0" xfId="2734" applyNumberFormat="1" applyFont="1" applyFill="1" applyBorder="1"/>
    <xf numFmtId="169" fontId="5" fillId="0" borderId="0" xfId="2734" applyNumberFormat="1" applyFont="1" applyFill="1" applyBorder="1" applyAlignment="1">
      <alignment horizontal="right"/>
    </xf>
    <xf numFmtId="167" fontId="5" fillId="0" borderId="0" xfId="280" applyNumberFormat="1" applyFont="1" applyFill="1" applyBorder="1"/>
    <xf numFmtId="167" fontId="5" fillId="0" borderId="0" xfId="280" applyNumberFormat="1" applyFont="1" applyFill="1" applyBorder="1" applyAlignment="1">
      <alignment horizontal="right"/>
    </xf>
    <xf numFmtId="0" fontId="4" fillId="0" borderId="1" xfId="0" applyFont="1" applyBorder="1"/>
    <xf numFmtId="166" fontId="4" fillId="0" borderId="0" xfId="0" applyNumberFormat="1" applyFont="1"/>
    <xf numFmtId="0" fontId="5" fillId="0" borderId="4" xfId="0" applyFont="1" applyBorder="1"/>
    <xf numFmtId="167" fontId="5" fillId="0" borderId="0" xfId="280" applyNumberFormat="1" applyFont="1" applyBorder="1"/>
    <xf numFmtId="169" fontId="4" fillId="0" borderId="0" xfId="1" applyNumberFormat="1" applyFont="1" applyBorder="1"/>
    <xf numFmtId="9" fontId="4" fillId="0" borderId="0" xfId="280" applyFont="1" applyBorder="1"/>
    <xf numFmtId="0" fontId="6" fillId="0" borderId="0" xfId="282" applyFont="1"/>
    <xf numFmtId="165" fontId="5" fillId="0" borderId="0" xfId="2743" applyNumberFormat="1" applyFont="1" applyBorder="1"/>
    <xf numFmtId="17" fontId="4" fillId="4" borderId="2" xfId="0" applyNumberFormat="1" applyFont="1" applyFill="1" applyBorder="1"/>
    <xf numFmtId="167" fontId="5" fillId="0" borderId="0" xfId="280" applyNumberFormat="1" applyFont="1"/>
    <xf numFmtId="0" fontId="4" fillId="0" borderId="0" xfId="0" applyFont="1" applyAlignment="1">
      <alignment vertical="center"/>
    </xf>
    <xf numFmtId="0" fontId="4" fillId="4" borderId="0" xfId="0" applyFont="1" applyFill="1"/>
    <xf numFmtId="0" fontId="5" fillId="0" borderId="0" xfId="10" applyFont="1"/>
    <xf numFmtId="9" fontId="5" fillId="0" borderId="4" xfId="280" applyFont="1" applyBorder="1"/>
    <xf numFmtId="167" fontId="5" fillId="0" borderId="4" xfId="14" applyNumberFormat="1" applyFont="1" applyBorder="1" applyAlignment="1">
      <alignment horizontal="right"/>
    </xf>
    <xf numFmtId="0" fontId="4" fillId="0" borderId="0" xfId="10" applyFont="1"/>
    <xf numFmtId="0" fontId="5" fillId="0" borderId="0" xfId="17" applyFont="1"/>
    <xf numFmtId="164" fontId="5" fillId="0" borderId="0" xfId="10" applyNumberFormat="1" applyFont="1"/>
    <xf numFmtId="166" fontId="5" fillId="0" borderId="0" xfId="284" applyNumberFormat="1" applyFont="1"/>
    <xf numFmtId="166" fontId="5" fillId="0" borderId="0" xfId="10" applyNumberFormat="1" applyFont="1"/>
    <xf numFmtId="3" fontId="5" fillId="0" borderId="0" xfId="0" applyNumberFormat="1" applyFont="1"/>
    <xf numFmtId="165" fontId="4" fillId="0" borderId="0" xfId="2742" applyNumberFormat="1" applyFont="1" applyFill="1" applyBorder="1"/>
    <xf numFmtId="166" fontId="4" fillId="0" borderId="0" xfId="284" applyNumberFormat="1" applyFont="1"/>
    <xf numFmtId="167" fontId="5" fillId="0" borderId="2" xfId="280" applyNumberFormat="1" applyFont="1" applyBorder="1" applyAlignment="1">
      <alignment horizontal="right"/>
    </xf>
    <xf numFmtId="167" fontId="5" fillId="0" borderId="2" xfId="14" applyNumberFormat="1" applyFont="1" applyBorder="1" applyAlignment="1">
      <alignment horizontal="right"/>
    </xf>
    <xf numFmtId="167" fontId="5" fillId="0" borderId="4" xfId="280" applyNumberFormat="1" applyFont="1" applyBorder="1" applyAlignment="1">
      <alignment horizontal="right"/>
    </xf>
    <xf numFmtId="171" fontId="5" fillId="0" borderId="0" xfId="10" applyNumberFormat="1" applyFont="1"/>
    <xf numFmtId="167" fontId="5" fillId="0" borderId="0" xfId="10" applyNumberFormat="1" applyFont="1"/>
    <xf numFmtId="168" fontId="5" fillId="0" borderId="0" xfId="10" applyNumberFormat="1" applyFont="1"/>
    <xf numFmtId="164" fontId="5" fillId="0" borderId="0" xfId="284" applyFont="1"/>
    <xf numFmtId="166" fontId="8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167" fontId="4" fillId="0" borderId="3" xfId="280" applyNumberFormat="1" applyFont="1" applyBorder="1"/>
    <xf numFmtId="167" fontId="4" fillId="0" borderId="0" xfId="280" applyNumberFormat="1" applyFont="1" applyBorder="1"/>
    <xf numFmtId="3" fontId="5" fillId="0" borderId="0" xfId="10" applyNumberFormat="1" applyFont="1"/>
    <xf numFmtId="0" fontId="9" fillId="0" borderId="0" xfId="10" applyFont="1"/>
    <xf numFmtId="3" fontId="9" fillId="0" borderId="0" xfId="10" applyNumberFormat="1" applyFont="1"/>
    <xf numFmtId="0" fontId="5" fillId="0" borderId="0" xfId="286" applyFont="1" applyAlignment="1">
      <alignment wrapText="1"/>
    </xf>
    <xf numFmtId="0" fontId="5" fillId="0" borderId="0" xfId="0" applyFont="1" applyAlignment="1">
      <alignment wrapText="1"/>
    </xf>
    <xf numFmtId="3" fontId="5" fillId="0" borderId="0" xfId="286" applyNumberFormat="1" applyFont="1"/>
    <xf numFmtId="0" fontId="5" fillId="0" borderId="0" xfId="285" applyFont="1"/>
    <xf numFmtId="0" fontId="5" fillId="0" borderId="0" xfId="0" applyFont="1" applyAlignment="1">
      <alignment vertical="center"/>
    </xf>
    <xf numFmtId="167" fontId="4" fillId="0" borderId="3" xfId="280" applyNumberFormat="1" applyFont="1" applyFill="1" applyBorder="1" applyAlignment="1">
      <alignment horizontal="right"/>
    </xf>
    <xf numFmtId="0" fontId="4" fillId="4" borderId="4" xfId="0" applyFont="1" applyFill="1" applyBorder="1"/>
    <xf numFmtId="167" fontId="5" fillId="0" borderId="4" xfId="280" applyNumberFormat="1" applyFont="1" applyFill="1" applyBorder="1" applyAlignment="1">
      <alignment horizontal="right"/>
    </xf>
    <xf numFmtId="0" fontId="4" fillId="0" borderId="0" xfId="0" applyFont="1" applyAlignment="1">
      <alignment horizontal="center" vertical="center"/>
    </xf>
    <xf numFmtId="167" fontId="5" fillId="0" borderId="2" xfId="280" applyNumberFormat="1" applyFont="1" applyFill="1" applyBorder="1" applyAlignment="1">
      <alignment horizontal="right"/>
    </xf>
    <xf numFmtId="164" fontId="5" fillId="0" borderId="0" xfId="0" applyNumberFormat="1" applyFont="1"/>
    <xf numFmtId="167" fontId="5" fillId="0" borderId="0" xfId="0" applyNumberFormat="1" applyFont="1"/>
    <xf numFmtId="0" fontId="4" fillId="0" borderId="0" xfId="0" applyFont="1" applyAlignment="1">
      <alignment vertical="top"/>
    </xf>
    <xf numFmtId="166" fontId="5" fillId="0" borderId="0" xfId="1" applyNumberFormat="1" applyFont="1"/>
    <xf numFmtId="0" fontId="6" fillId="0" borderId="0" xfId="282" applyFont="1" applyFill="1" applyBorder="1" applyAlignment="1"/>
    <xf numFmtId="167" fontId="5" fillId="0" borderId="4" xfId="280" applyNumberFormat="1" applyFont="1" applyFill="1" applyBorder="1"/>
    <xf numFmtId="0" fontId="6" fillId="0" borderId="0" xfId="282" applyFont="1" applyFill="1" applyAlignment="1"/>
    <xf numFmtId="0" fontId="11" fillId="0" borderId="0" xfId="0" applyFont="1"/>
    <xf numFmtId="0" fontId="7" fillId="0" borderId="0" xfId="0" applyFont="1" applyAlignment="1">
      <alignment horizontal="center" vertical="center"/>
    </xf>
    <xf numFmtId="9" fontId="4" fillId="0" borderId="0" xfId="280" applyFont="1" applyFill="1" applyBorder="1"/>
    <xf numFmtId="167" fontId="5" fillId="0" borderId="2" xfId="280" applyNumberFormat="1" applyFont="1" applyFill="1" applyBorder="1"/>
    <xf numFmtId="0" fontId="4" fillId="4" borderId="6" xfId="0" applyFont="1" applyFill="1" applyBorder="1"/>
    <xf numFmtId="0" fontId="4" fillId="4" borderId="9" xfId="0" applyFont="1" applyFill="1" applyBorder="1"/>
    <xf numFmtId="0" fontId="4" fillId="4" borderId="7" xfId="0" applyFont="1" applyFill="1" applyBorder="1"/>
    <xf numFmtId="0" fontId="12" fillId="0" borderId="0" xfId="0" applyFont="1"/>
    <xf numFmtId="3" fontId="12" fillId="0" borderId="0" xfId="0" applyNumberFormat="1" applyFont="1"/>
    <xf numFmtId="9" fontId="12" fillId="0" borderId="0" xfId="280" applyFont="1" applyFill="1" applyBorder="1"/>
    <xf numFmtId="0" fontId="13" fillId="0" borderId="0" xfId="0" applyFont="1"/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 wrapText="1"/>
    </xf>
    <xf numFmtId="165" fontId="5" fillId="0" borderId="1" xfId="0" applyNumberFormat="1" applyFont="1" applyBorder="1"/>
    <xf numFmtId="3" fontId="5" fillId="0" borderId="1" xfId="0" applyNumberFormat="1" applyFont="1" applyBorder="1"/>
    <xf numFmtId="167" fontId="5" fillId="0" borderId="1" xfId="280" applyNumberFormat="1" applyFont="1" applyBorder="1"/>
    <xf numFmtId="0" fontId="4" fillId="5" borderId="1" xfId="0" applyFont="1" applyFill="1" applyBorder="1"/>
    <xf numFmtId="3" fontId="4" fillId="5" borderId="1" xfId="0" applyNumberFormat="1" applyFont="1" applyFill="1" applyBorder="1"/>
    <xf numFmtId="167" fontId="4" fillId="5" borderId="1" xfId="280" applyNumberFormat="1" applyFont="1" applyFill="1" applyBorder="1"/>
    <xf numFmtId="0" fontId="11" fillId="3" borderId="0" xfId="0" applyFont="1" applyFill="1"/>
    <xf numFmtId="0" fontId="6" fillId="3" borderId="0" xfId="282" applyFont="1" applyFill="1"/>
    <xf numFmtId="0" fontId="5" fillId="3" borderId="0" xfId="0" applyFont="1" applyFill="1"/>
    <xf numFmtId="0" fontId="14" fillId="3" borderId="0" xfId="0" applyFont="1" applyFill="1"/>
    <xf numFmtId="0" fontId="6" fillId="3" borderId="0" xfId="282" quotePrefix="1" applyFont="1" applyFill="1"/>
    <xf numFmtId="0" fontId="5" fillId="0" borderId="0" xfId="10" applyFont="1" applyAlignment="1">
      <alignment wrapText="1"/>
    </xf>
    <xf numFmtId="165" fontId="5" fillId="0" borderId="0" xfId="2748" applyNumberFormat="1" applyFont="1"/>
    <xf numFmtId="172" fontId="5" fillId="0" borderId="0" xfId="0" applyNumberFormat="1" applyFont="1"/>
    <xf numFmtId="16" fontId="5" fillId="0" borderId="0" xfId="0" applyNumberFormat="1" applyFont="1"/>
    <xf numFmtId="0" fontId="15" fillId="0" borderId="2" xfId="0" applyFont="1" applyBorder="1"/>
    <xf numFmtId="0" fontId="15" fillId="0" borderId="4" xfId="0" applyFont="1" applyBorder="1"/>
    <xf numFmtId="166" fontId="15" fillId="0" borderId="4" xfId="284" applyNumberFormat="1" applyFont="1" applyBorder="1"/>
    <xf numFmtId="0" fontId="15" fillId="0" borderId="3" xfId="0" applyFont="1" applyBorder="1"/>
    <xf numFmtId="0" fontId="17" fillId="0" borderId="0" xfId="0" applyFont="1"/>
    <xf numFmtId="0" fontId="18" fillId="0" borderId="1" xfId="0" applyFont="1" applyBorder="1"/>
    <xf numFmtId="9" fontId="5" fillId="0" borderId="2" xfId="280" applyFont="1" applyBorder="1"/>
    <xf numFmtId="0" fontId="18" fillId="2" borderId="0" xfId="0" applyFont="1" applyFill="1"/>
    <xf numFmtId="165" fontId="4" fillId="0" borderId="4" xfId="0" applyNumberFormat="1" applyFont="1" applyBorder="1"/>
    <xf numFmtId="169" fontId="5" fillId="0" borderId="0" xfId="1" applyNumberFormat="1" applyFont="1" applyBorder="1"/>
    <xf numFmtId="0" fontId="18" fillId="4" borderId="1" xfId="0" applyFont="1" applyFill="1" applyBorder="1"/>
    <xf numFmtId="0" fontId="18" fillId="0" borderId="0" xfId="0" applyFont="1"/>
    <xf numFmtId="165" fontId="15" fillId="0" borderId="0" xfId="1" applyNumberFormat="1" applyFont="1" applyBorder="1"/>
    <xf numFmtId="170" fontId="4" fillId="0" borderId="3" xfId="0" applyNumberFormat="1" applyFont="1" applyBorder="1"/>
    <xf numFmtId="0" fontId="19" fillId="0" borderId="0" xfId="282" applyFont="1" applyFill="1"/>
    <xf numFmtId="3" fontId="4" fillId="0" borderId="0" xfId="0" applyNumberFormat="1" applyFont="1"/>
    <xf numFmtId="4" fontId="4" fillId="0" borderId="0" xfId="0" applyNumberFormat="1" applyFont="1"/>
    <xf numFmtId="0" fontId="4" fillId="5" borderId="2" xfId="0" applyFont="1" applyFill="1" applyBorder="1" applyAlignment="1">
      <alignment vertical="center"/>
    </xf>
    <xf numFmtId="165" fontId="5" fillId="0" borderId="2" xfId="0" applyNumberFormat="1" applyFont="1" applyBorder="1"/>
    <xf numFmtId="165" fontId="5" fillId="0" borderId="4" xfId="0" applyNumberFormat="1" applyFont="1" applyBorder="1"/>
    <xf numFmtId="165" fontId="5" fillId="0" borderId="3" xfId="0" applyNumberFormat="1" applyFont="1" applyBorder="1"/>
    <xf numFmtId="165" fontId="4" fillId="0" borderId="1" xfId="2747" applyNumberFormat="1" applyFont="1" applyBorder="1"/>
    <xf numFmtId="0" fontId="4" fillId="5" borderId="1" xfId="0" applyFont="1" applyFill="1" applyBorder="1" applyAlignment="1">
      <alignment vertical="center"/>
    </xf>
    <xf numFmtId="0" fontId="16" fillId="4" borderId="2" xfId="0" applyFont="1" applyFill="1" applyBorder="1"/>
    <xf numFmtId="0" fontId="16" fillId="4" borderId="2" xfId="0" applyFont="1" applyFill="1" applyBorder="1" applyAlignment="1">
      <alignment vertical="center"/>
    </xf>
    <xf numFmtId="49" fontId="16" fillId="4" borderId="2" xfId="0" applyNumberFormat="1" applyFont="1" applyFill="1" applyBorder="1"/>
    <xf numFmtId="9" fontId="4" fillId="0" borderId="3" xfId="280" applyFont="1" applyBorder="1"/>
    <xf numFmtId="0" fontId="18" fillId="4" borderId="2" xfId="0" applyFont="1" applyFill="1" applyBorder="1"/>
    <xf numFmtId="0" fontId="15" fillId="2" borderId="0" xfId="0" applyFont="1" applyFill="1"/>
    <xf numFmtId="0" fontId="15" fillId="0" borderId="15" xfId="0" applyFont="1" applyBorder="1"/>
    <xf numFmtId="0" fontId="15" fillId="0" borderId="0" xfId="0" applyFont="1"/>
    <xf numFmtId="166" fontId="15" fillId="0" borderId="0" xfId="284" applyNumberFormat="1" applyFont="1"/>
    <xf numFmtId="0" fontId="15" fillId="0" borderId="18" xfId="0" applyFont="1" applyBorder="1"/>
    <xf numFmtId="166" fontId="4" fillId="0" borderId="3" xfId="284" applyNumberFormat="1" applyFont="1" applyBorder="1"/>
    <xf numFmtId="0" fontId="18" fillId="0" borderId="3" xfId="0" applyFont="1" applyBorder="1"/>
    <xf numFmtId="167" fontId="8" fillId="0" borderId="0" xfId="280" applyNumberFormat="1" applyFont="1"/>
    <xf numFmtId="0" fontId="11" fillId="0" borderId="0" xfId="17" applyFont="1"/>
    <xf numFmtId="167" fontId="5" fillId="0" borderId="3" xfId="280" applyNumberFormat="1" applyFont="1" applyBorder="1"/>
    <xf numFmtId="0" fontId="4" fillId="5" borderId="2" xfId="0" applyFont="1" applyFill="1" applyBorder="1"/>
    <xf numFmtId="0" fontId="4" fillId="0" borderId="2" xfId="0" applyFont="1" applyBorder="1"/>
    <xf numFmtId="17" fontId="5" fillId="0" borderId="4" xfId="0" applyNumberFormat="1" applyFont="1" applyBorder="1"/>
    <xf numFmtId="0" fontId="21" fillId="0" borderId="0" xfId="0" applyFont="1"/>
    <xf numFmtId="169" fontId="5" fillId="0" borderId="4" xfId="1" applyNumberFormat="1" applyFont="1" applyBorder="1"/>
    <xf numFmtId="166" fontId="21" fillId="0" borderId="0" xfId="0" applyNumberFormat="1" applyFont="1"/>
    <xf numFmtId="166" fontId="21" fillId="0" borderId="0" xfId="284" applyNumberFormat="1" applyFont="1"/>
    <xf numFmtId="166" fontId="15" fillId="0" borderId="2" xfId="284" applyNumberFormat="1" applyFont="1" applyBorder="1"/>
    <xf numFmtId="165" fontId="4" fillId="0" borderId="0" xfId="2750" applyNumberFormat="1" applyFont="1" applyBorder="1"/>
    <xf numFmtId="167" fontId="4" fillId="0" borderId="0" xfId="280" applyNumberFormat="1" applyFont="1" applyFill="1" applyBorder="1" applyAlignment="1">
      <alignment horizontal="right"/>
    </xf>
    <xf numFmtId="166" fontId="15" fillId="0" borderId="3" xfId="284" applyNumberFormat="1" applyFont="1" applyBorder="1"/>
    <xf numFmtId="167" fontId="4" fillId="0" borderId="3" xfId="280" applyNumberFormat="1" applyFont="1" applyBorder="1" applyAlignment="1">
      <alignment horizontal="right"/>
    </xf>
    <xf numFmtId="166" fontId="5" fillId="0" borderId="4" xfId="0" applyNumberFormat="1" applyFont="1" applyBorder="1"/>
    <xf numFmtId="169" fontId="5" fillId="0" borderId="3" xfId="1" applyNumberFormat="1" applyFont="1" applyBorder="1"/>
    <xf numFmtId="165" fontId="15" fillId="0" borderId="2" xfId="1" applyNumberFormat="1" applyFont="1" applyBorder="1"/>
    <xf numFmtId="165" fontId="15" fillId="0" borderId="4" xfId="1" applyNumberFormat="1" applyFont="1" applyBorder="1"/>
    <xf numFmtId="165" fontId="18" fillId="0" borderId="1" xfId="1" applyNumberFormat="1" applyFont="1" applyBorder="1"/>
    <xf numFmtId="166" fontId="5" fillId="0" borderId="2" xfId="0" applyNumberFormat="1" applyFont="1" applyBorder="1"/>
    <xf numFmtId="0" fontId="16" fillId="0" borderId="3" xfId="0" applyFont="1" applyBorder="1"/>
    <xf numFmtId="165" fontId="16" fillId="0" borderId="3" xfId="0" applyNumberFormat="1" applyFont="1" applyBorder="1"/>
    <xf numFmtId="166" fontId="16" fillId="0" borderId="3" xfId="0" applyNumberFormat="1" applyFont="1" applyBorder="1"/>
    <xf numFmtId="0" fontId="22" fillId="4" borderId="0" xfId="0" applyFont="1" applyFill="1"/>
    <xf numFmtId="165" fontId="15" fillId="0" borderId="4" xfId="0" applyNumberFormat="1" applyFont="1" applyBorder="1"/>
    <xf numFmtId="165" fontId="18" fillId="0" borderId="1" xfId="0" applyNumberFormat="1" applyFont="1" applyBorder="1"/>
    <xf numFmtId="169" fontId="4" fillId="0" borderId="3" xfId="0" applyNumberFormat="1" applyFont="1" applyBorder="1"/>
    <xf numFmtId="0" fontId="4" fillId="0" borderId="0" xfId="0" applyFont="1" applyAlignment="1">
      <alignment horizontal="center"/>
    </xf>
    <xf numFmtId="165" fontId="5" fillId="0" borderId="0" xfId="2" applyNumberFormat="1" applyFont="1" applyFill="1" applyBorder="1"/>
    <xf numFmtId="165" fontId="5" fillId="0" borderId="0" xfId="2" applyNumberFormat="1" applyFont="1" applyBorder="1"/>
    <xf numFmtId="165" fontId="15" fillId="0" borderId="16" xfId="0" applyNumberFormat="1" applyFont="1" applyBorder="1"/>
    <xf numFmtId="165" fontId="15" fillId="0" borderId="19" xfId="0" applyNumberFormat="1" applyFont="1" applyBorder="1"/>
    <xf numFmtId="165" fontId="15" fillId="0" borderId="3" xfId="0" applyNumberFormat="1" applyFont="1" applyBorder="1"/>
    <xf numFmtId="165" fontId="17" fillId="0" borderId="0" xfId="2754" applyNumberFormat="1" applyFont="1" applyBorder="1"/>
    <xf numFmtId="165" fontId="17" fillId="0" borderId="0" xfId="0" applyNumberFormat="1" applyFont="1"/>
    <xf numFmtId="167" fontId="17" fillId="0" borderId="0" xfId="280" applyNumberFormat="1" applyFont="1" applyBorder="1"/>
    <xf numFmtId="167" fontId="15" fillId="0" borderId="4" xfId="280" applyNumberFormat="1" applyFont="1" applyBorder="1"/>
    <xf numFmtId="165" fontId="18" fillId="0" borderId="1" xfId="2746" applyNumberFormat="1" applyFont="1" applyBorder="1" applyAlignment="1">
      <alignment horizontal="right"/>
    </xf>
    <xf numFmtId="167" fontId="18" fillId="0" borderId="1" xfId="280" applyNumberFormat="1" applyFont="1" applyBorder="1"/>
    <xf numFmtId="9" fontId="18" fillId="0" borderId="1" xfId="280" applyFont="1" applyBorder="1"/>
    <xf numFmtId="165" fontId="15" fillId="0" borderId="3" xfId="1" applyNumberFormat="1" applyFont="1" applyBorder="1"/>
    <xf numFmtId="165" fontId="4" fillId="0" borderId="1" xfId="1" applyNumberFormat="1" applyFont="1" applyBorder="1"/>
    <xf numFmtId="165" fontId="4" fillId="0" borderId="3" xfId="2756" applyNumberFormat="1" applyFont="1" applyBorder="1"/>
    <xf numFmtId="165" fontId="4" fillId="0" borderId="3" xfId="10" applyNumberFormat="1" applyFont="1" applyBorder="1"/>
    <xf numFmtId="167" fontId="4" fillId="0" borderId="3" xfId="14" applyNumberFormat="1" applyFont="1" applyBorder="1" applyAlignment="1">
      <alignment horizontal="right"/>
    </xf>
    <xf numFmtId="166" fontId="15" fillId="0" borderId="0" xfId="284" applyNumberFormat="1" applyFont="1" applyBorder="1"/>
    <xf numFmtId="0" fontId="18" fillId="0" borderId="0" xfId="0" applyFont="1" applyAlignment="1">
      <alignment horizontal="center"/>
    </xf>
    <xf numFmtId="0" fontId="15" fillId="0" borderId="16" xfId="0" applyFont="1" applyBorder="1"/>
    <xf numFmtId="165" fontId="18" fillId="0" borderId="0" xfId="2756" applyNumberFormat="1" applyFont="1" applyBorder="1"/>
    <xf numFmtId="165" fontId="15" fillId="0" borderId="0" xfId="2756" applyNumberFormat="1" applyFont="1" applyBorder="1"/>
    <xf numFmtId="166" fontId="18" fillId="0" borderId="3" xfId="0" applyNumberFormat="1" applyFont="1" applyBorder="1"/>
    <xf numFmtId="165" fontId="15" fillId="0" borderId="0" xfId="2739" applyNumberFormat="1" applyFont="1" applyBorder="1"/>
    <xf numFmtId="0" fontId="4" fillId="4" borderId="2" xfId="0" applyFont="1" applyFill="1" applyBorder="1" applyAlignment="1">
      <alignment vertical="center"/>
    </xf>
    <xf numFmtId="0" fontId="11" fillId="4" borderId="0" xfId="0" applyFont="1" applyFill="1"/>
    <xf numFmtId="0" fontId="5" fillId="0" borderId="3" xfId="0" applyFont="1" applyBorder="1"/>
    <xf numFmtId="0" fontId="15" fillId="2" borderId="7" xfId="0" applyFont="1" applyFill="1" applyBorder="1"/>
    <xf numFmtId="166" fontId="15" fillId="0" borderId="3" xfId="0" applyNumberFormat="1" applyFont="1" applyBorder="1"/>
    <xf numFmtId="0" fontId="15" fillId="0" borderId="7" xfId="0" applyFont="1" applyBorder="1"/>
    <xf numFmtId="165" fontId="4" fillId="0" borderId="0" xfId="0" applyNumberFormat="1" applyFont="1"/>
    <xf numFmtId="165" fontId="4" fillId="0" borderId="1" xfId="2756" applyNumberFormat="1" applyFont="1" applyBorder="1"/>
    <xf numFmtId="9" fontId="4" fillId="0" borderId="1" xfId="280" applyFont="1" applyBorder="1"/>
    <xf numFmtId="167" fontId="4" fillId="0" borderId="1" xfId="280" applyNumberFormat="1" applyFont="1" applyBorder="1"/>
    <xf numFmtId="167" fontId="4" fillId="0" borderId="1" xfId="14" applyNumberFormat="1" applyFont="1" applyBorder="1" applyAlignment="1">
      <alignment horizontal="right"/>
    </xf>
    <xf numFmtId="0" fontId="24" fillId="0" borderId="1" xfId="0" applyFont="1" applyBorder="1"/>
    <xf numFmtId="16" fontId="24" fillId="0" borderId="1" xfId="0" applyNumberFormat="1" applyFont="1" applyBorder="1"/>
    <xf numFmtId="167" fontId="5" fillId="0" borderId="3" xfId="280" applyNumberFormat="1" applyFont="1" applyFill="1" applyBorder="1"/>
    <xf numFmtId="169" fontId="5" fillId="0" borderId="0" xfId="1" applyNumberFormat="1" applyFont="1" applyFill="1" applyBorder="1"/>
    <xf numFmtId="170" fontId="15" fillId="0" borderId="4" xfId="284" applyNumberFormat="1" applyFont="1" applyBorder="1"/>
    <xf numFmtId="170" fontId="15" fillId="0" borderId="3" xfId="284" applyNumberFormat="1" applyFont="1" applyBorder="1"/>
    <xf numFmtId="170" fontId="15" fillId="0" borderId="0" xfId="0" applyNumberFormat="1" applyFont="1"/>
    <xf numFmtId="0" fontId="15" fillId="6" borderId="4" xfId="0" applyFont="1" applyFill="1" applyBorder="1"/>
    <xf numFmtId="173" fontId="15" fillId="6" borderId="2" xfId="0" applyNumberFormat="1" applyFont="1" applyFill="1" applyBorder="1"/>
    <xf numFmtId="173" fontId="15" fillId="6" borderId="4" xfId="0" applyNumberFormat="1" applyFont="1" applyFill="1" applyBorder="1"/>
    <xf numFmtId="173" fontId="15" fillId="0" borderId="4" xfId="0" applyNumberFormat="1" applyFont="1" applyBorder="1"/>
    <xf numFmtId="173" fontId="18" fillId="0" borderId="1" xfId="0" applyNumberFormat="1" applyFont="1" applyBorder="1"/>
    <xf numFmtId="0" fontId="5" fillId="0" borderId="2" xfId="0" applyFont="1" applyBorder="1"/>
    <xf numFmtId="165" fontId="5" fillId="0" borderId="0" xfId="2764" applyNumberFormat="1" applyFont="1"/>
    <xf numFmtId="165" fontId="5" fillId="0" borderId="4" xfId="2754" applyNumberFormat="1" applyFont="1" applyBorder="1"/>
    <xf numFmtId="165" fontId="5" fillId="0" borderId="1" xfId="1" applyNumberFormat="1" applyFont="1" applyBorder="1"/>
    <xf numFmtId="165" fontId="4" fillId="0" borderId="5" xfId="2746" applyNumberFormat="1" applyFont="1" applyBorder="1" applyAlignment="1">
      <alignment horizontal="right"/>
    </xf>
    <xf numFmtId="165" fontId="15" fillId="0" borderId="2" xfId="2764" applyNumberFormat="1" applyFont="1" applyBorder="1"/>
    <xf numFmtId="165" fontId="15" fillId="0" borderId="6" xfId="2764" applyNumberFormat="1" applyFont="1" applyBorder="1"/>
    <xf numFmtId="165" fontId="15" fillId="0" borderId="4" xfId="2764" applyNumberFormat="1" applyFont="1" applyBorder="1"/>
    <xf numFmtId="165" fontId="15" fillId="0" borderId="16" xfId="2764" applyNumberFormat="1" applyFont="1" applyBorder="1"/>
    <xf numFmtId="165" fontId="15" fillId="0" borderId="3" xfId="2764" applyNumberFormat="1" applyFont="1" applyBorder="1"/>
    <xf numFmtId="165" fontId="15" fillId="0" borderId="19" xfId="2764" applyNumberFormat="1" applyFont="1" applyBorder="1"/>
    <xf numFmtId="165" fontId="15" fillId="0" borderId="0" xfId="2764" applyNumberFormat="1" applyFont="1"/>
    <xf numFmtId="165" fontId="15" fillId="0" borderId="2" xfId="0" applyNumberFormat="1" applyFont="1" applyBorder="1"/>
    <xf numFmtId="0" fontId="25" fillId="0" borderId="2" xfId="0" applyFont="1" applyBorder="1"/>
    <xf numFmtId="165" fontId="25" fillId="0" borderId="2" xfId="2765" applyNumberFormat="1" applyFont="1" applyBorder="1"/>
    <xf numFmtId="167" fontId="25" fillId="0" borderId="2" xfId="280" applyNumberFormat="1" applyFont="1" applyFill="1" applyBorder="1"/>
    <xf numFmtId="166" fontId="25" fillId="0" borderId="2" xfId="0" applyNumberFormat="1" applyFont="1" applyBorder="1"/>
    <xf numFmtId="0" fontId="25" fillId="0" borderId="4" xfId="0" applyFont="1" applyBorder="1"/>
    <xf numFmtId="165" fontId="25" fillId="0" borderId="4" xfId="2765" applyNumberFormat="1" applyFont="1" applyBorder="1"/>
    <xf numFmtId="167" fontId="25" fillId="0" borderId="4" xfId="280" applyNumberFormat="1" applyFont="1" applyFill="1" applyBorder="1"/>
    <xf numFmtId="166" fontId="25" fillId="0" borderId="4" xfId="0" applyNumberFormat="1" applyFont="1" applyBorder="1"/>
    <xf numFmtId="9" fontId="16" fillId="0" borderId="3" xfId="280" applyFont="1" applyFill="1" applyBorder="1"/>
    <xf numFmtId="165" fontId="15" fillId="0" borderId="2" xfId="2765" applyNumberFormat="1" applyFont="1" applyBorder="1"/>
    <xf numFmtId="165" fontId="15" fillId="0" borderId="4" xfId="2765" applyNumberFormat="1" applyFont="1" applyBorder="1"/>
    <xf numFmtId="165" fontId="5" fillId="0" borderId="2" xfId="2765" applyNumberFormat="1" applyFont="1" applyBorder="1"/>
    <xf numFmtId="165" fontId="5" fillId="0" borderId="4" xfId="2765" applyNumberFormat="1" applyFont="1" applyBorder="1"/>
    <xf numFmtId="166" fontId="4" fillId="0" borderId="3" xfId="0" applyNumberFormat="1" applyFont="1" applyBorder="1"/>
    <xf numFmtId="3" fontId="26" fillId="0" borderId="0" xfId="1" applyNumberFormat="1" applyFont="1" applyBorder="1"/>
    <xf numFmtId="3" fontId="15" fillId="0" borderId="0" xfId="0" applyNumberFormat="1" applyFont="1"/>
    <xf numFmtId="165" fontId="4" fillId="0" borderId="3" xfId="2764" applyNumberFormat="1" applyFont="1" applyBorder="1"/>
    <xf numFmtId="165" fontId="25" fillId="0" borderId="4" xfId="2764" applyNumberFormat="1" applyFont="1" applyBorder="1"/>
    <xf numFmtId="166" fontId="5" fillId="0" borderId="4" xfId="284" applyNumberFormat="1" applyFont="1" applyBorder="1"/>
    <xf numFmtId="165" fontId="4" fillId="0" borderId="4" xfId="2750" applyNumberFormat="1" applyFont="1" applyBorder="1"/>
    <xf numFmtId="167" fontId="5" fillId="0" borderId="3" xfId="280" applyNumberFormat="1" applyFont="1" applyBorder="1" applyAlignment="1">
      <alignment horizontal="right"/>
    </xf>
    <xf numFmtId="167" fontId="4" fillId="0" borderId="3" xfId="0" applyNumberFormat="1" applyFont="1" applyBorder="1"/>
    <xf numFmtId="9" fontId="4" fillId="0" borderId="3" xfId="0" applyNumberFormat="1" applyFont="1" applyBorder="1"/>
    <xf numFmtId="165" fontId="5" fillId="0" borderId="3" xfId="2765" applyNumberFormat="1" applyFont="1" applyBorder="1"/>
    <xf numFmtId="165" fontId="15" fillId="0" borderId="2" xfId="2766" applyNumberFormat="1" applyFont="1" applyBorder="1"/>
    <xf numFmtId="165" fontId="15" fillId="0" borderId="4" xfId="2766" applyNumberFormat="1" applyFont="1" applyBorder="1"/>
    <xf numFmtId="165" fontId="15" fillId="0" borderId="3" xfId="2766" applyNumberFormat="1" applyFont="1" applyBorder="1"/>
    <xf numFmtId="0" fontId="18" fillId="5" borderId="2" xfId="0" applyFont="1" applyFill="1" applyBorder="1"/>
    <xf numFmtId="165" fontId="15" fillId="0" borderId="0" xfId="2766" applyNumberFormat="1" applyFont="1"/>
    <xf numFmtId="165" fontId="5" fillId="6" borderId="2" xfId="1" applyNumberFormat="1" applyFont="1" applyFill="1" applyBorder="1"/>
    <xf numFmtId="165" fontId="5" fillId="0" borderId="0" xfId="1" applyNumberFormat="1" applyFont="1"/>
    <xf numFmtId="165" fontId="5" fillId="6" borderId="4" xfId="1" applyNumberFormat="1" applyFont="1" applyFill="1" applyBorder="1"/>
    <xf numFmtId="165" fontId="5" fillId="0" borderId="4" xfId="1" applyNumberFormat="1" applyFont="1" applyBorder="1"/>
    <xf numFmtId="173" fontId="5" fillId="0" borderId="0" xfId="0" applyNumberFormat="1" applyFont="1"/>
    <xf numFmtId="43" fontId="5" fillId="0" borderId="0" xfId="0" applyNumberFormat="1" applyFont="1"/>
    <xf numFmtId="16" fontId="18" fillId="0" borderId="1" xfId="0" applyNumberFormat="1" applyFont="1" applyBorder="1"/>
    <xf numFmtId="0" fontId="15" fillId="0" borderId="7" xfId="10" applyFont="1" applyBorder="1"/>
    <xf numFmtId="0" fontId="15" fillId="0" borderId="0" xfId="10" applyFont="1"/>
    <xf numFmtId="0" fontId="18" fillId="0" borderId="0" xfId="10" applyFont="1"/>
    <xf numFmtId="165" fontId="15" fillId="0" borderId="6" xfId="2739" applyNumberFormat="1" applyFont="1" applyBorder="1"/>
    <xf numFmtId="165" fontId="15" fillId="0" borderId="16" xfId="2739" applyNumberFormat="1" applyFont="1" applyBorder="1"/>
    <xf numFmtId="165" fontId="18" fillId="0" borderId="16" xfId="2739" applyNumberFormat="1" applyFont="1" applyBorder="1"/>
    <xf numFmtId="0" fontId="15" fillId="0" borderId="19" xfId="0" applyFont="1" applyBorder="1"/>
    <xf numFmtId="167" fontId="17" fillId="0" borderId="0" xfId="280" applyNumberFormat="1" applyFont="1"/>
    <xf numFmtId="169" fontId="4" fillId="0" borderId="4" xfId="1" applyNumberFormat="1" applyFont="1" applyBorder="1"/>
    <xf numFmtId="169" fontId="4" fillId="0" borderId="3" xfId="1" applyNumberFormat="1" applyFont="1" applyBorder="1"/>
    <xf numFmtId="167" fontId="5" fillId="0" borderId="15" xfId="280" applyNumberFormat="1" applyFont="1" applyFill="1" applyBorder="1" applyAlignment="1">
      <alignment horizontal="right"/>
    </xf>
    <xf numFmtId="167" fontId="5" fillId="0" borderId="9" xfId="280" applyNumberFormat="1" applyFont="1" applyFill="1" applyBorder="1" applyAlignment="1">
      <alignment horizontal="right"/>
    </xf>
    <xf numFmtId="167" fontId="5" fillId="0" borderId="15" xfId="280" applyNumberFormat="1" applyFont="1" applyBorder="1" applyAlignment="1">
      <alignment horizontal="right"/>
    </xf>
    <xf numFmtId="0" fontId="17" fillId="0" borderId="2" xfId="0" applyFont="1" applyBorder="1"/>
    <xf numFmtId="165" fontId="17" fillId="0" borderId="2" xfId="2767" applyNumberFormat="1" applyFont="1" applyBorder="1"/>
    <xf numFmtId="0" fontId="17" fillId="0" borderId="4" xfId="0" applyFont="1" applyBorder="1"/>
    <xf numFmtId="165" fontId="17" fillId="0" borderId="4" xfId="2767" applyNumberFormat="1" applyFont="1" applyBorder="1"/>
    <xf numFmtId="0" fontId="17" fillId="0" borderId="3" xfId="0" applyFont="1" applyBorder="1"/>
    <xf numFmtId="165" fontId="17" fillId="0" borderId="3" xfId="2767" applyNumberFormat="1" applyFont="1" applyBorder="1"/>
    <xf numFmtId="167" fontId="5" fillId="0" borderId="0" xfId="280" applyNumberFormat="1" applyFont="1" applyBorder="1" applyAlignment="1">
      <alignment horizontal="right"/>
    </xf>
    <xf numFmtId="167" fontId="4" fillId="0" borderId="0" xfId="280" applyNumberFormat="1" applyFont="1" applyBorder="1" applyAlignment="1">
      <alignment horizontal="right"/>
    </xf>
    <xf numFmtId="166" fontId="15" fillId="0" borderId="4" xfId="284" applyNumberFormat="1" applyFont="1" applyFill="1" applyBorder="1"/>
    <xf numFmtId="165" fontId="5" fillId="0" borderId="0" xfId="2764" applyNumberFormat="1" applyFont="1" applyFill="1"/>
    <xf numFmtId="166" fontId="15" fillId="0" borderId="0" xfId="284" applyNumberFormat="1" applyFont="1" applyFill="1" applyBorder="1"/>
    <xf numFmtId="0" fontId="18" fillId="4" borderId="2" xfId="0" applyFont="1" applyFill="1" applyBorder="1" applyAlignment="1">
      <alignment vertical="center"/>
    </xf>
    <xf numFmtId="0" fontId="28" fillId="3" borderId="0" xfId="282" applyFont="1" applyFill="1"/>
    <xf numFmtId="0" fontId="11" fillId="3" borderId="0" xfId="0" applyFont="1" applyFill="1" applyAlignment="1">
      <alignment horizontal="left"/>
    </xf>
    <xf numFmtId="0" fontId="4" fillId="3" borderId="12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0" fontId="4" fillId="3" borderId="14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6" fillId="0" borderId="0" xfId="282" applyFont="1" applyFill="1" applyAlignment="1">
      <alignment horizontal="center"/>
    </xf>
    <xf numFmtId="0" fontId="4" fillId="0" borderId="1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6" fillId="0" borderId="0" xfId="282" applyFont="1" applyAlignment="1">
      <alignment horizontal="center"/>
    </xf>
    <xf numFmtId="0" fontId="16" fillId="4" borderId="1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4" borderId="1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17" fontId="4" fillId="4" borderId="1" xfId="0" applyNumberFormat="1" applyFont="1" applyFill="1" applyBorder="1" applyAlignment="1">
      <alignment horizontal="center"/>
    </xf>
    <xf numFmtId="0" fontId="10" fillId="0" borderId="0" xfId="282" applyFont="1" applyFill="1" applyAlignment="1">
      <alignment horizontal="center"/>
    </xf>
    <xf numFmtId="0" fontId="4" fillId="4" borderId="10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" fillId="0" borderId="0" xfId="282" quotePrefix="1" applyFont="1" applyAlignment="1">
      <alignment horizontal="center"/>
    </xf>
    <xf numFmtId="0" fontId="4" fillId="0" borderId="0" xfId="285" applyFont="1" applyAlignment="1">
      <alignment horizontal="left"/>
    </xf>
    <xf numFmtId="0" fontId="4" fillId="4" borderId="1" xfId="10" applyFont="1" applyFill="1" applyBorder="1" applyAlignment="1">
      <alignment horizontal="center" vertical="center"/>
    </xf>
    <xf numFmtId="0" fontId="4" fillId="4" borderId="2" xfId="1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4" borderId="4" xfId="1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/>
    </xf>
    <xf numFmtId="0" fontId="18" fillId="4" borderId="1" xfId="1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/>
    </xf>
    <xf numFmtId="0" fontId="18" fillId="4" borderId="10" xfId="10" applyFont="1" applyFill="1" applyBorder="1" applyAlignment="1">
      <alignment horizontal="center"/>
    </xf>
    <xf numFmtId="0" fontId="18" fillId="4" borderId="11" xfId="10" applyFont="1" applyFill="1" applyBorder="1" applyAlignment="1">
      <alignment horizontal="center"/>
    </xf>
    <xf numFmtId="0" fontId="18" fillId="4" borderId="5" xfId="1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4" fillId="4" borderId="10" xfId="0" applyFont="1" applyFill="1" applyBorder="1" applyAlignment="1">
      <alignment horizontal="center" wrapText="1"/>
    </xf>
    <xf numFmtId="0" fontId="4" fillId="4" borderId="11" xfId="0" applyFont="1" applyFill="1" applyBorder="1" applyAlignment="1">
      <alignment horizontal="center" wrapText="1"/>
    </xf>
    <xf numFmtId="0" fontId="4" fillId="4" borderId="5" xfId="0" applyFont="1" applyFill="1" applyBorder="1" applyAlignment="1">
      <alignment horizontal="center" wrapText="1"/>
    </xf>
    <xf numFmtId="0" fontId="4" fillId="4" borderId="9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</cellXfs>
  <cellStyles count="276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39C381B8-DC6D-48B0-AD36-DA3E8A75058B}"/>
    <cellStyle name="Comma 10 10 2 2 2 2" xfId="2754" xr:uid="{0AD021C7-9CED-4756-B033-3EBC526DA0CB}"/>
    <cellStyle name="Comma 10 11" xfId="318" xr:uid="{00000000-0005-0000-0000-000005000000}"/>
    <cellStyle name="Comma 10 2" xfId="42" xr:uid="{00000000-0005-0000-0000-000006000000}"/>
    <cellStyle name="Comma 10 2 10" xfId="322" xr:uid="{00000000-0005-0000-0000-000007000000}"/>
    <cellStyle name="Comma 10 2 2" xfId="6" xr:uid="{00000000-0005-0000-0000-000008000000}"/>
    <cellStyle name="Comma 10 2 2 2" xfId="7" xr:uid="{00000000-0005-0000-0000-000009000000}"/>
    <cellStyle name="Comma 10 2 2 2 2" xfId="16" xr:uid="{00000000-0005-0000-0000-00000A000000}"/>
    <cellStyle name="Comma 10 2 2 2 2 2" xfId="273" xr:uid="{00000000-0005-0000-0000-00000B000000}"/>
    <cellStyle name="Comma 10 2 2 2 2 2 2" xfId="820" xr:uid="{00000000-0005-0000-0000-00000C000000}"/>
    <cellStyle name="Comma 10 2 2 2 2 2 2 2" xfId="289" xr:uid="{00000000-0005-0000-0000-00000D000000}"/>
    <cellStyle name="Comma 10 2 2 2 2 2 2 2 2" xfId="295" xr:uid="{00000000-0005-0000-0000-00000E000000}"/>
    <cellStyle name="Comma 10 2 2 2 2 2 2 2 2 2" xfId="2438" xr:uid="{00000000-0005-0000-0000-00000F000000}"/>
    <cellStyle name="Comma 10 2 2 2 2 2 2 2 3" xfId="2726" xr:uid="{00000000-0005-0000-0000-000010000000}"/>
    <cellStyle name="Comma 10 2 2 2 2 2 2 2 4" xfId="1358" xr:uid="{00000000-0005-0000-0000-000011000000}"/>
    <cellStyle name="Comma 10 2 2 2 2 2 2 3" xfId="1900" xr:uid="{00000000-0005-0000-0000-000012000000}"/>
    <cellStyle name="Comma 10 2 2 2 2 2 3" xfId="1091" xr:uid="{00000000-0005-0000-0000-000013000000}"/>
    <cellStyle name="Comma 10 2 2 2 2 2 3 2" xfId="2171" xr:uid="{00000000-0005-0000-0000-000014000000}"/>
    <cellStyle name="Comma 10 2 2 2 2 2 4" xfId="1633" xr:uid="{00000000-0005-0000-0000-000015000000}"/>
    <cellStyle name="Comma 10 2 2 2 2 2 5" xfId="2714" xr:uid="{00000000-0005-0000-0000-000016000000}"/>
    <cellStyle name="Comma 10 2 2 2 2 2 6" xfId="553" xr:uid="{00000000-0005-0000-0000-000017000000}"/>
    <cellStyle name="Comma 10 2 2 2 2 3" xfId="577" xr:uid="{00000000-0005-0000-0000-000018000000}"/>
    <cellStyle name="Comma 10 2 2 2 2 3 2" xfId="1115" xr:uid="{00000000-0005-0000-0000-000019000000}"/>
    <cellStyle name="Comma 10 2 2 2 2 3 2 2" xfId="2195" xr:uid="{00000000-0005-0000-0000-00001A000000}"/>
    <cellStyle name="Comma 10 2 2 2 2 3 3" xfId="1657" xr:uid="{00000000-0005-0000-0000-00001B000000}"/>
    <cellStyle name="Comma 10 2 2 2 2 4" xfId="848" xr:uid="{00000000-0005-0000-0000-00001C000000}"/>
    <cellStyle name="Comma 10 2 2 2 2 4 2" xfId="1928" xr:uid="{00000000-0005-0000-0000-00001D000000}"/>
    <cellStyle name="Comma 10 2 2 2 2 5" xfId="1390" xr:uid="{00000000-0005-0000-0000-00001E000000}"/>
    <cellStyle name="Comma 10 2 2 2 2 6" xfId="2471" xr:uid="{00000000-0005-0000-0000-00001F000000}"/>
    <cellStyle name="Comma 10 2 2 2 2 7" xfId="310" xr:uid="{00000000-0005-0000-0000-000020000000}"/>
    <cellStyle name="Comma 10 2 2 2 3" xfId="209" xr:uid="{00000000-0005-0000-0000-000021000000}"/>
    <cellStyle name="Comma 10 2 2 2 3 2" xfId="756" xr:uid="{00000000-0005-0000-0000-000022000000}"/>
    <cellStyle name="Comma 10 2 2 2 3 2 2" xfId="1294" xr:uid="{00000000-0005-0000-0000-000023000000}"/>
    <cellStyle name="Comma 10 2 2 2 3 2 2 2" xfId="2374" xr:uid="{00000000-0005-0000-0000-000024000000}"/>
    <cellStyle name="Comma 10 2 2 2 3 2 3" xfId="1836" xr:uid="{00000000-0005-0000-0000-000025000000}"/>
    <cellStyle name="Comma 10 2 2 2 3 3" xfId="1027" xr:uid="{00000000-0005-0000-0000-000026000000}"/>
    <cellStyle name="Comma 10 2 2 2 3 3 2" xfId="2107" xr:uid="{00000000-0005-0000-0000-000027000000}"/>
    <cellStyle name="Comma 10 2 2 2 3 4" xfId="1569" xr:uid="{00000000-0005-0000-0000-000028000000}"/>
    <cellStyle name="Comma 10 2 2 2 3 5" xfId="2650" xr:uid="{00000000-0005-0000-0000-000029000000}"/>
    <cellStyle name="Comma 10 2 2 2 3 6" xfId="489" xr:uid="{00000000-0005-0000-0000-00002A000000}"/>
    <cellStyle name="Comma 10 2 2 2 4" xfId="571" xr:uid="{00000000-0005-0000-0000-00002B000000}"/>
    <cellStyle name="Comma 10 2 2 2 4 2" xfId="1109" xr:uid="{00000000-0005-0000-0000-00002C000000}"/>
    <cellStyle name="Comma 10 2 2 2 4 2 2" xfId="2189" xr:uid="{00000000-0005-0000-0000-00002D000000}"/>
    <cellStyle name="Comma 10 2 2 2 4 3" xfId="1651" xr:uid="{00000000-0005-0000-0000-00002E000000}"/>
    <cellStyle name="Comma 10 2 2 2 5" xfId="842" xr:uid="{00000000-0005-0000-0000-00002F000000}"/>
    <cellStyle name="Comma 10 2 2 2 5 2" xfId="1922" xr:uid="{00000000-0005-0000-0000-000030000000}"/>
    <cellStyle name="Comma 10 2 2 2 6" xfId="1384" xr:uid="{00000000-0005-0000-0000-000031000000}"/>
    <cellStyle name="Comma 10 2 2 2 7" xfId="2465" xr:uid="{00000000-0005-0000-0000-000032000000}"/>
    <cellStyle name="Comma 10 2 2 2 8" xfId="304" xr:uid="{00000000-0005-0000-0000-000033000000}"/>
    <cellStyle name="Comma 10 2 2 3" xfId="115" xr:uid="{00000000-0005-0000-0000-000034000000}"/>
    <cellStyle name="Comma 10 2 2 3 2" xfId="241" xr:uid="{00000000-0005-0000-0000-000035000000}"/>
    <cellStyle name="Comma 10 2 2 3 2 2" xfId="788" xr:uid="{00000000-0005-0000-0000-000036000000}"/>
    <cellStyle name="Comma 10 2 2 3 2 2 2" xfId="1326" xr:uid="{00000000-0005-0000-0000-000037000000}"/>
    <cellStyle name="Comma 10 2 2 3 2 2 2 2" xfId="2406" xr:uid="{00000000-0005-0000-0000-000038000000}"/>
    <cellStyle name="Comma 10 2 2 3 2 2 3" xfId="1868" xr:uid="{00000000-0005-0000-0000-000039000000}"/>
    <cellStyle name="Comma 10 2 2 3 2 3" xfId="1059" xr:uid="{00000000-0005-0000-0000-00003A000000}"/>
    <cellStyle name="Comma 10 2 2 3 2 3 2" xfId="2139" xr:uid="{00000000-0005-0000-0000-00003B000000}"/>
    <cellStyle name="Comma 10 2 2 3 2 4" xfId="1601" xr:uid="{00000000-0005-0000-0000-00003C000000}"/>
    <cellStyle name="Comma 10 2 2 3 2 5" xfId="2682" xr:uid="{00000000-0005-0000-0000-00003D000000}"/>
    <cellStyle name="Comma 10 2 2 3 2 6" xfId="521" xr:uid="{00000000-0005-0000-0000-00003E000000}"/>
    <cellStyle name="Comma 10 2 2 3 3" xfId="662" xr:uid="{00000000-0005-0000-0000-00003F000000}"/>
    <cellStyle name="Comma 10 2 2 3 3 2" xfId="1200" xr:uid="{00000000-0005-0000-0000-000040000000}"/>
    <cellStyle name="Comma 10 2 2 3 3 2 2" xfId="2280" xr:uid="{00000000-0005-0000-0000-000041000000}"/>
    <cellStyle name="Comma 10 2 2 3 3 3" xfId="1742" xr:uid="{00000000-0005-0000-0000-000042000000}"/>
    <cellStyle name="Comma 10 2 2 3 4" xfId="933" xr:uid="{00000000-0005-0000-0000-000043000000}"/>
    <cellStyle name="Comma 10 2 2 3 4 2" xfId="2013" xr:uid="{00000000-0005-0000-0000-000044000000}"/>
    <cellStyle name="Comma 10 2 2 3 5" xfId="1475" xr:uid="{00000000-0005-0000-0000-000045000000}"/>
    <cellStyle name="Comma 10 2 2 3 6" xfId="2556" xr:uid="{00000000-0005-0000-0000-000046000000}"/>
    <cellStyle name="Comma 10 2 2 3 7" xfId="395" xr:uid="{00000000-0005-0000-0000-000047000000}"/>
    <cellStyle name="Comma 10 2 2 4" xfId="177" xr:uid="{00000000-0005-0000-0000-000048000000}"/>
    <cellStyle name="Comma 10 2 2 4 2" xfId="724" xr:uid="{00000000-0005-0000-0000-000049000000}"/>
    <cellStyle name="Comma 10 2 2 4 2 2" xfId="1262" xr:uid="{00000000-0005-0000-0000-00004A000000}"/>
    <cellStyle name="Comma 10 2 2 4 2 2 2" xfId="2342" xr:uid="{00000000-0005-0000-0000-00004B000000}"/>
    <cellStyle name="Comma 10 2 2 4 2 3" xfId="1804" xr:uid="{00000000-0005-0000-0000-00004C000000}"/>
    <cellStyle name="Comma 10 2 2 4 3" xfId="995" xr:uid="{00000000-0005-0000-0000-00004D000000}"/>
    <cellStyle name="Comma 10 2 2 4 3 2" xfId="2075" xr:uid="{00000000-0005-0000-0000-00004E000000}"/>
    <cellStyle name="Comma 10 2 2 4 4" xfId="1537" xr:uid="{00000000-0005-0000-0000-00004F000000}"/>
    <cellStyle name="Comma 10 2 2 4 5" xfId="2618" xr:uid="{00000000-0005-0000-0000-000050000000}"/>
    <cellStyle name="Comma 10 2 2 4 6" xfId="457" xr:uid="{00000000-0005-0000-0000-000051000000}"/>
    <cellStyle name="Comma 10 2 2 5" xfId="570" xr:uid="{00000000-0005-0000-0000-000052000000}"/>
    <cellStyle name="Comma 10 2 2 5 2" xfId="1108" xr:uid="{00000000-0005-0000-0000-000053000000}"/>
    <cellStyle name="Comma 10 2 2 5 2 2" xfId="2188" xr:uid="{00000000-0005-0000-0000-000054000000}"/>
    <cellStyle name="Comma 10 2 2 5 3" xfId="1650" xr:uid="{00000000-0005-0000-0000-000055000000}"/>
    <cellStyle name="Comma 10 2 2 6" xfId="841" xr:uid="{00000000-0005-0000-0000-000056000000}"/>
    <cellStyle name="Comma 10 2 2 6 2" xfId="1921" xr:uid="{00000000-0005-0000-0000-000057000000}"/>
    <cellStyle name="Comma 10 2 2 7" xfId="1383" xr:uid="{00000000-0005-0000-0000-000058000000}"/>
    <cellStyle name="Comma 10 2 2 8" xfId="2464" xr:uid="{00000000-0005-0000-0000-000059000000}"/>
    <cellStyle name="Comma 10 2 2 9" xfId="303" xr:uid="{00000000-0005-0000-0000-00005A000000}"/>
    <cellStyle name="Comma 10 2 3" xfId="70" xr:uid="{00000000-0005-0000-0000-00005B000000}"/>
    <cellStyle name="Comma 10 2 3 2" xfId="132" xr:uid="{00000000-0005-0000-0000-00005C000000}"/>
    <cellStyle name="Comma 10 2 3 2 2" xfId="258" xr:uid="{00000000-0005-0000-0000-00005D000000}"/>
    <cellStyle name="Comma 10 2 3 2 2 2" xfId="805" xr:uid="{00000000-0005-0000-0000-00005E000000}"/>
    <cellStyle name="Comma 10 2 3 2 2 2 2" xfId="1343" xr:uid="{00000000-0005-0000-0000-00005F000000}"/>
    <cellStyle name="Comma 10 2 3 2 2 2 2 2" xfId="2423" xr:uid="{00000000-0005-0000-0000-000060000000}"/>
    <cellStyle name="Comma 10 2 3 2 2 2 3" xfId="1885" xr:uid="{00000000-0005-0000-0000-000061000000}"/>
    <cellStyle name="Comma 10 2 3 2 2 3" xfId="1076" xr:uid="{00000000-0005-0000-0000-000062000000}"/>
    <cellStyle name="Comma 10 2 3 2 2 3 2" xfId="2156" xr:uid="{00000000-0005-0000-0000-000063000000}"/>
    <cellStyle name="Comma 10 2 3 2 2 4" xfId="1618" xr:uid="{00000000-0005-0000-0000-000064000000}"/>
    <cellStyle name="Comma 10 2 3 2 2 5" xfId="2699" xr:uid="{00000000-0005-0000-0000-000065000000}"/>
    <cellStyle name="Comma 10 2 3 2 2 6" xfId="538" xr:uid="{00000000-0005-0000-0000-000066000000}"/>
    <cellStyle name="Comma 10 2 3 2 3" xfId="679" xr:uid="{00000000-0005-0000-0000-000067000000}"/>
    <cellStyle name="Comma 10 2 3 2 3 2" xfId="1217" xr:uid="{00000000-0005-0000-0000-000068000000}"/>
    <cellStyle name="Comma 10 2 3 2 3 2 2" xfId="2297" xr:uid="{00000000-0005-0000-0000-000069000000}"/>
    <cellStyle name="Comma 10 2 3 2 3 3" xfId="1759" xr:uid="{00000000-0005-0000-0000-00006A000000}"/>
    <cellStyle name="Comma 10 2 3 2 4" xfId="950" xr:uid="{00000000-0005-0000-0000-00006B000000}"/>
    <cellStyle name="Comma 10 2 3 2 4 2" xfId="2030" xr:uid="{00000000-0005-0000-0000-00006C000000}"/>
    <cellStyle name="Comma 10 2 3 2 5" xfId="1492" xr:uid="{00000000-0005-0000-0000-00006D000000}"/>
    <cellStyle name="Comma 10 2 3 2 6" xfId="2573" xr:uid="{00000000-0005-0000-0000-00006E000000}"/>
    <cellStyle name="Comma 10 2 3 2 7" xfId="412" xr:uid="{00000000-0005-0000-0000-00006F000000}"/>
    <cellStyle name="Comma 10 2 3 3" xfId="194" xr:uid="{00000000-0005-0000-0000-000070000000}"/>
    <cellStyle name="Comma 10 2 3 3 2" xfId="741" xr:uid="{00000000-0005-0000-0000-000071000000}"/>
    <cellStyle name="Comma 10 2 3 3 2 2" xfId="1279" xr:uid="{00000000-0005-0000-0000-000072000000}"/>
    <cellStyle name="Comma 10 2 3 3 2 2 2" xfId="2359" xr:uid="{00000000-0005-0000-0000-000073000000}"/>
    <cellStyle name="Comma 10 2 3 3 2 3" xfId="1821" xr:uid="{00000000-0005-0000-0000-000074000000}"/>
    <cellStyle name="Comma 10 2 3 3 3" xfId="1012" xr:uid="{00000000-0005-0000-0000-000075000000}"/>
    <cellStyle name="Comma 10 2 3 3 3 2" xfId="2092" xr:uid="{00000000-0005-0000-0000-000076000000}"/>
    <cellStyle name="Comma 10 2 3 3 4" xfId="1554" xr:uid="{00000000-0005-0000-0000-000077000000}"/>
    <cellStyle name="Comma 10 2 3 3 5" xfId="2635" xr:uid="{00000000-0005-0000-0000-000078000000}"/>
    <cellStyle name="Comma 10 2 3 3 6" xfId="474" xr:uid="{00000000-0005-0000-0000-000079000000}"/>
    <cellStyle name="Comma 10 2 3 4" xfId="617" xr:uid="{00000000-0005-0000-0000-00007A000000}"/>
    <cellStyle name="Comma 10 2 3 4 2" xfId="1155" xr:uid="{00000000-0005-0000-0000-00007B000000}"/>
    <cellStyle name="Comma 10 2 3 4 2 2" xfId="2235" xr:uid="{00000000-0005-0000-0000-00007C000000}"/>
    <cellStyle name="Comma 10 2 3 4 3" xfId="1697" xr:uid="{00000000-0005-0000-0000-00007D000000}"/>
    <cellStyle name="Comma 10 2 3 5" xfId="888" xr:uid="{00000000-0005-0000-0000-00007E000000}"/>
    <cellStyle name="Comma 10 2 3 5 2" xfId="1968" xr:uid="{00000000-0005-0000-0000-00007F000000}"/>
    <cellStyle name="Comma 10 2 3 6" xfId="1430" xr:uid="{00000000-0005-0000-0000-000080000000}"/>
    <cellStyle name="Comma 10 2 3 7" xfId="2511" xr:uid="{00000000-0005-0000-0000-000081000000}"/>
    <cellStyle name="Comma 10 2 3 8" xfId="350" xr:uid="{00000000-0005-0000-0000-000082000000}"/>
    <cellStyle name="Comma 10 2 4" xfId="100" xr:uid="{00000000-0005-0000-0000-000083000000}"/>
    <cellStyle name="Comma 10 2 4 2" xfId="226" xr:uid="{00000000-0005-0000-0000-000084000000}"/>
    <cellStyle name="Comma 10 2 4 2 2" xfId="773" xr:uid="{00000000-0005-0000-0000-000085000000}"/>
    <cellStyle name="Comma 10 2 4 2 2 2" xfId="1311" xr:uid="{00000000-0005-0000-0000-000086000000}"/>
    <cellStyle name="Comma 10 2 4 2 2 2 2" xfId="2391" xr:uid="{00000000-0005-0000-0000-000087000000}"/>
    <cellStyle name="Comma 10 2 4 2 2 3" xfId="1853" xr:uid="{00000000-0005-0000-0000-000088000000}"/>
    <cellStyle name="Comma 10 2 4 2 3" xfId="1044" xr:uid="{00000000-0005-0000-0000-000089000000}"/>
    <cellStyle name="Comma 10 2 4 2 3 2" xfId="2124" xr:uid="{00000000-0005-0000-0000-00008A000000}"/>
    <cellStyle name="Comma 10 2 4 2 4" xfId="1586" xr:uid="{00000000-0005-0000-0000-00008B000000}"/>
    <cellStyle name="Comma 10 2 4 2 5" xfId="2667" xr:uid="{00000000-0005-0000-0000-00008C000000}"/>
    <cellStyle name="Comma 10 2 4 2 6" xfId="506" xr:uid="{00000000-0005-0000-0000-00008D000000}"/>
    <cellStyle name="Comma 10 2 4 3" xfId="647" xr:uid="{00000000-0005-0000-0000-00008E000000}"/>
    <cellStyle name="Comma 10 2 4 3 2" xfId="1185" xr:uid="{00000000-0005-0000-0000-00008F000000}"/>
    <cellStyle name="Comma 10 2 4 3 2 2" xfId="2265" xr:uid="{00000000-0005-0000-0000-000090000000}"/>
    <cellStyle name="Comma 10 2 4 3 3" xfId="1727" xr:uid="{00000000-0005-0000-0000-000091000000}"/>
    <cellStyle name="Comma 10 2 4 4" xfId="918" xr:uid="{00000000-0005-0000-0000-000092000000}"/>
    <cellStyle name="Comma 10 2 4 4 2" xfId="1998" xr:uid="{00000000-0005-0000-0000-000093000000}"/>
    <cellStyle name="Comma 10 2 4 5" xfId="1460" xr:uid="{00000000-0005-0000-0000-000094000000}"/>
    <cellStyle name="Comma 10 2 4 6" xfId="2541" xr:uid="{00000000-0005-0000-0000-000095000000}"/>
    <cellStyle name="Comma 10 2 4 7" xfId="380" xr:uid="{00000000-0005-0000-0000-000096000000}"/>
    <cellStyle name="Comma 10 2 5" xfId="162" xr:uid="{00000000-0005-0000-0000-000097000000}"/>
    <cellStyle name="Comma 10 2 5 2" xfId="709" xr:uid="{00000000-0005-0000-0000-000098000000}"/>
    <cellStyle name="Comma 10 2 5 2 2" xfId="1247" xr:uid="{00000000-0005-0000-0000-000099000000}"/>
    <cellStyle name="Comma 10 2 5 2 2 2" xfId="2327" xr:uid="{00000000-0005-0000-0000-00009A000000}"/>
    <cellStyle name="Comma 10 2 5 2 3" xfId="1789" xr:uid="{00000000-0005-0000-0000-00009B000000}"/>
    <cellStyle name="Comma 10 2 5 3" xfId="980" xr:uid="{00000000-0005-0000-0000-00009C000000}"/>
    <cellStyle name="Comma 10 2 5 3 2" xfId="2060" xr:uid="{00000000-0005-0000-0000-00009D000000}"/>
    <cellStyle name="Comma 10 2 5 4" xfId="1522" xr:uid="{00000000-0005-0000-0000-00009E000000}"/>
    <cellStyle name="Comma 10 2 5 5" xfId="2603" xr:uid="{00000000-0005-0000-0000-00009F000000}"/>
    <cellStyle name="Comma 10 2 5 6" xfId="442" xr:uid="{00000000-0005-0000-0000-0000A0000000}"/>
    <cellStyle name="Comma 10 2 6" xfId="589" xr:uid="{00000000-0005-0000-0000-0000A1000000}"/>
    <cellStyle name="Comma 10 2 6 2" xfId="1127" xr:uid="{00000000-0005-0000-0000-0000A2000000}"/>
    <cellStyle name="Comma 10 2 6 2 2" xfId="2207" xr:uid="{00000000-0005-0000-0000-0000A3000000}"/>
    <cellStyle name="Comma 10 2 6 3" xfId="1669" xr:uid="{00000000-0005-0000-0000-0000A4000000}"/>
    <cellStyle name="Comma 10 2 7" xfId="860" xr:uid="{00000000-0005-0000-0000-0000A5000000}"/>
    <cellStyle name="Comma 10 2 7 2" xfId="1940" xr:uid="{00000000-0005-0000-0000-0000A6000000}"/>
    <cellStyle name="Comma 10 2 8" xfId="1402" xr:uid="{00000000-0005-0000-0000-0000A7000000}"/>
    <cellStyle name="Comma 10 2 9" xfId="2483" xr:uid="{00000000-0005-0000-0000-0000A8000000}"/>
    <cellStyle name="Comma 10 3" xfId="51" xr:uid="{00000000-0005-0000-0000-0000A9000000}"/>
    <cellStyle name="Comma 10 3 2" xfId="80" xr:uid="{00000000-0005-0000-0000-0000AA000000}"/>
    <cellStyle name="Comma 10 3 2 2" xfId="142" xr:uid="{00000000-0005-0000-0000-0000AB000000}"/>
    <cellStyle name="Comma 10 3 2 2 2" xfId="268" xr:uid="{00000000-0005-0000-0000-0000AC000000}"/>
    <cellStyle name="Comma 10 3 2 2 2 2" xfId="815" xr:uid="{00000000-0005-0000-0000-0000AD000000}"/>
    <cellStyle name="Comma 10 3 2 2 2 2 2" xfId="1353" xr:uid="{00000000-0005-0000-0000-0000AE000000}"/>
    <cellStyle name="Comma 10 3 2 2 2 2 2 2" xfId="2433" xr:uid="{00000000-0005-0000-0000-0000AF000000}"/>
    <cellStyle name="Comma 10 3 2 2 2 2 3" xfId="1895" xr:uid="{00000000-0005-0000-0000-0000B0000000}"/>
    <cellStyle name="Comma 10 3 2 2 2 3" xfId="1086" xr:uid="{00000000-0005-0000-0000-0000B1000000}"/>
    <cellStyle name="Comma 10 3 2 2 2 3 2" xfId="2166" xr:uid="{00000000-0005-0000-0000-0000B2000000}"/>
    <cellStyle name="Comma 10 3 2 2 2 4" xfId="1628" xr:uid="{00000000-0005-0000-0000-0000B3000000}"/>
    <cellStyle name="Comma 10 3 2 2 2 5" xfId="2709" xr:uid="{00000000-0005-0000-0000-0000B4000000}"/>
    <cellStyle name="Comma 10 3 2 2 2 6" xfId="548" xr:uid="{00000000-0005-0000-0000-0000B5000000}"/>
    <cellStyle name="Comma 10 3 2 2 3" xfId="689" xr:uid="{00000000-0005-0000-0000-0000B6000000}"/>
    <cellStyle name="Comma 10 3 2 2 3 2" xfId="1227" xr:uid="{00000000-0005-0000-0000-0000B7000000}"/>
    <cellStyle name="Comma 10 3 2 2 3 2 2" xfId="2307" xr:uid="{00000000-0005-0000-0000-0000B8000000}"/>
    <cellStyle name="Comma 10 3 2 2 3 3" xfId="1769" xr:uid="{00000000-0005-0000-0000-0000B9000000}"/>
    <cellStyle name="Comma 10 3 2 2 4" xfId="960" xr:uid="{00000000-0005-0000-0000-0000BA000000}"/>
    <cellStyle name="Comma 10 3 2 2 4 2" xfId="2040" xr:uid="{00000000-0005-0000-0000-0000BB000000}"/>
    <cellStyle name="Comma 10 3 2 2 5" xfId="1502" xr:uid="{00000000-0005-0000-0000-0000BC000000}"/>
    <cellStyle name="Comma 10 3 2 2 6" xfId="2583" xr:uid="{00000000-0005-0000-0000-0000BD000000}"/>
    <cellStyle name="Comma 10 3 2 2 7" xfId="422" xr:uid="{00000000-0005-0000-0000-0000BE000000}"/>
    <cellStyle name="Comma 10 3 2 3" xfId="204" xr:uid="{00000000-0005-0000-0000-0000BF000000}"/>
    <cellStyle name="Comma 10 3 2 3 2" xfId="751" xr:uid="{00000000-0005-0000-0000-0000C0000000}"/>
    <cellStyle name="Comma 10 3 2 3 2 2" xfId="1289" xr:uid="{00000000-0005-0000-0000-0000C1000000}"/>
    <cellStyle name="Comma 10 3 2 3 2 2 2" xfId="2369" xr:uid="{00000000-0005-0000-0000-0000C2000000}"/>
    <cellStyle name="Comma 10 3 2 3 2 3" xfId="1831" xr:uid="{00000000-0005-0000-0000-0000C3000000}"/>
    <cellStyle name="Comma 10 3 2 3 3" xfId="1022" xr:uid="{00000000-0005-0000-0000-0000C4000000}"/>
    <cellStyle name="Comma 10 3 2 3 3 2" xfId="2102" xr:uid="{00000000-0005-0000-0000-0000C5000000}"/>
    <cellStyle name="Comma 10 3 2 3 4" xfId="1564" xr:uid="{00000000-0005-0000-0000-0000C6000000}"/>
    <cellStyle name="Comma 10 3 2 3 5" xfId="2645" xr:uid="{00000000-0005-0000-0000-0000C7000000}"/>
    <cellStyle name="Comma 10 3 2 3 6" xfId="484" xr:uid="{00000000-0005-0000-0000-0000C8000000}"/>
    <cellStyle name="Comma 10 3 2 4" xfId="627" xr:uid="{00000000-0005-0000-0000-0000C9000000}"/>
    <cellStyle name="Comma 10 3 2 4 2" xfId="1165" xr:uid="{00000000-0005-0000-0000-0000CA000000}"/>
    <cellStyle name="Comma 10 3 2 4 2 2" xfId="2245" xr:uid="{00000000-0005-0000-0000-0000CB000000}"/>
    <cellStyle name="Comma 10 3 2 4 3" xfId="1707" xr:uid="{00000000-0005-0000-0000-0000CC000000}"/>
    <cellStyle name="Comma 10 3 2 5" xfId="898" xr:uid="{00000000-0005-0000-0000-0000CD000000}"/>
    <cellStyle name="Comma 10 3 2 5 2" xfId="1978" xr:uid="{00000000-0005-0000-0000-0000CE000000}"/>
    <cellStyle name="Comma 10 3 2 6" xfId="1440" xr:uid="{00000000-0005-0000-0000-0000CF000000}"/>
    <cellStyle name="Comma 10 3 2 7" xfId="2521" xr:uid="{00000000-0005-0000-0000-0000D0000000}"/>
    <cellStyle name="Comma 10 3 2 8" xfId="360" xr:uid="{00000000-0005-0000-0000-0000D1000000}"/>
    <cellStyle name="Comma 10 3 3" xfId="110" xr:uid="{00000000-0005-0000-0000-0000D2000000}"/>
    <cellStyle name="Comma 10 3 3 2" xfId="236" xr:uid="{00000000-0005-0000-0000-0000D3000000}"/>
    <cellStyle name="Comma 10 3 3 2 2" xfId="783" xr:uid="{00000000-0005-0000-0000-0000D4000000}"/>
    <cellStyle name="Comma 10 3 3 2 2 2" xfId="1321" xr:uid="{00000000-0005-0000-0000-0000D5000000}"/>
    <cellStyle name="Comma 10 3 3 2 2 2 2" xfId="2401" xr:uid="{00000000-0005-0000-0000-0000D6000000}"/>
    <cellStyle name="Comma 10 3 3 2 2 3" xfId="1863" xr:uid="{00000000-0005-0000-0000-0000D7000000}"/>
    <cellStyle name="Comma 10 3 3 2 3" xfId="1054" xr:uid="{00000000-0005-0000-0000-0000D8000000}"/>
    <cellStyle name="Comma 10 3 3 2 3 2" xfId="2134" xr:uid="{00000000-0005-0000-0000-0000D9000000}"/>
    <cellStyle name="Comma 10 3 3 2 4" xfId="1596" xr:uid="{00000000-0005-0000-0000-0000DA000000}"/>
    <cellStyle name="Comma 10 3 3 2 5" xfId="2677" xr:uid="{00000000-0005-0000-0000-0000DB000000}"/>
    <cellStyle name="Comma 10 3 3 2 6" xfId="516" xr:uid="{00000000-0005-0000-0000-0000DC000000}"/>
    <cellStyle name="Comma 10 3 3 3" xfId="657" xr:uid="{00000000-0005-0000-0000-0000DD000000}"/>
    <cellStyle name="Comma 10 3 3 3 2" xfId="1195" xr:uid="{00000000-0005-0000-0000-0000DE000000}"/>
    <cellStyle name="Comma 10 3 3 3 2 2" xfId="2275" xr:uid="{00000000-0005-0000-0000-0000DF000000}"/>
    <cellStyle name="Comma 10 3 3 3 3" xfId="1737" xr:uid="{00000000-0005-0000-0000-0000E0000000}"/>
    <cellStyle name="Comma 10 3 3 4" xfId="928" xr:uid="{00000000-0005-0000-0000-0000E1000000}"/>
    <cellStyle name="Comma 10 3 3 4 2" xfId="2008" xr:uid="{00000000-0005-0000-0000-0000E2000000}"/>
    <cellStyle name="Comma 10 3 3 5" xfId="1470" xr:uid="{00000000-0005-0000-0000-0000E3000000}"/>
    <cellStyle name="Comma 10 3 3 6" xfId="2551" xr:uid="{00000000-0005-0000-0000-0000E4000000}"/>
    <cellStyle name="Comma 10 3 3 7" xfId="390" xr:uid="{00000000-0005-0000-0000-0000E5000000}"/>
    <cellStyle name="Comma 10 3 4" xfId="172" xr:uid="{00000000-0005-0000-0000-0000E6000000}"/>
    <cellStyle name="Comma 10 3 4 2" xfId="719" xr:uid="{00000000-0005-0000-0000-0000E7000000}"/>
    <cellStyle name="Comma 10 3 4 2 2" xfId="1257" xr:uid="{00000000-0005-0000-0000-0000E8000000}"/>
    <cellStyle name="Comma 10 3 4 2 2 2" xfId="2337" xr:uid="{00000000-0005-0000-0000-0000E9000000}"/>
    <cellStyle name="Comma 10 3 4 2 3" xfId="1799" xr:uid="{00000000-0005-0000-0000-0000EA000000}"/>
    <cellStyle name="Comma 10 3 4 3" xfId="990" xr:uid="{00000000-0005-0000-0000-0000EB000000}"/>
    <cellStyle name="Comma 10 3 4 3 2" xfId="2070" xr:uid="{00000000-0005-0000-0000-0000EC000000}"/>
    <cellStyle name="Comma 10 3 4 4" xfId="1532" xr:uid="{00000000-0005-0000-0000-0000ED000000}"/>
    <cellStyle name="Comma 10 3 4 5" xfId="2613" xr:uid="{00000000-0005-0000-0000-0000EE000000}"/>
    <cellStyle name="Comma 10 3 4 6" xfId="452" xr:uid="{00000000-0005-0000-0000-0000EF000000}"/>
    <cellStyle name="Comma 10 3 5" xfId="598" xr:uid="{00000000-0005-0000-0000-0000F0000000}"/>
    <cellStyle name="Comma 10 3 5 2" xfId="1136" xr:uid="{00000000-0005-0000-0000-0000F1000000}"/>
    <cellStyle name="Comma 10 3 5 2 2" xfId="2216" xr:uid="{00000000-0005-0000-0000-0000F2000000}"/>
    <cellStyle name="Comma 10 3 5 3" xfId="1678" xr:uid="{00000000-0005-0000-0000-0000F3000000}"/>
    <cellStyle name="Comma 10 3 6" xfId="869" xr:uid="{00000000-0005-0000-0000-0000F4000000}"/>
    <cellStyle name="Comma 10 3 6 2" xfId="1949" xr:uid="{00000000-0005-0000-0000-0000F5000000}"/>
    <cellStyle name="Comma 10 3 7" xfId="1411" xr:uid="{00000000-0005-0000-0000-0000F6000000}"/>
    <cellStyle name="Comma 10 3 8" xfId="2492" xr:uid="{00000000-0005-0000-0000-0000F7000000}"/>
    <cellStyle name="Comma 10 3 9" xfId="331" xr:uid="{00000000-0005-0000-0000-0000F8000000}"/>
    <cellStyle name="Comma 10 4" xfId="65" xr:uid="{00000000-0005-0000-0000-0000F9000000}"/>
    <cellStyle name="Comma 10 4 2" xfId="127" xr:uid="{00000000-0005-0000-0000-0000FA000000}"/>
    <cellStyle name="Comma 10 4 2 2" xfId="253" xr:uid="{00000000-0005-0000-0000-0000FB000000}"/>
    <cellStyle name="Comma 10 4 2 2 2" xfId="800" xr:uid="{00000000-0005-0000-0000-0000FC000000}"/>
    <cellStyle name="Comma 10 4 2 2 2 2" xfId="1338" xr:uid="{00000000-0005-0000-0000-0000FD000000}"/>
    <cellStyle name="Comma 10 4 2 2 2 2 2" xfId="2418" xr:uid="{00000000-0005-0000-0000-0000FE000000}"/>
    <cellStyle name="Comma 10 4 2 2 2 3" xfId="1880" xr:uid="{00000000-0005-0000-0000-0000FF000000}"/>
    <cellStyle name="Comma 10 4 2 2 3" xfId="1071" xr:uid="{00000000-0005-0000-0000-000000010000}"/>
    <cellStyle name="Comma 10 4 2 2 3 2" xfId="2151" xr:uid="{00000000-0005-0000-0000-000001010000}"/>
    <cellStyle name="Comma 10 4 2 2 4" xfId="1613" xr:uid="{00000000-0005-0000-0000-000002010000}"/>
    <cellStyle name="Comma 10 4 2 2 5" xfId="2694" xr:uid="{00000000-0005-0000-0000-000003010000}"/>
    <cellStyle name="Comma 10 4 2 2 6" xfId="533" xr:uid="{00000000-0005-0000-0000-000004010000}"/>
    <cellStyle name="Comma 10 4 2 3" xfId="674" xr:uid="{00000000-0005-0000-0000-000005010000}"/>
    <cellStyle name="Comma 10 4 2 3 2" xfId="1212" xr:uid="{00000000-0005-0000-0000-000006010000}"/>
    <cellStyle name="Comma 10 4 2 3 2 2" xfId="2292" xr:uid="{00000000-0005-0000-0000-000007010000}"/>
    <cellStyle name="Comma 10 4 2 3 3" xfId="1754" xr:uid="{00000000-0005-0000-0000-000008010000}"/>
    <cellStyle name="Comma 10 4 2 4" xfId="945" xr:uid="{00000000-0005-0000-0000-000009010000}"/>
    <cellStyle name="Comma 10 4 2 4 2" xfId="2025" xr:uid="{00000000-0005-0000-0000-00000A010000}"/>
    <cellStyle name="Comma 10 4 2 5" xfId="1487" xr:uid="{00000000-0005-0000-0000-00000B010000}"/>
    <cellStyle name="Comma 10 4 2 6" xfId="2568" xr:uid="{00000000-0005-0000-0000-00000C010000}"/>
    <cellStyle name="Comma 10 4 2 7" xfId="407" xr:uid="{00000000-0005-0000-0000-00000D010000}"/>
    <cellStyle name="Comma 10 4 3" xfId="189" xr:uid="{00000000-0005-0000-0000-00000E010000}"/>
    <cellStyle name="Comma 10 4 3 2" xfId="736" xr:uid="{00000000-0005-0000-0000-00000F010000}"/>
    <cellStyle name="Comma 10 4 3 2 2" xfId="1274" xr:uid="{00000000-0005-0000-0000-000010010000}"/>
    <cellStyle name="Comma 10 4 3 2 2 2" xfId="2354" xr:uid="{00000000-0005-0000-0000-000011010000}"/>
    <cellStyle name="Comma 10 4 3 2 3" xfId="1816" xr:uid="{00000000-0005-0000-0000-000012010000}"/>
    <cellStyle name="Comma 10 4 3 3" xfId="1007" xr:uid="{00000000-0005-0000-0000-000013010000}"/>
    <cellStyle name="Comma 10 4 3 3 2" xfId="2087" xr:uid="{00000000-0005-0000-0000-000014010000}"/>
    <cellStyle name="Comma 10 4 3 4" xfId="1549" xr:uid="{00000000-0005-0000-0000-000015010000}"/>
    <cellStyle name="Comma 10 4 3 5" xfId="2630" xr:uid="{00000000-0005-0000-0000-000016010000}"/>
    <cellStyle name="Comma 10 4 3 6" xfId="469" xr:uid="{00000000-0005-0000-0000-000017010000}"/>
    <cellStyle name="Comma 10 4 4" xfId="612" xr:uid="{00000000-0005-0000-0000-000018010000}"/>
    <cellStyle name="Comma 10 4 4 2" xfId="1150" xr:uid="{00000000-0005-0000-0000-000019010000}"/>
    <cellStyle name="Comma 10 4 4 2 2" xfId="2230" xr:uid="{00000000-0005-0000-0000-00001A010000}"/>
    <cellStyle name="Comma 10 4 4 3" xfId="1692" xr:uid="{00000000-0005-0000-0000-00001B010000}"/>
    <cellStyle name="Comma 10 4 5" xfId="883" xr:uid="{00000000-0005-0000-0000-00001C010000}"/>
    <cellStyle name="Comma 10 4 5 2" xfId="1963" xr:uid="{00000000-0005-0000-0000-00001D010000}"/>
    <cellStyle name="Comma 10 4 6" xfId="1425" xr:uid="{00000000-0005-0000-0000-00001E010000}"/>
    <cellStyle name="Comma 10 4 7" xfId="2506" xr:uid="{00000000-0005-0000-0000-00001F010000}"/>
    <cellStyle name="Comma 10 4 8" xfId="345" xr:uid="{00000000-0005-0000-0000-000020010000}"/>
    <cellStyle name="Comma 10 5" xfId="95" xr:uid="{00000000-0005-0000-0000-000021010000}"/>
    <cellStyle name="Comma 10 5 2" xfId="221" xr:uid="{00000000-0005-0000-0000-000022010000}"/>
    <cellStyle name="Comma 10 5 2 2" xfId="768" xr:uid="{00000000-0005-0000-0000-000023010000}"/>
    <cellStyle name="Comma 10 5 2 2 2" xfId="1306" xr:uid="{00000000-0005-0000-0000-000024010000}"/>
    <cellStyle name="Comma 10 5 2 2 2 2" xfId="2386" xr:uid="{00000000-0005-0000-0000-000025010000}"/>
    <cellStyle name="Comma 10 5 2 2 3" xfId="1848" xr:uid="{00000000-0005-0000-0000-000026010000}"/>
    <cellStyle name="Comma 10 5 2 3" xfId="1039" xr:uid="{00000000-0005-0000-0000-000027010000}"/>
    <cellStyle name="Comma 10 5 2 3 2" xfId="2119" xr:uid="{00000000-0005-0000-0000-000028010000}"/>
    <cellStyle name="Comma 10 5 2 4" xfId="1581" xr:uid="{00000000-0005-0000-0000-000029010000}"/>
    <cellStyle name="Comma 10 5 2 5" xfId="2662" xr:uid="{00000000-0005-0000-0000-00002A010000}"/>
    <cellStyle name="Comma 10 5 2 6" xfId="501" xr:uid="{00000000-0005-0000-0000-00002B010000}"/>
    <cellStyle name="Comma 10 5 3" xfId="642" xr:uid="{00000000-0005-0000-0000-00002C010000}"/>
    <cellStyle name="Comma 10 5 3 2" xfId="1180" xr:uid="{00000000-0005-0000-0000-00002D010000}"/>
    <cellStyle name="Comma 10 5 3 2 2" xfId="2260" xr:uid="{00000000-0005-0000-0000-00002E010000}"/>
    <cellStyle name="Comma 10 5 3 3" xfId="1722" xr:uid="{00000000-0005-0000-0000-00002F010000}"/>
    <cellStyle name="Comma 10 5 4" xfId="913" xr:uid="{00000000-0005-0000-0000-000030010000}"/>
    <cellStyle name="Comma 10 5 4 2" xfId="1993" xr:uid="{00000000-0005-0000-0000-000031010000}"/>
    <cellStyle name="Comma 10 5 5" xfId="1455" xr:uid="{00000000-0005-0000-0000-000032010000}"/>
    <cellStyle name="Comma 10 5 6" xfId="2536" xr:uid="{00000000-0005-0000-0000-000033010000}"/>
    <cellStyle name="Comma 10 5 7" xfId="375" xr:uid="{00000000-0005-0000-0000-000034010000}"/>
    <cellStyle name="Comma 10 6" xfId="157" xr:uid="{00000000-0005-0000-0000-000035010000}"/>
    <cellStyle name="Comma 10 6 2" xfId="704" xr:uid="{00000000-0005-0000-0000-000036010000}"/>
    <cellStyle name="Comma 10 6 2 2" xfId="1242" xr:uid="{00000000-0005-0000-0000-000037010000}"/>
    <cellStyle name="Comma 10 6 2 2 2" xfId="2322" xr:uid="{00000000-0005-0000-0000-000038010000}"/>
    <cellStyle name="Comma 10 6 2 3" xfId="1784" xr:uid="{00000000-0005-0000-0000-000039010000}"/>
    <cellStyle name="Comma 10 6 3" xfId="975" xr:uid="{00000000-0005-0000-0000-00003A010000}"/>
    <cellStyle name="Comma 10 6 3 2" xfId="2055" xr:uid="{00000000-0005-0000-0000-00003B010000}"/>
    <cellStyle name="Comma 10 6 4" xfId="1517" xr:uid="{00000000-0005-0000-0000-00003C010000}"/>
    <cellStyle name="Comma 10 6 5" xfId="2598" xr:uid="{00000000-0005-0000-0000-00003D010000}"/>
    <cellStyle name="Comma 10 6 6" xfId="437" xr:uid="{00000000-0005-0000-0000-00003E010000}"/>
    <cellStyle name="Comma 10 7" xfId="585" xr:uid="{00000000-0005-0000-0000-00003F010000}"/>
    <cellStyle name="Comma 10 7 2" xfId="1123" xr:uid="{00000000-0005-0000-0000-000040010000}"/>
    <cellStyle name="Comma 10 7 2 2" xfId="2203" xr:uid="{00000000-0005-0000-0000-000041010000}"/>
    <cellStyle name="Comma 10 7 3" xfId="1665" xr:uid="{00000000-0005-0000-0000-000042010000}"/>
    <cellStyle name="Comma 10 8" xfId="856" xr:uid="{00000000-0005-0000-0000-000043010000}"/>
    <cellStyle name="Comma 10 8 2" xfId="1936" xr:uid="{00000000-0005-0000-0000-000044010000}"/>
    <cellStyle name="Comma 10 9" xfId="1398" xr:uid="{00000000-0005-0000-0000-000045010000}"/>
    <cellStyle name="Comma 11" xfId="4" xr:uid="{00000000-0005-0000-0000-000046010000}"/>
    <cellStyle name="Comma 11 10" xfId="301" xr:uid="{00000000-0005-0000-0000-000047010000}"/>
    <cellStyle name="Comma 11 2" xfId="53" xr:uid="{00000000-0005-0000-0000-000048010000}"/>
    <cellStyle name="Comma 11 2 2" xfId="82" xr:uid="{00000000-0005-0000-0000-000049010000}"/>
    <cellStyle name="Comma 11 2 2 2" xfId="144" xr:uid="{00000000-0005-0000-0000-00004A010000}"/>
    <cellStyle name="Comma 11 2 2 2 2" xfId="270" xr:uid="{00000000-0005-0000-0000-00004B010000}"/>
    <cellStyle name="Comma 11 2 2 2 2 2" xfId="817" xr:uid="{00000000-0005-0000-0000-00004C010000}"/>
    <cellStyle name="Comma 11 2 2 2 2 2 2" xfId="1355" xr:uid="{00000000-0005-0000-0000-00004D010000}"/>
    <cellStyle name="Comma 11 2 2 2 2 2 2 2" xfId="2435" xr:uid="{00000000-0005-0000-0000-00004E010000}"/>
    <cellStyle name="Comma 11 2 2 2 2 2 3" xfId="1897" xr:uid="{00000000-0005-0000-0000-00004F010000}"/>
    <cellStyle name="Comma 11 2 2 2 2 3" xfId="1088" xr:uid="{00000000-0005-0000-0000-000050010000}"/>
    <cellStyle name="Comma 11 2 2 2 2 3 2" xfId="2168" xr:uid="{00000000-0005-0000-0000-000051010000}"/>
    <cellStyle name="Comma 11 2 2 2 2 4" xfId="1630" xr:uid="{00000000-0005-0000-0000-000052010000}"/>
    <cellStyle name="Comma 11 2 2 2 2 5" xfId="2711" xr:uid="{00000000-0005-0000-0000-000053010000}"/>
    <cellStyle name="Comma 11 2 2 2 2 6" xfId="550" xr:uid="{00000000-0005-0000-0000-000054010000}"/>
    <cellStyle name="Comma 11 2 2 2 3" xfId="691" xr:uid="{00000000-0005-0000-0000-000055010000}"/>
    <cellStyle name="Comma 11 2 2 2 3 2" xfId="1229" xr:uid="{00000000-0005-0000-0000-000056010000}"/>
    <cellStyle name="Comma 11 2 2 2 3 2 2" xfId="2309" xr:uid="{00000000-0005-0000-0000-000057010000}"/>
    <cellStyle name="Comma 11 2 2 2 3 3" xfId="1771" xr:uid="{00000000-0005-0000-0000-000058010000}"/>
    <cellStyle name="Comma 11 2 2 2 4" xfId="962" xr:uid="{00000000-0005-0000-0000-000059010000}"/>
    <cellStyle name="Comma 11 2 2 2 4 2" xfId="2042" xr:uid="{00000000-0005-0000-0000-00005A010000}"/>
    <cellStyle name="Comma 11 2 2 2 5" xfId="1504" xr:uid="{00000000-0005-0000-0000-00005B010000}"/>
    <cellStyle name="Comma 11 2 2 2 6" xfId="2585" xr:uid="{00000000-0005-0000-0000-00005C010000}"/>
    <cellStyle name="Comma 11 2 2 2 7" xfId="424" xr:uid="{00000000-0005-0000-0000-00005D010000}"/>
    <cellStyle name="Comma 11 2 2 3" xfId="206" xr:uid="{00000000-0005-0000-0000-00005E010000}"/>
    <cellStyle name="Comma 11 2 2 3 2" xfId="753" xr:uid="{00000000-0005-0000-0000-00005F010000}"/>
    <cellStyle name="Comma 11 2 2 3 2 2" xfId="1291" xr:uid="{00000000-0005-0000-0000-000060010000}"/>
    <cellStyle name="Comma 11 2 2 3 2 2 2" xfId="2371" xr:uid="{00000000-0005-0000-0000-000061010000}"/>
    <cellStyle name="Comma 11 2 2 3 2 3" xfId="1833" xr:uid="{00000000-0005-0000-0000-000062010000}"/>
    <cellStyle name="Comma 11 2 2 3 3" xfId="1024" xr:uid="{00000000-0005-0000-0000-000063010000}"/>
    <cellStyle name="Comma 11 2 2 3 3 2" xfId="2104" xr:uid="{00000000-0005-0000-0000-000064010000}"/>
    <cellStyle name="Comma 11 2 2 3 4" xfId="1566" xr:uid="{00000000-0005-0000-0000-000065010000}"/>
    <cellStyle name="Comma 11 2 2 3 5" xfId="2647" xr:uid="{00000000-0005-0000-0000-000066010000}"/>
    <cellStyle name="Comma 11 2 2 3 6" xfId="486" xr:uid="{00000000-0005-0000-0000-000067010000}"/>
    <cellStyle name="Comma 11 2 2 4" xfId="629" xr:uid="{00000000-0005-0000-0000-000068010000}"/>
    <cellStyle name="Comma 11 2 2 4 2" xfId="1167" xr:uid="{00000000-0005-0000-0000-000069010000}"/>
    <cellStyle name="Comma 11 2 2 4 2 2" xfId="2247" xr:uid="{00000000-0005-0000-0000-00006A010000}"/>
    <cellStyle name="Comma 11 2 2 4 3" xfId="1709" xr:uid="{00000000-0005-0000-0000-00006B010000}"/>
    <cellStyle name="Comma 11 2 2 5" xfId="900" xr:uid="{00000000-0005-0000-0000-00006C010000}"/>
    <cellStyle name="Comma 11 2 2 5 2" xfId="1980" xr:uid="{00000000-0005-0000-0000-00006D010000}"/>
    <cellStyle name="Comma 11 2 2 6" xfId="1442" xr:uid="{00000000-0005-0000-0000-00006E010000}"/>
    <cellStyle name="Comma 11 2 2 7" xfId="2523" xr:uid="{00000000-0005-0000-0000-00006F010000}"/>
    <cellStyle name="Comma 11 2 2 8" xfId="362" xr:uid="{00000000-0005-0000-0000-000070010000}"/>
    <cellStyle name="Comma 11 2 3" xfId="112" xr:uid="{00000000-0005-0000-0000-000071010000}"/>
    <cellStyle name="Comma 11 2 3 2" xfId="238" xr:uid="{00000000-0005-0000-0000-000072010000}"/>
    <cellStyle name="Comma 11 2 3 2 2" xfId="785" xr:uid="{00000000-0005-0000-0000-000073010000}"/>
    <cellStyle name="Comma 11 2 3 2 2 2" xfId="1323" xr:uid="{00000000-0005-0000-0000-000074010000}"/>
    <cellStyle name="Comma 11 2 3 2 2 2 2" xfId="2403" xr:uid="{00000000-0005-0000-0000-000075010000}"/>
    <cellStyle name="Comma 11 2 3 2 2 3" xfId="1865" xr:uid="{00000000-0005-0000-0000-000076010000}"/>
    <cellStyle name="Comma 11 2 3 2 3" xfId="1056" xr:uid="{00000000-0005-0000-0000-000077010000}"/>
    <cellStyle name="Comma 11 2 3 2 3 2" xfId="2136" xr:uid="{00000000-0005-0000-0000-000078010000}"/>
    <cellStyle name="Comma 11 2 3 2 4" xfId="1598" xr:uid="{00000000-0005-0000-0000-000079010000}"/>
    <cellStyle name="Comma 11 2 3 2 5" xfId="2679" xr:uid="{00000000-0005-0000-0000-00007A010000}"/>
    <cellStyle name="Comma 11 2 3 2 6" xfId="518" xr:uid="{00000000-0005-0000-0000-00007B010000}"/>
    <cellStyle name="Comma 11 2 3 3" xfId="659" xr:uid="{00000000-0005-0000-0000-00007C010000}"/>
    <cellStyle name="Comma 11 2 3 3 2" xfId="1197" xr:uid="{00000000-0005-0000-0000-00007D010000}"/>
    <cellStyle name="Comma 11 2 3 3 2 2" xfId="2277" xr:uid="{00000000-0005-0000-0000-00007E010000}"/>
    <cellStyle name="Comma 11 2 3 3 3" xfId="1739" xr:uid="{00000000-0005-0000-0000-00007F010000}"/>
    <cellStyle name="Comma 11 2 3 4" xfId="930" xr:uid="{00000000-0005-0000-0000-000080010000}"/>
    <cellStyle name="Comma 11 2 3 4 2" xfId="2010" xr:uid="{00000000-0005-0000-0000-000081010000}"/>
    <cellStyle name="Comma 11 2 3 5" xfId="1472" xr:uid="{00000000-0005-0000-0000-000082010000}"/>
    <cellStyle name="Comma 11 2 3 6" xfId="2553" xr:uid="{00000000-0005-0000-0000-000083010000}"/>
    <cellStyle name="Comma 11 2 3 7" xfId="392" xr:uid="{00000000-0005-0000-0000-000084010000}"/>
    <cellStyle name="Comma 11 2 4" xfId="174" xr:uid="{00000000-0005-0000-0000-000085010000}"/>
    <cellStyle name="Comma 11 2 4 2" xfId="721" xr:uid="{00000000-0005-0000-0000-000086010000}"/>
    <cellStyle name="Comma 11 2 4 2 2" xfId="1259" xr:uid="{00000000-0005-0000-0000-000087010000}"/>
    <cellStyle name="Comma 11 2 4 2 2 2" xfId="2339" xr:uid="{00000000-0005-0000-0000-000088010000}"/>
    <cellStyle name="Comma 11 2 4 2 3" xfId="1801" xr:uid="{00000000-0005-0000-0000-000089010000}"/>
    <cellStyle name="Comma 11 2 4 3" xfId="992" xr:uid="{00000000-0005-0000-0000-00008A010000}"/>
    <cellStyle name="Comma 11 2 4 3 2" xfId="2072" xr:uid="{00000000-0005-0000-0000-00008B010000}"/>
    <cellStyle name="Comma 11 2 4 4" xfId="1534" xr:uid="{00000000-0005-0000-0000-00008C010000}"/>
    <cellStyle name="Comma 11 2 4 5" xfId="2615" xr:uid="{00000000-0005-0000-0000-00008D010000}"/>
    <cellStyle name="Comma 11 2 4 6" xfId="454" xr:uid="{00000000-0005-0000-0000-00008E010000}"/>
    <cellStyle name="Comma 11 2 5" xfId="600" xr:uid="{00000000-0005-0000-0000-00008F010000}"/>
    <cellStyle name="Comma 11 2 5 2" xfId="1138" xr:uid="{00000000-0005-0000-0000-000090010000}"/>
    <cellStyle name="Comma 11 2 5 2 2" xfId="2218" xr:uid="{00000000-0005-0000-0000-000091010000}"/>
    <cellStyle name="Comma 11 2 5 3" xfId="1680" xr:uid="{00000000-0005-0000-0000-000092010000}"/>
    <cellStyle name="Comma 11 2 6" xfId="871" xr:uid="{00000000-0005-0000-0000-000093010000}"/>
    <cellStyle name="Comma 11 2 6 2" xfId="1951" xr:uid="{00000000-0005-0000-0000-000094010000}"/>
    <cellStyle name="Comma 11 2 7" xfId="1413" xr:uid="{00000000-0005-0000-0000-000095010000}"/>
    <cellStyle name="Comma 11 2 8" xfId="2494" xr:uid="{00000000-0005-0000-0000-000096010000}"/>
    <cellStyle name="Comma 11 2 9" xfId="333" xr:uid="{00000000-0005-0000-0000-000097010000}"/>
    <cellStyle name="Comma 11 3" xfId="67" xr:uid="{00000000-0005-0000-0000-000098010000}"/>
    <cellStyle name="Comma 11 3 2" xfId="129" xr:uid="{00000000-0005-0000-0000-000099010000}"/>
    <cellStyle name="Comma 11 3 2 2" xfId="255" xr:uid="{00000000-0005-0000-0000-00009A010000}"/>
    <cellStyle name="Comma 11 3 2 2 2" xfId="802" xr:uid="{00000000-0005-0000-0000-00009B010000}"/>
    <cellStyle name="Comma 11 3 2 2 2 2" xfId="1340" xr:uid="{00000000-0005-0000-0000-00009C010000}"/>
    <cellStyle name="Comma 11 3 2 2 2 2 2" xfId="2420" xr:uid="{00000000-0005-0000-0000-00009D010000}"/>
    <cellStyle name="Comma 11 3 2 2 2 3" xfId="1882" xr:uid="{00000000-0005-0000-0000-00009E010000}"/>
    <cellStyle name="Comma 11 3 2 2 3" xfId="1073" xr:uid="{00000000-0005-0000-0000-00009F010000}"/>
    <cellStyle name="Comma 11 3 2 2 3 2" xfId="2153" xr:uid="{00000000-0005-0000-0000-0000A0010000}"/>
    <cellStyle name="Comma 11 3 2 2 4" xfId="1615" xr:uid="{00000000-0005-0000-0000-0000A1010000}"/>
    <cellStyle name="Comma 11 3 2 2 5" xfId="2696" xr:uid="{00000000-0005-0000-0000-0000A2010000}"/>
    <cellStyle name="Comma 11 3 2 2 6" xfId="535" xr:uid="{00000000-0005-0000-0000-0000A3010000}"/>
    <cellStyle name="Comma 11 3 2 3" xfId="676" xr:uid="{00000000-0005-0000-0000-0000A4010000}"/>
    <cellStyle name="Comma 11 3 2 3 2" xfId="1214" xr:uid="{00000000-0005-0000-0000-0000A5010000}"/>
    <cellStyle name="Comma 11 3 2 3 2 2" xfId="2294" xr:uid="{00000000-0005-0000-0000-0000A6010000}"/>
    <cellStyle name="Comma 11 3 2 3 3" xfId="1756" xr:uid="{00000000-0005-0000-0000-0000A7010000}"/>
    <cellStyle name="Comma 11 3 2 4" xfId="947" xr:uid="{00000000-0005-0000-0000-0000A8010000}"/>
    <cellStyle name="Comma 11 3 2 4 2" xfId="2027" xr:uid="{00000000-0005-0000-0000-0000A9010000}"/>
    <cellStyle name="Comma 11 3 2 5" xfId="1489" xr:uid="{00000000-0005-0000-0000-0000AA010000}"/>
    <cellStyle name="Comma 11 3 2 6" xfId="2570" xr:uid="{00000000-0005-0000-0000-0000AB010000}"/>
    <cellStyle name="Comma 11 3 2 7" xfId="409" xr:uid="{00000000-0005-0000-0000-0000AC010000}"/>
    <cellStyle name="Comma 11 3 3" xfId="191" xr:uid="{00000000-0005-0000-0000-0000AD010000}"/>
    <cellStyle name="Comma 11 3 3 2" xfId="738" xr:uid="{00000000-0005-0000-0000-0000AE010000}"/>
    <cellStyle name="Comma 11 3 3 2 2" xfId="1276" xr:uid="{00000000-0005-0000-0000-0000AF010000}"/>
    <cellStyle name="Comma 11 3 3 2 2 2" xfId="2356" xr:uid="{00000000-0005-0000-0000-0000B0010000}"/>
    <cellStyle name="Comma 11 3 3 2 3" xfId="1818" xr:uid="{00000000-0005-0000-0000-0000B1010000}"/>
    <cellStyle name="Comma 11 3 3 3" xfId="1009" xr:uid="{00000000-0005-0000-0000-0000B2010000}"/>
    <cellStyle name="Comma 11 3 3 3 2" xfId="2089" xr:uid="{00000000-0005-0000-0000-0000B3010000}"/>
    <cellStyle name="Comma 11 3 3 4" xfId="1551" xr:uid="{00000000-0005-0000-0000-0000B4010000}"/>
    <cellStyle name="Comma 11 3 3 5" xfId="2632" xr:uid="{00000000-0005-0000-0000-0000B5010000}"/>
    <cellStyle name="Comma 11 3 3 6" xfId="471" xr:uid="{00000000-0005-0000-0000-0000B6010000}"/>
    <cellStyle name="Comma 11 3 4" xfId="614" xr:uid="{00000000-0005-0000-0000-0000B7010000}"/>
    <cellStyle name="Comma 11 3 4 2" xfId="1152" xr:uid="{00000000-0005-0000-0000-0000B8010000}"/>
    <cellStyle name="Comma 11 3 4 2 2" xfId="2232" xr:uid="{00000000-0005-0000-0000-0000B9010000}"/>
    <cellStyle name="Comma 11 3 4 3" xfId="1694" xr:uid="{00000000-0005-0000-0000-0000BA010000}"/>
    <cellStyle name="Comma 11 3 5" xfId="885" xr:uid="{00000000-0005-0000-0000-0000BB010000}"/>
    <cellStyle name="Comma 11 3 5 2" xfId="1965" xr:uid="{00000000-0005-0000-0000-0000BC010000}"/>
    <cellStyle name="Comma 11 3 6" xfId="1427" xr:uid="{00000000-0005-0000-0000-0000BD010000}"/>
    <cellStyle name="Comma 11 3 7" xfId="2508" xr:uid="{00000000-0005-0000-0000-0000BE010000}"/>
    <cellStyle name="Comma 11 3 8" xfId="347" xr:uid="{00000000-0005-0000-0000-0000BF010000}"/>
    <cellStyle name="Comma 11 4" xfId="97" xr:uid="{00000000-0005-0000-0000-0000C0010000}"/>
    <cellStyle name="Comma 11 4 2" xfId="223" xr:uid="{00000000-0005-0000-0000-0000C1010000}"/>
    <cellStyle name="Comma 11 4 2 2" xfId="770" xr:uid="{00000000-0005-0000-0000-0000C2010000}"/>
    <cellStyle name="Comma 11 4 2 2 2" xfId="1308" xr:uid="{00000000-0005-0000-0000-0000C3010000}"/>
    <cellStyle name="Comma 11 4 2 2 2 2" xfId="2388" xr:uid="{00000000-0005-0000-0000-0000C4010000}"/>
    <cellStyle name="Comma 11 4 2 2 3" xfId="1850" xr:uid="{00000000-0005-0000-0000-0000C5010000}"/>
    <cellStyle name="Comma 11 4 2 3" xfId="1041" xr:uid="{00000000-0005-0000-0000-0000C6010000}"/>
    <cellStyle name="Comma 11 4 2 3 2" xfId="2121" xr:uid="{00000000-0005-0000-0000-0000C7010000}"/>
    <cellStyle name="Comma 11 4 2 4" xfId="1583" xr:uid="{00000000-0005-0000-0000-0000C8010000}"/>
    <cellStyle name="Comma 11 4 2 5" xfId="2664" xr:uid="{00000000-0005-0000-0000-0000C9010000}"/>
    <cellStyle name="Comma 11 4 2 6" xfId="503" xr:uid="{00000000-0005-0000-0000-0000CA010000}"/>
    <cellStyle name="Comma 11 4 3" xfId="644" xr:uid="{00000000-0005-0000-0000-0000CB010000}"/>
    <cellStyle name="Comma 11 4 3 2" xfId="1182" xr:uid="{00000000-0005-0000-0000-0000CC010000}"/>
    <cellStyle name="Comma 11 4 3 2 2" xfId="2262" xr:uid="{00000000-0005-0000-0000-0000CD010000}"/>
    <cellStyle name="Comma 11 4 3 3" xfId="1724" xr:uid="{00000000-0005-0000-0000-0000CE010000}"/>
    <cellStyle name="Comma 11 4 4" xfId="915" xr:uid="{00000000-0005-0000-0000-0000CF010000}"/>
    <cellStyle name="Comma 11 4 4 2" xfId="1995" xr:uid="{00000000-0005-0000-0000-0000D0010000}"/>
    <cellStyle name="Comma 11 4 5" xfId="1457" xr:uid="{00000000-0005-0000-0000-0000D1010000}"/>
    <cellStyle name="Comma 11 4 6" xfId="2538" xr:uid="{00000000-0005-0000-0000-0000D2010000}"/>
    <cellStyle name="Comma 11 4 7" xfId="377" xr:uid="{00000000-0005-0000-0000-0000D3010000}"/>
    <cellStyle name="Comma 11 5" xfId="159" xr:uid="{00000000-0005-0000-0000-0000D4010000}"/>
    <cellStyle name="Comma 11 5 2" xfId="706" xr:uid="{00000000-0005-0000-0000-0000D5010000}"/>
    <cellStyle name="Comma 11 5 2 2" xfId="1244" xr:uid="{00000000-0005-0000-0000-0000D6010000}"/>
    <cellStyle name="Comma 11 5 2 2 2" xfId="2324" xr:uid="{00000000-0005-0000-0000-0000D7010000}"/>
    <cellStyle name="Comma 11 5 2 3" xfId="1786" xr:uid="{00000000-0005-0000-0000-0000D8010000}"/>
    <cellStyle name="Comma 11 5 3" xfId="977" xr:uid="{00000000-0005-0000-0000-0000D9010000}"/>
    <cellStyle name="Comma 11 5 3 2" xfId="2057" xr:uid="{00000000-0005-0000-0000-0000DA010000}"/>
    <cellStyle name="Comma 11 5 4" xfId="1519" xr:uid="{00000000-0005-0000-0000-0000DB010000}"/>
    <cellStyle name="Comma 11 5 5" xfId="2600" xr:uid="{00000000-0005-0000-0000-0000DC010000}"/>
    <cellStyle name="Comma 11 5 6" xfId="439" xr:uid="{00000000-0005-0000-0000-0000DD010000}"/>
    <cellStyle name="Comma 11 6" xfId="568" xr:uid="{00000000-0005-0000-0000-0000DE010000}"/>
    <cellStyle name="Comma 11 6 2" xfId="1106" xr:uid="{00000000-0005-0000-0000-0000DF010000}"/>
    <cellStyle name="Comma 11 6 2 2" xfId="2186" xr:uid="{00000000-0005-0000-0000-0000E0010000}"/>
    <cellStyle name="Comma 11 6 3" xfId="1648" xr:uid="{00000000-0005-0000-0000-0000E1010000}"/>
    <cellStyle name="Comma 11 7" xfId="839" xr:uid="{00000000-0005-0000-0000-0000E2010000}"/>
    <cellStyle name="Comma 11 7 2" xfId="1919" xr:uid="{00000000-0005-0000-0000-0000E3010000}"/>
    <cellStyle name="Comma 11 8" xfId="1381" xr:uid="{00000000-0005-0000-0000-0000E4010000}"/>
    <cellStyle name="Comma 11 9" xfId="2462" xr:uid="{00000000-0005-0000-0000-0000E5010000}"/>
    <cellStyle name="Comma 12" xfId="3" xr:uid="{00000000-0005-0000-0000-0000E6010000}"/>
    <cellStyle name="Comma 12 2" xfId="72" xr:uid="{00000000-0005-0000-0000-0000E7010000}"/>
    <cellStyle name="Comma 12 2 2" xfId="134" xr:uid="{00000000-0005-0000-0000-0000E8010000}"/>
    <cellStyle name="Comma 12 2 2 2" xfId="260" xr:uid="{00000000-0005-0000-0000-0000E9010000}"/>
    <cellStyle name="Comma 12 2 2 2 2" xfId="807" xr:uid="{00000000-0005-0000-0000-0000EA010000}"/>
    <cellStyle name="Comma 12 2 2 2 2 2" xfId="1345" xr:uid="{00000000-0005-0000-0000-0000EB010000}"/>
    <cellStyle name="Comma 12 2 2 2 2 2 2" xfId="2425" xr:uid="{00000000-0005-0000-0000-0000EC010000}"/>
    <cellStyle name="Comma 12 2 2 2 2 3" xfId="1887" xr:uid="{00000000-0005-0000-0000-0000ED010000}"/>
    <cellStyle name="Comma 12 2 2 2 3" xfId="1078" xr:uid="{00000000-0005-0000-0000-0000EE010000}"/>
    <cellStyle name="Comma 12 2 2 2 3 2" xfId="2158" xr:uid="{00000000-0005-0000-0000-0000EF010000}"/>
    <cellStyle name="Comma 12 2 2 2 4" xfId="1620" xr:uid="{00000000-0005-0000-0000-0000F0010000}"/>
    <cellStyle name="Comma 12 2 2 2 5" xfId="2701" xr:uid="{00000000-0005-0000-0000-0000F1010000}"/>
    <cellStyle name="Comma 12 2 2 2 6" xfId="540" xr:uid="{00000000-0005-0000-0000-0000F2010000}"/>
    <cellStyle name="Comma 12 2 2 3" xfId="681" xr:uid="{00000000-0005-0000-0000-0000F3010000}"/>
    <cellStyle name="Comma 12 2 2 3 2" xfId="1219" xr:uid="{00000000-0005-0000-0000-0000F4010000}"/>
    <cellStyle name="Comma 12 2 2 3 2 2" xfId="2299" xr:uid="{00000000-0005-0000-0000-0000F5010000}"/>
    <cellStyle name="Comma 12 2 2 3 3" xfId="1761" xr:uid="{00000000-0005-0000-0000-0000F6010000}"/>
    <cellStyle name="Comma 12 2 2 4" xfId="952" xr:uid="{00000000-0005-0000-0000-0000F7010000}"/>
    <cellStyle name="Comma 12 2 2 4 2" xfId="2032" xr:uid="{00000000-0005-0000-0000-0000F8010000}"/>
    <cellStyle name="Comma 12 2 2 5" xfId="1494" xr:uid="{00000000-0005-0000-0000-0000F9010000}"/>
    <cellStyle name="Comma 12 2 2 6" xfId="2575" xr:uid="{00000000-0005-0000-0000-0000FA010000}"/>
    <cellStyle name="Comma 12 2 2 7" xfId="414" xr:uid="{00000000-0005-0000-0000-0000FB010000}"/>
    <cellStyle name="Comma 12 2 3" xfId="196" xr:uid="{00000000-0005-0000-0000-0000FC010000}"/>
    <cellStyle name="Comma 12 2 3 2" xfId="743" xr:uid="{00000000-0005-0000-0000-0000FD010000}"/>
    <cellStyle name="Comma 12 2 3 2 2" xfId="1281" xr:uid="{00000000-0005-0000-0000-0000FE010000}"/>
    <cellStyle name="Comma 12 2 3 2 2 2" xfId="2361" xr:uid="{00000000-0005-0000-0000-0000FF010000}"/>
    <cellStyle name="Comma 12 2 3 2 3" xfId="1823" xr:uid="{00000000-0005-0000-0000-000000020000}"/>
    <cellStyle name="Comma 12 2 3 3" xfId="1014" xr:uid="{00000000-0005-0000-0000-000001020000}"/>
    <cellStyle name="Comma 12 2 3 3 2" xfId="2094" xr:uid="{00000000-0005-0000-0000-000002020000}"/>
    <cellStyle name="Comma 12 2 3 4" xfId="1556" xr:uid="{00000000-0005-0000-0000-000003020000}"/>
    <cellStyle name="Comma 12 2 3 5" xfId="2637" xr:uid="{00000000-0005-0000-0000-000004020000}"/>
    <cellStyle name="Comma 12 2 3 6" xfId="476" xr:uid="{00000000-0005-0000-0000-000005020000}"/>
    <cellStyle name="Comma 12 2 4" xfId="619" xr:uid="{00000000-0005-0000-0000-000006020000}"/>
    <cellStyle name="Comma 12 2 4 2" xfId="1157" xr:uid="{00000000-0005-0000-0000-000007020000}"/>
    <cellStyle name="Comma 12 2 4 2 2" xfId="2237" xr:uid="{00000000-0005-0000-0000-000008020000}"/>
    <cellStyle name="Comma 12 2 4 3" xfId="1699" xr:uid="{00000000-0005-0000-0000-000009020000}"/>
    <cellStyle name="Comma 12 2 5" xfId="890" xr:uid="{00000000-0005-0000-0000-00000A020000}"/>
    <cellStyle name="Comma 12 2 5 2" xfId="1970" xr:uid="{00000000-0005-0000-0000-00000B020000}"/>
    <cellStyle name="Comma 12 2 6" xfId="1432" xr:uid="{00000000-0005-0000-0000-00000C020000}"/>
    <cellStyle name="Comma 12 2 7" xfId="2513" xr:uid="{00000000-0005-0000-0000-00000D020000}"/>
    <cellStyle name="Comma 12 2 8" xfId="352" xr:uid="{00000000-0005-0000-0000-00000E020000}"/>
    <cellStyle name="Comma 12 3" xfId="102" xr:uid="{00000000-0005-0000-0000-00000F020000}"/>
    <cellStyle name="Comma 12 3 2" xfId="228" xr:uid="{00000000-0005-0000-0000-000010020000}"/>
    <cellStyle name="Comma 12 3 2 2" xfId="775" xr:uid="{00000000-0005-0000-0000-000011020000}"/>
    <cellStyle name="Comma 12 3 2 2 2" xfId="1313" xr:uid="{00000000-0005-0000-0000-000012020000}"/>
    <cellStyle name="Comma 12 3 2 2 2 2" xfId="2393" xr:uid="{00000000-0005-0000-0000-000013020000}"/>
    <cellStyle name="Comma 12 3 2 2 3" xfId="1855" xr:uid="{00000000-0005-0000-0000-000014020000}"/>
    <cellStyle name="Comma 12 3 2 3" xfId="1046" xr:uid="{00000000-0005-0000-0000-000015020000}"/>
    <cellStyle name="Comma 12 3 2 3 2" xfId="2126" xr:uid="{00000000-0005-0000-0000-000016020000}"/>
    <cellStyle name="Comma 12 3 2 4" xfId="1588" xr:uid="{00000000-0005-0000-0000-000017020000}"/>
    <cellStyle name="Comma 12 3 2 5" xfId="2669" xr:uid="{00000000-0005-0000-0000-000018020000}"/>
    <cellStyle name="Comma 12 3 2 6" xfId="508" xr:uid="{00000000-0005-0000-0000-000019020000}"/>
    <cellStyle name="Comma 12 3 3" xfId="649" xr:uid="{00000000-0005-0000-0000-00001A020000}"/>
    <cellStyle name="Comma 12 3 3 2" xfId="1187" xr:uid="{00000000-0005-0000-0000-00001B020000}"/>
    <cellStyle name="Comma 12 3 3 2 2" xfId="2267" xr:uid="{00000000-0005-0000-0000-00001C020000}"/>
    <cellStyle name="Comma 12 3 3 3" xfId="1729" xr:uid="{00000000-0005-0000-0000-00001D020000}"/>
    <cellStyle name="Comma 12 3 4" xfId="920" xr:uid="{00000000-0005-0000-0000-00001E020000}"/>
    <cellStyle name="Comma 12 3 4 2" xfId="2000" xr:uid="{00000000-0005-0000-0000-00001F020000}"/>
    <cellStyle name="Comma 12 3 5" xfId="1462" xr:uid="{00000000-0005-0000-0000-000020020000}"/>
    <cellStyle name="Comma 12 3 6" xfId="2543" xr:uid="{00000000-0005-0000-0000-000021020000}"/>
    <cellStyle name="Comma 12 3 7" xfId="382" xr:uid="{00000000-0005-0000-0000-000022020000}"/>
    <cellStyle name="Comma 12 4" xfId="164" xr:uid="{00000000-0005-0000-0000-000023020000}"/>
    <cellStyle name="Comma 12 4 2" xfId="711" xr:uid="{00000000-0005-0000-0000-000024020000}"/>
    <cellStyle name="Comma 12 4 2 2" xfId="1249" xr:uid="{00000000-0005-0000-0000-000025020000}"/>
    <cellStyle name="Comma 12 4 2 2 2" xfId="2329" xr:uid="{00000000-0005-0000-0000-000026020000}"/>
    <cellStyle name="Comma 12 4 2 3" xfId="1791" xr:uid="{00000000-0005-0000-0000-000027020000}"/>
    <cellStyle name="Comma 12 4 3" xfId="982" xr:uid="{00000000-0005-0000-0000-000028020000}"/>
    <cellStyle name="Comma 12 4 3 2" xfId="2062" xr:uid="{00000000-0005-0000-0000-000029020000}"/>
    <cellStyle name="Comma 12 4 4" xfId="1524" xr:uid="{00000000-0005-0000-0000-00002A020000}"/>
    <cellStyle name="Comma 12 4 5" xfId="2605" xr:uid="{00000000-0005-0000-0000-00002B020000}"/>
    <cellStyle name="Comma 12 4 6" xfId="444" xr:uid="{00000000-0005-0000-0000-00002C020000}"/>
    <cellStyle name="Comma 12 5" xfId="567" xr:uid="{00000000-0005-0000-0000-00002D020000}"/>
    <cellStyle name="Comma 12 5 2" xfId="1105" xr:uid="{00000000-0005-0000-0000-00002E020000}"/>
    <cellStyle name="Comma 12 5 2 2" xfId="2185" xr:uid="{00000000-0005-0000-0000-00002F020000}"/>
    <cellStyle name="Comma 12 5 3" xfId="1647" xr:uid="{00000000-0005-0000-0000-000030020000}"/>
    <cellStyle name="Comma 12 6" xfId="838" xr:uid="{00000000-0005-0000-0000-000031020000}"/>
    <cellStyle name="Comma 12 6 2" xfId="1918" xr:uid="{00000000-0005-0000-0000-000032020000}"/>
    <cellStyle name="Comma 12 7" xfId="1380" xr:uid="{00000000-0005-0000-0000-000033020000}"/>
    <cellStyle name="Comma 12 8" xfId="2461" xr:uid="{00000000-0005-0000-0000-000034020000}"/>
    <cellStyle name="Comma 12 9" xfId="300" xr:uid="{00000000-0005-0000-0000-000035020000}"/>
    <cellStyle name="Comma 13" xfId="8" xr:uid="{00000000-0005-0000-0000-000036020000}"/>
    <cellStyle name="Comma 13 2" xfId="86" xr:uid="{00000000-0005-0000-0000-000037020000}"/>
    <cellStyle name="Comma 13 2 2" xfId="148" xr:uid="{00000000-0005-0000-0000-000038020000}"/>
    <cellStyle name="Comma 13 2 2 2" xfId="275" xr:uid="{00000000-0005-0000-0000-000039020000}"/>
    <cellStyle name="Comma 13 2 2 2 2" xfId="822" xr:uid="{00000000-0005-0000-0000-00003A020000}"/>
    <cellStyle name="Comma 13 2 2 2 2 2" xfId="1360" xr:uid="{00000000-0005-0000-0000-00003B020000}"/>
    <cellStyle name="Comma 13 2 2 2 2 2 2" xfId="2440" xr:uid="{00000000-0005-0000-0000-00003C020000}"/>
    <cellStyle name="Comma 13 2 2 2 2 3" xfId="1902" xr:uid="{00000000-0005-0000-0000-00003D020000}"/>
    <cellStyle name="Comma 13 2 2 2 3" xfId="1093" xr:uid="{00000000-0005-0000-0000-00003E020000}"/>
    <cellStyle name="Comma 13 2 2 2 3 2" xfId="2173" xr:uid="{00000000-0005-0000-0000-00003F020000}"/>
    <cellStyle name="Comma 13 2 2 2 4" xfId="1635" xr:uid="{00000000-0005-0000-0000-000040020000}"/>
    <cellStyle name="Comma 13 2 2 2 5" xfId="2716" xr:uid="{00000000-0005-0000-0000-000041020000}"/>
    <cellStyle name="Comma 13 2 2 2 6" xfId="555" xr:uid="{00000000-0005-0000-0000-000042020000}"/>
    <cellStyle name="Comma 13 2 2 3" xfId="695" xr:uid="{00000000-0005-0000-0000-000043020000}"/>
    <cellStyle name="Comma 13 2 2 3 2" xfId="1233" xr:uid="{00000000-0005-0000-0000-000044020000}"/>
    <cellStyle name="Comma 13 2 2 3 2 2" xfId="2313" xr:uid="{00000000-0005-0000-0000-000045020000}"/>
    <cellStyle name="Comma 13 2 2 3 3" xfId="1775" xr:uid="{00000000-0005-0000-0000-000046020000}"/>
    <cellStyle name="Comma 13 2 2 4" xfId="966" xr:uid="{00000000-0005-0000-0000-000047020000}"/>
    <cellStyle name="Comma 13 2 2 4 2" xfId="2046" xr:uid="{00000000-0005-0000-0000-000048020000}"/>
    <cellStyle name="Comma 13 2 2 5" xfId="1508" xr:uid="{00000000-0005-0000-0000-000049020000}"/>
    <cellStyle name="Comma 13 2 2 6" xfId="2589" xr:uid="{00000000-0005-0000-0000-00004A020000}"/>
    <cellStyle name="Comma 13 2 2 7" xfId="428" xr:uid="{00000000-0005-0000-0000-00004B020000}"/>
    <cellStyle name="Comma 13 2 3" xfId="211" xr:uid="{00000000-0005-0000-0000-00004C020000}"/>
    <cellStyle name="Comma 13 2 3 2" xfId="758" xr:uid="{00000000-0005-0000-0000-00004D020000}"/>
    <cellStyle name="Comma 13 2 3 2 2" xfId="1296" xr:uid="{00000000-0005-0000-0000-00004E020000}"/>
    <cellStyle name="Comma 13 2 3 2 2 2" xfId="2376" xr:uid="{00000000-0005-0000-0000-00004F020000}"/>
    <cellStyle name="Comma 13 2 3 2 3" xfId="1838" xr:uid="{00000000-0005-0000-0000-000050020000}"/>
    <cellStyle name="Comma 13 2 3 3" xfId="1029" xr:uid="{00000000-0005-0000-0000-000051020000}"/>
    <cellStyle name="Comma 13 2 3 3 2" xfId="2109" xr:uid="{00000000-0005-0000-0000-000052020000}"/>
    <cellStyle name="Comma 13 2 3 4" xfId="1571" xr:uid="{00000000-0005-0000-0000-000053020000}"/>
    <cellStyle name="Comma 13 2 3 5" xfId="2652" xr:uid="{00000000-0005-0000-0000-000054020000}"/>
    <cellStyle name="Comma 13 2 3 6" xfId="491" xr:uid="{00000000-0005-0000-0000-000055020000}"/>
    <cellStyle name="Comma 13 2 4" xfId="633" xr:uid="{00000000-0005-0000-0000-000056020000}"/>
    <cellStyle name="Comma 13 2 4 2" xfId="1171" xr:uid="{00000000-0005-0000-0000-000057020000}"/>
    <cellStyle name="Comma 13 2 4 2 2" xfId="2251" xr:uid="{00000000-0005-0000-0000-000058020000}"/>
    <cellStyle name="Comma 13 2 4 3" xfId="1713" xr:uid="{00000000-0005-0000-0000-000059020000}"/>
    <cellStyle name="Comma 13 2 5" xfId="904" xr:uid="{00000000-0005-0000-0000-00005A020000}"/>
    <cellStyle name="Comma 13 2 5 2" xfId="1984" xr:uid="{00000000-0005-0000-0000-00005B020000}"/>
    <cellStyle name="Comma 13 2 6" xfId="1446" xr:uid="{00000000-0005-0000-0000-00005C020000}"/>
    <cellStyle name="Comma 13 2 7" xfId="2527" xr:uid="{00000000-0005-0000-0000-00005D020000}"/>
    <cellStyle name="Comma 13 2 8" xfId="366" xr:uid="{00000000-0005-0000-0000-00005E020000}"/>
    <cellStyle name="Comma 13 3" xfId="117" xr:uid="{00000000-0005-0000-0000-00005F020000}"/>
    <cellStyle name="Comma 13 3 2" xfId="243" xr:uid="{00000000-0005-0000-0000-000060020000}"/>
    <cellStyle name="Comma 13 3 2 2" xfId="790" xr:uid="{00000000-0005-0000-0000-000061020000}"/>
    <cellStyle name="Comma 13 3 2 2 2" xfId="1328" xr:uid="{00000000-0005-0000-0000-000062020000}"/>
    <cellStyle name="Comma 13 3 2 2 2 2" xfId="2408" xr:uid="{00000000-0005-0000-0000-000063020000}"/>
    <cellStyle name="Comma 13 3 2 2 3" xfId="1870" xr:uid="{00000000-0005-0000-0000-000064020000}"/>
    <cellStyle name="Comma 13 3 2 3" xfId="1061" xr:uid="{00000000-0005-0000-0000-000065020000}"/>
    <cellStyle name="Comma 13 3 2 3 2" xfId="2141" xr:uid="{00000000-0005-0000-0000-000066020000}"/>
    <cellStyle name="Comma 13 3 2 4" xfId="1603" xr:uid="{00000000-0005-0000-0000-000067020000}"/>
    <cellStyle name="Comma 13 3 2 5" xfId="2684" xr:uid="{00000000-0005-0000-0000-000068020000}"/>
    <cellStyle name="Comma 13 3 2 6" xfId="523" xr:uid="{00000000-0005-0000-0000-000069020000}"/>
    <cellStyle name="Comma 13 3 3" xfId="664" xr:uid="{00000000-0005-0000-0000-00006A020000}"/>
    <cellStyle name="Comma 13 3 3 2" xfId="1202" xr:uid="{00000000-0005-0000-0000-00006B020000}"/>
    <cellStyle name="Comma 13 3 3 2 2" xfId="2282" xr:uid="{00000000-0005-0000-0000-00006C020000}"/>
    <cellStyle name="Comma 13 3 3 3" xfId="1744" xr:uid="{00000000-0005-0000-0000-00006D020000}"/>
    <cellStyle name="Comma 13 3 4" xfId="935" xr:uid="{00000000-0005-0000-0000-00006E020000}"/>
    <cellStyle name="Comma 13 3 4 2" xfId="2015" xr:uid="{00000000-0005-0000-0000-00006F020000}"/>
    <cellStyle name="Comma 13 3 5" xfId="1477" xr:uid="{00000000-0005-0000-0000-000070020000}"/>
    <cellStyle name="Comma 13 3 6" xfId="2558" xr:uid="{00000000-0005-0000-0000-000071020000}"/>
    <cellStyle name="Comma 13 3 7" xfId="397" xr:uid="{00000000-0005-0000-0000-000072020000}"/>
    <cellStyle name="Comma 13 4" xfId="179" xr:uid="{00000000-0005-0000-0000-000073020000}"/>
    <cellStyle name="Comma 13 4 2" xfId="726" xr:uid="{00000000-0005-0000-0000-000074020000}"/>
    <cellStyle name="Comma 13 4 2 2" xfId="1264" xr:uid="{00000000-0005-0000-0000-000075020000}"/>
    <cellStyle name="Comma 13 4 2 2 2" xfId="2344" xr:uid="{00000000-0005-0000-0000-000076020000}"/>
    <cellStyle name="Comma 13 4 2 3" xfId="1806" xr:uid="{00000000-0005-0000-0000-000077020000}"/>
    <cellStyle name="Comma 13 4 3" xfId="997" xr:uid="{00000000-0005-0000-0000-000078020000}"/>
    <cellStyle name="Comma 13 4 3 2" xfId="2077" xr:uid="{00000000-0005-0000-0000-000079020000}"/>
    <cellStyle name="Comma 13 4 4" xfId="1539" xr:uid="{00000000-0005-0000-0000-00007A020000}"/>
    <cellStyle name="Comma 13 4 5" xfId="2620" xr:uid="{00000000-0005-0000-0000-00007B020000}"/>
    <cellStyle name="Comma 13 4 6" xfId="459" xr:uid="{00000000-0005-0000-0000-00007C020000}"/>
    <cellStyle name="Comma 13 5" xfId="572" xr:uid="{00000000-0005-0000-0000-00007D020000}"/>
    <cellStyle name="Comma 13 5 2" xfId="1110" xr:uid="{00000000-0005-0000-0000-00007E020000}"/>
    <cellStyle name="Comma 13 5 2 2" xfId="2190" xr:uid="{00000000-0005-0000-0000-00007F020000}"/>
    <cellStyle name="Comma 13 5 3" xfId="1652" xr:uid="{00000000-0005-0000-0000-000080020000}"/>
    <cellStyle name="Comma 13 6" xfId="843" xr:uid="{00000000-0005-0000-0000-000081020000}"/>
    <cellStyle name="Comma 13 6 2" xfId="1923" xr:uid="{00000000-0005-0000-0000-000082020000}"/>
    <cellStyle name="Comma 13 7" xfId="1385" xr:uid="{00000000-0005-0000-0000-000083020000}"/>
    <cellStyle name="Comma 13 8" xfId="2466" xr:uid="{00000000-0005-0000-0000-000084020000}"/>
    <cellStyle name="Comma 13 9" xfId="305" xr:uid="{00000000-0005-0000-0000-000085020000}"/>
    <cellStyle name="Comma 14" xfId="9" xr:uid="{00000000-0005-0000-0000-000086020000}"/>
    <cellStyle name="Comma 14 2" xfId="87" xr:uid="{00000000-0005-0000-0000-000087020000}"/>
    <cellStyle name="Comma 14 2 2" xfId="149" xr:uid="{00000000-0005-0000-0000-000088020000}"/>
    <cellStyle name="Comma 14 2 2 2" xfId="276" xr:uid="{00000000-0005-0000-0000-000089020000}"/>
    <cellStyle name="Comma 14 2 2 2 2" xfId="823" xr:uid="{00000000-0005-0000-0000-00008A020000}"/>
    <cellStyle name="Comma 14 2 2 2 2 2" xfId="1361" xr:uid="{00000000-0005-0000-0000-00008B020000}"/>
    <cellStyle name="Comma 14 2 2 2 2 2 2" xfId="2441" xr:uid="{00000000-0005-0000-0000-00008C020000}"/>
    <cellStyle name="Comma 14 2 2 2 2 3" xfId="1903" xr:uid="{00000000-0005-0000-0000-00008D020000}"/>
    <cellStyle name="Comma 14 2 2 2 3" xfId="1094" xr:uid="{00000000-0005-0000-0000-00008E020000}"/>
    <cellStyle name="Comma 14 2 2 2 3 2" xfId="2174" xr:uid="{00000000-0005-0000-0000-00008F020000}"/>
    <cellStyle name="Comma 14 2 2 2 4" xfId="1636" xr:uid="{00000000-0005-0000-0000-000090020000}"/>
    <cellStyle name="Comma 14 2 2 2 5" xfId="2717" xr:uid="{00000000-0005-0000-0000-000091020000}"/>
    <cellStyle name="Comma 14 2 2 2 6" xfId="556" xr:uid="{00000000-0005-0000-0000-000092020000}"/>
    <cellStyle name="Comma 14 2 2 3" xfId="696" xr:uid="{00000000-0005-0000-0000-000093020000}"/>
    <cellStyle name="Comma 14 2 2 3 2" xfId="1234" xr:uid="{00000000-0005-0000-0000-000094020000}"/>
    <cellStyle name="Comma 14 2 2 3 2 2" xfId="2314" xr:uid="{00000000-0005-0000-0000-000095020000}"/>
    <cellStyle name="Comma 14 2 2 3 3" xfId="1776" xr:uid="{00000000-0005-0000-0000-000096020000}"/>
    <cellStyle name="Comma 14 2 2 4" xfId="967" xr:uid="{00000000-0005-0000-0000-000097020000}"/>
    <cellStyle name="Comma 14 2 2 4 2" xfId="2047" xr:uid="{00000000-0005-0000-0000-000098020000}"/>
    <cellStyle name="Comma 14 2 2 5" xfId="1509" xr:uid="{00000000-0005-0000-0000-000099020000}"/>
    <cellStyle name="Comma 14 2 2 6" xfId="2590" xr:uid="{00000000-0005-0000-0000-00009A020000}"/>
    <cellStyle name="Comma 14 2 2 7" xfId="429" xr:uid="{00000000-0005-0000-0000-00009B020000}"/>
    <cellStyle name="Comma 14 2 3" xfId="212" xr:uid="{00000000-0005-0000-0000-00009C020000}"/>
    <cellStyle name="Comma 14 2 3 2" xfId="759" xr:uid="{00000000-0005-0000-0000-00009D020000}"/>
    <cellStyle name="Comma 14 2 3 2 2" xfId="1297" xr:uid="{00000000-0005-0000-0000-00009E020000}"/>
    <cellStyle name="Comma 14 2 3 2 2 2" xfId="2377" xr:uid="{00000000-0005-0000-0000-00009F020000}"/>
    <cellStyle name="Comma 14 2 3 2 3" xfId="1839" xr:uid="{00000000-0005-0000-0000-0000A0020000}"/>
    <cellStyle name="Comma 14 2 3 3" xfId="1030" xr:uid="{00000000-0005-0000-0000-0000A1020000}"/>
    <cellStyle name="Comma 14 2 3 3 2" xfId="2110" xr:uid="{00000000-0005-0000-0000-0000A2020000}"/>
    <cellStyle name="Comma 14 2 3 4" xfId="1572" xr:uid="{00000000-0005-0000-0000-0000A3020000}"/>
    <cellStyle name="Comma 14 2 3 5" xfId="2653" xr:uid="{00000000-0005-0000-0000-0000A4020000}"/>
    <cellStyle name="Comma 14 2 3 6" xfId="492" xr:uid="{00000000-0005-0000-0000-0000A5020000}"/>
    <cellStyle name="Comma 14 2 4" xfId="634" xr:uid="{00000000-0005-0000-0000-0000A6020000}"/>
    <cellStyle name="Comma 14 2 4 2" xfId="1172" xr:uid="{00000000-0005-0000-0000-0000A7020000}"/>
    <cellStyle name="Comma 14 2 4 2 2" xfId="2252" xr:uid="{00000000-0005-0000-0000-0000A8020000}"/>
    <cellStyle name="Comma 14 2 4 3" xfId="1714" xr:uid="{00000000-0005-0000-0000-0000A9020000}"/>
    <cellStyle name="Comma 14 2 5" xfId="905" xr:uid="{00000000-0005-0000-0000-0000AA020000}"/>
    <cellStyle name="Comma 14 2 5 2" xfId="1985" xr:uid="{00000000-0005-0000-0000-0000AB020000}"/>
    <cellStyle name="Comma 14 2 6" xfId="1447" xr:uid="{00000000-0005-0000-0000-0000AC020000}"/>
    <cellStyle name="Comma 14 2 7" xfId="2528" xr:uid="{00000000-0005-0000-0000-0000AD020000}"/>
    <cellStyle name="Comma 14 2 8" xfId="367" xr:uid="{00000000-0005-0000-0000-0000AE020000}"/>
    <cellStyle name="Comma 14 3" xfId="118" xr:uid="{00000000-0005-0000-0000-0000AF020000}"/>
    <cellStyle name="Comma 14 3 2" xfId="244" xr:uid="{00000000-0005-0000-0000-0000B0020000}"/>
    <cellStyle name="Comma 14 3 2 2" xfId="791" xr:uid="{00000000-0005-0000-0000-0000B1020000}"/>
    <cellStyle name="Comma 14 3 2 2 2" xfId="1329" xr:uid="{00000000-0005-0000-0000-0000B2020000}"/>
    <cellStyle name="Comma 14 3 2 2 2 2" xfId="2409" xr:uid="{00000000-0005-0000-0000-0000B3020000}"/>
    <cellStyle name="Comma 14 3 2 2 3" xfId="1871" xr:uid="{00000000-0005-0000-0000-0000B4020000}"/>
    <cellStyle name="Comma 14 3 2 3" xfId="1062" xr:uid="{00000000-0005-0000-0000-0000B5020000}"/>
    <cellStyle name="Comma 14 3 2 3 2" xfId="2142" xr:uid="{00000000-0005-0000-0000-0000B6020000}"/>
    <cellStyle name="Comma 14 3 2 4" xfId="1604" xr:uid="{00000000-0005-0000-0000-0000B7020000}"/>
    <cellStyle name="Comma 14 3 2 5" xfId="2685" xr:uid="{00000000-0005-0000-0000-0000B8020000}"/>
    <cellStyle name="Comma 14 3 2 6" xfId="524" xr:uid="{00000000-0005-0000-0000-0000B9020000}"/>
    <cellStyle name="Comma 14 3 3" xfId="665" xr:uid="{00000000-0005-0000-0000-0000BA020000}"/>
    <cellStyle name="Comma 14 3 3 2" xfId="1203" xr:uid="{00000000-0005-0000-0000-0000BB020000}"/>
    <cellStyle name="Comma 14 3 3 2 2" xfId="2283" xr:uid="{00000000-0005-0000-0000-0000BC020000}"/>
    <cellStyle name="Comma 14 3 3 3" xfId="1745" xr:uid="{00000000-0005-0000-0000-0000BD020000}"/>
    <cellStyle name="Comma 14 3 4" xfId="936" xr:uid="{00000000-0005-0000-0000-0000BE020000}"/>
    <cellStyle name="Comma 14 3 4 2" xfId="2016" xr:uid="{00000000-0005-0000-0000-0000BF020000}"/>
    <cellStyle name="Comma 14 3 5" xfId="1478" xr:uid="{00000000-0005-0000-0000-0000C0020000}"/>
    <cellStyle name="Comma 14 3 6" xfId="2559" xr:uid="{00000000-0005-0000-0000-0000C1020000}"/>
    <cellStyle name="Comma 14 3 7" xfId="398" xr:uid="{00000000-0005-0000-0000-0000C2020000}"/>
    <cellStyle name="Comma 14 4" xfId="180" xr:uid="{00000000-0005-0000-0000-0000C3020000}"/>
    <cellStyle name="Comma 14 4 2" xfId="727" xr:uid="{00000000-0005-0000-0000-0000C4020000}"/>
    <cellStyle name="Comma 14 4 2 2" xfId="1265" xr:uid="{00000000-0005-0000-0000-0000C5020000}"/>
    <cellStyle name="Comma 14 4 2 2 2" xfId="2345" xr:uid="{00000000-0005-0000-0000-0000C6020000}"/>
    <cellStyle name="Comma 14 4 2 3" xfId="1807" xr:uid="{00000000-0005-0000-0000-0000C7020000}"/>
    <cellStyle name="Comma 14 4 3" xfId="998" xr:uid="{00000000-0005-0000-0000-0000C8020000}"/>
    <cellStyle name="Comma 14 4 3 2" xfId="2078" xr:uid="{00000000-0005-0000-0000-0000C9020000}"/>
    <cellStyle name="Comma 14 4 4" xfId="1540" xr:uid="{00000000-0005-0000-0000-0000CA020000}"/>
    <cellStyle name="Comma 14 4 5" xfId="2621" xr:uid="{00000000-0005-0000-0000-0000CB020000}"/>
    <cellStyle name="Comma 14 4 6" xfId="460" xr:uid="{00000000-0005-0000-0000-0000CC020000}"/>
    <cellStyle name="Comma 14 5" xfId="573" xr:uid="{00000000-0005-0000-0000-0000CD020000}"/>
    <cellStyle name="Comma 14 5 2" xfId="1111" xr:uid="{00000000-0005-0000-0000-0000CE020000}"/>
    <cellStyle name="Comma 14 5 2 2" xfId="2191" xr:uid="{00000000-0005-0000-0000-0000CF020000}"/>
    <cellStyle name="Comma 14 5 3" xfId="1653" xr:uid="{00000000-0005-0000-0000-0000D0020000}"/>
    <cellStyle name="Comma 14 6" xfId="844" xr:uid="{00000000-0005-0000-0000-0000D1020000}"/>
    <cellStyle name="Comma 14 6 2" xfId="1924" xr:uid="{00000000-0005-0000-0000-0000D2020000}"/>
    <cellStyle name="Comma 14 7" xfId="1386" xr:uid="{00000000-0005-0000-0000-0000D3020000}"/>
    <cellStyle name="Comma 14 8" xfId="2467" xr:uid="{00000000-0005-0000-0000-0000D4020000}"/>
    <cellStyle name="Comma 14 9" xfId="306" xr:uid="{00000000-0005-0000-0000-0000D5020000}"/>
    <cellStyle name="Comma 15" xfId="57" xr:uid="{00000000-0005-0000-0000-0000D6020000}"/>
    <cellStyle name="Comma 15 2" xfId="119" xr:uid="{00000000-0005-0000-0000-0000D7020000}"/>
    <cellStyle name="Comma 15 2 2" xfId="245" xr:uid="{00000000-0005-0000-0000-0000D8020000}"/>
    <cellStyle name="Comma 15 2 2 2" xfId="792" xr:uid="{00000000-0005-0000-0000-0000D9020000}"/>
    <cellStyle name="Comma 15 2 2 2 2" xfId="1330" xr:uid="{00000000-0005-0000-0000-0000DA020000}"/>
    <cellStyle name="Comma 15 2 2 2 2 2" xfId="2410" xr:uid="{00000000-0005-0000-0000-0000DB020000}"/>
    <cellStyle name="Comma 15 2 2 2 3" xfId="1872" xr:uid="{00000000-0005-0000-0000-0000DC020000}"/>
    <cellStyle name="Comma 15 2 2 3" xfId="1063" xr:uid="{00000000-0005-0000-0000-0000DD020000}"/>
    <cellStyle name="Comma 15 2 2 3 2" xfId="2143" xr:uid="{00000000-0005-0000-0000-0000DE020000}"/>
    <cellStyle name="Comma 15 2 2 4" xfId="1605" xr:uid="{00000000-0005-0000-0000-0000DF020000}"/>
    <cellStyle name="Comma 15 2 2 5" xfId="2686" xr:uid="{00000000-0005-0000-0000-0000E0020000}"/>
    <cellStyle name="Comma 15 2 2 6" xfId="525" xr:uid="{00000000-0005-0000-0000-0000E1020000}"/>
    <cellStyle name="Comma 15 2 3" xfId="666" xr:uid="{00000000-0005-0000-0000-0000E2020000}"/>
    <cellStyle name="Comma 15 2 3 2" xfId="1204" xr:uid="{00000000-0005-0000-0000-0000E3020000}"/>
    <cellStyle name="Comma 15 2 3 2 2" xfId="2284" xr:uid="{00000000-0005-0000-0000-0000E4020000}"/>
    <cellStyle name="Comma 15 2 3 3" xfId="1746" xr:uid="{00000000-0005-0000-0000-0000E5020000}"/>
    <cellStyle name="Comma 15 2 4" xfId="937" xr:uid="{00000000-0005-0000-0000-0000E6020000}"/>
    <cellStyle name="Comma 15 2 4 2" xfId="2017" xr:uid="{00000000-0005-0000-0000-0000E7020000}"/>
    <cellStyle name="Comma 15 2 5" xfId="1479" xr:uid="{00000000-0005-0000-0000-0000E8020000}"/>
    <cellStyle name="Comma 15 2 6" xfId="2560" xr:uid="{00000000-0005-0000-0000-0000E9020000}"/>
    <cellStyle name="Comma 15 2 7" xfId="399" xr:uid="{00000000-0005-0000-0000-0000EA020000}"/>
    <cellStyle name="Comma 15 3" xfId="181" xr:uid="{00000000-0005-0000-0000-0000EB020000}"/>
    <cellStyle name="Comma 15 3 2" xfId="728" xr:uid="{00000000-0005-0000-0000-0000EC020000}"/>
    <cellStyle name="Comma 15 3 2 2" xfId="1266" xr:uid="{00000000-0005-0000-0000-0000ED020000}"/>
    <cellStyle name="Comma 15 3 2 2 2" xfId="2346" xr:uid="{00000000-0005-0000-0000-0000EE020000}"/>
    <cellStyle name="Comma 15 3 2 3" xfId="1808" xr:uid="{00000000-0005-0000-0000-0000EF020000}"/>
    <cellStyle name="Comma 15 3 3" xfId="999" xr:uid="{00000000-0005-0000-0000-0000F0020000}"/>
    <cellStyle name="Comma 15 3 3 2" xfId="2079" xr:uid="{00000000-0005-0000-0000-0000F1020000}"/>
    <cellStyle name="Comma 15 3 4" xfId="1541" xr:uid="{00000000-0005-0000-0000-0000F2020000}"/>
    <cellStyle name="Comma 15 3 5" xfId="2622" xr:uid="{00000000-0005-0000-0000-0000F3020000}"/>
    <cellStyle name="Comma 15 3 6" xfId="461" xr:uid="{00000000-0005-0000-0000-0000F4020000}"/>
    <cellStyle name="Comma 15 4" xfId="604" xr:uid="{00000000-0005-0000-0000-0000F5020000}"/>
    <cellStyle name="Comma 15 4 2" xfId="1142" xr:uid="{00000000-0005-0000-0000-0000F6020000}"/>
    <cellStyle name="Comma 15 4 2 2" xfId="2222" xr:uid="{00000000-0005-0000-0000-0000F7020000}"/>
    <cellStyle name="Comma 15 4 3" xfId="1684" xr:uid="{00000000-0005-0000-0000-0000F8020000}"/>
    <cellStyle name="Comma 15 5" xfId="875" xr:uid="{00000000-0005-0000-0000-0000F9020000}"/>
    <cellStyle name="Comma 15 5 2" xfId="1955" xr:uid="{00000000-0005-0000-0000-0000FA020000}"/>
    <cellStyle name="Comma 15 6" xfId="1417" xr:uid="{00000000-0005-0000-0000-0000FB020000}"/>
    <cellStyle name="Comma 15 7" xfId="2498" xr:uid="{00000000-0005-0000-0000-0000FC020000}"/>
    <cellStyle name="Comma 15 8" xfId="337" xr:uid="{00000000-0005-0000-0000-0000FD020000}"/>
    <cellStyle name="Comma 16" xfId="13" xr:uid="{00000000-0005-0000-0000-0000FE020000}"/>
    <cellStyle name="Comma 16 2" xfId="213" xr:uid="{00000000-0005-0000-0000-0000FF020000}"/>
    <cellStyle name="Comma 16 2 2" xfId="760" xr:uid="{00000000-0005-0000-0000-000000030000}"/>
    <cellStyle name="Comma 16 2 2 2" xfId="1298" xr:uid="{00000000-0005-0000-0000-000001030000}"/>
    <cellStyle name="Comma 16 2 2 2 2" xfId="2378" xr:uid="{00000000-0005-0000-0000-000002030000}"/>
    <cellStyle name="Comma 16 2 2 3" xfId="1840" xr:uid="{00000000-0005-0000-0000-000003030000}"/>
    <cellStyle name="Comma 16 2 3" xfId="1031" xr:uid="{00000000-0005-0000-0000-000004030000}"/>
    <cellStyle name="Comma 16 2 3 2" xfId="2111" xr:uid="{00000000-0005-0000-0000-000005030000}"/>
    <cellStyle name="Comma 16 2 4" xfId="1573" xr:uid="{00000000-0005-0000-0000-000006030000}"/>
    <cellStyle name="Comma 16 2 5" xfId="2654" xr:uid="{00000000-0005-0000-0000-000007030000}"/>
    <cellStyle name="Comma 16 2 6" xfId="493" xr:uid="{00000000-0005-0000-0000-000008030000}"/>
    <cellStyle name="Comma 16 3" xfId="576" xr:uid="{00000000-0005-0000-0000-000009030000}"/>
    <cellStyle name="Comma 16 3 2" xfId="1114" xr:uid="{00000000-0005-0000-0000-00000A030000}"/>
    <cellStyle name="Comma 16 3 2 2" xfId="2194" xr:uid="{00000000-0005-0000-0000-00000B030000}"/>
    <cellStyle name="Comma 16 3 3" xfId="1656" xr:uid="{00000000-0005-0000-0000-00000C030000}"/>
    <cellStyle name="Comma 16 4" xfId="847" xr:uid="{00000000-0005-0000-0000-00000D030000}"/>
    <cellStyle name="Comma 16 4 2" xfId="1927" xr:uid="{00000000-0005-0000-0000-00000E030000}"/>
    <cellStyle name="Comma 16 5" xfId="1389" xr:uid="{00000000-0005-0000-0000-00000F030000}"/>
    <cellStyle name="Comma 16 6" xfId="2470" xr:uid="{00000000-0005-0000-0000-000010030000}"/>
    <cellStyle name="Comma 16 7" xfId="309" xr:uid="{00000000-0005-0000-0000-000011030000}"/>
    <cellStyle name="Comma 17" xfId="12" xr:uid="{00000000-0005-0000-0000-000012030000}"/>
    <cellStyle name="Comma 17 2" xfId="277" xr:uid="{00000000-0005-0000-0000-000013030000}"/>
    <cellStyle name="Comma 17 2 2" xfId="824" xr:uid="{00000000-0005-0000-0000-000014030000}"/>
    <cellStyle name="Comma 17 2 2 2" xfId="1362" xr:uid="{00000000-0005-0000-0000-000015030000}"/>
    <cellStyle name="Comma 17 2 2 2 2" xfId="2442" xr:uid="{00000000-0005-0000-0000-000016030000}"/>
    <cellStyle name="Comma 17 2 2 3" xfId="1904" xr:uid="{00000000-0005-0000-0000-000017030000}"/>
    <cellStyle name="Comma 17 2 3" xfId="1095" xr:uid="{00000000-0005-0000-0000-000018030000}"/>
    <cellStyle name="Comma 17 2 3 2" xfId="2175" xr:uid="{00000000-0005-0000-0000-000019030000}"/>
    <cellStyle name="Comma 17 2 4" xfId="1637" xr:uid="{00000000-0005-0000-0000-00001A030000}"/>
    <cellStyle name="Comma 17 2 5" xfId="2718" xr:uid="{00000000-0005-0000-0000-00001B030000}"/>
    <cellStyle name="Comma 17 2 6" xfId="557" xr:uid="{00000000-0005-0000-0000-00001C030000}"/>
    <cellStyle name="Comma 17 3" xfId="575" xr:uid="{00000000-0005-0000-0000-00001D030000}"/>
    <cellStyle name="Comma 17 3 2" xfId="1113" xr:uid="{00000000-0005-0000-0000-00001E030000}"/>
    <cellStyle name="Comma 17 3 2 2" xfId="2193" xr:uid="{00000000-0005-0000-0000-00001F030000}"/>
    <cellStyle name="Comma 17 3 3" xfId="1655" xr:uid="{00000000-0005-0000-0000-000020030000}"/>
    <cellStyle name="Comma 17 4" xfId="846" xr:uid="{00000000-0005-0000-0000-000021030000}"/>
    <cellStyle name="Comma 17 4 2" xfId="1926" xr:uid="{00000000-0005-0000-0000-000022030000}"/>
    <cellStyle name="Comma 17 5" xfId="1388" xr:uid="{00000000-0005-0000-0000-000023030000}"/>
    <cellStyle name="Comma 17 6" xfId="2469" xr:uid="{00000000-0005-0000-0000-000024030000}"/>
    <cellStyle name="Comma 17 7" xfId="308" xr:uid="{00000000-0005-0000-0000-000025030000}"/>
    <cellStyle name="Comma 18" xfId="18" xr:uid="{00000000-0005-0000-0000-000026030000}"/>
    <cellStyle name="Comma 18 2" xfId="278" xr:uid="{00000000-0005-0000-0000-000027030000}"/>
    <cellStyle name="Comma 18 2 2" xfId="825" xr:uid="{00000000-0005-0000-0000-000028030000}"/>
    <cellStyle name="Comma 18 2 2 2" xfId="1363" xr:uid="{00000000-0005-0000-0000-000029030000}"/>
    <cellStyle name="Comma 18 2 2 2 2" xfId="2443" xr:uid="{00000000-0005-0000-0000-00002A030000}"/>
    <cellStyle name="Comma 18 2 2 3" xfId="1905" xr:uid="{00000000-0005-0000-0000-00002B030000}"/>
    <cellStyle name="Comma 18 2 3" xfId="1096" xr:uid="{00000000-0005-0000-0000-00002C030000}"/>
    <cellStyle name="Comma 18 2 3 2" xfId="2176" xr:uid="{00000000-0005-0000-0000-00002D030000}"/>
    <cellStyle name="Comma 18 2 4" xfId="1638" xr:uid="{00000000-0005-0000-0000-00002E030000}"/>
    <cellStyle name="Comma 18 2 5" xfId="2719" xr:uid="{00000000-0005-0000-0000-00002F030000}"/>
    <cellStyle name="Comma 18 2 6" xfId="558" xr:uid="{00000000-0005-0000-0000-000030030000}"/>
    <cellStyle name="Comma 18 3" xfId="578" xr:uid="{00000000-0005-0000-0000-000031030000}"/>
    <cellStyle name="Comma 18 3 2" xfId="1116" xr:uid="{00000000-0005-0000-0000-000032030000}"/>
    <cellStyle name="Comma 18 3 2 2" xfId="2196" xr:uid="{00000000-0005-0000-0000-000033030000}"/>
    <cellStyle name="Comma 18 3 3" xfId="1658" xr:uid="{00000000-0005-0000-0000-000034030000}"/>
    <cellStyle name="Comma 18 4" xfId="849" xr:uid="{00000000-0005-0000-0000-000035030000}"/>
    <cellStyle name="Comma 18 4 2" xfId="1929" xr:uid="{00000000-0005-0000-0000-000036030000}"/>
    <cellStyle name="Comma 18 5" xfId="1391" xr:uid="{00000000-0005-0000-0000-000037030000}"/>
    <cellStyle name="Comma 18 6" xfId="2472" xr:uid="{00000000-0005-0000-0000-000038030000}"/>
    <cellStyle name="Comma 18 7" xfId="311" xr:uid="{00000000-0005-0000-0000-000039030000}"/>
    <cellStyle name="Comma 19" xfId="5" xr:uid="{00000000-0005-0000-0000-00003A030000}"/>
    <cellStyle name="Comma 19 2" xfId="279" xr:uid="{00000000-0005-0000-0000-00003B030000}"/>
    <cellStyle name="Comma 19 2 2" xfId="826" xr:uid="{00000000-0005-0000-0000-00003C030000}"/>
    <cellStyle name="Comma 19 2 2 2" xfId="1364" xr:uid="{00000000-0005-0000-0000-00003D030000}"/>
    <cellStyle name="Comma 19 2 2 2 2" xfId="2444" xr:uid="{00000000-0005-0000-0000-00003E030000}"/>
    <cellStyle name="Comma 19 2 2 3" xfId="1906" xr:uid="{00000000-0005-0000-0000-00003F030000}"/>
    <cellStyle name="Comma 19 2 3" xfId="1097" xr:uid="{00000000-0005-0000-0000-000040030000}"/>
    <cellStyle name="Comma 19 2 3 2" xfId="2177" xr:uid="{00000000-0005-0000-0000-000041030000}"/>
    <cellStyle name="Comma 19 2 4" xfId="1639" xr:uid="{00000000-0005-0000-0000-000042030000}"/>
    <cellStyle name="Comma 19 2 5" xfId="2720" xr:uid="{00000000-0005-0000-0000-000043030000}"/>
    <cellStyle name="Comma 19 2 6" xfId="559" xr:uid="{00000000-0005-0000-0000-000044030000}"/>
    <cellStyle name="Comma 19 3" xfId="569" xr:uid="{00000000-0005-0000-0000-000045030000}"/>
    <cellStyle name="Comma 19 3 2" xfId="1107" xr:uid="{00000000-0005-0000-0000-000046030000}"/>
    <cellStyle name="Comma 19 3 2 2" xfId="2187" xr:uid="{00000000-0005-0000-0000-000047030000}"/>
    <cellStyle name="Comma 19 3 3" xfId="1649" xr:uid="{00000000-0005-0000-0000-000048030000}"/>
    <cellStyle name="Comma 19 4" xfId="840" xr:uid="{00000000-0005-0000-0000-000049030000}"/>
    <cellStyle name="Comma 19 4 2" xfId="1920" xr:uid="{00000000-0005-0000-0000-00004A030000}"/>
    <cellStyle name="Comma 19 5" xfId="1382" xr:uid="{00000000-0005-0000-0000-00004B030000}"/>
    <cellStyle name="Comma 19 6" xfId="2463" xr:uid="{00000000-0005-0000-0000-00004C030000}"/>
    <cellStyle name="Comma 19 7" xfId="302" xr:uid="{00000000-0005-0000-0000-00004D030000}"/>
    <cellStyle name="Comma 2" xfId="2" xr:uid="{00000000-0005-0000-0000-00004E030000}"/>
    <cellStyle name="Comma 2 10" xfId="837" xr:uid="{00000000-0005-0000-0000-00004F030000}"/>
    <cellStyle name="Comma 2 10 2" xfId="1917" xr:uid="{00000000-0005-0000-0000-000050030000}"/>
    <cellStyle name="Comma 2 11" xfId="1379" xr:uid="{00000000-0005-0000-0000-000051030000}"/>
    <cellStyle name="Comma 2 12" xfId="2460" xr:uid="{00000000-0005-0000-0000-000052030000}"/>
    <cellStyle name="Comma 2 13" xfId="299" xr:uid="{00000000-0005-0000-0000-000053030000}"/>
    <cellStyle name="Comma 2 14" xfId="2742" xr:uid="{00000000-0005-0000-0000-000054030000}"/>
    <cellStyle name="Comma 2 17" xfId="2760" xr:uid="{463134F1-542F-46F0-B053-40D8BEFE88BD}"/>
    <cellStyle name="Comma 2 2" xfId="40" xr:uid="{00000000-0005-0000-0000-000055030000}"/>
    <cellStyle name="Comma 2 2 10" xfId="320" xr:uid="{00000000-0005-0000-0000-000056030000}"/>
    <cellStyle name="Comma 2 2 2" xfId="54" xr:uid="{00000000-0005-0000-0000-000057030000}"/>
    <cellStyle name="Comma 2 2 2 2" xfId="83" xr:uid="{00000000-0005-0000-0000-000058030000}"/>
    <cellStyle name="Comma 2 2 2 2 2" xfId="145" xr:uid="{00000000-0005-0000-0000-000059030000}"/>
    <cellStyle name="Comma 2 2 2 2 2 2" xfId="271" xr:uid="{00000000-0005-0000-0000-00005A030000}"/>
    <cellStyle name="Comma 2 2 2 2 2 2 2" xfId="818" xr:uid="{00000000-0005-0000-0000-00005B030000}"/>
    <cellStyle name="Comma 2 2 2 2 2 2 2 2" xfId="1356" xr:uid="{00000000-0005-0000-0000-00005C030000}"/>
    <cellStyle name="Comma 2 2 2 2 2 2 2 2 2" xfId="2436" xr:uid="{00000000-0005-0000-0000-00005D030000}"/>
    <cellStyle name="Comma 2 2 2 2 2 2 2 3" xfId="1898" xr:uid="{00000000-0005-0000-0000-00005E030000}"/>
    <cellStyle name="Comma 2 2 2 2 2 2 3" xfId="1089" xr:uid="{00000000-0005-0000-0000-00005F030000}"/>
    <cellStyle name="Comma 2 2 2 2 2 2 3 2" xfId="2169" xr:uid="{00000000-0005-0000-0000-000060030000}"/>
    <cellStyle name="Comma 2 2 2 2 2 2 4" xfId="1631" xr:uid="{00000000-0005-0000-0000-000061030000}"/>
    <cellStyle name="Comma 2 2 2 2 2 2 5" xfId="2712" xr:uid="{00000000-0005-0000-0000-000062030000}"/>
    <cellStyle name="Comma 2 2 2 2 2 2 6" xfId="551" xr:uid="{00000000-0005-0000-0000-000063030000}"/>
    <cellStyle name="Comma 2 2 2 2 2 3" xfId="692" xr:uid="{00000000-0005-0000-0000-000064030000}"/>
    <cellStyle name="Comma 2 2 2 2 2 3 2" xfId="1230" xr:uid="{00000000-0005-0000-0000-000065030000}"/>
    <cellStyle name="Comma 2 2 2 2 2 3 2 2" xfId="2310" xr:uid="{00000000-0005-0000-0000-000066030000}"/>
    <cellStyle name="Comma 2 2 2 2 2 3 3" xfId="1772" xr:uid="{00000000-0005-0000-0000-000067030000}"/>
    <cellStyle name="Comma 2 2 2 2 2 4" xfId="963" xr:uid="{00000000-0005-0000-0000-000068030000}"/>
    <cellStyle name="Comma 2 2 2 2 2 4 2" xfId="2043" xr:uid="{00000000-0005-0000-0000-000069030000}"/>
    <cellStyle name="Comma 2 2 2 2 2 5" xfId="1505" xr:uid="{00000000-0005-0000-0000-00006A030000}"/>
    <cellStyle name="Comma 2 2 2 2 2 6" xfId="2586" xr:uid="{00000000-0005-0000-0000-00006B030000}"/>
    <cellStyle name="Comma 2 2 2 2 2 7" xfId="425" xr:uid="{00000000-0005-0000-0000-00006C030000}"/>
    <cellStyle name="Comma 2 2 2 2 3" xfId="207" xr:uid="{00000000-0005-0000-0000-00006D030000}"/>
    <cellStyle name="Comma 2 2 2 2 3 2" xfId="754" xr:uid="{00000000-0005-0000-0000-00006E030000}"/>
    <cellStyle name="Comma 2 2 2 2 3 2 2" xfId="1292" xr:uid="{00000000-0005-0000-0000-00006F030000}"/>
    <cellStyle name="Comma 2 2 2 2 3 2 2 2" xfId="2372" xr:uid="{00000000-0005-0000-0000-000070030000}"/>
    <cellStyle name="Comma 2 2 2 2 3 2 3" xfId="1834" xr:uid="{00000000-0005-0000-0000-000071030000}"/>
    <cellStyle name="Comma 2 2 2 2 3 3" xfId="1025" xr:uid="{00000000-0005-0000-0000-000072030000}"/>
    <cellStyle name="Comma 2 2 2 2 3 3 2" xfId="2105" xr:uid="{00000000-0005-0000-0000-000073030000}"/>
    <cellStyle name="Comma 2 2 2 2 3 4" xfId="1567" xr:uid="{00000000-0005-0000-0000-000074030000}"/>
    <cellStyle name="Comma 2 2 2 2 3 5" xfId="2648" xr:uid="{00000000-0005-0000-0000-000075030000}"/>
    <cellStyle name="Comma 2 2 2 2 3 6" xfId="487" xr:uid="{00000000-0005-0000-0000-000076030000}"/>
    <cellStyle name="Comma 2 2 2 2 4" xfId="630" xr:uid="{00000000-0005-0000-0000-000077030000}"/>
    <cellStyle name="Comma 2 2 2 2 4 2" xfId="1168" xr:uid="{00000000-0005-0000-0000-000078030000}"/>
    <cellStyle name="Comma 2 2 2 2 4 2 2" xfId="2248" xr:uid="{00000000-0005-0000-0000-000079030000}"/>
    <cellStyle name="Comma 2 2 2 2 4 3" xfId="1710" xr:uid="{00000000-0005-0000-0000-00007A030000}"/>
    <cellStyle name="Comma 2 2 2 2 5" xfId="901" xr:uid="{00000000-0005-0000-0000-00007B030000}"/>
    <cellStyle name="Comma 2 2 2 2 5 2" xfId="1981" xr:uid="{00000000-0005-0000-0000-00007C030000}"/>
    <cellStyle name="Comma 2 2 2 2 6" xfId="1443" xr:uid="{00000000-0005-0000-0000-00007D030000}"/>
    <cellStyle name="Comma 2 2 2 2 7" xfId="2524" xr:uid="{00000000-0005-0000-0000-00007E030000}"/>
    <cellStyle name="Comma 2 2 2 2 8" xfId="363" xr:uid="{00000000-0005-0000-0000-00007F030000}"/>
    <cellStyle name="Comma 2 2 2 3" xfId="113" xr:uid="{00000000-0005-0000-0000-000080030000}"/>
    <cellStyle name="Comma 2 2 2 3 2" xfId="239" xr:uid="{00000000-0005-0000-0000-000081030000}"/>
    <cellStyle name="Comma 2 2 2 3 2 2" xfId="786" xr:uid="{00000000-0005-0000-0000-000082030000}"/>
    <cellStyle name="Comma 2 2 2 3 2 2 2" xfId="1324" xr:uid="{00000000-0005-0000-0000-000083030000}"/>
    <cellStyle name="Comma 2 2 2 3 2 2 2 2" xfId="2404" xr:uid="{00000000-0005-0000-0000-000084030000}"/>
    <cellStyle name="Comma 2 2 2 3 2 2 3" xfId="1866" xr:uid="{00000000-0005-0000-0000-000085030000}"/>
    <cellStyle name="Comma 2 2 2 3 2 3" xfId="1057" xr:uid="{00000000-0005-0000-0000-000086030000}"/>
    <cellStyle name="Comma 2 2 2 3 2 3 2" xfId="2137" xr:uid="{00000000-0005-0000-0000-000087030000}"/>
    <cellStyle name="Comma 2 2 2 3 2 4" xfId="1599" xr:uid="{00000000-0005-0000-0000-000088030000}"/>
    <cellStyle name="Comma 2 2 2 3 2 5" xfId="2680" xr:uid="{00000000-0005-0000-0000-000089030000}"/>
    <cellStyle name="Comma 2 2 2 3 2 6" xfId="519" xr:uid="{00000000-0005-0000-0000-00008A030000}"/>
    <cellStyle name="Comma 2 2 2 3 3" xfId="660" xr:uid="{00000000-0005-0000-0000-00008B030000}"/>
    <cellStyle name="Comma 2 2 2 3 3 2" xfId="1198" xr:uid="{00000000-0005-0000-0000-00008C030000}"/>
    <cellStyle name="Comma 2 2 2 3 3 2 2" xfId="2278" xr:uid="{00000000-0005-0000-0000-00008D030000}"/>
    <cellStyle name="Comma 2 2 2 3 3 3" xfId="1740" xr:uid="{00000000-0005-0000-0000-00008E030000}"/>
    <cellStyle name="Comma 2 2 2 3 4" xfId="931" xr:uid="{00000000-0005-0000-0000-00008F030000}"/>
    <cellStyle name="Comma 2 2 2 3 4 2" xfId="2011" xr:uid="{00000000-0005-0000-0000-000090030000}"/>
    <cellStyle name="Comma 2 2 2 3 5" xfId="1473" xr:uid="{00000000-0005-0000-0000-000091030000}"/>
    <cellStyle name="Comma 2 2 2 3 6" xfId="2554" xr:uid="{00000000-0005-0000-0000-000092030000}"/>
    <cellStyle name="Comma 2 2 2 3 7" xfId="393" xr:uid="{00000000-0005-0000-0000-000093030000}"/>
    <cellStyle name="Comma 2 2 2 4" xfId="175" xr:uid="{00000000-0005-0000-0000-000094030000}"/>
    <cellStyle name="Comma 2 2 2 4 2" xfId="722" xr:uid="{00000000-0005-0000-0000-000095030000}"/>
    <cellStyle name="Comma 2 2 2 4 2 2" xfId="1260" xr:uid="{00000000-0005-0000-0000-000096030000}"/>
    <cellStyle name="Comma 2 2 2 4 2 2 2" xfId="2340" xr:uid="{00000000-0005-0000-0000-000097030000}"/>
    <cellStyle name="Comma 2 2 2 4 2 3" xfId="1802" xr:uid="{00000000-0005-0000-0000-000098030000}"/>
    <cellStyle name="Comma 2 2 2 4 3" xfId="993" xr:uid="{00000000-0005-0000-0000-000099030000}"/>
    <cellStyle name="Comma 2 2 2 4 3 2" xfId="2073" xr:uid="{00000000-0005-0000-0000-00009A030000}"/>
    <cellStyle name="Comma 2 2 2 4 4" xfId="1535" xr:uid="{00000000-0005-0000-0000-00009B030000}"/>
    <cellStyle name="Comma 2 2 2 4 5" xfId="2616" xr:uid="{00000000-0005-0000-0000-00009C030000}"/>
    <cellStyle name="Comma 2 2 2 4 6" xfId="455" xr:uid="{00000000-0005-0000-0000-00009D030000}"/>
    <cellStyle name="Comma 2 2 2 5" xfId="601" xr:uid="{00000000-0005-0000-0000-00009E030000}"/>
    <cellStyle name="Comma 2 2 2 5 2" xfId="1139" xr:uid="{00000000-0005-0000-0000-00009F030000}"/>
    <cellStyle name="Comma 2 2 2 5 2 2" xfId="2219" xr:uid="{00000000-0005-0000-0000-0000A0030000}"/>
    <cellStyle name="Comma 2 2 2 5 3" xfId="1681" xr:uid="{00000000-0005-0000-0000-0000A1030000}"/>
    <cellStyle name="Comma 2 2 2 6" xfId="872" xr:uid="{00000000-0005-0000-0000-0000A2030000}"/>
    <cellStyle name="Comma 2 2 2 6 2" xfId="1952" xr:uid="{00000000-0005-0000-0000-0000A3030000}"/>
    <cellStyle name="Comma 2 2 2 7" xfId="1414" xr:uid="{00000000-0005-0000-0000-0000A4030000}"/>
    <cellStyle name="Comma 2 2 2 8" xfId="2495" xr:uid="{00000000-0005-0000-0000-0000A5030000}"/>
    <cellStyle name="Comma 2 2 2 9" xfId="334" xr:uid="{00000000-0005-0000-0000-0000A6030000}"/>
    <cellStyle name="Comma 2 2 3" xfId="68" xr:uid="{00000000-0005-0000-0000-0000A7030000}"/>
    <cellStyle name="Comma 2 2 3 2" xfId="130" xr:uid="{00000000-0005-0000-0000-0000A8030000}"/>
    <cellStyle name="Comma 2 2 3 2 2" xfId="256" xr:uid="{00000000-0005-0000-0000-0000A9030000}"/>
    <cellStyle name="Comma 2 2 3 2 2 2" xfId="803" xr:uid="{00000000-0005-0000-0000-0000AA030000}"/>
    <cellStyle name="Comma 2 2 3 2 2 2 2" xfId="1341" xr:uid="{00000000-0005-0000-0000-0000AB030000}"/>
    <cellStyle name="Comma 2 2 3 2 2 2 2 2" xfId="2421" xr:uid="{00000000-0005-0000-0000-0000AC030000}"/>
    <cellStyle name="Comma 2 2 3 2 2 2 3" xfId="1883" xr:uid="{00000000-0005-0000-0000-0000AD030000}"/>
    <cellStyle name="Comma 2 2 3 2 2 3" xfId="1074" xr:uid="{00000000-0005-0000-0000-0000AE030000}"/>
    <cellStyle name="Comma 2 2 3 2 2 3 2" xfId="2154" xr:uid="{00000000-0005-0000-0000-0000AF030000}"/>
    <cellStyle name="Comma 2 2 3 2 2 4" xfId="1616" xr:uid="{00000000-0005-0000-0000-0000B0030000}"/>
    <cellStyle name="Comma 2 2 3 2 2 5" xfId="2697" xr:uid="{00000000-0005-0000-0000-0000B1030000}"/>
    <cellStyle name="Comma 2 2 3 2 2 6" xfId="536" xr:uid="{00000000-0005-0000-0000-0000B2030000}"/>
    <cellStyle name="Comma 2 2 3 2 3" xfId="677" xr:uid="{00000000-0005-0000-0000-0000B3030000}"/>
    <cellStyle name="Comma 2 2 3 2 3 2" xfId="1215" xr:uid="{00000000-0005-0000-0000-0000B4030000}"/>
    <cellStyle name="Comma 2 2 3 2 3 2 2" xfId="2295" xr:uid="{00000000-0005-0000-0000-0000B5030000}"/>
    <cellStyle name="Comma 2 2 3 2 3 3" xfId="1757" xr:uid="{00000000-0005-0000-0000-0000B6030000}"/>
    <cellStyle name="Comma 2 2 3 2 4" xfId="948" xr:uid="{00000000-0005-0000-0000-0000B7030000}"/>
    <cellStyle name="Comma 2 2 3 2 4 2" xfId="2028" xr:uid="{00000000-0005-0000-0000-0000B8030000}"/>
    <cellStyle name="Comma 2 2 3 2 5" xfId="1490" xr:uid="{00000000-0005-0000-0000-0000B9030000}"/>
    <cellStyle name="Comma 2 2 3 2 6" xfId="2571" xr:uid="{00000000-0005-0000-0000-0000BA030000}"/>
    <cellStyle name="Comma 2 2 3 2 7" xfId="410" xr:uid="{00000000-0005-0000-0000-0000BB030000}"/>
    <cellStyle name="Comma 2 2 3 3" xfId="192" xr:uid="{00000000-0005-0000-0000-0000BC030000}"/>
    <cellStyle name="Comma 2 2 3 3 2" xfId="739" xr:uid="{00000000-0005-0000-0000-0000BD030000}"/>
    <cellStyle name="Comma 2 2 3 3 2 2" xfId="1277" xr:uid="{00000000-0005-0000-0000-0000BE030000}"/>
    <cellStyle name="Comma 2 2 3 3 2 2 2" xfId="2357" xr:uid="{00000000-0005-0000-0000-0000BF030000}"/>
    <cellStyle name="Comma 2 2 3 3 2 3" xfId="1819" xr:uid="{00000000-0005-0000-0000-0000C0030000}"/>
    <cellStyle name="Comma 2 2 3 3 3" xfId="1010" xr:uid="{00000000-0005-0000-0000-0000C1030000}"/>
    <cellStyle name="Comma 2 2 3 3 3 2" xfId="2090" xr:uid="{00000000-0005-0000-0000-0000C2030000}"/>
    <cellStyle name="Comma 2 2 3 3 4" xfId="1552" xr:uid="{00000000-0005-0000-0000-0000C3030000}"/>
    <cellStyle name="Comma 2 2 3 3 5" xfId="2633" xr:uid="{00000000-0005-0000-0000-0000C4030000}"/>
    <cellStyle name="Comma 2 2 3 3 6" xfId="472" xr:uid="{00000000-0005-0000-0000-0000C5030000}"/>
    <cellStyle name="Comma 2 2 3 4" xfId="615" xr:uid="{00000000-0005-0000-0000-0000C6030000}"/>
    <cellStyle name="Comma 2 2 3 4 2" xfId="1153" xr:uid="{00000000-0005-0000-0000-0000C7030000}"/>
    <cellStyle name="Comma 2 2 3 4 2 2" xfId="2233" xr:uid="{00000000-0005-0000-0000-0000C8030000}"/>
    <cellStyle name="Comma 2 2 3 4 3" xfId="1695" xr:uid="{00000000-0005-0000-0000-0000C9030000}"/>
    <cellStyle name="Comma 2 2 3 5" xfId="886" xr:uid="{00000000-0005-0000-0000-0000CA030000}"/>
    <cellStyle name="Comma 2 2 3 5 2" xfId="1966" xr:uid="{00000000-0005-0000-0000-0000CB030000}"/>
    <cellStyle name="Comma 2 2 3 6" xfId="1428" xr:uid="{00000000-0005-0000-0000-0000CC030000}"/>
    <cellStyle name="Comma 2 2 3 7" xfId="2509" xr:uid="{00000000-0005-0000-0000-0000CD030000}"/>
    <cellStyle name="Comma 2 2 3 8" xfId="348" xr:uid="{00000000-0005-0000-0000-0000CE030000}"/>
    <cellStyle name="Comma 2 2 4" xfId="98" xr:uid="{00000000-0005-0000-0000-0000CF030000}"/>
    <cellStyle name="Comma 2 2 4 2" xfId="224" xr:uid="{00000000-0005-0000-0000-0000D0030000}"/>
    <cellStyle name="Comma 2 2 4 2 2" xfId="771" xr:uid="{00000000-0005-0000-0000-0000D1030000}"/>
    <cellStyle name="Comma 2 2 4 2 2 2" xfId="1309" xr:uid="{00000000-0005-0000-0000-0000D2030000}"/>
    <cellStyle name="Comma 2 2 4 2 2 2 2" xfId="2389" xr:uid="{00000000-0005-0000-0000-0000D3030000}"/>
    <cellStyle name="Comma 2 2 4 2 2 3" xfId="1851" xr:uid="{00000000-0005-0000-0000-0000D4030000}"/>
    <cellStyle name="Comma 2 2 4 2 3" xfId="1042" xr:uid="{00000000-0005-0000-0000-0000D5030000}"/>
    <cellStyle name="Comma 2 2 4 2 3 2" xfId="2122" xr:uid="{00000000-0005-0000-0000-0000D6030000}"/>
    <cellStyle name="Comma 2 2 4 2 4" xfId="1584" xr:uid="{00000000-0005-0000-0000-0000D7030000}"/>
    <cellStyle name="Comma 2 2 4 2 5" xfId="2665" xr:uid="{00000000-0005-0000-0000-0000D8030000}"/>
    <cellStyle name="Comma 2 2 4 2 6" xfId="504" xr:uid="{00000000-0005-0000-0000-0000D9030000}"/>
    <cellStyle name="Comma 2 2 4 3" xfId="645" xr:uid="{00000000-0005-0000-0000-0000DA030000}"/>
    <cellStyle name="Comma 2 2 4 3 2" xfId="1183" xr:uid="{00000000-0005-0000-0000-0000DB030000}"/>
    <cellStyle name="Comma 2 2 4 3 2 2" xfId="2263" xr:uid="{00000000-0005-0000-0000-0000DC030000}"/>
    <cellStyle name="Comma 2 2 4 3 3" xfId="1725" xr:uid="{00000000-0005-0000-0000-0000DD030000}"/>
    <cellStyle name="Comma 2 2 4 4" xfId="916" xr:uid="{00000000-0005-0000-0000-0000DE030000}"/>
    <cellStyle name="Comma 2 2 4 4 2" xfId="1996" xr:uid="{00000000-0005-0000-0000-0000DF030000}"/>
    <cellStyle name="Comma 2 2 4 5" xfId="1458" xr:uid="{00000000-0005-0000-0000-0000E0030000}"/>
    <cellStyle name="Comma 2 2 4 6" xfId="2539" xr:uid="{00000000-0005-0000-0000-0000E1030000}"/>
    <cellStyle name="Comma 2 2 4 7" xfId="378" xr:uid="{00000000-0005-0000-0000-0000E2030000}"/>
    <cellStyle name="Comma 2 2 5" xfId="160" xr:uid="{00000000-0005-0000-0000-0000E3030000}"/>
    <cellStyle name="Comma 2 2 5 2" xfId="707" xr:uid="{00000000-0005-0000-0000-0000E4030000}"/>
    <cellStyle name="Comma 2 2 5 2 2" xfId="1245" xr:uid="{00000000-0005-0000-0000-0000E5030000}"/>
    <cellStyle name="Comma 2 2 5 2 2 2" xfId="2325" xr:uid="{00000000-0005-0000-0000-0000E6030000}"/>
    <cellStyle name="Comma 2 2 5 2 3" xfId="1787" xr:uid="{00000000-0005-0000-0000-0000E7030000}"/>
    <cellStyle name="Comma 2 2 5 3" xfId="978" xr:uid="{00000000-0005-0000-0000-0000E8030000}"/>
    <cellStyle name="Comma 2 2 5 3 2" xfId="2058" xr:uid="{00000000-0005-0000-0000-0000E9030000}"/>
    <cellStyle name="Comma 2 2 5 4" xfId="1520" xr:uid="{00000000-0005-0000-0000-0000EA030000}"/>
    <cellStyle name="Comma 2 2 5 5" xfId="2601" xr:uid="{00000000-0005-0000-0000-0000EB030000}"/>
    <cellStyle name="Comma 2 2 5 6" xfId="440" xr:uid="{00000000-0005-0000-0000-0000EC030000}"/>
    <cellStyle name="Comma 2 2 6" xfId="587" xr:uid="{00000000-0005-0000-0000-0000ED030000}"/>
    <cellStyle name="Comma 2 2 6 2" xfId="1125" xr:uid="{00000000-0005-0000-0000-0000EE030000}"/>
    <cellStyle name="Comma 2 2 6 2 2" xfId="2205" xr:uid="{00000000-0005-0000-0000-0000EF030000}"/>
    <cellStyle name="Comma 2 2 6 3" xfId="1667" xr:uid="{00000000-0005-0000-0000-0000F0030000}"/>
    <cellStyle name="Comma 2 2 7" xfId="858" xr:uid="{00000000-0005-0000-0000-0000F1030000}"/>
    <cellStyle name="Comma 2 2 7 2" xfId="1938" xr:uid="{00000000-0005-0000-0000-0000F2030000}"/>
    <cellStyle name="Comma 2 2 8" xfId="1400" xr:uid="{00000000-0005-0000-0000-0000F3030000}"/>
    <cellStyle name="Comma 2 2 9" xfId="2481" xr:uid="{00000000-0005-0000-0000-0000F4030000}"/>
    <cellStyle name="Comma 2 3" xfId="44" xr:uid="{00000000-0005-0000-0000-0000F5030000}"/>
    <cellStyle name="Comma 2 3 2" xfId="73" xr:uid="{00000000-0005-0000-0000-0000F6030000}"/>
    <cellStyle name="Comma 2 3 2 2" xfId="135" xr:uid="{00000000-0005-0000-0000-0000F7030000}"/>
    <cellStyle name="Comma 2 3 2 2 2" xfId="261" xr:uid="{00000000-0005-0000-0000-0000F8030000}"/>
    <cellStyle name="Comma 2 3 2 2 2 2" xfId="808" xr:uid="{00000000-0005-0000-0000-0000F9030000}"/>
    <cellStyle name="Comma 2 3 2 2 2 2 2" xfId="1346" xr:uid="{00000000-0005-0000-0000-0000FA030000}"/>
    <cellStyle name="Comma 2 3 2 2 2 2 2 2" xfId="2426" xr:uid="{00000000-0005-0000-0000-0000FB030000}"/>
    <cellStyle name="Comma 2 3 2 2 2 2 3" xfId="1888" xr:uid="{00000000-0005-0000-0000-0000FC030000}"/>
    <cellStyle name="Comma 2 3 2 2 2 3" xfId="1079" xr:uid="{00000000-0005-0000-0000-0000FD030000}"/>
    <cellStyle name="Comma 2 3 2 2 2 3 2" xfId="2159" xr:uid="{00000000-0005-0000-0000-0000FE030000}"/>
    <cellStyle name="Comma 2 3 2 2 2 4" xfId="1621" xr:uid="{00000000-0005-0000-0000-0000FF030000}"/>
    <cellStyle name="Comma 2 3 2 2 2 5" xfId="2702" xr:uid="{00000000-0005-0000-0000-000000040000}"/>
    <cellStyle name="Comma 2 3 2 2 2 6" xfId="541" xr:uid="{00000000-0005-0000-0000-000001040000}"/>
    <cellStyle name="Comma 2 3 2 2 3" xfId="682" xr:uid="{00000000-0005-0000-0000-000002040000}"/>
    <cellStyle name="Comma 2 3 2 2 3 2" xfId="1220" xr:uid="{00000000-0005-0000-0000-000003040000}"/>
    <cellStyle name="Comma 2 3 2 2 3 2 2" xfId="2300" xr:uid="{00000000-0005-0000-0000-000004040000}"/>
    <cellStyle name="Comma 2 3 2 2 3 3" xfId="1762" xr:uid="{00000000-0005-0000-0000-000005040000}"/>
    <cellStyle name="Comma 2 3 2 2 4" xfId="953" xr:uid="{00000000-0005-0000-0000-000006040000}"/>
    <cellStyle name="Comma 2 3 2 2 4 2" xfId="2033" xr:uid="{00000000-0005-0000-0000-000007040000}"/>
    <cellStyle name="Comma 2 3 2 2 5" xfId="1495" xr:uid="{00000000-0005-0000-0000-000008040000}"/>
    <cellStyle name="Comma 2 3 2 2 6" xfId="2576" xr:uid="{00000000-0005-0000-0000-000009040000}"/>
    <cellStyle name="Comma 2 3 2 2 7" xfId="415" xr:uid="{00000000-0005-0000-0000-00000A040000}"/>
    <cellStyle name="Comma 2 3 2 3" xfId="197" xr:uid="{00000000-0005-0000-0000-00000B040000}"/>
    <cellStyle name="Comma 2 3 2 3 2" xfId="744" xr:uid="{00000000-0005-0000-0000-00000C040000}"/>
    <cellStyle name="Comma 2 3 2 3 2 2" xfId="1282" xr:uid="{00000000-0005-0000-0000-00000D040000}"/>
    <cellStyle name="Comma 2 3 2 3 2 2 2" xfId="2362" xr:uid="{00000000-0005-0000-0000-00000E040000}"/>
    <cellStyle name="Comma 2 3 2 3 2 3" xfId="1824" xr:uid="{00000000-0005-0000-0000-00000F040000}"/>
    <cellStyle name="Comma 2 3 2 3 3" xfId="1015" xr:uid="{00000000-0005-0000-0000-000010040000}"/>
    <cellStyle name="Comma 2 3 2 3 3 2" xfId="2095" xr:uid="{00000000-0005-0000-0000-000011040000}"/>
    <cellStyle name="Comma 2 3 2 3 4" xfId="1557" xr:uid="{00000000-0005-0000-0000-000012040000}"/>
    <cellStyle name="Comma 2 3 2 3 5" xfId="2638" xr:uid="{00000000-0005-0000-0000-000013040000}"/>
    <cellStyle name="Comma 2 3 2 3 6" xfId="477" xr:uid="{00000000-0005-0000-0000-000014040000}"/>
    <cellStyle name="Comma 2 3 2 4" xfId="620" xr:uid="{00000000-0005-0000-0000-000015040000}"/>
    <cellStyle name="Comma 2 3 2 4 2" xfId="1158" xr:uid="{00000000-0005-0000-0000-000016040000}"/>
    <cellStyle name="Comma 2 3 2 4 2 2" xfId="2238" xr:uid="{00000000-0005-0000-0000-000017040000}"/>
    <cellStyle name="Comma 2 3 2 4 3" xfId="1700" xr:uid="{00000000-0005-0000-0000-000018040000}"/>
    <cellStyle name="Comma 2 3 2 5" xfId="891" xr:uid="{00000000-0005-0000-0000-000019040000}"/>
    <cellStyle name="Comma 2 3 2 5 2" xfId="1971" xr:uid="{00000000-0005-0000-0000-00001A040000}"/>
    <cellStyle name="Comma 2 3 2 6" xfId="1433" xr:uid="{00000000-0005-0000-0000-00001B040000}"/>
    <cellStyle name="Comma 2 3 2 7" xfId="2514" xr:uid="{00000000-0005-0000-0000-00001C040000}"/>
    <cellStyle name="Comma 2 3 2 8" xfId="353" xr:uid="{00000000-0005-0000-0000-00001D040000}"/>
    <cellStyle name="Comma 2 3 3" xfId="103" xr:uid="{00000000-0005-0000-0000-00001E040000}"/>
    <cellStyle name="Comma 2 3 3 2" xfId="229" xr:uid="{00000000-0005-0000-0000-00001F040000}"/>
    <cellStyle name="Comma 2 3 3 2 2" xfId="776" xr:uid="{00000000-0005-0000-0000-000020040000}"/>
    <cellStyle name="Comma 2 3 3 2 2 2" xfId="1314" xr:uid="{00000000-0005-0000-0000-000021040000}"/>
    <cellStyle name="Comma 2 3 3 2 2 2 2" xfId="2394" xr:uid="{00000000-0005-0000-0000-000022040000}"/>
    <cellStyle name="Comma 2 3 3 2 2 3" xfId="1856" xr:uid="{00000000-0005-0000-0000-000023040000}"/>
    <cellStyle name="Comma 2 3 3 2 3" xfId="1047" xr:uid="{00000000-0005-0000-0000-000024040000}"/>
    <cellStyle name="Comma 2 3 3 2 3 2" xfId="2127" xr:uid="{00000000-0005-0000-0000-000025040000}"/>
    <cellStyle name="Comma 2 3 3 2 4" xfId="1589" xr:uid="{00000000-0005-0000-0000-000026040000}"/>
    <cellStyle name="Comma 2 3 3 2 5" xfId="2670" xr:uid="{00000000-0005-0000-0000-000027040000}"/>
    <cellStyle name="Comma 2 3 3 2 6" xfId="509" xr:uid="{00000000-0005-0000-0000-000028040000}"/>
    <cellStyle name="Comma 2 3 3 3" xfId="650" xr:uid="{00000000-0005-0000-0000-000029040000}"/>
    <cellStyle name="Comma 2 3 3 3 2" xfId="1188" xr:uid="{00000000-0005-0000-0000-00002A040000}"/>
    <cellStyle name="Comma 2 3 3 3 2 2" xfId="2268" xr:uid="{00000000-0005-0000-0000-00002B040000}"/>
    <cellStyle name="Comma 2 3 3 3 3" xfId="1730" xr:uid="{00000000-0005-0000-0000-00002C040000}"/>
    <cellStyle name="Comma 2 3 3 4" xfId="921" xr:uid="{00000000-0005-0000-0000-00002D040000}"/>
    <cellStyle name="Comma 2 3 3 4 2" xfId="2001" xr:uid="{00000000-0005-0000-0000-00002E040000}"/>
    <cellStyle name="Comma 2 3 3 5" xfId="1463" xr:uid="{00000000-0005-0000-0000-00002F040000}"/>
    <cellStyle name="Comma 2 3 3 6" xfId="2544" xr:uid="{00000000-0005-0000-0000-000030040000}"/>
    <cellStyle name="Comma 2 3 3 7" xfId="383" xr:uid="{00000000-0005-0000-0000-000031040000}"/>
    <cellStyle name="Comma 2 3 4" xfId="165" xr:uid="{00000000-0005-0000-0000-000032040000}"/>
    <cellStyle name="Comma 2 3 4 2" xfId="712" xr:uid="{00000000-0005-0000-0000-000033040000}"/>
    <cellStyle name="Comma 2 3 4 2 2" xfId="1250" xr:uid="{00000000-0005-0000-0000-000034040000}"/>
    <cellStyle name="Comma 2 3 4 2 2 2" xfId="2330" xr:uid="{00000000-0005-0000-0000-000035040000}"/>
    <cellStyle name="Comma 2 3 4 2 3" xfId="1792" xr:uid="{00000000-0005-0000-0000-000036040000}"/>
    <cellStyle name="Comma 2 3 4 3" xfId="983" xr:uid="{00000000-0005-0000-0000-000037040000}"/>
    <cellStyle name="Comma 2 3 4 3 2" xfId="2063" xr:uid="{00000000-0005-0000-0000-000038040000}"/>
    <cellStyle name="Comma 2 3 4 4" xfId="1525" xr:uid="{00000000-0005-0000-0000-000039040000}"/>
    <cellStyle name="Comma 2 3 4 5" xfId="2606" xr:uid="{00000000-0005-0000-0000-00003A040000}"/>
    <cellStyle name="Comma 2 3 4 6" xfId="445" xr:uid="{00000000-0005-0000-0000-00003B040000}"/>
    <cellStyle name="Comma 2 3 5" xfId="591" xr:uid="{00000000-0005-0000-0000-00003C040000}"/>
    <cellStyle name="Comma 2 3 5 2" xfId="1129" xr:uid="{00000000-0005-0000-0000-00003D040000}"/>
    <cellStyle name="Comma 2 3 5 2 2" xfId="2209" xr:uid="{00000000-0005-0000-0000-00003E040000}"/>
    <cellStyle name="Comma 2 3 5 3" xfId="1671" xr:uid="{00000000-0005-0000-0000-00003F040000}"/>
    <cellStyle name="Comma 2 3 6" xfId="862" xr:uid="{00000000-0005-0000-0000-000040040000}"/>
    <cellStyle name="Comma 2 3 6 2" xfId="1942" xr:uid="{00000000-0005-0000-0000-000041040000}"/>
    <cellStyle name="Comma 2 3 7" xfId="1404" xr:uid="{00000000-0005-0000-0000-000042040000}"/>
    <cellStyle name="Comma 2 3 8" xfId="2485" xr:uid="{00000000-0005-0000-0000-000043040000}"/>
    <cellStyle name="Comma 2 3 9" xfId="324" xr:uid="{00000000-0005-0000-0000-000044040000}"/>
    <cellStyle name="Comma 2 4" xfId="58" xr:uid="{00000000-0005-0000-0000-000045040000}"/>
    <cellStyle name="Comma 2 4 2" xfId="120" xr:uid="{00000000-0005-0000-0000-000046040000}"/>
    <cellStyle name="Comma 2 4 2 2" xfId="246" xr:uid="{00000000-0005-0000-0000-000047040000}"/>
    <cellStyle name="Comma 2 4 2 2 2" xfId="793" xr:uid="{00000000-0005-0000-0000-000048040000}"/>
    <cellStyle name="Comma 2 4 2 2 2 2" xfId="1331" xr:uid="{00000000-0005-0000-0000-000049040000}"/>
    <cellStyle name="Comma 2 4 2 2 2 2 2" xfId="2411" xr:uid="{00000000-0005-0000-0000-00004A040000}"/>
    <cellStyle name="Comma 2 4 2 2 2 3" xfId="1873" xr:uid="{00000000-0005-0000-0000-00004B040000}"/>
    <cellStyle name="Comma 2 4 2 2 3" xfId="1064" xr:uid="{00000000-0005-0000-0000-00004C040000}"/>
    <cellStyle name="Comma 2 4 2 2 3 2" xfId="2144" xr:uid="{00000000-0005-0000-0000-00004D040000}"/>
    <cellStyle name="Comma 2 4 2 2 4" xfId="1606" xr:uid="{00000000-0005-0000-0000-00004E040000}"/>
    <cellStyle name="Comma 2 4 2 2 5" xfId="2687" xr:uid="{00000000-0005-0000-0000-00004F040000}"/>
    <cellStyle name="Comma 2 4 2 2 6" xfId="526" xr:uid="{00000000-0005-0000-0000-000050040000}"/>
    <cellStyle name="Comma 2 4 2 3" xfId="667" xr:uid="{00000000-0005-0000-0000-000051040000}"/>
    <cellStyle name="Comma 2 4 2 3 2" xfId="1205" xr:uid="{00000000-0005-0000-0000-000052040000}"/>
    <cellStyle name="Comma 2 4 2 3 2 2" xfId="2285" xr:uid="{00000000-0005-0000-0000-000053040000}"/>
    <cellStyle name="Comma 2 4 2 3 3" xfId="1747" xr:uid="{00000000-0005-0000-0000-000054040000}"/>
    <cellStyle name="Comma 2 4 2 4" xfId="938" xr:uid="{00000000-0005-0000-0000-000055040000}"/>
    <cellStyle name="Comma 2 4 2 4 2" xfId="2018" xr:uid="{00000000-0005-0000-0000-000056040000}"/>
    <cellStyle name="Comma 2 4 2 5" xfId="1480" xr:uid="{00000000-0005-0000-0000-000057040000}"/>
    <cellStyle name="Comma 2 4 2 6" xfId="2561" xr:uid="{00000000-0005-0000-0000-000058040000}"/>
    <cellStyle name="Comma 2 4 2 7" xfId="400" xr:uid="{00000000-0005-0000-0000-000059040000}"/>
    <cellStyle name="Comma 2 4 3" xfId="182" xr:uid="{00000000-0005-0000-0000-00005A040000}"/>
    <cellStyle name="Comma 2 4 3 2" xfId="729" xr:uid="{00000000-0005-0000-0000-00005B040000}"/>
    <cellStyle name="Comma 2 4 3 2 2" xfId="1267" xr:uid="{00000000-0005-0000-0000-00005C040000}"/>
    <cellStyle name="Comma 2 4 3 2 2 2" xfId="2347" xr:uid="{00000000-0005-0000-0000-00005D040000}"/>
    <cellStyle name="Comma 2 4 3 2 3" xfId="1809" xr:uid="{00000000-0005-0000-0000-00005E040000}"/>
    <cellStyle name="Comma 2 4 3 3" xfId="1000" xr:uid="{00000000-0005-0000-0000-00005F040000}"/>
    <cellStyle name="Comma 2 4 3 3 2" xfId="2080" xr:uid="{00000000-0005-0000-0000-000060040000}"/>
    <cellStyle name="Comma 2 4 3 4" xfId="1542" xr:uid="{00000000-0005-0000-0000-000061040000}"/>
    <cellStyle name="Comma 2 4 3 5" xfId="2623" xr:uid="{00000000-0005-0000-0000-000062040000}"/>
    <cellStyle name="Comma 2 4 3 6" xfId="462" xr:uid="{00000000-0005-0000-0000-000063040000}"/>
    <cellStyle name="Comma 2 4 4" xfId="605" xr:uid="{00000000-0005-0000-0000-000064040000}"/>
    <cellStyle name="Comma 2 4 4 2" xfId="1143" xr:uid="{00000000-0005-0000-0000-000065040000}"/>
    <cellStyle name="Comma 2 4 4 2 2" xfId="2223" xr:uid="{00000000-0005-0000-0000-000066040000}"/>
    <cellStyle name="Comma 2 4 4 3" xfId="1685" xr:uid="{00000000-0005-0000-0000-000067040000}"/>
    <cellStyle name="Comma 2 4 5" xfId="876" xr:uid="{00000000-0005-0000-0000-000068040000}"/>
    <cellStyle name="Comma 2 4 5 2" xfId="1956" xr:uid="{00000000-0005-0000-0000-000069040000}"/>
    <cellStyle name="Comma 2 4 6" xfId="1418" xr:uid="{00000000-0005-0000-0000-00006A040000}"/>
    <cellStyle name="Comma 2 4 7" xfId="2499" xr:uid="{00000000-0005-0000-0000-00006B040000}"/>
    <cellStyle name="Comma 2 4 8" xfId="338" xr:uid="{00000000-0005-0000-0000-00006C040000}"/>
    <cellStyle name="Comma 2 5" xfId="88" xr:uid="{00000000-0005-0000-0000-00006D040000}"/>
    <cellStyle name="Comma 2 5 2" xfId="214" xr:uid="{00000000-0005-0000-0000-00006E040000}"/>
    <cellStyle name="Comma 2 5 2 2" xfId="761" xr:uid="{00000000-0005-0000-0000-00006F040000}"/>
    <cellStyle name="Comma 2 5 2 2 2" xfId="1299" xr:uid="{00000000-0005-0000-0000-000070040000}"/>
    <cellStyle name="Comma 2 5 2 2 2 2" xfId="2379" xr:uid="{00000000-0005-0000-0000-000071040000}"/>
    <cellStyle name="Comma 2 5 2 2 3" xfId="1841" xr:uid="{00000000-0005-0000-0000-000072040000}"/>
    <cellStyle name="Comma 2 5 2 3" xfId="1032" xr:uid="{00000000-0005-0000-0000-000073040000}"/>
    <cellStyle name="Comma 2 5 2 3 2" xfId="2112" xr:uid="{00000000-0005-0000-0000-000074040000}"/>
    <cellStyle name="Comma 2 5 2 4" xfId="1574" xr:uid="{00000000-0005-0000-0000-000075040000}"/>
    <cellStyle name="Comma 2 5 2 5" xfId="2655" xr:uid="{00000000-0005-0000-0000-000076040000}"/>
    <cellStyle name="Comma 2 5 2 6" xfId="494" xr:uid="{00000000-0005-0000-0000-000077040000}"/>
    <cellStyle name="Comma 2 5 3" xfId="635" xr:uid="{00000000-0005-0000-0000-000078040000}"/>
    <cellStyle name="Comma 2 5 3 2" xfId="1173" xr:uid="{00000000-0005-0000-0000-000079040000}"/>
    <cellStyle name="Comma 2 5 3 2 2" xfId="2253" xr:uid="{00000000-0005-0000-0000-00007A040000}"/>
    <cellStyle name="Comma 2 5 3 3" xfId="1715" xr:uid="{00000000-0005-0000-0000-00007B040000}"/>
    <cellStyle name="Comma 2 5 4" xfId="906" xr:uid="{00000000-0005-0000-0000-00007C040000}"/>
    <cellStyle name="Comma 2 5 4 2" xfId="1986" xr:uid="{00000000-0005-0000-0000-00007D040000}"/>
    <cellStyle name="Comma 2 5 5" xfId="1448" xr:uid="{00000000-0005-0000-0000-00007E040000}"/>
    <cellStyle name="Comma 2 5 6" xfId="2529" xr:uid="{00000000-0005-0000-0000-00007F040000}"/>
    <cellStyle name="Comma 2 5 7" xfId="368" xr:uid="{00000000-0005-0000-0000-000080040000}"/>
    <cellStyle name="Comma 2 6" xfId="150" xr:uid="{00000000-0005-0000-0000-000081040000}"/>
    <cellStyle name="Comma 2 6 2" xfId="697" xr:uid="{00000000-0005-0000-0000-000082040000}"/>
    <cellStyle name="Comma 2 6 2 2" xfId="1235" xr:uid="{00000000-0005-0000-0000-000083040000}"/>
    <cellStyle name="Comma 2 6 2 2 2" xfId="2315" xr:uid="{00000000-0005-0000-0000-000084040000}"/>
    <cellStyle name="Comma 2 6 2 3" xfId="1777" xr:uid="{00000000-0005-0000-0000-000085040000}"/>
    <cellStyle name="Comma 2 6 3" xfId="968" xr:uid="{00000000-0005-0000-0000-000086040000}"/>
    <cellStyle name="Comma 2 6 3 2" xfId="2048" xr:uid="{00000000-0005-0000-0000-000087040000}"/>
    <cellStyle name="Comma 2 6 4" xfId="1510" xr:uid="{00000000-0005-0000-0000-000088040000}"/>
    <cellStyle name="Comma 2 6 5" xfId="2591" xr:uid="{00000000-0005-0000-0000-000089040000}"/>
    <cellStyle name="Comma 2 6 6" xfId="430" xr:uid="{00000000-0005-0000-0000-00008A040000}"/>
    <cellStyle name="Comma 2 7" xfId="566" xr:uid="{00000000-0005-0000-0000-00008B040000}"/>
    <cellStyle name="Comma 2 7 2" xfId="1104" xr:uid="{00000000-0005-0000-0000-00008C040000}"/>
    <cellStyle name="Comma 2 7 2 2" xfId="2184" xr:uid="{00000000-0005-0000-0000-00008D040000}"/>
    <cellStyle name="Comma 2 7 3" xfId="1646" xr:uid="{00000000-0005-0000-0000-00008E040000}"/>
    <cellStyle name="Comma 2 8" xfId="832" xr:uid="{00000000-0005-0000-0000-00008F040000}"/>
    <cellStyle name="Comma 2 8 2" xfId="1370" xr:uid="{00000000-0005-0000-0000-000090040000}"/>
    <cellStyle name="Comma 2 8 2 2" xfId="2450" xr:uid="{00000000-0005-0000-0000-000091040000}"/>
    <cellStyle name="Comma 2 8 3" xfId="1912" xr:uid="{00000000-0005-0000-0000-000092040000}"/>
    <cellStyle name="Comma 2 9" xfId="834" xr:uid="{00000000-0005-0000-0000-000093040000}"/>
    <cellStyle name="Comma 2 9 2" xfId="1372" xr:uid="{00000000-0005-0000-0000-000094040000}"/>
    <cellStyle name="Comma 2 9 2 2" xfId="2452" xr:uid="{00000000-0005-0000-0000-000095040000}"/>
    <cellStyle name="Comma 2 9 3" xfId="1914" xr:uid="{00000000-0005-0000-0000-000096040000}"/>
    <cellStyle name="Comma 20" xfId="11" xr:uid="{00000000-0005-0000-0000-000097040000}"/>
    <cellStyle name="Comma 20 2" xfId="574" xr:uid="{00000000-0005-0000-0000-000098040000}"/>
    <cellStyle name="Comma 20 2 2" xfId="1112" xr:uid="{00000000-0005-0000-0000-000099040000}"/>
    <cellStyle name="Comma 20 2 2 2" xfId="2192" xr:uid="{00000000-0005-0000-0000-00009A040000}"/>
    <cellStyle name="Comma 20 2 3" xfId="1654" xr:uid="{00000000-0005-0000-0000-00009B040000}"/>
    <cellStyle name="Comma 20 3" xfId="845" xr:uid="{00000000-0005-0000-0000-00009C040000}"/>
    <cellStyle name="Comma 20 3 2" xfId="1925" xr:uid="{00000000-0005-0000-0000-00009D040000}"/>
    <cellStyle name="Comma 20 4" xfId="1387" xr:uid="{00000000-0005-0000-0000-00009E040000}"/>
    <cellStyle name="Comma 20 5" xfId="2468" xr:uid="{00000000-0005-0000-0000-00009F040000}"/>
    <cellStyle name="Comma 20 6" xfId="307" xr:uid="{00000000-0005-0000-0000-0000A0040000}"/>
    <cellStyle name="Comma 21" xfId="281" xr:uid="{00000000-0005-0000-0000-0000A1040000}"/>
    <cellStyle name="Comma 21 2" xfId="827" xr:uid="{00000000-0005-0000-0000-0000A2040000}"/>
    <cellStyle name="Comma 21 2 2" xfId="1365" xr:uid="{00000000-0005-0000-0000-0000A3040000}"/>
    <cellStyle name="Comma 21 2 2 2" xfId="2445" xr:uid="{00000000-0005-0000-0000-0000A4040000}"/>
    <cellStyle name="Comma 21 2 3" xfId="1907" xr:uid="{00000000-0005-0000-0000-0000A5040000}"/>
    <cellStyle name="Comma 21 3" xfId="1098" xr:uid="{00000000-0005-0000-0000-0000A6040000}"/>
    <cellStyle name="Comma 21 3 2" xfId="2178" xr:uid="{00000000-0005-0000-0000-0000A7040000}"/>
    <cellStyle name="Comma 21 4" xfId="1640" xr:uid="{00000000-0005-0000-0000-0000A8040000}"/>
    <cellStyle name="Comma 21 5" xfId="2721" xr:uid="{00000000-0005-0000-0000-0000A9040000}"/>
    <cellStyle name="Comma 21 6" xfId="560" xr:uid="{00000000-0005-0000-0000-0000AA040000}"/>
    <cellStyle name="Comma 22" xfId="283" xr:uid="{00000000-0005-0000-0000-0000AB040000}"/>
    <cellStyle name="Comma 22 2" xfId="828" xr:uid="{00000000-0005-0000-0000-0000AC040000}"/>
    <cellStyle name="Comma 22 2 2" xfId="1366" xr:uid="{00000000-0005-0000-0000-0000AD040000}"/>
    <cellStyle name="Comma 22 2 2 2" xfId="2446" xr:uid="{00000000-0005-0000-0000-0000AE040000}"/>
    <cellStyle name="Comma 22 2 3" xfId="1908" xr:uid="{00000000-0005-0000-0000-0000AF040000}"/>
    <cellStyle name="Comma 22 3" xfId="1099" xr:uid="{00000000-0005-0000-0000-0000B0040000}"/>
    <cellStyle name="Comma 22 3 2" xfId="2179" xr:uid="{00000000-0005-0000-0000-0000B1040000}"/>
    <cellStyle name="Comma 22 4" xfId="1641" xr:uid="{00000000-0005-0000-0000-0000B2040000}"/>
    <cellStyle name="Comma 22 5" xfId="2722" xr:uid="{00000000-0005-0000-0000-0000B3040000}"/>
    <cellStyle name="Comma 22 6" xfId="561" xr:uid="{00000000-0005-0000-0000-0000B4040000}"/>
    <cellStyle name="Comma 23" xfId="284" xr:uid="{00000000-0005-0000-0000-0000B5040000}"/>
    <cellStyle name="Comma 23 2" xfId="829" xr:uid="{00000000-0005-0000-0000-0000B6040000}"/>
    <cellStyle name="Comma 23 2 2" xfId="1367" xr:uid="{00000000-0005-0000-0000-0000B7040000}"/>
    <cellStyle name="Comma 23 2 2 2" xfId="2447" xr:uid="{00000000-0005-0000-0000-0000B8040000}"/>
    <cellStyle name="Comma 23 2 3" xfId="1909" xr:uid="{00000000-0005-0000-0000-0000B9040000}"/>
    <cellStyle name="Comma 23 3" xfId="1100" xr:uid="{00000000-0005-0000-0000-0000BA040000}"/>
    <cellStyle name="Comma 23 3 2" xfId="2180" xr:uid="{00000000-0005-0000-0000-0000BB040000}"/>
    <cellStyle name="Comma 23 4" xfId="1642" xr:uid="{00000000-0005-0000-0000-0000BC040000}"/>
    <cellStyle name="Comma 23 5" xfId="2723" xr:uid="{00000000-0005-0000-0000-0000BD040000}"/>
    <cellStyle name="Comma 23 6" xfId="562" xr:uid="{00000000-0005-0000-0000-0000BE040000}"/>
    <cellStyle name="Comma 24" xfId="288" xr:uid="{00000000-0005-0000-0000-0000BF040000}"/>
    <cellStyle name="Comma 24 2" xfId="830" xr:uid="{00000000-0005-0000-0000-0000C0040000}"/>
    <cellStyle name="Comma 24 2 2" xfId="1368" xr:uid="{00000000-0005-0000-0000-0000C1040000}"/>
    <cellStyle name="Comma 24 2 2 2" xfId="2448" xr:uid="{00000000-0005-0000-0000-0000C2040000}"/>
    <cellStyle name="Comma 24 2 3" xfId="1910" xr:uid="{00000000-0005-0000-0000-0000C3040000}"/>
    <cellStyle name="Comma 24 3" xfId="1101" xr:uid="{00000000-0005-0000-0000-0000C4040000}"/>
    <cellStyle name="Comma 24 3 2" xfId="2181" xr:uid="{00000000-0005-0000-0000-0000C5040000}"/>
    <cellStyle name="Comma 24 4" xfId="1643" xr:uid="{00000000-0005-0000-0000-0000C6040000}"/>
    <cellStyle name="Comma 24 5" xfId="2725" xr:uid="{00000000-0005-0000-0000-0000C7040000}"/>
    <cellStyle name="Comma 24 6" xfId="563" xr:uid="{00000000-0005-0000-0000-0000C8040000}"/>
    <cellStyle name="Comma 25" xfId="297" xr:uid="{00000000-0005-0000-0000-0000C9040000}"/>
    <cellStyle name="Comma 25 2" xfId="1103" xr:uid="{00000000-0005-0000-0000-0000CA040000}"/>
    <cellStyle name="Comma 25 2 2" xfId="2183" xr:uid="{00000000-0005-0000-0000-0000CB040000}"/>
    <cellStyle name="Comma 25 3" xfId="1645" xr:uid="{00000000-0005-0000-0000-0000CC040000}"/>
    <cellStyle name="Comma 25 4" xfId="2459" xr:uid="{00000000-0005-0000-0000-0000CD040000}"/>
    <cellStyle name="Comma 25 5" xfId="565" xr:uid="{00000000-0005-0000-0000-0000CE040000}"/>
    <cellStyle name="Comma 26" xfId="292" xr:uid="{00000000-0005-0000-0000-0000CF040000}"/>
    <cellStyle name="Comma 26 2" xfId="1102" xr:uid="{00000000-0005-0000-0000-0000D0040000}"/>
    <cellStyle name="Comma 26 2 2" xfId="2182" xr:uid="{00000000-0005-0000-0000-0000D1040000}"/>
    <cellStyle name="Comma 26 3" xfId="1644" xr:uid="{00000000-0005-0000-0000-0000D2040000}"/>
    <cellStyle name="Comma 26 4" xfId="2729" xr:uid="{00000000-0005-0000-0000-0000D3040000}"/>
    <cellStyle name="Comma 26 5" xfId="564" xr:uid="{00000000-0005-0000-0000-0000D4040000}"/>
    <cellStyle name="Comma 27" xfId="831" xr:uid="{00000000-0005-0000-0000-0000D5040000}"/>
    <cellStyle name="Comma 27 2" xfId="1369" xr:uid="{00000000-0005-0000-0000-0000D6040000}"/>
    <cellStyle name="Comma 27 2 2" xfId="2449" xr:uid="{00000000-0005-0000-0000-0000D7040000}"/>
    <cellStyle name="Comma 27 3" xfId="1911" xr:uid="{00000000-0005-0000-0000-0000D8040000}"/>
    <cellStyle name="Comma 28" xfId="833" xr:uid="{00000000-0005-0000-0000-0000D9040000}"/>
    <cellStyle name="Comma 28 2" xfId="1371" xr:uid="{00000000-0005-0000-0000-0000DA040000}"/>
    <cellStyle name="Comma 28 2 2" xfId="2451" xr:uid="{00000000-0005-0000-0000-0000DB040000}"/>
    <cellStyle name="Comma 28 3" xfId="1913" xr:uid="{00000000-0005-0000-0000-0000DC040000}"/>
    <cellStyle name="Comma 29" xfId="287" xr:uid="{00000000-0005-0000-0000-0000DD040000}"/>
    <cellStyle name="Comma 29 2" xfId="1373" xr:uid="{00000000-0005-0000-0000-0000DE040000}"/>
    <cellStyle name="Comma 29 2 2" xfId="2453" xr:uid="{00000000-0005-0000-0000-0000DF040000}"/>
    <cellStyle name="Comma 29 3" xfId="1915" xr:uid="{00000000-0005-0000-0000-0000E0040000}"/>
    <cellStyle name="Comma 29 4" xfId="2724" xr:uid="{00000000-0005-0000-0000-0000E1040000}"/>
    <cellStyle name="Comma 29 5" xfId="835" xr:uid="{00000000-0005-0000-0000-0000E2040000}"/>
    <cellStyle name="Comma 3" xfId="19" xr:uid="{00000000-0005-0000-0000-0000E3040000}"/>
    <cellStyle name="Comma 3 10" xfId="2473" xr:uid="{00000000-0005-0000-0000-0000E4040000}"/>
    <cellStyle name="Comma 3 11" xfId="312" xr:uid="{00000000-0005-0000-0000-0000E5040000}"/>
    <cellStyle name="Comma 3 2" xfId="43" xr:uid="{00000000-0005-0000-0000-0000E6040000}"/>
    <cellStyle name="Comma 3 2 10" xfId="323" xr:uid="{00000000-0005-0000-0000-0000E7040000}"/>
    <cellStyle name="Comma 3 2 2" xfId="56" xr:uid="{00000000-0005-0000-0000-0000E8040000}"/>
    <cellStyle name="Comma 3 2 2 2" xfId="85" xr:uid="{00000000-0005-0000-0000-0000E9040000}"/>
    <cellStyle name="Comma 3 2 2 2 2" xfId="147" xr:uid="{00000000-0005-0000-0000-0000EA040000}"/>
    <cellStyle name="Comma 3 2 2 2 2 2" xfId="274" xr:uid="{00000000-0005-0000-0000-0000EB040000}"/>
    <cellStyle name="Comma 3 2 2 2 2 2 2" xfId="821" xr:uid="{00000000-0005-0000-0000-0000EC040000}"/>
    <cellStyle name="Comma 3 2 2 2 2 2 2 2" xfId="1359" xr:uid="{00000000-0005-0000-0000-0000ED040000}"/>
    <cellStyle name="Comma 3 2 2 2 2 2 2 2 2" xfId="2439" xr:uid="{00000000-0005-0000-0000-0000EE040000}"/>
    <cellStyle name="Comma 3 2 2 2 2 2 2 3" xfId="1901" xr:uid="{00000000-0005-0000-0000-0000EF040000}"/>
    <cellStyle name="Comma 3 2 2 2 2 2 3" xfId="1092" xr:uid="{00000000-0005-0000-0000-0000F0040000}"/>
    <cellStyle name="Comma 3 2 2 2 2 2 3 2" xfId="2172" xr:uid="{00000000-0005-0000-0000-0000F1040000}"/>
    <cellStyle name="Comma 3 2 2 2 2 2 4" xfId="1634" xr:uid="{00000000-0005-0000-0000-0000F2040000}"/>
    <cellStyle name="Comma 3 2 2 2 2 2 5" xfId="2715" xr:uid="{00000000-0005-0000-0000-0000F3040000}"/>
    <cellStyle name="Comma 3 2 2 2 2 2 6" xfId="554" xr:uid="{00000000-0005-0000-0000-0000F4040000}"/>
    <cellStyle name="Comma 3 2 2 2 2 3" xfId="694" xr:uid="{00000000-0005-0000-0000-0000F5040000}"/>
    <cellStyle name="Comma 3 2 2 2 2 3 2" xfId="1232" xr:uid="{00000000-0005-0000-0000-0000F6040000}"/>
    <cellStyle name="Comma 3 2 2 2 2 3 2 2" xfId="2312" xr:uid="{00000000-0005-0000-0000-0000F7040000}"/>
    <cellStyle name="Comma 3 2 2 2 2 3 3" xfId="1774" xr:uid="{00000000-0005-0000-0000-0000F8040000}"/>
    <cellStyle name="Comma 3 2 2 2 2 4" xfId="965" xr:uid="{00000000-0005-0000-0000-0000F9040000}"/>
    <cellStyle name="Comma 3 2 2 2 2 4 2" xfId="2045" xr:uid="{00000000-0005-0000-0000-0000FA040000}"/>
    <cellStyle name="Comma 3 2 2 2 2 5" xfId="1507" xr:uid="{00000000-0005-0000-0000-0000FB040000}"/>
    <cellStyle name="Comma 3 2 2 2 2 6" xfId="2588" xr:uid="{00000000-0005-0000-0000-0000FC040000}"/>
    <cellStyle name="Comma 3 2 2 2 2 7" xfId="427" xr:uid="{00000000-0005-0000-0000-0000FD040000}"/>
    <cellStyle name="Comma 3 2 2 2 3" xfId="210" xr:uid="{00000000-0005-0000-0000-0000FE040000}"/>
    <cellStyle name="Comma 3 2 2 2 3 2" xfId="757" xr:uid="{00000000-0005-0000-0000-0000FF040000}"/>
    <cellStyle name="Comma 3 2 2 2 3 2 2" xfId="1295" xr:uid="{00000000-0005-0000-0000-000000050000}"/>
    <cellStyle name="Comma 3 2 2 2 3 2 2 2" xfId="2375" xr:uid="{00000000-0005-0000-0000-000001050000}"/>
    <cellStyle name="Comma 3 2 2 2 3 2 3" xfId="1837" xr:uid="{00000000-0005-0000-0000-000002050000}"/>
    <cellStyle name="Comma 3 2 2 2 3 3" xfId="1028" xr:uid="{00000000-0005-0000-0000-000003050000}"/>
    <cellStyle name="Comma 3 2 2 2 3 3 2" xfId="2108" xr:uid="{00000000-0005-0000-0000-000004050000}"/>
    <cellStyle name="Comma 3 2 2 2 3 4" xfId="1570" xr:uid="{00000000-0005-0000-0000-000005050000}"/>
    <cellStyle name="Comma 3 2 2 2 3 5" xfId="2651" xr:uid="{00000000-0005-0000-0000-000006050000}"/>
    <cellStyle name="Comma 3 2 2 2 3 6" xfId="490" xr:uid="{00000000-0005-0000-0000-000007050000}"/>
    <cellStyle name="Comma 3 2 2 2 4" xfId="632" xr:uid="{00000000-0005-0000-0000-000008050000}"/>
    <cellStyle name="Comma 3 2 2 2 4 2" xfId="1170" xr:uid="{00000000-0005-0000-0000-000009050000}"/>
    <cellStyle name="Comma 3 2 2 2 4 2 2" xfId="2250" xr:uid="{00000000-0005-0000-0000-00000A050000}"/>
    <cellStyle name="Comma 3 2 2 2 4 3" xfId="1712" xr:uid="{00000000-0005-0000-0000-00000B050000}"/>
    <cellStyle name="Comma 3 2 2 2 5" xfId="903" xr:uid="{00000000-0005-0000-0000-00000C050000}"/>
    <cellStyle name="Comma 3 2 2 2 5 2" xfId="1983" xr:uid="{00000000-0005-0000-0000-00000D050000}"/>
    <cellStyle name="Comma 3 2 2 2 6" xfId="1445" xr:uid="{00000000-0005-0000-0000-00000E050000}"/>
    <cellStyle name="Comma 3 2 2 2 7" xfId="2526" xr:uid="{00000000-0005-0000-0000-00000F050000}"/>
    <cellStyle name="Comma 3 2 2 2 8" xfId="365" xr:uid="{00000000-0005-0000-0000-000010050000}"/>
    <cellStyle name="Comma 3 2 2 3" xfId="116" xr:uid="{00000000-0005-0000-0000-000011050000}"/>
    <cellStyle name="Comma 3 2 2 3 2" xfId="242" xr:uid="{00000000-0005-0000-0000-000012050000}"/>
    <cellStyle name="Comma 3 2 2 3 2 2" xfId="789" xr:uid="{00000000-0005-0000-0000-000013050000}"/>
    <cellStyle name="Comma 3 2 2 3 2 2 2" xfId="1327" xr:uid="{00000000-0005-0000-0000-000014050000}"/>
    <cellStyle name="Comma 3 2 2 3 2 2 2 2" xfId="2407" xr:uid="{00000000-0005-0000-0000-000015050000}"/>
    <cellStyle name="Comma 3 2 2 3 2 2 3" xfId="1869" xr:uid="{00000000-0005-0000-0000-000016050000}"/>
    <cellStyle name="Comma 3 2 2 3 2 3" xfId="1060" xr:uid="{00000000-0005-0000-0000-000017050000}"/>
    <cellStyle name="Comma 3 2 2 3 2 3 2" xfId="2140" xr:uid="{00000000-0005-0000-0000-000018050000}"/>
    <cellStyle name="Comma 3 2 2 3 2 4" xfId="1602" xr:uid="{00000000-0005-0000-0000-000019050000}"/>
    <cellStyle name="Comma 3 2 2 3 2 5" xfId="2683" xr:uid="{00000000-0005-0000-0000-00001A050000}"/>
    <cellStyle name="Comma 3 2 2 3 2 6" xfId="522" xr:uid="{00000000-0005-0000-0000-00001B050000}"/>
    <cellStyle name="Comma 3 2 2 3 3" xfId="663" xr:uid="{00000000-0005-0000-0000-00001C050000}"/>
    <cellStyle name="Comma 3 2 2 3 3 2" xfId="1201" xr:uid="{00000000-0005-0000-0000-00001D050000}"/>
    <cellStyle name="Comma 3 2 2 3 3 2 2" xfId="2281" xr:uid="{00000000-0005-0000-0000-00001E050000}"/>
    <cellStyle name="Comma 3 2 2 3 3 3" xfId="1743" xr:uid="{00000000-0005-0000-0000-00001F050000}"/>
    <cellStyle name="Comma 3 2 2 3 4" xfId="934" xr:uid="{00000000-0005-0000-0000-000020050000}"/>
    <cellStyle name="Comma 3 2 2 3 4 2" xfId="2014" xr:uid="{00000000-0005-0000-0000-000021050000}"/>
    <cellStyle name="Comma 3 2 2 3 5" xfId="1476" xr:uid="{00000000-0005-0000-0000-000022050000}"/>
    <cellStyle name="Comma 3 2 2 3 6" xfId="2557" xr:uid="{00000000-0005-0000-0000-000023050000}"/>
    <cellStyle name="Comma 3 2 2 3 7" xfId="396" xr:uid="{00000000-0005-0000-0000-000024050000}"/>
    <cellStyle name="Comma 3 2 2 4" xfId="178" xr:uid="{00000000-0005-0000-0000-000025050000}"/>
    <cellStyle name="Comma 3 2 2 4 2" xfId="725" xr:uid="{00000000-0005-0000-0000-000026050000}"/>
    <cellStyle name="Comma 3 2 2 4 2 2" xfId="1263" xr:uid="{00000000-0005-0000-0000-000027050000}"/>
    <cellStyle name="Comma 3 2 2 4 2 2 2" xfId="2343" xr:uid="{00000000-0005-0000-0000-000028050000}"/>
    <cellStyle name="Comma 3 2 2 4 2 3" xfId="1805" xr:uid="{00000000-0005-0000-0000-000029050000}"/>
    <cellStyle name="Comma 3 2 2 4 3" xfId="996" xr:uid="{00000000-0005-0000-0000-00002A050000}"/>
    <cellStyle name="Comma 3 2 2 4 3 2" xfId="2076" xr:uid="{00000000-0005-0000-0000-00002B050000}"/>
    <cellStyle name="Comma 3 2 2 4 4" xfId="1538" xr:uid="{00000000-0005-0000-0000-00002C050000}"/>
    <cellStyle name="Comma 3 2 2 4 5" xfId="2619" xr:uid="{00000000-0005-0000-0000-00002D050000}"/>
    <cellStyle name="Comma 3 2 2 4 6" xfId="458" xr:uid="{00000000-0005-0000-0000-00002E050000}"/>
    <cellStyle name="Comma 3 2 2 5" xfId="603" xr:uid="{00000000-0005-0000-0000-00002F050000}"/>
    <cellStyle name="Comma 3 2 2 5 2" xfId="1141" xr:uid="{00000000-0005-0000-0000-000030050000}"/>
    <cellStyle name="Comma 3 2 2 5 2 2" xfId="2221" xr:uid="{00000000-0005-0000-0000-000031050000}"/>
    <cellStyle name="Comma 3 2 2 5 3" xfId="1683" xr:uid="{00000000-0005-0000-0000-000032050000}"/>
    <cellStyle name="Comma 3 2 2 6" xfId="874" xr:uid="{00000000-0005-0000-0000-000033050000}"/>
    <cellStyle name="Comma 3 2 2 6 2" xfId="1954" xr:uid="{00000000-0005-0000-0000-000034050000}"/>
    <cellStyle name="Comma 3 2 2 7" xfId="1416" xr:uid="{00000000-0005-0000-0000-000035050000}"/>
    <cellStyle name="Comma 3 2 2 8" xfId="2497" xr:uid="{00000000-0005-0000-0000-000036050000}"/>
    <cellStyle name="Comma 3 2 2 9" xfId="336" xr:uid="{00000000-0005-0000-0000-000037050000}"/>
    <cellStyle name="Comma 3 2 3" xfId="71" xr:uid="{00000000-0005-0000-0000-000038050000}"/>
    <cellStyle name="Comma 3 2 3 2" xfId="133" xr:uid="{00000000-0005-0000-0000-000039050000}"/>
    <cellStyle name="Comma 3 2 3 2 2" xfId="259" xr:uid="{00000000-0005-0000-0000-00003A050000}"/>
    <cellStyle name="Comma 3 2 3 2 2 2" xfId="806" xr:uid="{00000000-0005-0000-0000-00003B050000}"/>
    <cellStyle name="Comma 3 2 3 2 2 2 2" xfId="1344" xr:uid="{00000000-0005-0000-0000-00003C050000}"/>
    <cellStyle name="Comma 3 2 3 2 2 2 2 2" xfId="2424" xr:uid="{00000000-0005-0000-0000-00003D050000}"/>
    <cellStyle name="Comma 3 2 3 2 2 2 3" xfId="1886" xr:uid="{00000000-0005-0000-0000-00003E050000}"/>
    <cellStyle name="Comma 3 2 3 2 2 3" xfId="1077" xr:uid="{00000000-0005-0000-0000-00003F050000}"/>
    <cellStyle name="Comma 3 2 3 2 2 3 2" xfId="2157" xr:uid="{00000000-0005-0000-0000-000040050000}"/>
    <cellStyle name="Comma 3 2 3 2 2 4" xfId="1619" xr:uid="{00000000-0005-0000-0000-000041050000}"/>
    <cellStyle name="Comma 3 2 3 2 2 5" xfId="2700" xr:uid="{00000000-0005-0000-0000-000042050000}"/>
    <cellStyle name="Comma 3 2 3 2 2 6" xfId="539" xr:uid="{00000000-0005-0000-0000-000043050000}"/>
    <cellStyle name="Comma 3 2 3 2 3" xfId="680" xr:uid="{00000000-0005-0000-0000-000044050000}"/>
    <cellStyle name="Comma 3 2 3 2 3 2" xfId="1218" xr:uid="{00000000-0005-0000-0000-000045050000}"/>
    <cellStyle name="Comma 3 2 3 2 3 2 2" xfId="2298" xr:uid="{00000000-0005-0000-0000-000046050000}"/>
    <cellStyle name="Comma 3 2 3 2 3 3" xfId="1760" xr:uid="{00000000-0005-0000-0000-000047050000}"/>
    <cellStyle name="Comma 3 2 3 2 4" xfId="951" xr:uid="{00000000-0005-0000-0000-000048050000}"/>
    <cellStyle name="Comma 3 2 3 2 4 2" xfId="2031" xr:uid="{00000000-0005-0000-0000-000049050000}"/>
    <cellStyle name="Comma 3 2 3 2 5" xfId="1493" xr:uid="{00000000-0005-0000-0000-00004A050000}"/>
    <cellStyle name="Comma 3 2 3 2 6" xfId="2574" xr:uid="{00000000-0005-0000-0000-00004B050000}"/>
    <cellStyle name="Comma 3 2 3 2 7" xfId="413" xr:uid="{00000000-0005-0000-0000-00004C050000}"/>
    <cellStyle name="Comma 3 2 3 3" xfId="195" xr:uid="{00000000-0005-0000-0000-00004D050000}"/>
    <cellStyle name="Comma 3 2 3 3 2" xfId="742" xr:uid="{00000000-0005-0000-0000-00004E050000}"/>
    <cellStyle name="Comma 3 2 3 3 2 2" xfId="1280" xr:uid="{00000000-0005-0000-0000-00004F050000}"/>
    <cellStyle name="Comma 3 2 3 3 2 2 2" xfId="2360" xr:uid="{00000000-0005-0000-0000-000050050000}"/>
    <cellStyle name="Comma 3 2 3 3 2 3" xfId="1822" xr:uid="{00000000-0005-0000-0000-000051050000}"/>
    <cellStyle name="Comma 3 2 3 3 3" xfId="1013" xr:uid="{00000000-0005-0000-0000-000052050000}"/>
    <cellStyle name="Comma 3 2 3 3 3 2" xfId="2093" xr:uid="{00000000-0005-0000-0000-000053050000}"/>
    <cellStyle name="Comma 3 2 3 3 4" xfId="1555" xr:uid="{00000000-0005-0000-0000-000054050000}"/>
    <cellStyle name="Comma 3 2 3 3 5" xfId="2636" xr:uid="{00000000-0005-0000-0000-000055050000}"/>
    <cellStyle name="Comma 3 2 3 3 6" xfId="475" xr:uid="{00000000-0005-0000-0000-000056050000}"/>
    <cellStyle name="Comma 3 2 3 4" xfId="618" xr:uid="{00000000-0005-0000-0000-000057050000}"/>
    <cellStyle name="Comma 3 2 3 4 2" xfId="1156" xr:uid="{00000000-0005-0000-0000-000058050000}"/>
    <cellStyle name="Comma 3 2 3 4 2 2" xfId="2236" xr:uid="{00000000-0005-0000-0000-000059050000}"/>
    <cellStyle name="Comma 3 2 3 4 3" xfId="1698" xr:uid="{00000000-0005-0000-0000-00005A050000}"/>
    <cellStyle name="Comma 3 2 3 5" xfId="889" xr:uid="{00000000-0005-0000-0000-00005B050000}"/>
    <cellStyle name="Comma 3 2 3 5 2" xfId="1969" xr:uid="{00000000-0005-0000-0000-00005C050000}"/>
    <cellStyle name="Comma 3 2 3 6" xfId="1431" xr:uid="{00000000-0005-0000-0000-00005D050000}"/>
    <cellStyle name="Comma 3 2 3 7" xfId="2512" xr:uid="{00000000-0005-0000-0000-00005E050000}"/>
    <cellStyle name="Comma 3 2 3 8" xfId="351" xr:uid="{00000000-0005-0000-0000-00005F050000}"/>
    <cellStyle name="Comma 3 2 4" xfId="101" xr:uid="{00000000-0005-0000-0000-000060050000}"/>
    <cellStyle name="Comma 3 2 4 2" xfId="227" xr:uid="{00000000-0005-0000-0000-000061050000}"/>
    <cellStyle name="Comma 3 2 4 2 2" xfId="774" xr:uid="{00000000-0005-0000-0000-000062050000}"/>
    <cellStyle name="Comma 3 2 4 2 2 2" xfId="1312" xr:uid="{00000000-0005-0000-0000-000063050000}"/>
    <cellStyle name="Comma 3 2 4 2 2 2 2" xfId="2392" xr:uid="{00000000-0005-0000-0000-000064050000}"/>
    <cellStyle name="Comma 3 2 4 2 2 3" xfId="1854" xr:uid="{00000000-0005-0000-0000-000065050000}"/>
    <cellStyle name="Comma 3 2 4 2 3" xfId="1045" xr:uid="{00000000-0005-0000-0000-000066050000}"/>
    <cellStyle name="Comma 3 2 4 2 3 2" xfId="2125" xr:uid="{00000000-0005-0000-0000-000067050000}"/>
    <cellStyle name="Comma 3 2 4 2 4" xfId="1587" xr:uid="{00000000-0005-0000-0000-000068050000}"/>
    <cellStyle name="Comma 3 2 4 2 5" xfId="2668" xr:uid="{00000000-0005-0000-0000-000069050000}"/>
    <cellStyle name="Comma 3 2 4 2 6" xfId="507" xr:uid="{00000000-0005-0000-0000-00006A050000}"/>
    <cellStyle name="Comma 3 2 4 3" xfId="648" xr:uid="{00000000-0005-0000-0000-00006B050000}"/>
    <cellStyle name="Comma 3 2 4 3 2" xfId="1186" xr:uid="{00000000-0005-0000-0000-00006C050000}"/>
    <cellStyle name="Comma 3 2 4 3 2 2" xfId="2266" xr:uid="{00000000-0005-0000-0000-00006D050000}"/>
    <cellStyle name="Comma 3 2 4 3 3" xfId="1728" xr:uid="{00000000-0005-0000-0000-00006E050000}"/>
    <cellStyle name="Comma 3 2 4 4" xfId="919" xr:uid="{00000000-0005-0000-0000-00006F050000}"/>
    <cellStyle name="Comma 3 2 4 4 2" xfId="1999" xr:uid="{00000000-0005-0000-0000-000070050000}"/>
    <cellStyle name="Comma 3 2 4 5" xfId="1461" xr:uid="{00000000-0005-0000-0000-000071050000}"/>
    <cellStyle name="Comma 3 2 4 6" xfId="2542" xr:uid="{00000000-0005-0000-0000-000072050000}"/>
    <cellStyle name="Comma 3 2 4 7" xfId="381" xr:uid="{00000000-0005-0000-0000-000073050000}"/>
    <cellStyle name="Comma 3 2 5" xfId="163" xr:uid="{00000000-0005-0000-0000-000074050000}"/>
    <cellStyle name="Comma 3 2 5 2" xfId="710" xr:uid="{00000000-0005-0000-0000-000075050000}"/>
    <cellStyle name="Comma 3 2 5 2 2" xfId="1248" xr:uid="{00000000-0005-0000-0000-000076050000}"/>
    <cellStyle name="Comma 3 2 5 2 2 2" xfId="2328" xr:uid="{00000000-0005-0000-0000-000077050000}"/>
    <cellStyle name="Comma 3 2 5 2 3" xfId="1790" xr:uid="{00000000-0005-0000-0000-000078050000}"/>
    <cellStyle name="Comma 3 2 5 3" xfId="981" xr:uid="{00000000-0005-0000-0000-000079050000}"/>
    <cellStyle name="Comma 3 2 5 3 2" xfId="2061" xr:uid="{00000000-0005-0000-0000-00007A050000}"/>
    <cellStyle name="Comma 3 2 5 4" xfId="1523" xr:uid="{00000000-0005-0000-0000-00007B050000}"/>
    <cellStyle name="Comma 3 2 5 5" xfId="2604" xr:uid="{00000000-0005-0000-0000-00007C050000}"/>
    <cellStyle name="Comma 3 2 5 6" xfId="443" xr:uid="{00000000-0005-0000-0000-00007D050000}"/>
    <cellStyle name="Comma 3 2 6" xfId="590" xr:uid="{00000000-0005-0000-0000-00007E050000}"/>
    <cellStyle name="Comma 3 2 6 2" xfId="1128" xr:uid="{00000000-0005-0000-0000-00007F050000}"/>
    <cellStyle name="Comma 3 2 6 2 2" xfId="2208" xr:uid="{00000000-0005-0000-0000-000080050000}"/>
    <cellStyle name="Comma 3 2 6 3" xfId="1670" xr:uid="{00000000-0005-0000-0000-000081050000}"/>
    <cellStyle name="Comma 3 2 7" xfId="861" xr:uid="{00000000-0005-0000-0000-000082050000}"/>
    <cellStyle name="Comma 3 2 7 2" xfId="1941" xr:uid="{00000000-0005-0000-0000-000083050000}"/>
    <cellStyle name="Comma 3 2 8" xfId="1403" xr:uid="{00000000-0005-0000-0000-000084050000}"/>
    <cellStyle name="Comma 3 2 9" xfId="2484" xr:uid="{00000000-0005-0000-0000-000085050000}"/>
    <cellStyle name="Comma 3 3" xfId="45" xr:uid="{00000000-0005-0000-0000-000086050000}"/>
    <cellStyle name="Comma 3 3 2" xfId="74" xr:uid="{00000000-0005-0000-0000-000087050000}"/>
    <cellStyle name="Comma 3 3 2 2" xfId="136" xr:uid="{00000000-0005-0000-0000-000088050000}"/>
    <cellStyle name="Comma 3 3 2 2 2" xfId="262" xr:uid="{00000000-0005-0000-0000-000089050000}"/>
    <cellStyle name="Comma 3 3 2 2 2 2" xfId="809" xr:uid="{00000000-0005-0000-0000-00008A050000}"/>
    <cellStyle name="Comma 3 3 2 2 2 2 2" xfId="1347" xr:uid="{00000000-0005-0000-0000-00008B050000}"/>
    <cellStyle name="Comma 3 3 2 2 2 2 2 2" xfId="2427" xr:uid="{00000000-0005-0000-0000-00008C050000}"/>
    <cellStyle name="Comma 3 3 2 2 2 2 3" xfId="1889" xr:uid="{00000000-0005-0000-0000-00008D050000}"/>
    <cellStyle name="Comma 3 3 2 2 2 3" xfId="1080" xr:uid="{00000000-0005-0000-0000-00008E050000}"/>
    <cellStyle name="Comma 3 3 2 2 2 3 2" xfId="2160" xr:uid="{00000000-0005-0000-0000-00008F050000}"/>
    <cellStyle name="Comma 3 3 2 2 2 4" xfId="1622" xr:uid="{00000000-0005-0000-0000-000090050000}"/>
    <cellStyle name="Comma 3 3 2 2 2 5" xfId="2703" xr:uid="{00000000-0005-0000-0000-000091050000}"/>
    <cellStyle name="Comma 3 3 2 2 2 6" xfId="542" xr:uid="{00000000-0005-0000-0000-000092050000}"/>
    <cellStyle name="Comma 3 3 2 2 3" xfId="683" xr:uid="{00000000-0005-0000-0000-000093050000}"/>
    <cellStyle name="Comma 3 3 2 2 3 2" xfId="1221" xr:uid="{00000000-0005-0000-0000-000094050000}"/>
    <cellStyle name="Comma 3 3 2 2 3 2 2" xfId="2301" xr:uid="{00000000-0005-0000-0000-000095050000}"/>
    <cellStyle name="Comma 3 3 2 2 3 3" xfId="1763" xr:uid="{00000000-0005-0000-0000-000096050000}"/>
    <cellStyle name="Comma 3 3 2 2 4" xfId="954" xr:uid="{00000000-0005-0000-0000-000097050000}"/>
    <cellStyle name="Comma 3 3 2 2 4 2" xfId="2034" xr:uid="{00000000-0005-0000-0000-000098050000}"/>
    <cellStyle name="Comma 3 3 2 2 5" xfId="1496" xr:uid="{00000000-0005-0000-0000-000099050000}"/>
    <cellStyle name="Comma 3 3 2 2 6" xfId="2577" xr:uid="{00000000-0005-0000-0000-00009A050000}"/>
    <cellStyle name="Comma 3 3 2 2 7" xfId="416" xr:uid="{00000000-0005-0000-0000-00009B050000}"/>
    <cellStyle name="Comma 3 3 2 3" xfId="198" xr:uid="{00000000-0005-0000-0000-00009C050000}"/>
    <cellStyle name="Comma 3 3 2 3 2" xfId="745" xr:uid="{00000000-0005-0000-0000-00009D050000}"/>
    <cellStyle name="Comma 3 3 2 3 2 2" xfId="1283" xr:uid="{00000000-0005-0000-0000-00009E050000}"/>
    <cellStyle name="Comma 3 3 2 3 2 2 2" xfId="2363" xr:uid="{00000000-0005-0000-0000-00009F050000}"/>
    <cellStyle name="Comma 3 3 2 3 2 3" xfId="1825" xr:uid="{00000000-0005-0000-0000-0000A0050000}"/>
    <cellStyle name="Comma 3 3 2 3 3" xfId="1016" xr:uid="{00000000-0005-0000-0000-0000A1050000}"/>
    <cellStyle name="Comma 3 3 2 3 3 2" xfId="2096" xr:uid="{00000000-0005-0000-0000-0000A2050000}"/>
    <cellStyle name="Comma 3 3 2 3 4" xfId="1558" xr:uid="{00000000-0005-0000-0000-0000A3050000}"/>
    <cellStyle name="Comma 3 3 2 3 5" xfId="2639" xr:uid="{00000000-0005-0000-0000-0000A4050000}"/>
    <cellStyle name="Comma 3 3 2 3 6" xfId="478" xr:uid="{00000000-0005-0000-0000-0000A5050000}"/>
    <cellStyle name="Comma 3 3 2 4" xfId="621" xr:uid="{00000000-0005-0000-0000-0000A6050000}"/>
    <cellStyle name="Comma 3 3 2 4 2" xfId="1159" xr:uid="{00000000-0005-0000-0000-0000A7050000}"/>
    <cellStyle name="Comma 3 3 2 4 2 2" xfId="2239" xr:uid="{00000000-0005-0000-0000-0000A8050000}"/>
    <cellStyle name="Comma 3 3 2 4 3" xfId="1701" xr:uid="{00000000-0005-0000-0000-0000A9050000}"/>
    <cellStyle name="Comma 3 3 2 5" xfId="892" xr:uid="{00000000-0005-0000-0000-0000AA050000}"/>
    <cellStyle name="Comma 3 3 2 5 2" xfId="1972" xr:uid="{00000000-0005-0000-0000-0000AB050000}"/>
    <cellStyle name="Comma 3 3 2 6" xfId="1434" xr:uid="{00000000-0005-0000-0000-0000AC050000}"/>
    <cellStyle name="Comma 3 3 2 7" xfId="2515" xr:uid="{00000000-0005-0000-0000-0000AD050000}"/>
    <cellStyle name="Comma 3 3 2 8" xfId="354" xr:uid="{00000000-0005-0000-0000-0000AE050000}"/>
    <cellStyle name="Comma 3 3 3" xfId="104" xr:uid="{00000000-0005-0000-0000-0000AF050000}"/>
    <cellStyle name="Comma 3 3 3 2" xfId="230" xr:uid="{00000000-0005-0000-0000-0000B0050000}"/>
    <cellStyle name="Comma 3 3 3 2 2" xfId="777" xr:uid="{00000000-0005-0000-0000-0000B1050000}"/>
    <cellStyle name="Comma 3 3 3 2 2 2" xfId="1315" xr:uid="{00000000-0005-0000-0000-0000B2050000}"/>
    <cellStyle name="Comma 3 3 3 2 2 2 2" xfId="2395" xr:uid="{00000000-0005-0000-0000-0000B3050000}"/>
    <cellStyle name="Comma 3 3 3 2 2 3" xfId="1857" xr:uid="{00000000-0005-0000-0000-0000B4050000}"/>
    <cellStyle name="Comma 3 3 3 2 3" xfId="1048" xr:uid="{00000000-0005-0000-0000-0000B5050000}"/>
    <cellStyle name="Comma 3 3 3 2 3 2" xfId="2128" xr:uid="{00000000-0005-0000-0000-0000B6050000}"/>
    <cellStyle name="Comma 3 3 3 2 4" xfId="1590" xr:uid="{00000000-0005-0000-0000-0000B7050000}"/>
    <cellStyle name="Comma 3 3 3 2 5" xfId="2671" xr:uid="{00000000-0005-0000-0000-0000B8050000}"/>
    <cellStyle name="Comma 3 3 3 2 6" xfId="510" xr:uid="{00000000-0005-0000-0000-0000B9050000}"/>
    <cellStyle name="Comma 3 3 3 3" xfId="651" xr:uid="{00000000-0005-0000-0000-0000BA050000}"/>
    <cellStyle name="Comma 3 3 3 3 2" xfId="1189" xr:uid="{00000000-0005-0000-0000-0000BB050000}"/>
    <cellStyle name="Comma 3 3 3 3 2 2" xfId="2269" xr:uid="{00000000-0005-0000-0000-0000BC050000}"/>
    <cellStyle name="Comma 3 3 3 3 3" xfId="1731" xr:uid="{00000000-0005-0000-0000-0000BD050000}"/>
    <cellStyle name="Comma 3 3 3 4" xfId="922" xr:uid="{00000000-0005-0000-0000-0000BE050000}"/>
    <cellStyle name="Comma 3 3 3 4 2" xfId="2002" xr:uid="{00000000-0005-0000-0000-0000BF050000}"/>
    <cellStyle name="Comma 3 3 3 5" xfId="1464" xr:uid="{00000000-0005-0000-0000-0000C0050000}"/>
    <cellStyle name="Comma 3 3 3 6" xfId="2545" xr:uid="{00000000-0005-0000-0000-0000C1050000}"/>
    <cellStyle name="Comma 3 3 3 7" xfId="384" xr:uid="{00000000-0005-0000-0000-0000C2050000}"/>
    <cellStyle name="Comma 3 3 4" xfId="166" xr:uid="{00000000-0005-0000-0000-0000C3050000}"/>
    <cellStyle name="Comma 3 3 4 2" xfId="713" xr:uid="{00000000-0005-0000-0000-0000C4050000}"/>
    <cellStyle name="Comma 3 3 4 2 2" xfId="1251" xr:uid="{00000000-0005-0000-0000-0000C5050000}"/>
    <cellStyle name="Comma 3 3 4 2 2 2" xfId="2331" xr:uid="{00000000-0005-0000-0000-0000C6050000}"/>
    <cellStyle name="Comma 3 3 4 2 3" xfId="1793" xr:uid="{00000000-0005-0000-0000-0000C7050000}"/>
    <cellStyle name="Comma 3 3 4 3" xfId="984" xr:uid="{00000000-0005-0000-0000-0000C8050000}"/>
    <cellStyle name="Comma 3 3 4 3 2" xfId="2064" xr:uid="{00000000-0005-0000-0000-0000C9050000}"/>
    <cellStyle name="Comma 3 3 4 4" xfId="1526" xr:uid="{00000000-0005-0000-0000-0000CA050000}"/>
    <cellStyle name="Comma 3 3 4 5" xfId="2607" xr:uid="{00000000-0005-0000-0000-0000CB050000}"/>
    <cellStyle name="Comma 3 3 4 6" xfId="446" xr:uid="{00000000-0005-0000-0000-0000CC050000}"/>
    <cellStyle name="Comma 3 3 5" xfId="592" xr:uid="{00000000-0005-0000-0000-0000CD050000}"/>
    <cellStyle name="Comma 3 3 5 2" xfId="1130" xr:uid="{00000000-0005-0000-0000-0000CE050000}"/>
    <cellStyle name="Comma 3 3 5 2 2" xfId="2210" xr:uid="{00000000-0005-0000-0000-0000CF050000}"/>
    <cellStyle name="Comma 3 3 5 3" xfId="1672" xr:uid="{00000000-0005-0000-0000-0000D0050000}"/>
    <cellStyle name="Comma 3 3 6" xfId="863" xr:uid="{00000000-0005-0000-0000-0000D1050000}"/>
    <cellStyle name="Comma 3 3 6 2" xfId="1943" xr:uid="{00000000-0005-0000-0000-0000D2050000}"/>
    <cellStyle name="Comma 3 3 7" xfId="1405" xr:uid="{00000000-0005-0000-0000-0000D3050000}"/>
    <cellStyle name="Comma 3 3 8" xfId="2486" xr:uid="{00000000-0005-0000-0000-0000D4050000}"/>
    <cellStyle name="Comma 3 3 9" xfId="325" xr:uid="{00000000-0005-0000-0000-0000D5050000}"/>
    <cellStyle name="Comma 3 4" xfId="59" xr:uid="{00000000-0005-0000-0000-0000D6050000}"/>
    <cellStyle name="Comma 3 4 2" xfId="121" xr:uid="{00000000-0005-0000-0000-0000D7050000}"/>
    <cellStyle name="Comma 3 4 2 2" xfId="247" xr:uid="{00000000-0005-0000-0000-0000D8050000}"/>
    <cellStyle name="Comma 3 4 2 2 2" xfId="794" xr:uid="{00000000-0005-0000-0000-0000D9050000}"/>
    <cellStyle name="Comma 3 4 2 2 2 2" xfId="1332" xr:uid="{00000000-0005-0000-0000-0000DA050000}"/>
    <cellStyle name="Comma 3 4 2 2 2 2 2" xfId="2412" xr:uid="{00000000-0005-0000-0000-0000DB050000}"/>
    <cellStyle name="Comma 3 4 2 2 2 3" xfId="1874" xr:uid="{00000000-0005-0000-0000-0000DC050000}"/>
    <cellStyle name="Comma 3 4 2 2 3" xfId="1065" xr:uid="{00000000-0005-0000-0000-0000DD050000}"/>
    <cellStyle name="Comma 3 4 2 2 3 2" xfId="2145" xr:uid="{00000000-0005-0000-0000-0000DE050000}"/>
    <cellStyle name="Comma 3 4 2 2 4" xfId="1607" xr:uid="{00000000-0005-0000-0000-0000DF050000}"/>
    <cellStyle name="Comma 3 4 2 2 5" xfId="2688" xr:uid="{00000000-0005-0000-0000-0000E0050000}"/>
    <cellStyle name="Comma 3 4 2 2 6" xfId="527" xr:uid="{00000000-0005-0000-0000-0000E1050000}"/>
    <cellStyle name="Comma 3 4 2 3" xfId="668" xr:uid="{00000000-0005-0000-0000-0000E2050000}"/>
    <cellStyle name="Comma 3 4 2 3 2" xfId="1206" xr:uid="{00000000-0005-0000-0000-0000E3050000}"/>
    <cellStyle name="Comma 3 4 2 3 2 2" xfId="2286" xr:uid="{00000000-0005-0000-0000-0000E4050000}"/>
    <cellStyle name="Comma 3 4 2 3 3" xfId="1748" xr:uid="{00000000-0005-0000-0000-0000E5050000}"/>
    <cellStyle name="Comma 3 4 2 4" xfId="939" xr:uid="{00000000-0005-0000-0000-0000E6050000}"/>
    <cellStyle name="Comma 3 4 2 4 2" xfId="2019" xr:uid="{00000000-0005-0000-0000-0000E7050000}"/>
    <cellStyle name="Comma 3 4 2 5" xfId="1481" xr:uid="{00000000-0005-0000-0000-0000E8050000}"/>
    <cellStyle name="Comma 3 4 2 6" xfId="2562" xr:uid="{00000000-0005-0000-0000-0000E9050000}"/>
    <cellStyle name="Comma 3 4 2 7" xfId="401" xr:uid="{00000000-0005-0000-0000-0000EA050000}"/>
    <cellStyle name="Comma 3 4 3" xfId="183" xr:uid="{00000000-0005-0000-0000-0000EB050000}"/>
    <cellStyle name="Comma 3 4 3 2" xfId="730" xr:uid="{00000000-0005-0000-0000-0000EC050000}"/>
    <cellStyle name="Comma 3 4 3 2 2" xfId="1268" xr:uid="{00000000-0005-0000-0000-0000ED050000}"/>
    <cellStyle name="Comma 3 4 3 2 2 2" xfId="2348" xr:uid="{00000000-0005-0000-0000-0000EE050000}"/>
    <cellStyle name="Comma 3 4 3 2 3" xfId="1810" xr:uid="{00000000-0005-0000-0000-0000EF050000}"/>
    <cellStyle name="Comma 3 4 3 3" xfId="1001" xr:uid="{00000000-0005-0000-0000-0000F0050000}"/>
    <cellStyle name="Comma 3 4 3 3 2" xfId="2081" xr:uid="{00000000-0005-0000-0000-0000F1050000}"/>
    <cellStyle name="Comma 3 4 3 4" xfId="1543" xr:uid="{00000000-0005-0000-0000-0000F2050000}"/>
    <cellStyle name="Comma 3 4 3 5" xfId="2624" xr:uid="{00000000-0005-0000-0000-0000F3050000}"/>
    <cellStyle name="Comma 3 4 3 6" xfId="463" xr:uid="{00000000-0005-0000-0000-0000F4050000}"/>
    <cellStyle name="Comma 3 4 4" xfId="606" xr:uid="{00000000-0005-0000-0000-0000F5050000}"/>
    <cellStyle name="Comma 3 4 4 2" xfId="1144" xr:uid="{00000000-0005-0000-0000-0000F6050000}"/>
    <cellStyle name="Comma 3 4 4 2 2" xfId="2224" xr:uid="{00000000-0005-0000-0000-0000F7050000}"/>
    <cellStyle name="Comma 3 4 4 3" xfId="1686" xr:uid="{00000000-0005-0000-0000-0000F8050000}"/>
    <cellStyle name="Comma 3 4 5" xfId="877" xr:uid="{00000000-0005-0000-0000-0000F9050000}"/>
    <cellStyle name="Comma 3 4 5 2" xfId="1957" xr:uid="{00000000-0005-0000-0000-0000FA050000}"/>
    <cellStyle name="Comma 3 4 6" xfId="1419" xr:uid="{00000000-0005-0000-0000-0000FB050000}"/>
    <cellStyle name="Comma 3 4 7" xfId="2500" xr:uid="{00000000-0005-0000-0000-0000FC050000}"/>
    <cellStyle name="Comma 3 4 8" xfId="339" xr:uid="{00000000-0005-0000-0000-0000FD050000}"/>
    <cellStyle name="Comma 3 5" xfId="89" xr:uid="{00000000-0005-0000-0000-0000FE050000}"/>
    <cellStyle name="Comma 3 5 2" xfId="215" xr:uid="{00000000-0005-0000-0000-0000FF050000}"/>
    <cellStyle name="Comma 3 5 2 2" xfId="762" xr:uid="{00000000-0005-0000-0000-000000060000}"/>
    <cellStyle name="Comma 3 5 2 2 2" xfId="1300" xr:uid="{00000000-0005-0000-0000-000001060000}"/>
    <cellStyle name="Comma 3 5 2 2 2 2" xfId="2380" xr:uid="{00000000-0005-0000-0000-000002060000}"/>
    <cellStyle name="Comma 3 5 2 2 3" xfId="1842" xr:uid="{00000000-0005-0000-0000-000003060000}"/>
    <cellStyle name="Comma 3 5 2 3" xfId="1033" xr:uid="{00000000-0005-0000-0000-000004060000}"/>
    <cellStyle name="Comma 3 5 2 3 2" xfId="2113" xr:uid="{00000000-0005-0000-0000-000005060000}"/>
    <cellStyle name="Comma 3 5 2 4" xfId="1575" xr:uid="{00000000-0005-0000-0000-000006060000}"/>
    <cellStyle name="Comma 3 5 2 5" xfId="2656" xr:uid="{00000000-0005-0000-0000-000007060000}"/>
    <cellStyle name="Comma 3 5 2 6" xfId="495" xr:uid="{00000000-0005-0000-0000-000008060000}"/>
    <cellStyle name="Comma 3 5 3" xfId="636" xr:uid="{00000000-0005-0000-0000-000009060000}"/>
    <cellStyle name="Comma 3 5 3 2" xfId="1174" xr:uid="{00000000-0005-0000-0000-00000A060000}"/>
    <cellStyle name="Comma 3 5 3 2 2" xfId="2254" xr:uid="{00000000-0005-0000-0000-00000B060000}"/>
    <cellStyle name="Comma 3 5 3 3" xfId="1716" xr:uid="{00000000-0005-0000-0000-00000C060000}"/>
    <cellStyle name="Comma 3 5 4" xfId="907" xr:uid="{00000000-0005-0000-0000-00000D060000}"/>
    <cellStyle name="Comma 3 5 4 2" xfId="1987" xr:uid="{00000000-0005-0000-0000-00000E060000}"/>
    <cellStyle name="Comma 3 5 5" xfId="1449" xr:uid="{00000000-0005-0000-0000-00000F060000}"/>
    <cellStyle name="Comma 3 5 6" xfId="2530" xr:uid="{00000000-0005-0000-0000-000010060000}"/>
    <cellStyle name="Comma 3 5 7" xfId="369" xr:uid="{00000000-0005-0000-0000-000011060000}"/>
    <cellStyle name="Comma 3 6" xfId="151" xr:uid="{00000000-0005-0000-0000-000012060000}"/>
    <cellStyle name="Comma 3 6 2" xfId="698" xr:uid="{00000000-0005-0000-0000-000013060000}"/>
    <cellStyle name="Comma 3 6 2 2" xfId="1236" xr:uid="{00000000-0005-0000-0000-000014060000}"/>
    <cellStyle name="Comma 3 6 2 2 2" xfId="2316" xr:uid="{00000000-0005-0000-0000-000015060000}"/>
    <cellStyle name="Comma 3 6 2 3" xfId="1778" xr:uid="{00000000-0005-0000-0000-000016060000}"/>
    <cellStyle name="Comma 3 6 3" xfId="969" xr:uid="{00000000-0005-0000-0000-000017060000}"/>
    <cellStyle name="Comma 3 6 3 2" xfId="2049" xr:uid="{00000000-0005-0000-0000-000018060000}"/>
    <cellStyle name="Comma 3 6 4" xfId="1511" xr:uid="{00000000-0005-0000-0000-000019060000}"/>
    <cellStyle name="Comma 3 6 5" xfId="2592" xr:uid="{00000000-0005-0000-0000-00001A060000}"/>
    <cellStyle name="Comma 3 6 6" xfId="431" xr:uid="{00000000-0005-0000-0000-00001B060000}"/>
    <cellStyle name="Comma 3 7" xfId="579" xr:uid="{00000000-0005-0000-0000-00001C060000}"/>
    <cellStyle name="Comma 3 7 2" xfId="1117" xr:uid="{00000000-0005-0000-0000-00001D060000}"/>
    <cellStyle name="Comma 3 7 2 2" xfId="2197" xr:uid="{00000000-0005-0000-0000-00001E060000}"/>
    <cellStyle name="Comma 3 7 3" xfId="1659" xr:uid="{00000000-0005-0000-0000-00001F060000}"/>
    <cellStyle name="Comma 3 8" xfId="850" xr:uid="{00000000-0005-0000-0000-000020060000}"/>
    <cellStyle name="Comma 3 8 2" xfId="1930" xr:uid="{00000000-0005-0000-0000-000021060000}"/>
    <cellStyle name="Comma 3 9" xfId="1392" xr:uid="{00000000-0005-0000-0000-000022060000}"/>
    <cellStyle name="Comma 30" xfId="836" xr:uid="{00000000-0005-0000-0000-000023060000}"/>
    <cellStyle name="Comma 30 2" xfId="1916" xr:uid="{00000000-0005-0000-0000-000024060000}"/>
    <cellStyle name="Comma 31" xfId="291" xr:uid="{00000000-0005-0000-0000-000025060000}"/>
    <cellStyle name="Comma 31 2" xfId="2454" xr:uid="{00000000-0005-0000-0000-000026060000}"/>
    <cellStyle name="Comma 31 3" xfId="2728" xr:uid="{00000000-0005-0000-0000-000027060000}"/>
    <cellStyle name="Comma 31 4" xfId="1374" xr:uid="{00000000-0005-0000-0000-000028060000}"/>
    <cellStyle name="Comma 32" xfId="290" xr:uid="{00000000-0005-0000-0000-000029060000}"/>
    <cellStyle name="Comma 32 2" xfId="2455" xr:uid="{00000000-0005-0000-0000-00002A060000}"/>
    <cellStyle name="Comma 32 3" xfId="2727" xr:uid="{00000000-0005-0000-0000-00002B060000}"/>
    <cellStyle name="Comma 32 4" xfId="1375" xr:uid="{00000000-0005-0000-0000-00002C060000}"/>
    <cellStyle name="Comma 33" xfId="293" xr:uid="{00000000-0005-0000-0000-00002D060000}"/>
    <cellStyle name="Comma 33 2" xfId="2456" xr:uid="{00000000-0005-0000-0000-00002E060000}"/>
    <cellStyle name="Comma 33 3" xfId="2730" xr:uid="{00000000-0005-0000-0000-00002F060000}"/>
    <cellStyle name="Comma 33 4" xfId="1376" xr:uid="{00000000-0005-0000-0000-000030060000}"/>
    <cellStyle name="Comma 34" xfId="294" xr:uid="{00000000-0005-0000-0000-000031060000}"/>
    <cellStyle name="Comma 34 2" xfId="2731" xr:uid="{00000000-0005-0000-0000-000032060000}"/>
    <cellStyle name="Comma 34 3" xfId="1378" xr:uid="{00000000-0005-0000-0000-000033060000}"/>
    <cellStyle name="Comma 35" xfId="1377" xr:uid="{00000000-0005-0000-0000-000034060000}"/>
    <cellStyle name="Comma 36" xfId="296" xr:uid="{00000000-0005-0000-0000-000035060000}"/>
    <cellStyle name="Comma 36 2" xfId="2457" xr:uid="{00000000-0005-0000-0000-000036060000}"/>
    <cellStyle name="Comma 37" xfId="2458" xr:uid="{00000000-0005-0000-0000-000037060000}"/>
    <cellStyle name="Comma 38" xfId="298" xr:uid="{00000000-0005-0000-0000-000038060000}"/>
    <cellStyle name="Comma 39" xfId="2738" xr:uid="{00000000-0005-0000-0000-000039060000}"/>
    <cellStyle name="Comma 4" xfId="20" xr:uid="{00000000-0005-0000-0000-00003A060000}"/>
    <cellStyle name="Comma 4 10" xfId="313" xr:uid="{00000000-0005-0000-0000-00003B060000}"/>
    <cellStyle name="Comma 4 2" xfId="46" xr:uid="{00000000-0005-0000-0000-00003C060000}"/>
    <cellStyle name="Comma 4 2 2" xfId="75" xr:uid="{00000000-0005-0000-0000-00003D060000}"/>
    <cellStyle name="Comma 4 2 2 2" xfId="137" xr:uid="{00000000-0005-0000-0000-00003E060000}"/>
    <cellStyle name="Comma 4 2 2 2 2" xfId="263" xr:uid="{00000000-0005-0000-0000-00003F060000}"/>
    <cellStyle name="Comma 4 2 2 2 2 2" xfId="810" xr:uid="{00000000-0005-0000-0000-000040060000}"/>
    <cellStyle name="Comma 4 2 2 2 2 2 2" xfId="1348" xr:uid="{00000000-0005-0000-0000-000041060000}"/>
    <cellStyle name="Comma 4 2 2 2 2 2 2 2" xfId="2428" xr:uid="{00000000-0005-0000-0000-000042060000}"/>
    <cellStyle name="Comma 4 2 2 2 2 2 3" xfId="1890" xr:uid="{00000000-0005-0000-0000-000043060000}"/>
    <cellStyle name="Comma 4 2 2 2 2 3" xfId="1081" xr:uid="{00000000-0005-0000-0000-000044060000}"/>
    <cellStyle name="Comma 4 2 2 2 2 3 2" xfId="2161" xr:uid="{00000000-0005-0000-0000-000045060000}"/>
    <cellStyle name="Comma 4 2 2 2 2 4" xfId="1623" xr:uid="{00000000-0005-0000-0000-000046060000}"/>
    <cellStyle name="Comma 4 2 2 2 2 5" xfId="2704" xr:uid="{00000000-0005-0000-0000-000047060000}"/>
    <cellStyle name="Comma 4 2 2 2 2 6" xfId="543" xr:uid="{00000000-0005-0000-0000-000048060000}"/>
    <cellStyle name="Comma 4 2 2 2 3" xfId="684" xr:uid="{00000000-0005-0000-0000-000049060000}"/>
    <cellStyle name="Comma 4 2 2 2 3 2" xfId="1222" xr:uid="{00000000-0005-0000-0000-00004A060000}"/>
    <cellStyle name="Comma 4 2 2 2 3 2 2" xfId="2302" xr:uid="{00000000-0005-0000-0000-00004B060000}"/>
    <cellStyle name="Comma 4 2 2 2 3 3" xfId="1764" xr:uid="{00000000-0005-0000-0000-00004C060000}"/>
    <cellStyle name="Comma 4 2 2 2 4" xfId="955" xr:uid="{00000000-0005-0000-0000-00004D060000}"/>
    <cellStyle name="Comma 4 2 2 2 4 2" xfId="2035" xr:uid="{00000000-0005-0000-0000-00004E060000}"/>
    <cellStyle name="Comma 4 2 2 2 5" xfId="1497" xr:uid="{00000000-0005-0000-0000-00004F060000}"/>
    <cellStyle name="Comma 4 2 2 2 6" xfId="2578" xr:uid="{00000000-0005-0000-0000-000050060000}"/>
    <cellStyle name="Comma 4 2 2 2 7" xfId="417" xr:uid="{00000000-0005-0000-0000-000051060000}"/>
    <cellStyle name="Comma 4 2 2 3" xfId="199" xr:uid="{00000000-0005-0000-0000-000052060000}"/>
    <cellStyle name="Comma 4 2 2 3 2" xfId="746" xr:uid="{00000000-0005-0000-0000-000053060000}"/>
    <cellStyle name="Comma 4 2 2 3 2 2" xfId="1284" xr:uid="{00000000-0005-0000-0000-000054060000}"/>
    <cellStyle name="Comma 4 2 2 3 2 2 2" xfId="2364" xr:uid="{00000000-0005-0000-0000-000055060000}"/>
    <cellStyle name="Comma 4 2 2 3 2 3" xfId="1826" xr:uid="{00000000-0005-0000-0000-000056060000}"/>
    <cellStyle name="Comma 4 2 2 3 3" xfId="1017" xr:uid="{00000000-0005-0000-0000-000057060000}"/>
    <cellStyle name="Comma 4 2 2 3 3 2" xfId="2097" xr:uid="{00000000-0005-0000-0000-000058060000}"/>
    <cellStyle name="Comma 4 2 2 3 4" xfId="1559" xr:uid="{00000000-0005-0000-0000-000059060000}"/>
    <cellStyle name="Comma 4 2 2 3 5" xfId="2640" xr:uid="{00000000-0005-0000-0000-00005A060000}"/>
    <cellStyle name="Comma 4 2 2 3 6" xfId="479" xr:uid="{00000000-0005-0000-0000-00005B060000}"/>
    <cellStyle name="Comma 4 2 2 4" xfId="622" xr:uid="{00000000-0005-0000-0000-00005C060000}"/>
    <cellStyle name="Comma 4 2 2 4 2" xfId="1160" xr:uid="{00000000-0005-0000-0000-00005D060000}"/>
    <cellStyle name="Comma 4 2 2 4 2 2" xfId="2240" xr:uid="{00000000-0005-0000-0000-00005E060000}"/>
    <cellStyle name="Comma 4 2 2 4 3" xfId="1702" xr:uid="{00000000-0005-0000-0000-00005F060000}"/>
    <cellStyle name="Comma 4 2 2 5" xfId="893" xr:uid="{00000000-0005-0000-0000-000060060000}"/>
    <cellStyle name="Comma 4 2 2 5 2" xfId="1973" xr:uid="{00000000-0005-0000-0000-000061060000}"/>
    <cellStyle name="Comma 4 2 2 6" xfId="1435" xr:uid="{00000000-0005-0000-0000-000062060000}"/>
    <cellStyle name="Comma 4 2 2 7" xfId="2516" xr:uid="{00000000-0005-0000-0000-000063060000}"/>
    <cellStyle name="Comma 4 2 2 8" xfId="355" xr:uid="{00000000-0005-0000-0000-000064060000}"/>
    <cellStyle name="Comma 4 2 3" xfId="105" xr:uid="{00000000-0005-0000-0000-000065060000}"/>
    <cellStyle name="Comma 4 2 3 2" xfId="231" xr:uid="{00000000-0005-0000-0000-000066060000}"/>
    <cellStyle name="Comma 4 2 3 2 2" xfId="778" xr:uid="{00000000-0005-0000-0000-000067060000}"/>
    <cellStyle name="Comma 4 2 3 2 2 2" xfId="1316" xr:uid="{00000000-0005-0000-0000-000068060000}"/>
    <cellStyle name="Comma 4 2 3 2 2 2 2" xfId="2396" xr:uid="{00000000-0005-0000-0000-000069060000}"/>
    <cellStyle name="Comma 4 2 3 2 2 3" xfId="1858" xr:uid="{00000000-0005-0000-0000-00006A060000}"/>
    <cellStyle name="Comma 4 2 3 2 3" xfId="1049" xr:uid="{00000000-0005-0000-0000-00006B060000}"/>
    <cellStyle name="Comma 4 2 3 2 3 2" xfId="2129" xr:uid="{00000000-0005-0000-0000-00006C060000}"/>
    <cellStyle name="Comma 4 2 3 2 4" xfId="1591" xr:uid="{00000000-0005-0000-0000-00006D060000}"/>
    <cellStyle name="Comma 4 2 3 2 5" xfId="2672" xr:uid="{00000000-0005-0000-0000-00006E060000}"/>
    <cellStyle name="Comma 4 2 3 2 6" xfId="511" xr:uid="{00000000-0005-0000-0000-00006F060000}"/>
    <cellStyle name="Comma 4 2 3 3" xfId="652" xr:uid="{00000000-0005-0000-0000-000070060000}"/>
    <cellStyle name="Comma 4 2 3 3 2" xfId="1190" xr:uid="{00000000-0005-0000-0000-000071060000}"/>
    <cellStyle name="Comma 4 2 3 3 2 2" xfId="2270" xr:uid="{00000000-0005-0000-0000-000072060000}"/>
    <cellStyle name="Comma 4 2 3 3 3" xfId="1732" xr:uid="{00000000-0005-0000-0000-000073060000}"/>
    <cellStyle name="Comma 4 2 3 4" xfId="923" xr:uid="{00000000-0005-0000-0000-000074060000}"/>
    <cellStyle name="Comma 4 2 3 4 2" xfId="2003" xr:uid="{00000000-0005-0000-0000-000075060000}"/>
    <cellStyle name="Comma 4 2 3 5" xfId="1465" xr:uid="{00000000-0005-0000-0000-000076060000}"/>
    <cellStyle name="Comma 4 2 3 6" xfId="2546" xr:uid="{00000000-0005-0000-0000-000077060000}"/>
    <cellStyle name="Comma 4 2 3 7" xfId="385" xr:uid="{00000000-0005-0000-0000-000078060000}"/>
    <cellStyle name="Comma 4 2 4" xfId="167" xr:uid="{00000000-0005-0000-0000-000079060000}"/>
    <cellStyle name="Comma 4 2 4 2" xfId="714" xr:uid="{00000000-0005-0000-0000-00007A060000}"/>
    <cellStyle name="Comma 4 2 4 2 2" xfId="1252" xr:uid="{00000000-0005-0000-0000-00007B060000}"/>
    <cellStyle name="Comma 4 2 4 2 2 2" xfId="2332" xr:uid="{00000000-0005-0000-0000-00007C060000}"/>
    <cellStyle name="Comma 4 2 4 2 3" xfId="1794" xr:uid="{00000000-0005-0000-0000-00007D060000}"/>
    <cellStyle name="Comma 4 2 4 3" xfId="985" xr:uid="{00000000-0005-0000-0000-00007E060000}"/>
    <cellStyle name="Comma 4 2 4 3 2" xfId="2065" xr:uid="{00000000-0005-0000-0000-00007F060000}"/>
    <cellStyle name="Comma 4 2 4 4" xfId="1527" xr:uid="{00000000-0005-0000-0000-000080060000}"/>
    <cellStyle name="Comma 4 2 4 5" xfId="2608" xr:uid="{00000000-0005-0000-0000-000081060000}"/>
    <cellStyle name="Comma 4 2 4 6" xfId="447" xr:uid="{00000000-0005-0000-0000-000082060000}"/>
    <cellStyle name="Comma 4 2 5" xfId="593" xr:uid="{00000000-0005-0000-0000-000083060000}"/>
    <cellStyle name="Comma 4 2 5 2" xfId="1131" xr:uid="{00000000-0005-0000-0000-000084060000}"/>
    <cellStyle name="Comma 4 2 5 2 2" xfId="2211" xr:uid="{00000000-0005-0000-0000-000085060000}"/>
    <cellStyle name="Comma 4 2 5 3" xfId="1673" xr:uid="{00000000-0005-0000-0000-000086060000}"/>
    <cellStyle name="Comma 4 2 6" xfId="864" xr:uid="{00000000-0005-0000-0000-000087060000}"/>
    <cellStyle name="Comma 4 2 6 2" xfId="1944" xr:uid="{00000000-0005-0000-0000-000088060000}"/>
    <cellStyle name="Comma 4 2 7" xfId="1406" xr:uid="{00000000-0005-0000-0000-000089060000}"/>
    <cellStyle name="Comma 4 2 8" xfId="2487" xr:uid="{00000000-0005-0000-0000-00008A060000}"/>
    <cellStyle name="Comma 4 2 9" xfId="326" xr:uid="{00000000-0005-0000-0000-00008B060000}"/>
    <cellStyle name="Comma 4 3" xfId="60" xr:uid="{00000000-0005-0000-0000-00008C060000}"/>
    <cellStyle name="Comma 4 3 2" xfId="122" xr:uid="{00000000-0005-0000-0000-00008D060000}"/>
    <cellStyle name="Comma 4 3 2 2" xfId="248" xr:uid="{00000000-0005-0000-0000-00008E060000}"/>
    <cellStyle name="Comma 4 3 2 2 2" xfId="795" xr:uid="{00000000-0005-0000-0000-00008F060000}"/>
    <cellStyle name="Comma 4 3 2 2 2 2" xfId="1333" xr:uid="{00000000-0005-0000-0000-000090060000}"/>
    <cellStyle name="Comma 4 3 2 2 2 2 2" xfId="2413" xr:uid="{00000000-0005-0000-0000-000091060000}"/>
    <cellStyle name="Comma 4 3 2 2 2 3" xfId="1875" xr:uid="{00000000-0005-0000-0000-000092060000}"/>
    <cellStyle name="Comma 4 3 2 2 3" xfId="1066" xr:uid="{00000000-0005-0000-0000-000093060000}"/>
    <cellStyle name="Comma 4 3 2 2 3 2" xfId="2146" xr:uid="{00000000-0005-0000-0000-000094060000}"/>
    <cellStyle name="Comma 4 3 2 2 4" xfId="1608" xr:uid="{00000000-0005-0000-0000-000095060000}"/>
    <cellStyle name="Comma 4 3 2 2 5" xfId="2689" xr:uid="{00000000-0005-0000-0000-000096060000}"/>
    <cellStyle name="Comma 4 3 2 2 6" xfId="528" xr:uid="{00000000-0005-0000-0000-000097060000}"/>
    <cellStyle name="Comma 4 3 2 3" xfId="669" xr:uid="{00000000-0005-0000-0000-000098060000}"/>
    <cellStyle name="Comma 4 3 2 3 2" xfId="1207" xr:uid="{00000000-0005-0000-0000-000099060000}"/>
    <cellStyle name="Comma 4 3 2 3 2 2" xfId="2287" xr:uid="{00000000-0005-0000-0000-00009A060000}"/>
    <cellStyle name="Comma 4 3 2 3 3" xfId="1749" xr:uid="{00000000-0005-0000-0000-00009B060000}"/>
    <cellStyle name="Comma 4 3 2 4" xfId="940" xr:uid="{00000000-0005-0000-0000-00009C060000}"/>
    <cellStyle name="Comma 4 3 2 4 2" xfId="2020" xr:uid="{00000000-0005-0000-0000-00009D060000}"/>
    <cellStyle name="Comma 4 3 2 5" xfId="1482" xr:uid="{00000000-0005-0000-0000-00009E060000}"/>
    <cellStyle name="Comma 4 3 2 6" xfId="2563" xr:uid="{00000000-0005-0000-0000-00009F060000}"/>
    <cellStyle name="Comma 4 3 2 7" xfId="402" xr:uid="{00000000-0005-0000-0000-0000A0060000}"/>
    <cellStyle name="Comma 4 3 3" xfId="184" xr:uid="{00000000-0005-0000-0000-0000A1060000}"/>
    <cellStyle name="Comma 4 3 3 2" xfId="731" xr:uid="{00000000-0005-0000-0000-0000A2060000}"/>
    <cellStyle name="Comma 4 3 3 2 2" xfId="1269" xr:uid="{00000000-0005-0000-0000-0000A3060000}"/>
    <cellStyle name="Comma 4 3 3 2 2 2" xfId="2349" xr:uid="{00000000-0005-0000-0000-0000A4060000}"/>
    <cellStyle name="Comma 4 3 3 2 3" xfId="1811" xr:uid="{00000000-0005-0000-0000-0000A5060000}"/>
    <cellStyle name="Comma 4 3 3 3" xfId="1002" xr:uid="{00000000-0005-0000-0000-0000A6060000}"/>
    <cellStyle name="Comma 4 3 3 3 2" xfId="2082" xr:uid="{00000000-0005-0000-0000-0000A7060000}"/>
    <cellStyle name="Comma 4 3 3 4" xfId="1544" xr:uid="{00000000-0005-0000-0000-0000A8060000}"/>
    <cellStyle name="Comma 4 3 3 5" xfId="2625" xr:uid="{00000000-0005-0000-0000-0000A9060000}"/>
    <cellStyle name="Comma 4 3 3 6" xfId="464" xr:uid="{00000000-0005-0000-0000-0000AA060000}"/>
    <cellStyle name="Comma 4 3 4" xfId="607" xr:uid="{00000000-0005-0000-0000-0000AB060000}"/>
    <cellStyle name="Comma 4 3 4 2" xfId="1145" xr:uid="{00000000-0005-0000-0000-0000AC060000}"/>
    <cellStyle name="Comma 4 3 4 2 2" xfId="2225" xr:uid="{00000000-0005-0000-0000-0000AD060000}"/>
    <cellStyle name="Comma 4 3 4 3" xfId="1687" xr:uid="{00000000-0005-0000-0000-0000AE060000}"/>
    <cellStyle name="Comma 4 3 5" xfId="878" xr:uid="{00000000-0005-0000-0000-0000AF060000}"/>
    <cellStyle name="Comma 4 3 5 2" xfId="1958" xr:uid="{00000000-0005-0000-0000-0000B0060000}"/>
    <cellStyle name="Comma 4 3 6" xfId="1420" xr:uid="{00000000-0005-0000-0000-0000B1060000}"/>
    <cellStyle name="Comma 4 3 7" xfId="2501" xr:uid="{00000000-0005-0000-0000-0000B2060000}"/>
    <cellStyle name="Comma 4 3 8" xfId="340" xr:uid="{00000000-0005-0000-0000-0000B3060000}"/>
    <cellStyle name="Comma 4 4" xfId="90" xr:uid="{00000000-0005-0000-0000-0000B4060000}"/>
    <cellStyle name="Comma 4 4 2" xfId="216" xr:uid="{00000000-0005-0000-0000-0000B5060000}"/>
    <cellStyle name="Comma 4 4 2 2" xfId="763" xr:uid="{00000000-0005-0000-0000-0000B6060000}"/>
    <cellStyle name="Comma 4 4 2 2 2" xfId="1301" xr:uid="{00000000-0005-0000-0000-0000B7060000}"/>
    <cellStyle name="Comma 4 4 2 2 2 2" xfId="2381" xr:uid="{00000000-0005-0000-0000-0000B8060000}"/>
    <cellStyle name="Comma 4 4 2 2 3" xfId="1843" xr:uid="{00000000-0005-0000-0000-0000B9060000}"/>
    <cellStyle name="Comma 4 4 2 3" xfId="1034" xr:uid="{00000000-0005-0000-0000-0000BA060000}"/>
    <cellStyle name="Comma 4 4 2 3 2" xfId="2114" xr:uid="{00000000-0005-0000-0000-0000BB060000}"/>
    <cellStyle name="Comma 4 4 2 4" xfId="1576" xr:uid="{00000000-0005-0000-0000-0000BC060000}"/>
    <cellStyle name="Comma 4 4 2 5" xfId="2657" xr:uid="{00000000-0005-0000-0000-0000BD060000}"/>
    <cellStyle name="Comma 4 4 2 6" xfId="496" xr:uid="{00000000-0005-0000-0000-0000BE060000}"/>
    <cellStyle name="Comma 4 4 3" xfId="637" xr:uid="{00000000-0005-0000-0000-0000BF060000}"/>
    <cellStyle name="Comma 4 4 3 2" xfId="1175" xr:uid="{00000000-0005-0000-0000-0000C0060000}"/>
    <cellStyle name="Comma 4 4 3 2 2" xfId="2255" xr:uid="{00000000-0005-0000-0000-0000C1060000}"/>
    <cellStyle name="Comma 4 4 3 3" xfId="1717" xr:uid="{00000000-0005-0000-0000-0000C2060000}"/>
    <cellStyle name="Comma 4 4 4" xfId="908" xr:uid="{00000000-0005-0000-0000-0000C3060000}"/>
    <cellStyle name="Comma 4 4 4 2" xfId="1988" xr:uid="{00000000-0005-0000-0000-0000C4060000}"/>
    <cellStyle name="Comma 4 4 5" xfId="1450" xr:uid="{00000000-0005-0000-0000-0000C5060000}"/>
    <cellStyle name="Comma 4 4 6" xfId="2531" xr:uid="{00000000-0005-0000-0000-0000C6060000}"/>
    <cellStyle name="Comma 4 4 7" xfId="370" xr:uid="{00000000-0005-0000-0000-0000C7060000}"/>
    <cellStyle name="Comma 4 5" xfId="152" xr:uid="{00000000-0005-0000-0000-0000C8060000}"/>
    <cellStyle name="Comma 4 5 2" xfId="699" xr:uid="{00000000-0005-0000-0000-0000C9060000}"/>
    <cellStyle name="Comma 4 5 2 2" xfId="1237" xr:uid="{00000000-0005-0000-0000-0000CA060000}"/>
    <cellStyle name="Comma 4 5 2 2 2" xfId="2317" xr:uid="{00000000-0005-0000-0000-0000CB060000}"/>
    <cellStyle name="Comma 4 5 2 3" xfId="1779" xr:uid="{00000000-0005-0000-0000-0000CC060000}"/>
    <cellStyle name="Comma 4 5 3" xfId="970" xr:uid="{00000000-0005-0000-0000-0000CD060000}"/>
    <cellStyle name="Comma 4 5 3 2" xfId="2050" xr:uid="{00000000-0005-0000-0000-0000CE060000}"/>
    <cellStyle name="Comma 4 5 4" xfId="1512" xr:uid="{00000000-0005-0000-0000-0000CF060000}"/>
    <cellStyle name="Comma 4 5 5" xfId="2593" xr:uid="{00000000-0005-0000-0000-0000D0060000}"/>
    <cellStyle name="Comma 4 5 6" xfId="432" xr:uid="{00000000-0005-0000-0000-0000D1060000}"/>
    <cellStyle name="Comma 4 6" xfId="580" xr:uid="{00000000-0005-0000-0000-0000D2060000}"/>
    <cellStyle name="Comma 4 6 2" xfId="1118" xr:uid="{00000000-0005-0000-0000-0000D3060000}"/>
    <cellStyle name="Comma 4 6 2 2" xfId="2198" xr:uid="{00000000-0005-0000-0000-0000D4060000}"/>
    <cellStyle name="Comma 4 6 3" xfId="1660" xr:uid="{00000000-0005-0000-0000-0000D5060000}"/>
    <cellStyle name="Comma 4 7" xfId="851" xr:uid="{00000000-0005-0000-0000-0000D6060000}"/>
    <cellStyle name="Comma 4 7 2" xfId="1931" xr:uid="{00000000-0005-0000-0000-0000D7060000}"/>
    <cellStyle name="Comma 4 8" xfId="1393" xr:uid="{00000000-0005-0000-0000-0000D8060000}"/>
    <cellStyle name="Comma 4 9" xfId="2474" xr:uid="{00000000-0005-0000-0000-0000D9060000}"/>
    <cellStyle name="Comma 40" xfId="2733" xr:uid="{00000000-0005-0000-0000-0000DA060000}"/>
    <cellStyle name="Comma 41" xfId="2735" xr:uid="{00000000-0005-0000-0000-0000DB060000}"/>
    <cellStyle name="Comma 42" xfId="2734" xr:uid="{00000000-0005-0000-0000-0000DC060000}"/>
    <cellStyle name="Comma 43" xfId="2748" xr:uid="{D86F36ED-155A-49CB-85D8-422D905D2A45}"/>
    <cellStyle name="Comma 44" xfId="2737" xr:uid="{00000000-0005-0000-0000-0000DD060000}"/>
    <cellStyle name="Comma 45" xfId="2736" xr:uid="{00000000-0005-0000-0000-0000DE060000}"/>
    <cellStyle name="Comma 46" xfId="2740" xr:uid="{00000000-0005-0000-0000-0000DF060000}"/>
    <cellStyle name="Comma 47" xfId="2739" xr:uid="{00000000-0005-0000-0000-0000E0060000}"/>
    <cellStyle name="Comma 48" xfId="2744" xr:uid="{00000000-0005-0000-0000-0000E1060000}"/>
    <cellStyle name="Comma 49" xfId="2743" xr:uid="{00000000-0005-0000-0000-0000E2060000}"/>
    <cellStyle name="Comma 5" xfId="21" xr:uid="{00000000-0005-0000-0000-0000E3060000}"/>
    <cellStyle name="Comma 5 10" xfId="314" xr:uid="{00000000-0005-0000-0000-0000E4060000}"/>
    <cellStyle name="Comma 5 2" xfId="47" xr:uid="{00000000-0005-0000-0000-0000E5060000}"/>
    <cellStyle name="Comma 5 2 2" xfId="76" xr:uid="{00000000-0005-0000-0000-0000E6060000}"/>
    <cellStyle name="Comma 5 2 2 2" xfId="138" xr:uid="{00000000-0005-0000-0000-0000E7060000}"/>
    <cellStyle name="Comma 5 2 2 2 2" xfId="264" xr:uid="{00000000-0005-0000-0000-0000E8060000}"/>
    <cellStyle name="Comma 5 2 2 2 2 2" xfId="811" xr:uid="{00000000-0005-0000-0000-0000E9060000}"/>
    <cellStyle name="Comma 5 2 2 2 2 2 2" xfId="1349" xr:uid="{00000000-0005-0000-0000-0000EA060000}"/>
    <cellStyle name="Comma 5 2 2 2 2 2 2 2" xfId="2429" xr:uid="{00000000-0005-0000-0000-0000EB060000}"/>
    <cellStyle name="Comma 5 2 2 2 2 2 3" xfId="1891" xr:uid="{00000000-0005-0000-0000-0000EC060000}"/>
    <cellStyle name="Comma 5 2 2 2 2 3" xfId="1082" xr:uid="{00000000-0005-0000-0000-0000ED060000}"/>
    <cellStyle name="Comma 5 2 2 2 2 3 2" xfId="2162" xr:uid="{00000000-0005-0000-0000-0000EE060000}"/>
    <cellStyle name="Comma 5 2 2 2 2 4" xfId="1624" xr:uid="{00000000-0005-0000-0000-0000EF060000}"/>
    <cellStyle name="Comma 5 2 2 2 2 5" xfId="2705" xr:uid="{00000000-0005-0000-0000-0000F0060000}"/>
    <cellStyle name="Comma 5 2 2 2 2 6" xfId="544" xr:uid="{00000000-0005-0000-0000-0000F1060000}"/>
    <cellStyle name="Comma 5 2 2 2 3" xfId="685" xr:uid="{00000000-0005-0000-0000-0000F2060000}"/>
    <cellStyle name="Comma 5 2 2 2 3 2" xfId="1223" xr:uid="{00000000-0005-0000-0000-0000F3060000}"/>
    <cellStyle name="Comma 5 2 2 2 3 2 2" xfId="2303" xr:uid="{00000000-0005-0000-0000-0000F4060000}"/>
    <cellStyle name="Comma 5 2 2 2 3 3" xfId="1765" xr:uid="{00000000-0005-0000-0000-0000F5060000}"/>
    <cellStyle name="Comma 5 2 2 2 4" xfId="956" xr:uid="{00000000-0005-0000-0000-0000F6060000}"/>
    <cellStyle name="Comma 5 2 2 2 4 2" xfId="2036" xr:uid="{00000000-0005-0000-0000-0000F7060000}"/>
    <cellStyle name="Comma 5 2 2 2 5" xfId="1498" xr:uid="{00000000-0005-0000-0000-0000F8060000}"/>
    <cellStyle name="Comma 5 2 2 2 6" xfId="2579" xr:uid="{00000000-0005-0000-0000-0000F9060000}"/>
    <cellStyle name="Comma 5 2 2 2 7" xfId="418" xr:uid="{00000000-0005-0000-0000-0000FA060000}"/>
    <cellStyle name="Comma 5 2 2 3" xfId="200" xr:uid="{00000000-0005-0000-0000-0000FB060000}"/>
    <cellStyle name="Comma 5 2 2 3 2" xfId="747" xr:uid="{00000000-0005-0000-0000-0000FC060000}"/>
    <cellStyle name="Comma 5 2 2 3 2 2" xfId="1285" xr:uid="{00000000-0005-0000-0000-0000FD060000}"/>
    <cellStyle name="Comma 5 2 2 3 2 2 2" xfId="2365" xr:uid="{00000000-0005-0000-0000-0000FE060000}"/>
    <cellStyle name="Comma 5 2 2 3 2 3" xfId="1827" xr:uid="{00000000-0005-0000-0000-0000FF060000}"/>
    <cellStyle name="Comma 5 2 2 3 3" xfId="1018" xr:uid="{00000000-0005-0000-0000-000000070000}"/>
    <cellStyle name="Comma 5 2 2 3 3 2" xfId="2098" xr:uid="{00000000-0005-0000-0000-000001070000}"/>
    <cellStyle name="Comma 5 2 2 3 4" xfId="1560" xr:uid="{00000000-0005-0000-0000-000002070000}"/>
    <cellStyle name="Comma 5 2 2 3 5" xfId="2641" xr:uid="{00000000-0005-0000-0000-000003070000}"/>
    <cellStyle name="Comma 5 2 2 3 6" xfId="480" xr:uid="{00000000-0005-0000-0000-000004070000}"/>
    <cellStyle name="Comma 5 2 2 4" xfId="623" xr:uid="{00000000-0005-0000-0000-000005070000}"/>
    <cellStyle name="Comma 5 2 2 4 2" xfId="1161" xr:uid="{00000000-0005-0000-0000-000006070000}"/>
    <cellStyle name="Comma 5 2 2 4 2 2" xfId="2241" xr:uid="{00000000-0005-0000-0000-000007070000}"/>
    <cellStyle name="Comma 5 2 2 4 3" xfId="1703" xr:uid="{00000000-0005-0000-0000-000008070000}"/>
    <cellStyle name="Comma 5 2 2 5" xfId="894" xr:uid="{00000000-0005-0000-0000-000009070000}"/>
    <cellStyle name="Comma 5 2 2 5 2" xfId="1974" xr:uid="{00000000-0005-0000-0000-00000A070000}"/>
    <cellStyle name="Comma 5 2 2 6" xfId="1436" xr:uid="{00000000-0005-0000-0000-00000B070000}"/>
    <cellStyle name="Comma 5 2 2 7" xfId="2517" xr:uid="{00000000-0005-0000-0000-00000C070000}"/>
    <cellStyle name="Comma 5 2 2 8" xfId="356" xr:uid="{00000000-0005-0000-0000-00000D070000}"/>
    <cellStyle name="Comma 5 2 3" xfId="106" xr:uid="{00000000-0005-0000-0000-00000E070000}"/>
    <cellStyle name="Comma 5 2 3 2" xfId="232" xr:uid="{00000000-0005-0000-0000-00000F070000}"/>
    <cellStyle name="Comma 5 2 3 2 2" xfId="779" xr:uid="{00000000-0005-0000-0000-000010070000}"/>
    <cellStyle name="Comma 5 2 3 2 2 2" xfId="1317" xr:uid="{00000000-0005-0000-0000-000011070000}"/>
    <cellStyle name="Comma 5 2 3 2 2 2 2" xfId="2397" xr:uid="{00000000-0005-0000-0000-000012070000}"/>
    <cellStyle name="Comma 5 2 3 2 2 3" xfId="1859" xr:uid="{00000000-0005-0000-0000-000013070000}"/>
    <cellStyle name="Comma 5 2 3 2 3" xfId="1050" xr:uid="{00000000-0005-0000-0000-000014070000}"/>
    <cellStyle name="Comma 5 2 3 2 3 2" xfId="2130" xr:uid="{00000000-0005-0000-0000-000015070000}"/>
    <cellStyle name="Comma 5 2 3 2 4" xfId="1592" xr:uid="{00000000-0005-0000-0000-000016070000}"/>
    <cellStyle name="Comma 5 2 3 2 5" xfId="2673" xr:uid="{00000000-0005-0000-0000-000017070000}"/>
    <cellStyle name="Comma 5 2 3 2 6" xfId="512" xr:uid="{00000000-0005-0000-0000-000018070000}"/>
    <cellStyle name="Comma 5 2 3 3" xfId="653" xr:uid="{00000000-0005-0000-0000-000019070000}"/>
    <cellStyle name="Comma 5 2 3 3 2" xfId="1191" xr:uid="{00000000-0005-0000-0000-00001A070000}"/>
    <cellStyle name="Comma 5 2 3 3 2 2" xfId="2271" xr:uid="{00000000-0005-0000-0000-00001B070000}"/>
    <cellStyle name="Comma 5 2 3 3 3" xfId="1733" xr:uid="{00000000-0005-0000-0000-00001C070000}"/>
    <cellStyle name="Comma 5 2 3 4" xfId="924" xr:uid="{00000000-0005-0000-0000-00001D070000}"/>
    <cellStyle name="Comma 5 2 3 4 2" xfId="2004" xr:uid="{00000000-0005-0000-0000-00001E070000}"/>
    <cellStyle name="Comma 5 2 3 5" xfId="1466" xr:uid="{00000000-0005-0000-0000-00001F070000}"/>
    <cellStyle name="Comma 5 2 3 6" xfId="2547" xr:uid="{00000000-0005-0000-0000-000020070000}"/>
    <cellStyle name="Comma 5 2 3 7" xfId="386" xr:uid="{00000000-0005-0000-0000-000021070000}"/>
    <cellStyle name="Comma 5 2 4" xfId="168" xr:uid="{00000000-0005-0000-0000-000022070000}"/>
    <cellStyle name="Comma 5 2 4 2" xfId="715" xr:uid="{00000000-0005-0000-0000-000023070000}"/>
    <cellStyle name="Comma 5 2 4 2 2" xfId="1253" xr:uid="{00000000-0005-0000-0000-000024070000}"/>
    <cellStyle name="Comma 5 2 4 2 2 2" xfId="2333" xr:uid="{00000000-0005-0000-0000-000025070000}"/>
    <cellStyle name="Comma 5 2 4 2 3" xfId="1795" xr:uid="{00000000-0005-0000-0000-000026070000}"/>
    <cellStyle name="Comma 5 2 4 3" xfId="986" xr:uid="{00000000-0005-0000-0000-000027070000}"/>
    <cellStyle name="Comma 5 2 4 3 2" xfId="2066" xr:uid="{00000000-0005-0000-0000-000028070000}"/>
    <cellStyle name="Comma 5 2 4 4" xfId="1528" xr:uid="{00000000-0005-0000-0000-000029070000}"/>
    <cellStyle name="Comma 5 2 4 5" xfId="2609" xr:uid="{00000000-0005-0000-0000-00002A070000}"/>
    <cellStyle name="Comma 5 2 4 6" xfId="448" xr:uid="{00000000-0005-0000-0000-00002B070000}"/>
    <cellStyle name="Comma 5 2 5" xfId="594" xr:uid="{00000000-0005-0000-0000-00002C070000}"/>
    <cellStyle name="Comma 5 2 5 2" xfId="1132" xr:uid="{00000000-0005-0000-0000-00002D070000}"/>
    <cellStyle name="Comma 5 2 5 2 2" xfId="2212" xr:uid="{00000000-0005-0000-0000-00002E070000}"/>
    <cellStyle name="Comma 5 2 5 3" xfId="1674" xr:uid="{00000000-0005-0000-0000-00002F070000}"/>
    <cellStyle name="Comma 5 2 6" xfId="865" xr:uid="{00000000-0005-0000-0000-000030070000}"/>
    <cellStyle name="Comma 5 2 6 2" xfId="1945" xr:uid="{00000000-0005-0000-0000-000031070000}"/>
    <cellStyle name="Comma 5 2 7" xfId="1407" xr:uid="{00000000-0005-0000-0000-000032070000}"/>
    <cellStyle name="Comma 5 2 8" xfId="2488" xr:uid="{00000000-0005-0000-0000-000033070000}"/>
    <cellStyle name="Comma 5 2 9" xfId="327" xr:uid="{00000000-0005-0000-0000-000034070000}"/>
    <cellStyle name="Comma 5 3" xfId="61" xr:uid="{00000000-0005-0000-0000-000035070000}"/>
    <cellStyle name="Comma 5 3 2" xfId="123" xr:uid="{00000000-0005-0000-0000-000036070000}"/>
    <cellStyle name="Comma 5 3 2 2" xfId="249" xr:uid="{00000000-0005-0000-0000-000037070000}"/>
    <cellStyle name="Comma 5 3 2 2 2" xfId="796" xr:uid="{00000000-0005-0000-0000-000038070000}"/>
    <cellStyle name="Comma 5 3 2 2 2 2" xfId="1334" xr:uid="{00000000-0005-0000-0000-000039070000}"/>
    <cellStyle name="Comma 5 3 2 2 2 2 2" xfId="2414" xr:uid="{00000000-0005-0000-0000-00003A070000}"/>
    <cellStyle name="Comma 5 3 2 2 2 3" xfId="1876" xr:uid="{00000000-0005-0000-0000-00003B070000}"/>
    <cellStyle name="Comma 5 3 2 2 3" xfId="1067" xr:uid="{00000000-0005-0000-0000-00003C070000}"/>
    <cellStyle name="Comma 5 3 2 2 3 2" xfId="2147" xr:uid="{00000000-0005-0000-0000-00003D070000}"/>
    <cellStyle name="Comma 5 3 2 2 4" xfId="1609" xr:uid="{00000000-0005-0000-0000-00003E070000}"/>
    <cellStyle name="Comma 5 3 2 2 5" xfId="2690" xr:uid="{00000000-0005-0000-0000-00003F070000}"/>
    <cellStyle name="Comma 5 3 2 2 6" xfId="529" xr:uid="{00000000-0005-0000-0000-000040070000}"/>
    <cellStyle name="Comma 5 3 2 3" xfId="670" xr:uid="{00000000-0005-0000-0000-000041070000}"/>
    <cellStyle name="Comma 5 3 2 3 2" xfId="1208" xr:uid="{00000000-0005-0000-0000-000042070000}"/>
    <cellStyle name="Comma 5 3 2 3 2 2" xfId="2288" xr:uid="{00000000-0005-0000-0000-000043070000}"/>
    <cellStyle name="Comma 5 3 2 3 3" xfId="1750" xr:uid="{00000000-0005-0000-0000-000044070000}"/>
    <cellStyle name="Comma 5 3 2 4" xfId="941" xr:uid="{00000000-0005-0000-0000-000045070000}"/>
    <cellStyle name="Comma 5 3 2 4 2" xfId="2021" xr:uid="{00000000-0005-0000-0000-000046070000}"/>
    <cellStyle name="Comma 5 3 2 5" xfId="1483" xr:uid="{00000000-0005-0000-0000-000047070000}"/>
    <cellStyle name="Comma 5 3 2 6" xfId="2564" xr:uid="{00000000-0005-0000-0000-000048070000}"/>
    <cellStyle name="Comma 5 3 2 7" xfId="403" xr:uid="{00000000-0005-0000-0000-000049070000}"/>
    <cellStyle name="Comma 5 3 3" xfId="185" xr:uid="{00000000-0005-0000-0000-00004A070000}"/>
    <cellStyle name="Comma 5 3 3 2" xfId="732" xr:uid="{00000000-0005-0000-0000-00004B070000}"/>
    <cellStyle name="Comma 5 3 3 2 2" xfId="1270" xr:uid="{00000000-0005-0000-0000-00004C070000}"/>
    <cellStyle name="Comma 5 3 3 2 2 2" xfId="2350" xr:uid="{00000000-0005-0000-0000-00004D070000}"/>
    <cellStyle name="Comma 5 3 3 2 3" xfId="1812" xr:uid="{00000000-0005-0000-0000-00004E070000}"/>
    <cellStyle name="Comma 5 3 3 3" xfId="1003" xr:uid="{00000000-0005-0000-0000-00004F070000}"/>
    <cellStyle name="Comma 5 3 3 3 2" xfId="2083" xr:uid="{00000000-0005-0000-0000-000050070000}"/>
    <cellStyle name="Comma 5 3 3 4" xfId="1545" xr:uid="{00000000-0005-0000-0000-000051070000}"/>
    <cellStyle name="Comma 5 3 3 5" xfId="2626" xr:uid="{00000000-0005-0000-0000-000052070000}"/>
    <cellStyle name="Comma 5 3 3 6" xfId="465" xr:uid="{00000000-0005-0000-0000-000053070000}"/>
    <cellStyle name="Comma 5 3 4" xfId="608" xr:uid="{00000000-0005-0000-0000-000054070000}"/>
    <cellStyle name="Comma 5 3 4 2" xfId="1146" xr:uid="{00000000-0005-0000-0000-000055070000}"/>
    <cellStyle name="Comma 5 3 4 2 2" xfId="2226" xr:uid="{00000000-0005-0000-0000-000056070000}"/>
    <cellStyle name="Comma 5 3 4 3" xfId="1688" xr:uid="{00000000-0005-0000-0000-000057070000}"/>
    <cellStyle name="Comma 5 3 5" xfId="879" xr:uid="{00000000-0005-0000-0000-000058070000}"/>
    <cellStyle name="Comma 5 3 5 2" xfId="1959" xr:uid="{00000000-0005-0000-0000-000059070000}"/>
    <cellStyle name="Comma 5 3 6" xfId="1421" xr:uid="{00000000-0005-0000-0000-00005A070000}"/>
    <cellStyle name="Comma 5 3 7" xfId="2502" xr:uid="{00000000-0005-0000-0000-00005B070000}"/>
    <cellStyle name="Comma 5 3 8" xfId="341" xr:uid="{00000000-0005-0000-0000-00005C070000}"/>
    <cellStyle name="Comma 5 4" xfId="91" xr:uid="{00000000-0005-0000-0000-00005D070000}"/>
    <cellStyle name="Comma 5 4 2" xfId="217" xr:uid="{00000000-0005-0000-0000-00005E070000}"/>
    <cellStyle name="Comma 5 4 2 2" xfId="764" xr:uid="{00000000-0005-0000-0000-00005F070000}"/>
    <cellStyle name="Comma 5 4 2 2 2" xfId="1302" xr:uid="{00000000-0005-0000-0000-000060070000}"/>
    <cellStyle name="Comma 5 4 2 2 2 2" xfId="2382" xr:uid="{00000000-0005-0000-0000-000061070000}"/>
    <cellStyle name="Comma 5 4 2 2 3" xfId="1844" xr:uid="{00000000-0005-0000-0000-000062070000}"/>
    <cellStyle name="Comma 5 4 2 3" xfId="1035" xr:uid="{00000000-0005-0000-0000-000063070000}"/>
    <cellStyle name="Comma 5 4 2 3 2" xfId="2115" xr:uid="{00000000-0005-0000-0000-000064070000}"/>
    <cellStyle name="Comma 5 4 2 4" xfId="1577" xr:uid="{00000000-0005-0000-0000-000065070000}"/>
    <cellStyle name="Comma 5 4 2 5" xfId="2658" xr:uid="{00000000-0005-0000-0000-000066070000}"/>
    <cellStyle name="Comma 5 4 2 6" xfId="497" xr:uid="{00000000-0005-0000-0000-000067070000}"/>
    <cellStyle name="Comma 5 4 3" xfId="638" xr:uid="{00000000-0005-0000-0000-000068070000}"/>
    <cellStyle name="Comma 5 4 3 2" xfId="1176" xr:uid="{00000000-0005-0000-0000-000069070000}"/>
    <cellStyle name="Comma 5 4 3 2 2" xfId="2256" xr:uid="{00000000-0005-0000-0000-00006A070000}"/>
    <cellStyle name="Comma 5 4 3 3" xfId="1718" xr:uid="{00000000-0005-0000-0000-00006B070000}"/>
    <cellStyle name="Comma 5 4 4" xfId="909" xr:uid="{00000000-0005-0000-0000-00006C070000}"/>
    <cellStyle name="Comma 5 4 4 2" xfId="1989" xr:uid="{00000000-0005-0000-0000-00006D070000}"/>
    <cellStyle name="Comma 5 4 5" xfId="1451" xr:uid="{00000000-0005-0000-0000-00006E070000}"/>
    <cellStyle name="Comma 5 4 6" xfId="2532" xr:uid="{00000000-0005-0000-0000-00006F070000}"/>
    <cellStyle name="Comma 5 4 7" xfId="371" xr:uid="{00000000-0005-0000-0000-000070070000}"/>
    <cellStyle name="Comma 5 5" xfId="153" xr:uid="{00000000-0005-0000-0000-000071070000}"/>
    <cellStyle name="Comma 5 5 2" xfId="700" xr:uid="{00000000-0005-0000-0000-000072070000}"/>
    <cellStyle name="Comma 5 5 2 2" xfId="1238" xr:uid="{00000000-0005-0000-0000-000073070000}"/>
    <cellStyle name="Comma 5 5 2 2 2" xfId="2318" xr:uid="{00000000-0005-0000-0000-000074070000}"/>
    <cellStyle name="Comma 5 5 2 3" xfId="1780" xr:uid="{00000000-0005-0000-0000-000075070000}"/>
    <cellStyle name="Comma 5 5 3" xfId="971" xr:uid="{00000000-0005-0000-0000-000076070000}"/>
    <cellStyle name="Comma 5 5 3 2" xfId="2051" xr:uid="{00000000-0005-0000-0000-000077070000}"/>
    <cellStyle name="Comma 5 5 4" xfId="1513" xr:uid="{00000000-0005-0000-0000-000078070000}"/>
    <cellStyle name="Comma 5 5 5" xfId="2594" xr:uid="{00000000-0005-0000-0000-000079070000}"/>
    <cellStyle name="Comma 5 5 6" xfId="433" xr:uid="{00000000-0005-0000-0000-00007A070000}"/>
    <cellStyle name="Comma 5 6" xfId="581" xr:uid="{00000000-0005-0000-0000-00007B070000}"/>
    <cellStyle name="Comma 5 6 2" xfId="1119" xr:uid="{00000000-0005-0000-0000-00007C070000}"/>
    <cellStyle name="Comma 5 6 2 2" xfId="2199" xr:uid="{00000000-0005-0000-0000-00007D070000}"/>
    <cellStyle name="Comma 5 6 3" xfId="1661" xr:uid="{00000000-0005-0000-0000-00007E070000}"/>
    <cellStyle name="Comma 5 7" xfId="852" xr:uid="{00000000-0005-0000-0000-00007F070000}"/>
    <cellStyle name="Comma 5 7 2" xfId="1932" xr:uid="{00000000-0005-0000-0000-000080070000}"/>
    <cellStyle name="Comma 5 8" xfId="1394" xr:uid="{00000000-0005-0000-0000-000081070000}"/>
    <cellStyle name="Comma 5 9" xfId="2475" xr:uid="{00000000-0005-0000-0000-000082070000}"/>
    <cellStyle name="Comma 50" xfId="2745" xr:uid="{00000000-0005-0000-0000-000083070000}"/>
    <cellStyle name="Comma 51" xfId="2746" xr:uid="{5F722F13-A9BD-407B-90A2-177BA378ED34}"/>
    <cellStyle name="Comma 52" xfId="2750" xr:uid="{32FD319D-3938-49C0-B4C3-0E7E5E292803}"/>
    <cellStyle name="Comma 52 2" xfId="2753" xr:uid="{63040302-49C9-48C7-8507-E39320AB89A1}"/>
    <cellStyle name="Comma 53" xfId="2749" xr:uid="{BD05D108-6576-4C63-9878-C6C0F7006F4E}"/>
    <cellStyle name="Comma 54" xfId="2751" xr:uid="{4F267D93-A06D-4DBB-94B2-11D04B788138}"/>
    <cellStyle name="Comma 55" xfId="2752" xr:uid="{209793F0-2C5A-49C2-80D1-6A6FFAAB2841}"/>
    <cellStyle name="Comma 56" xfId="2761" xr:uid="{ACFB5A4B-A38F-4A26-9FEC-73E88E3231E4}"/>
    <cellStyle name="Comma 57" xfId="2755" xr:uid="{D09C590E-8EAB-4422-A861-F56B73C72122}"/>
    <cellStyle name="Comma 58" xfId="2756" xr:uid="{B6ADF957-1A56-43E9-9515-BCC29F53AEF1}"/>
    <cellStyle name="Comma 59" xfId="2757" xr:uid="{834CD786-F0BA-4A52-B31E-E377CEFE2219}"/>
    <cellStyle name="Comma 6" xfId="22" xr:uid="{00000000-0005-0000-0000-000084070000}"/>
    <cellStyle name="Comma 6 10" xfId="315" xr:uid="{00000000-0005-0000-0000-000085070000}"/>
    <cellStyle name="Comma 6 2" xfId="48" xr:uid="{00000000-0005-0000-0000-000086070000}"/>
    <cellStyle name="Comma 6 2 2" xfId="77" xr:uid="{00000000-0005-0000-0000-000087070000}"/>
    <cellStyle name="Comma 6 2 2 2" xfId="139" xr:uid="{00000000-0005-0000-0000-000088070000}"/>
    <cellStyle name="Comma 6 2 2 2 2" xfId="265" xr:uid="{00000000-0005-0000-0000-000089070000}"/>
    <cellStyle name="Comma 6 2 2 2 2 2" xfId="812" xr:uid="{00000000-0005-0000-0000-00008A070000}"/>
    <cellStyle name="Comma 6 2 2 2 2 2 2" xfId="1350" xr:uid="{00000000-0005-0000-0000-00008B070000}"/>
    <cellStyle name="Comma 6 2 2 2 2 2 2 2" xfId="2430" xr:uid="{00000000-0005-0000-0000-00008C070000}"/>
    <cellStyle name="Comma 6 2 2 2 2 2 3" xfId="1892" xr:uid="{00000000-0005-0000-0000-00008D070000}"/>
    <cellStyle name="Comma 6 2 2 2 2 3" xfId="1083" xr:uid="{00000000-0005-0000-0000-00008E070000}"/>
    <cellStyle name="Comma 6 2 2 2 2 3 2" xfId="2163" xr:uid="{00000000-0005-0000-0000-00008F070000}"/>
    <cellStyle name="Comma 6 2 2 2 2 4" xfId="1625" xr:uid="{00000000-0005-0000-0000-000090070000}"/>
    <cellStyle name="Comma 6 2 2 2 2 5" xfId="2706" xr:uid="{00000000-0005-0000-0000-000091070000}"/>
    <cellStyle name="Comma 6 2 2 2 2 6" xfId="545" xr:uid="{00000000-0005-0000-0000-000092070000}"/>
    <cellStyle name="Comma 6 2 2 2 3" xfId="686" xr:uid="{00000000-0005-0000-0000-000093070000}"/>
    <cellStyle name="Comma 6 2 2 2 3 2" xfId="1224" xr:uid="{00000000-0005-0000-0000-000094070000}"/>
    <cellStyle name="Comma 6 2 2 2 3 2 2" xfId="2304" xr:uid="{00000000-0005-0000-0000-000095070000}"/>
    <cellStyle name="Comma 6 2 2 2 3 3" xfId="1766" xr:uid="{00000000-0005-0000-0000-000096070000}"/>
    <cellStyle name="Comma 6 2 2 2 4" xfId="957" xr:uid="{00000000-0005-0000-0000-000097070000}"/>
    <cellStyle name="Comma 6 2 2 2 4 2" xfId="2037" xr:uid="{00000000-0005-0000-0000-000098070000}"/>
    <cellStyle name="Comma 6 2 2 2 5" xfId="1499" xr:uid="{00000000-0005-0000-0000-000099070000}"/>
    <cellStyle name="Comma 6 2 2 2 6" xfId="2580" xr:uid="{00000000-0005-0000-0000-00009A070000}"/>
    <cellStyle name="Comma 6 2 2 2 7" xfId="419" xr:uid="{00000000-0005-0000-0000-00009B070000}"/>
    <cellStyle name="Comma 6 2 2 3" xfId="201" xr:uid="{00000000-0005-0000-0000-00009C070000}"/>
    <cellStyle name="Comma 6 2 2 3 2" xfId="748" xr:uid="{00000000-0005-0000-0000-00009D070000}"/>
    <cellStyle name="Comma 6 2 2 3 2 2" xfId="1286" xr:uid="{00000000-0005-0000-0000-00009E070000}"/>
    <cellStyle name="Comma 6 2 2 3 2 2 2" xfId="2366" xr:uid="{00000000-0005-0000-0000-00009F070000}"/>
    <cellStyle name="Comma 6 2 2 3 2 3" xfId="1828" xr:uid="{00000000-0005-0000-0000-0000A0070000}"/>
    <cellStyle name="Comma 6 2 2 3 3" xfId="1019" xr:uid="{00000000-0005-0000-0000-0000A1070000}"/>
    <cellStyle name="Comma 6 2 2 3 3 2" xfId="2099" xr:uid="{00000000-0005-0000-0000-0000A2070000}"/>
    <cellStyle name="Comma 6 2 2 3 4" xfId="1561" xr:uid="{00000000-0005-0000-0000-0000A3070000}"/>
    <cellStyle name="Comma 6 2 2 3 5" xfId="2642" xr:uid="{00000000-0005-0000-0000-0000A4070000}"/>
    <cellStyle name="Comma 6 2 2 3 6" xfId="481" xr:uid="{00000000-0005-0000-0000-0000A5070000}"/>
    <cellStyle name="Comma 6 2 2 4" xfId="624" xr:uid="{00000000-0005-0000-0000-0000A6070000}"/>
    <cellStyle name="Comma 6 2 2 4 2" xfId="1162" xr:uid="{00000000-0005-0000-0000-0000A7070000}"/>
    <cellStyle name="Comma 6 2 2 4 2 2" xfId="2242" xr:uid="{00000000-0005-0000-0000-0000A8070000}"/>
    <cellStyle name="Comma 6 2 2 4 3" xfId="1704" xr:uid="{00000000-0005-0000-0000-0000A9070000}"/>
    <cellStyle name="Comma 6 2 2 5" xfId="895" xr:uid="{00000000-0005-0000-0000-0000AA070000}"/>
    <cellStyle name="Comma 6 2 2 5 2" xfId="1975" xr:uid="{00000000-0005-0000-0000-0000AB070000}"/>
    <cellStyle name="Comma 6 2 2 6" xfId="1437" xr:uid="{00000000-0005-0000-0000-0000AC070000}"/>
    <cellStyle name="Comma 6 2 2 7" xfId="2518" xr:uid="{00000000-0005-0000-0000-0000AD070000}"/>
    <cellStyle name="Comma 6 2 2 8" xfId="357" xr:uid="{00000000-0005-0000-0000-0000AE070000}"/>
    <cellStyle name="Comma 6 2 3" xfId="107" xr:uid="{00000000-0005-0000-0000-0000AF070000}"/>
    <cellStyle name="Comma 6 2 3 2" xfId="233" xr:uid="{00000000-0005-0000-0000-0000B0070000}"/>
    <cellStyle name="Comma 6 2 3 2 2" xfId="780" xr:uid="{00000000-0005-0000-0000-0000B1070000}"/>
    <cellStyle name="Comma 6 2 3 2 2 2" xfId="1318" xr:uid="{00000000-0005-0000-0000-0000B2070000}"/>
    <cellStyle name="Comma 6 2 3 2 2 2 2" xfId="2398" xr:uid="{00000000-0005-0000-0000-0000B3070000}"/>
    <cellStyle name="Comma 6 2 3 2 2 3" xfId="1860" xr:uid="{00000000-0005-0000-0000-0000B4070000}"/>
    <cellStyle name="Comma 6 2 3 2 3" xfId="1051" xr:uid="{00000000-0005-0000-0000-0000B5070000}"/>
    <cellStyle name="Comma 6 2 3 2 3 2" xfId="2131" xr:uid="{00000000-0005-0000-0000-0000B6070000}"/>
    <cellStyle name="Comma 6 2 3 2 4" xfId="1593" xr:uid="{00000000-0005-0000-0000-0000B7070000}"/>
    <cellStyle name="Comma 6 2 3 2 5" xfId="2674" xr:uid="{00000000-0005-0000-0000-0000B8070000}"/>
    <cellStyle name="Comma 6 2 3 2 6" xfId="513" xr:uid="{00000000-0005-0000-0000-0000B9070000}"/>
    <cellStyle name="Comma 6 2 3 3" xfId="654" xr:uid="{00000000-0005-0000-0000-0000BA070000}"/>
    <cellStyle name="Comma 6 2 3 3 2" xfId="1192" xr:uid="{00000000-0005-0000-0000-0000BB070000}"/>
    <cellStyle name="Comma 6 2 3 3 2 2" xfId="2272" xr:uid="{00000000-0005-0000-0000-0000BC070000}"/>
    <cellStyle name="Comma 6 2 3 3 3" xfId="1734" xr:uid="{00000000-0005-0000-0000-0000BD070000}"/>
    <cellStyle name="Comma 6 2 3 4" xfId="925" xr:uid="{00000000-0005-0000-0000-0000BE070000}"/>
    <cellStyle name="Comma 6 2 3 4 2" xfId="2005" xr:uid="{00000000-0005-0000-0000-0000BF070000}"/>
    <cellStyle name="Comma 6 2 3 5" xfId="1467" xr:uid="{00000000-0005-0000-0000-0000C0070000}"/>
    <cellStyle name="Comma 6 2 3 6" xfId="2548" xr:uid="{00000000-0005-0000-0000-0000C1070000}"/>
    <cellStyle name="Comma 6 2 3 7" xfId="387" xr:uid="{00000000-0005-0000-0000-0000C2070000}"/>
    <cellStyle name="Comma 6 2 4" xfId="169" xr:uid="{00000000-0005-0000-0000-0000C3070000}"/>
    <cellStyle name="Comma 6 2 4 2" xfId="716" xr:uid="{00000000-0005-0000-0000-0000C4070000}"/>
    <cellStyle name="Comma 6 2 4 2 2" xfId="1254" xr:uid="{00000000-0005-0000-0000-0000C5070000}"/>
    <cellStyle name="Comma 6 2 4 2 2 2" xfId="2334" xr:uid="{00000000-0005-0000-0000-0000C6070000}"/>
    <cellStyle name="Comma 6 2 4 2 3" xfId="1796" xr:uid="{00000000-0005-0000-0000-0000C7070000}"/>
    <cellStyle name="Comma 6 2 4 3" xfId="987" xr:uid="{00000000-0005-0000-0000-0000C8070000}"/>
    <cellStyle name="Comma 6 2 4 3 2" xfId="2067" xr:uid="{00000000-0005-0000-0000-0000C9070000}"/>
    <cellStyle name="Comma 6 2 4 4" xfId="1529" xr:uid="{00000000-0005-0000-0000-0000CA070000}"/>
    <cellStyle name="Comma 6 2 4 5" xfId="2610" xr:uid="{00000000-0005-0000-0000-0000CB070000}"/>
    <cellStyle name="Comma 6 2 4 6" xfId="449" xr:uid="{00000000-0005-0000-0000-0000CC070000}"/>
    <cellStyle name="Comma 6 2 5" xfId="595" xr:uid="{00000000-0005-0000-0000-0000CD070000}"/>
    <cellStyle name="Comma 6 2 5 2" xfId="1133" xr:uid="{00000000-0005-0000-0000-0000CE070000}"/>
    <cellStyle name="Comma 6 2 5 2 2" xfId="2213" xr:uid="{00000000-0005-0000-0000-0000CF070000}"/>
    <cellStyle name="Comma 6 2 5 3" xfId="1675" xr:uid="{00000000-0005-0000-0000-0000D0070000}"/>
    <cellStyle name="Comma 6 2 6" xfId="866" xr:uid="{00000000-0005-0000-0000-0000D1070000}"/>
    <cellStyle name="Comma 6 2 6 2" xfId="1946" xr:uid="{00000000-0005-0000-0000-0000D2070000}"/>
    <cellStyle name="Comma 6 2 7" xfId="1408" xr:uid="{00000000-0005-0000-0000-0000D3070000}"/>
    <cellStyle name="Comma 6 2 8" xfId="2489" xr:uid="{00000000-0005-0000-0000-0000D4070000}"/>
    <cellStyle name="Comma 6 2 9" xfId="328" xr:uid="{00000000-0005-0000-0000-0000D5070000}"/>
    <cellStyle name="Comma 6 3" xfId="62" xr:uid="{00000000-0005-0000-0000-0000D6070000}"/>
    <cellStyle name="Comma 6 3 2" xfId="124" xr:uid="{00000000-0005-0000-0000-0000D7070000}"/>
    <cellStyle name="Comma 6 3 2 2" xfId="250" xr:uid="{00000000-0005-0000-0000-0000D8070000}"/>
    <cellStyle name="Comma 6 3 2 2 2" xfId="797" xr:uid="{00000000-0005-0000-0000-0000D9070000}"/>
    <cellStyle name="Comma 6 3 2 2 2 2" xfId="1335" xr:uid="{00000000-0005-0000-0000-0000DA070000}"/>
    <cellStyle name="Comma 6 3 2 2 2 2 2" xfId="2415" xr:uid="{00000000-0005-0000-0000-0000DB070000}"/>
    <cellStyle name="Comma 6 3 2 2 2 3" xfId="1877" xr:uid="{00000000-0005-0000-0000-0000DC070000}"/>
    <cellStyle name="Comma 6 3 2 2 3" xfId="1068" xr:uid="{00000000-0005-0000-0000-0000DD070000}"/>
    <cellStyle name="Comma 6 3 2 2 3 2" xfId="2148" xr:uid="{00000000-0005-0000-0000-0000DE070000}"/>
    <cellStyle name="Comma 6 3 2 2 4" xfId="1610" xr:uid="{00000000-0005-0000-0000-0000DF070000}"/>
    <cellStyle name="Comma 6 3 2 2 5" xfId="2691" xr:uid="{00000000-0005-0000-0000-0000E0070000}"/>
    <cellStyle name="Comma 6 3 2 2 6" xfId="530" xr:uid="{00000000-0005-0000-0000-0000E1070000}"/>
    <cellStyle name="Comma 6 3 2 3" xfId="671" xr:uid="{00000000-0005-0000-0000-0000E2070000}"/>
    <cellStyle name="Comma 6 3 2 3 2" xfId="1209" xr:uid="{00000000-0005-0000-0000-0000E3070000}"/>
    <cellStyle name="Comma 6 3 2 3 2 2" xfId="2289" xr:uid="{00000000-0005-0000-0000-0000E4070000}"/>
    <cellStyle name="Comma 6 3 2 3 3" xfId="1751" xr:uid="{00000000-0005-0000-0000-0000E5070000}"/>
    <cellStyle name="Comma 6 3 2 4" xfId="942" xr:uid="{00000000-0005-0000-0000-0000E6070000}"/>
    <cellStyle name="Comma 6 3 2 4 2" xfId="2022" xr:uid="{00000000-0005-0000-0000-0000E7070000}"/>
    <cellStyle name="Comma 6 3 2 5" xfId="1484" xr:uid="{00000000-0005-0000-0000-0000E8070000}"/>
    <cellStyle name="Comma 6 3 2 6" xfId="2565" xr:uid="{00000000-0005-0000-0000-0000E9070000}"/>
    <cellStyle name="Comma 6 3 2 7" xfId="404" xr:uid="{00000000-0005-0000-0000-0000EA070000}"/>
    <cellStyle name="Comma 6 3 3" xfId="186" xr:uid="{00000000-0005-0000-0000-0000EB070000}"/>
    <cellStyle name="Comma 6 3 3 2" xfId="733" xr:uid="{00000000-0005-0000-0000-0000EC070000}"/>
    <cellStyle name="Comma 6 3 3 2 2" xfId="1271" xr:uid="{00000000-0005-0000-0000-0000ED070000}"/>
    <cellStyle name="Comma 6 3 3 2 2 2" xfId="2351" xr:uid="{00000000-0005-0000-0000-0000EE070000}"/>
    <cellStyle name="Comma 6 3 3 2 3" xfId="1813" xr:uid="{00000000-0005-0000-0000-0000EF070000}"/>
    <cellStyle name="Comma 6 3 3 3" xfId="1004" xr:uid="{00000000-0005-0000-0000-0000F0070000}"/>
    <cellStyle name="Comma 6 3 3 3 2" xfId="2084" xr:uid="{00000000-0005-0000-0000-0000F1070000}"/>
    <cellStyle name="Comma 6 3 3 4" xfId="1546" xr:uid="{00000000-0005-0000-0000-0000F2070000}"/>
    <cellStyle name="Comma 6 3 3 5" xfId="2627" xr:uid="{00000000-0005-0000-0000-0000F3070000}"/>
    <cellStyle name="Comma 6 3 3 6" xfId="466" xr:uid="{00000000-0005-0000-0000-0000F4070000}"/>
    <cellStyle name="Comma 6 3 4" xfId="609" xr:uid="{00000000-0005-0000-0000-0000F5070000}"/>
    <cellStyle name="Comma 6 3 4 2" xfId="1147" xr:uid="{00000000-0005-0000-0000-0000F6070000}"/>
    <cellStyle name="Comma 6 3 4 2 2" xfId="2227" xr:uid="{00000000-0005-0000-0000-0000F7070000}"/>
    <cellStyle name="Comma 6 3 4 3" xfId="1689" xr:uid="{00000000-0005-0000-0000-0000F8070000}"/>
    <cellStyle name="Comma 6 3 5" xfId="880" xr:uid="{00000000-0005-0000-0000-0000F9070000}"/>
    <cellStyle name="Comma 6 3 5 2" xfId="1960" xr:uid="{00000000-0005-0000-0000-0000FA070000}"/>
    <cellStyle name="Comma 6 3 6" xfId="1422" xr:uid="{00000000-0005-0000-0000-0000FB070000}"/>
    <cellStyle name="Comma 6 3 7" xfId="2503" xr:uid="{00000000-0005-0000-0000-0000FC070000}"/>
    <cellStyle name="Comma 6 3 8" xfId="342" xr:uid="{00000000-0005-0000-0000-0000FD070000}"/>
    <cellStyle name="Comma 6 4" xfId="92" xr:uid="{00000000-0005-0000-0000-0000FE070000}"/>
    <cellStyle name="Comma 6 4 2" xfId="218" xr:uid="{00000000-0005-0000-0000-0000FF070000}"/>
    <cellStyle name="Comma 6 4 2 2" xfId="765" xr:uid="{00000000-0005-0000-0000-000000080000}"/>
    <cellStyle name="Comma 6 4 2 2 2" xfId="1303" xr:uid="{00000000-0005-0000-0000-000001080000}"/>
    <cellStyle name="Comma 6 4 2 2 2 2" xfId="2383" xr:uid="{00000000-0005-0000-0000-000002080000}"/>
    <cellStyle name="Comma 6 4 2 2 3" xfId="1845" xr:uid="{00000000-0005-0000-0000-000003080000}"/>
    <cellStyle name="Comma 6 4 2 3" xfId="1036" xr:uid="{00000000-0005-0000-0000-000004080000}"/>
    <cellStyle name="Comma 6 4 2 3 2" xfId="2116" xr:uid="{00000000-0005-0000-0000-000005080000}"/>
    <cellStyle name="Comma 6 4 2 4" xfId="1578" xr:uid="{00000000-0005-0000-0000-000006080000}"/>
    <cellStyle name="Comma 6 4 2 5" xfId="2659" xr:uid="{00000000-0005-0000-0000-000007080000}"/>
    <cellStyle name="Comma 6 4 2 6" xfId="498" xr:uid="{00000000-0005-0000-0000-000008080000}"/>
    <cellStyle name="Comma 6 4 3" xfId="639" xr:uid="{00000000-0005-0000-0000-000009080000}"/>
    <cellStyle name="Comma 6 4 3 2" xfId="1177" xr:uid="{00000000-0005-0000-0000-00000A080000}"/>
    <cellStyle name="Comma 6 4 3 2 2" xfId="2257" xr:uid="{00000000-0005-0000-0000-00000B080000}"/>
    <cellStyle name="Comma 6 4 3 3" xfId="1719" xr:uid="{00000000-0005-0000-0000-00000C080000}"/>
    <cellStyle name="Comma 6 4 4" xfId="910" xr:uid="{00000000-0005-0000-0000-00000D080000}"/>
    <cellStyle name="Comma 6 4 4 2" xfId="1990" xr:uid="{00000000-0005-0000-0000-00000E080000}"/>
    <cellStyle name="Comma 6 4 5" xfId="1452" xr:uid="{00000000-0005-0000-0000-00000F080000}"/>
    <cellStyle name="Comma 6 4 6" xfId="2533" xr:uid="{00000000-0005-0000-0000-000010080000}"/>
    <cellStyle name="Comma 6 4 7" xfId="372" xr:uid="{00000000-0005-0000-0000-000011080000}"/>
    <cellStyle name="Comma 6 5" xfId="154" xr:uid="{00000000-0005-0000-0000-000012080000}"/>
    <cellStyle name="Comma 6 5 2" xfId="701" xr:uid="{00000000-0005-0000-0000-000013080000}"/>
    <cellStyle name="Comma 6 5 2 2" xfId="1239" xr:uid="{00000000-0005-0000-0000-000014080000}"/>
    <cellStyle name="Comma 6 5 2 2 2" xfId="2319" xr:uid="{00000000-0005-0000-0000-000015080000}"/>
    <cellStyle name="Comma 6 5 2 3" xfId="1781" xr:uid="{00000000-0005-0000-0000-000016080000}"/>
    <cellStyle name="Comma 6 5 3" xfId="972" xr:uid="{00000000-0005-0000-0000-000017080000}"/>
    <cellStyle name="Comma 6 5 3 2" xfId="2052" xr:uid="{00000000-0005-0000-0000-000018080000}"/>
    <cellStyle name="Comma 6 5 4" xfId="1514" xr:uid="{00000000-0005-0000-0000-000019080000}"/>
    <cellStyle name="Comma 6 5 5" xfId="2595" xr:uid="{00000000-0005-0000-0000-00001A080000}"/>
    <cellStyle name="Comma 6 5 6" xfId="434" xr:uid="{00000000-0005-0000-0000-00001B080000}"/>
    <cellStyle name="Comma 6 6" xfId="582" xr:uid="{00000000-0005-0000-0000-00001C080000}"/>
    <cellStyle name="Comma 6 6 2" xfId="1120" xr:uid="{00000000-0005-0000-0000-00001D080000}"/>
    <cellStyle name="Comma 6 6 2 2" xfId="2200" xr:uid="{00000000-0005-0000-0000-00001E080000}"/>
    <cellStyle name="Comma 6 6 3" xfId="1662" xr:uid="{00000000-0005-0000-0000-00001F080000}"/>
    <cellStyle name="Comma 6 7" xfId="853" xr:uid="{00000000-0005-0000-0000-000020080000}"/>
    <cellStyle name="Comma 6 7 2" xfId="1933" xr:uid="{00000000-0005-0000-0000-000021080000}"/>
    <cellStyle name="Comma 6 8" xfId="1395" xr:uid="{00000000-0005-0000-0000-000022080000}"/>
    <cellStyle name="Comma 6 9" xfId="2476" xr:uid="{00000000-0005-0000-0000-000023080000}"/>
    <cellStyle name="Comma 60" xfId="2758" xr:uid="{E0D9C7B6-5014-486C-99C5-26946C2B47F4}"/>
    <cellStyle name="Comma 61" xfId="2759" xr:uid="{F8A69052-B9B9-48D1-8F39-521A40F2C135}"/>
    <cellStyle name="Comma 62" xfId="2763" xr:uid="{F0E1A454-82CC-4251-B9DF-1241E6850979}"/>
    <cellStyle name="Comma 63" xfId="2762" xr:uid="{B7CD8B83-B970-4679-B956-B647CC7E82AE}"/>
    <cellStyle name="Comma 64" xfId="2764" xr:uid="{1D44E477-DCD2-4374-8274-311A4C7D31D0}"/>
    <cellStyle name="Comma 65" xfId="2765" xr:uid="{A95B5D29-1A2F-4E5A-909D-3489A13E3F8A}"/>
    <cellStyle name="Comma 66" xfId="2766" xr:uid="{E1FC4071-63B1-480F-BC92-9D1EE2838519}"/>
    <cellStyle name="Comma 67" xfId="2767" xr:uid="{B3E95CA0-9681-44D3-A542-6C04EA01F5B1}"/>
    <cellStyle name="Comma 7" xfId="23" xr:uid="{00000000-0005-0000-0000-000024080000}"/>
    <cellStyle name="Comma 7 10" xfId="316" xr:uid="{00000000-0005-0000-0000-000025080000}"/>
    <cellStyle name="Comma 7 2" xfId="49" xr:uid="{00000000-0005-0000-0000-000026080000}"/>
    <cellStyle name="Comma 7 2 2" xfId="78" xr:uid="{00000000-0005-0000-0000-000027080000}"/>
    <cellStyle name="Comma 7 2 2 2" xfId="140" xr:uid="{00000000-0005-0000-0000-000028080000}"/>
    <cellStyle name="Comma 7 2 2 2 2" xfId="266" xr:uid="{00000000-0005-0000-0000-000029080000}"/>
    <cellStyle name="Comma 7 2 2 2 2 2" xfId="813" xr:uid="{00000000-0005-0000-0000-00002A080000}"/>
    <cellStyle name="Comma 7 2 2 2 2 2 2" xfId="1351" xr:uid="{00000000-0005-0000-0000-00002B080000}"/>
    <cellStyle name="Comma 7 2 2 2 2 2 2 2" xfId="2431" xr:uid="{00000000-0005-0000-0000-00002C080000}"/>
    <cellStyle name="Comma 7 2 2 2 2 2 3" xfId="1893" xr:uid="{00000000-0005-0000-0000-00002D080000}"/>
    <cellStyle name="Comma 7 2 2 2 2 3" xfId="1084" xr:uid="{00000000-0005-0000-0000-00002E080000}"/>
    <cellStyle name="Comma 7 2 2 2 2 3 2" xfId="2164" xr:uid="{00000000-0005-0000-0000-00002F080000}"/>
    <cellStyle name="Comma 7 2 2 2 2 4" xfId="1626" xr:uid="{00000000-0005-0000-0000-000030080000}"/>
    <cellStyle name="Comma 7 2 2 2 2 5" xfId="2707" xr:uid="{00000000-0005-0000-0000-000031080000}"/>
    <cellStyle name="Comma 7 2 2 2 2 6" xfId="546" xr:uid="{00000000-0005-0000-0000-000032080000}"/>
    <cellStyle name="Comma 7 2 2 2 3" xfId="687" xr:uid="{00000000-0005-0000-0000-000033080000}"/>
    <cellStyle name="Comma 7 2 2 2 3 2" xfId="1225" xr:uid="{00000000-0005-0000-0000-000034080000}"/>
    <cellStyle name="Comma 7 2 2 2 3 2 2" xfId="2305" xr:uid="{00000000-0005-0000-0000-000035080000}"/>
    <cellStyle name="Comma 7 2 2 2 3 3" xfId="1767" xr:uid="{00000000-0005-0000-0000-000036080000}"/>
    <cellStyle name="Comma 7 2 2 2 4" xfId="958" xr:uid="{00000000-0005-0000-0000-000037080000}"/>
    <cellStyle name="Comma 7 2 2 2 4 2" xfId="2038" xr:uid="{00000000-0005-0000-0000-000038080000}"/>
    <cellStyle name="Comma 7 2 2 2 5" xfId="1500" xr:uid="{00000000-0005-0000-0000-000039080000}"/>
    <cellStyle name="Comma 7 2 2 2 6" xfId="2581" xr:uid="{00000000-0005-0000-0000-00003A080000}"/>
    <cellStyle name="Comma 7 2 2 2 7" xfId="420" xr:uid="{00000000-0005-0000-0000-00003B080000}"/>
    <cellStyle name="Comma 7 2 2 3" xfId="202" xr:uid="{00000000-0005-0000-0000-00003C080000}"/>
    <cellStyle name="Comma 7 2 2 3 2" xfId="749" xr:uid="{00000000-0005-0000-0000-00003D080000}"/>
    <cellStyle name="Comma 7 2 2 3 2 2" xfId="1287" xr:uid="{00000000-0005-0000-0000-00003E080000}"/>
    <cellStyle name="Comma 7 2 2 3 2 2 2" xfId="2367" xr:uid="{00000000-0005-0000-0000-00003F080000}"/>
    <cellStyle name="Comma 7 2 2 3 2 3" xfId="1829" xr:uid="{00000000-0005-0000-0000-000040080000}"/>
    <cellStyle name="Comma 7 2 2 3 3" xfId="1020" xr:uid="{00000000-0005-0000-0000-000041080000}"/>
    <cellStyle name="Comma 7 2 2 3 3 2" xfId="2100" xr:uid="{00000000-0005-0000-0000-000042080000}"/>
    <cellStyle name="Comma 7 2 2 3 4" xfId="1562" xr:uid="{00000000-0005-0000-0000-000043080000}"/>
    <cellStyle name="Comma 7 2 2 3 5" xfId="2643" xr:uid="{00000000-0005-0000-0000-000044080000}"/>
    <cellStyle name="Comma 7 2 2 3 6" xfId="482" xr:uid="{00000000-0005-0000-0000-000045080000}"/>
    <cellStyle name="Comma 7 2 2 4" xfId="625" xr:uid="{00000000-0005-0000-0000-000046080000}"/>
    <cellStyle name="Comma 7 2 2 4 2" xfId="1163" xr:uid="{00000000-0005-0000-0000-000047080000}"/>
    <cellStyle name="Comma 7 2 2 4 2 2" xfId="2243" xr:uid="{00000000-0005-0000-0000-000048080000}"/>
    <cellStyle name="Comma 7 2 2 4 3" xfId="1705" xr:uid="{00000000-0005-0000-0000-000049080000}"/>
    <cellStyle name="Comma 7 2 2 5" xfId="896" xr:uid="{00000000-0005-0000-0000-00004A080000}"/>
    <cellStyle name="Comma 7 2 2 5 2" xfId="1976" xr:uid="{00000000-0005-0000-0000-00004B080000}"/>
    <cellStyle name="Comma 7 2 2 6" xfId="1438" xr:uid="{00000000-0005-0000-0000-00004C080000}"/>
    <cellStyle name="Comma 7 2 2 7" xfId="2519" xr:uid="{00000000-0005-0000-0000-00004D080000}"/>
    <cellStyle name="Comma 7 2 2 8" xfId="358" xr:uid="{00000000-0005-0000-0000-00004E080000}"/>
    <cellStyle name="Comma 7 2 3" xfId="108" xr:uid="{00000000-0005-0000-0000-00004F080000}"/>
    <cellStyle name="Comma 7 2 3 2" xfId="234" xr:uid="{00000000-0005-0000-0000-000050080000}"/>
    <cellStyle name="Comma 7 2 3 2 2" xfId="781" xr:uid="{00000000-0005-0000-0000-000051080000}"/>
    <cellStyle name="Comma 7 2 3 2 2 2" xfId="1319" xr:uid="{00000000-0005-0000-0000-000052080000}"/>
    <cellStyle name="Comma 7 2 3 2 2 2 2" xfId="2399" xr:uid="{00000000-0005-0000-0000-000053080000}"/>
    <cellStyle name="Comma 7 2 3 2 2 3" xfId="1861" xr:uid="{00000000-0005-0000-0000-000054080000}"/>
    <cellStyle name="Comma 7 2 3 2 3" xfId="1052" xr:uid="{00000000-0005-0000-0000-000055080000}"/>
    <cellStyle name="Comma 7 2 3 2 3 2" xfId="2132" xr:uid="{00000000-0005-0000-0000-000056080000}"/>
    <cellStyle name="Comma 7 2 3 2 4" xfId="1594" xr:uid="{00000000-0005-0000-0000-000057080000}"/>
    <cellStyle name="Comma 7 2 3 2 5" xfId="2675" xr:uid="{00000000-0005-0000-0000-000058080000}"/>
    <cellStyle name="Comma 7 2 3 2 6" xfId="514" xr:uid="{00000000-0005-0000-0000-000059080000}"/>
    <cellStyle name="Comma 7 2 3 3" xfId="655" xr:uid="{00000000-0005-0000-0000-00005A080000}"/>
    <cellStyle name="Comma 7 2 3 3 2" xfId="1193" xr:uid="{00000000-0005-0000-0000-00005B080000}"/>
    <cellStyle name="Comma 7 2 3 3 2 2" xfId="2273" xr:uid="{00000000-0005-0000-0000-00005C080000}"/>
    <cellStyle name="Comma 7 2 3 3 3" xfId="1735" xr:uid="{00000000-0005-0000-0000-00005D080000}"/>
    <cellStyle name="Comma 7 2 3 4" xfId="926" xr:uid="{00000000-0005-0000-0000-00005E080000}"/>
    <cellStyle name="Comma 7 2 3 4 2" xfId="2006" xr:uid="{00000000-0005-0000-0000-00005F080000}"/>
    <cellStyle name="Comma 7 2 3 5" xfId="1468" xr:uid="{00000000-0005-0000-0000-000060080000}"/>
    <cellStyle name="Comma 7 2 3 6" xfId="2549" xr:uid="{00000000-0005-0000-0000-000061080000}"/>
    <cellStyle name="Comma 7 2 3 7" xfId="388" xr:uid="{00000000-0005-0000-0000-000062080000}"/>
    <cellStyle name="Comma 7 2 4" xfId="170" xr:uid="{00000000-0005-0000-0000-000063080000}"/>
    <cellStyle name="Comma 7 2 4 2" xfId="717" xr:uid="{00000000-0005-0000-0000-000064080000}"/>
    <cellStyle name="Comma 7 2 4 2 2" xfId="1255" xr:uid="{00000000-0005-0000-0000-000065080000}"/>
    <cellStyle name="Comma 7 2 4 2 2 2" xfId="2335" xr:uid="{00000000-0005-0000-0000-000066080000}"/>
    <cellStyle name="Comma 7 2 4 2 3" xfId="1797" xr:uid="{00000000-0005-0000-0000-000067080000}"/>
    <cellStyle name="Comma 7 2 4 3" xfId="988" xr:uid="{00000000-0005-0000-0000-000068080000}"/>
    <cellStyle name="Comma 7 2 4 3 2" xfId="2068" xr:uid="{00000000-0005-0000-0000-000069080000}"/>
    <cellStyle name="Comma 7 2 4 4" xfId="1530" xr:uid="{00000000-0005-0000-0000-00006A080000}"/>
    <cellStyle name="Comma 7 2 4 5" xfId="2611" xr:uid="{00000000-0005-0000-0000-00006B080000}"/>
    <cellStyle name="Comma 7 2 4 6" xfId="450" xr:uid="{00000000-0005-0000-0000-00006C080000}"/>
    <cellStyle name="Comma 7 2 5" xfId="596" xr:uid="{00000000-0005-0000-0000-00006D080000}"/>
    <cellStyle name="Comma 7 2 5 2" xfId="1134" xr:uid="{00000000-0005-0000-0000-00006E080000}"/>
    <cellStyle name="Comma 7 2 5 2 2" xfId="2214" xr:uid="{00000000-0005-0000-0000-00006F080000}"/>
    <cellStyle name="Comma 7 2 5 3" xfId="1676" xr:uid="{00000000-0005-0000-0000-000070080000}"/>
    <cellStyle name="Comma 7 2 6" xfId="867" xr:uid="{00000000-0005-0000-0000-000071080000}"/>
    <cellStyle name="Comma 7 2 6 2" xfId="1947" xr:uid="{00000000-0005-0000-0000-000072080000}"/>
    <cellStyle name="Comma 7 2 7" xfId="1409" xr:uid="{00000000-0005-0000-0000-000073080000}"/>
    <cellStyle name="Comma 7 2 8" xfId="2490" xr:uid="{00000000-0005-0000-0000-000074080000}"/>
    <cellStyle name="Comma 7 2 9" xfId="329" xr:uid="{00000000-0005-0000-0000-000075080000}"/>
    <cellStyle name="Comma 7 3" xfId="63" xr:uid="{00000000-0005-0000-0000-000076080000}"/>
    <cellStyle name="Comma 7 3 2" xfId="125" xr:uid="{00000000-0005-0000-0000-000077080000}"/>
    <cellStyle name="Comma 7 3 2 2" xfId="251" xr:uid="{00000000-0005-0000-0000-000078080000}"/>
    <cellStyle name="Comma 7 3 2 2 2" xfId="798" xr:uid="{00000000-0005-0000-0000-000079080000}"/>
    <cellStyle name="Comma 7 3 2 2 2 2" xfId="1336" xr:uid="{00000000-0005-0000-0000-00007A080000}"/>
    <cellStyle name="Comma 7 3 2 2 2 2 2" xfId="2416" xr:uid="{00000000-0005-0000-0000-00007B080000}"/>
    <cellStyle name="Comma 7 3 2 2 2 3" xfId="1878" xr:uid="{00000000-0005-0000-0000-00007C080000}"/>
    <cellStyle name="Comma 7 3 2 2 3" xfId="1069" xr:uid="{00000000-0005-0000-0000-00007D080000}"/>
    <cellStyle name="Comma 7 3 2 2 3 2" xfId="2149" xr:uid="{00000000-0005-0000-0000-00007E080000}"/>
    <cellStyle name="Comma 7 3 2 2 4" xfId="1611" xr:uid="{00000000-0005-0000-0000-00007F080000}"/>
    <cellStyle name="Comma 7 3 2 2 5" xfId="2692" xr:uid="{00000000-0005-0000-0000-000080080000}"/>
    <cellStyle name="Comma 7 3 2 2 6" xfId="531" xr:uid="{00000000-0005-0000-0000-000081080000}"/>
    <cellStyle name="Comma 7 3 2 3" xfId="672" xr:uid="{00000000-0005-0000-0000-000082080000}"/>
    <cellStyle name="Comma 7 3 2 3 2" xfId="1210" xr:uid="{00000000-0005-0000-0000-000083080000}"/>
    <cellStyle name="Comma 7 3 2 3 2 2" xfId="2290" xr:uid="{00000000-0005-0000-0000-000084080000}"/>
    <cellStyle name="Comma 7 3 2 3 3" xfId="1752" xr:uid="{00000000-0005-0000-0000-000085080000}"/>
    <cellStyle name="Comma 7 3 2 4" xfId="943" xr:uid="{00000000-0005-0000-0000-000086080000}"/>
    <cellStyle name="Comma 7 3 2 4 2" xfId="2023" xr:uid="{00000000-0005-0000-0000-000087080000}"/>
    <cellStyle name="Comma 7 3 2 5" xfId="1485" xr:uid="{00000000-0005-0000-0000-000088080000}"/>
    <cellStyle name="Comma 7 3 2 6" xfId="2566" xr:uid="{00000000-0005-0000-0000-000089080000}"/>
    <cellStyle name="Comma 7 3 2 7" xfId="405" xr:uid="{00000000-0005-0000-0000-00008A080000}"/>
    <cellStyle name="Comma 7 3 3" xfId="187" xr:uid="{00000000-0005-0000-0000-00008B080000}"/>
    <cellStyle name="Comma 7 3 3 2" xfId="734" xr:uid="{00000000-0005-0000-0000-00008C080000}"/>
    <cellStyle name="Comma 7 3 3 2 2" xfId="1272" xr:uid="{00000000-0005-0000-0000-00008D080000}"/>
    <cellStyle name="Comma 7 3 3 2 2 2" xfId="2352" xr:uid="{00000000-0005-0000-0000-00008E080000}"/>
    <cellStyle name="Comma 7 3 3 2 3" xfId="1814" xr:uid="{00000000-0005-0000-0000-00008F080000}"/>
    <cellStyle name="Comma 7 3 3 3" xfId="1005" xr:uid="{00000000-0005-0000-0000-000090080000}"/>
    <cellStyle name="Comma 7 3 3 3 2" xfId="2085" xr:uid="{00000000-0005-0000-0000-000091080000}"/>
    <cellStyle name="Comma 7 3 3 4" xfId="1547" xr:uid="{00000000-0005-0000-0000-000092080000}"/>
    <cellStyle name="Comma 7 3 3 5" xfId="2628" xr:uid="{00000000-0005-0000-0000-000093080000}"/>
    <cellStyle name="Comma 7 3 3 6" xfId="467" xr:uid="{00000000-0005-0000-0000-000094080000}"/>
    <cellStyle name="Comma 7 3 4" xfId="610" xr:uid="{00000000-0005-0000-0000-000095080000}"/>
    <cellStyle name="Comma 7 3 4 2" xfId="1148" xr:uid="{00000000-0005-0000-0000-000096080000}"/>
    <cellStyle name="Comma 7 3 4 2 2" xfId="2228" xr:uid="{00000000-0005-0000-0000-000097080000}"/>
    <cellStyle name="Comma 7 3 4 3" xfId="1690" xr:uid="{00000000-0005-0000-0000-000098080000}"/>
    <cellStyle name="Comma 7 3 5" xfId="881" xr:uid="{00000000-0005-0000-0000-000099080000}"/>
    <cellStyle name="Comma 7 3 5 2" xfId="1961" xr:uid="{00000000-0005-0000-0000-00009A080000}"/>
    <cellStyle name="Comma 7 3 6" xfId="1423" xr:uid="{00000000-0005-0000-0000-00009B080000}"/>
    <cellStyle name="Comma 7 3 7" xfId="2504" xr:uid="{00000000-0005-0000-0000-00009C080000}"/>
    <cellStyle name="Comma 7 3 8" xfId="343" xr:uid="{00000000-0005-0000-0000-00009D080000}"/>
    <cellStyle name="Comma 7 4" xfId="93" xr:uid="{00000000-0005-0000-0000-00009E080000}"/>
    <cellStyle name="Comma 7 4 2" xfId="219" xr:uid="{00000000-0005-0000-0000-00009F080000}"/>
    <cellStyle name="Comma 7 4 2 2" xfId="766" xr:uid="{00000000-0005-0000-0000-0000A0080000}"/>
    <cellStyle name="Comma 7 4 2 2 2" xfId="1304" xr:uid="{00000000-0005-0000-0000-0000A1080000}"/>
    <cellStyle name="Comma 7 4 2 2 2 2" xfId="2384" xr:uid="{00000000-0005-0000-0000-0000A2080000}"/>
    <cellStyle name="Comma 7 4 2 2 3" xfId="1846" xr:uid="{00000000-0005-0000-0000-0000A3080000}"/>
    <cellStyle name="Comma 7 4 2 3" xfId="1037" xr:uid="{00000000-0005-0000-0000-0000A4080000}"/>
    <cellStyle name="Comma 7 4 2 3 2" xfId="2117" xr:uid="{00000000-0005-0000-0000-0000A5080000}"/>
    <cellStyle name="Comma 7 4 2 4" xfId="1579" xr:uid="{00000000-0005-0000-0000-0000A6080000}"/>
    <cellStyle name="Comma 7 4 2 5" xfId="2660" xr:uid="{00000000-0005-0000-0000-0000A7080000}"/>
    <cellStyle name="Comma 7 4 2 6" xfId="499" xr:uid="{00000000-0005-0000-0000-0000A8080000}"/>
    <cellStyle name="Comma 7 4 3" xfId="640" xr:uid="{00000000-0005-0000-0000-0000A9080000}"/>
    <cellStyle name="Comma 7 4 3 2" xfId="1178" xr:uid="{00000000-0005-0000-0000-0000AA080000}"/>
    <cellStyle name="Comma 7 4 3 2 2" xfId="2258" xr:uid="{00000000-0005-0000-0000-0000AB080000}"/>
    <cellStyle name="Comma 7 4 3 3" xfId="1720" xr:uid="{00000000-0005-0000-0000-0000AC080000}"/>
    <cellStyle name="Comma 7 4 4" xfId="911" xr:uid="{00000000-0005-0000-0000-0000AD080000}"/>
    <cellStyle name="Comma 7 4 4 2" xfId="1991" xr:uid="{00000000-0005-0000-0000-0000AE080000}"/>
    <cellStyle name="Comma 7 4 5" xfId="1453" xr:uid="{00000000-0005-0000-0000-0000AF080000}"/>
    <cellStyle name="Comma 7 4 6" xfId="2534" xr:uid="{00000000-0005-0000-0000-0000B0080000}"/>
    <cellStyle name="Comma 7 4 7" xfId="373" xr:uid="{00000000-0005-0000-0000-0000B1080000}"/>
    <cellStyle name="Comma 7 5" xfId="155" xr:uid="{00000000-0005-0000-0000-0000B2080000}"/>
    <cellStyle name="Comma 7 5 2" xfId="702" xr:uid="{00000000-0005-0000-0000-0000B3080000}"/>
    <cellStyle name="Comma 7 5 2 2" xfId="1240" xr:uid="{00000000-0005-0000-0000-0000B4080000}"/>
    <cellStyle name="Comma 7 5 2 2 2" xfId="2320" xr:uid="{00000000-0005-0000-0000-0000B5080000}"/>
    <cellStyle name="Comma 7 5 2 3" xfId="1782" xr:uid="{00000000-0005-0000-0000-0000B6080000}"/>
    <cellStyle name="Comma 7 5 3" xfId="973" xr:uid="{00000000-0005-0000-0000-0000B7080000}"/>
    <cellStyle name="Comma 7 5 3 2" xfId="2053" xr:uid="{00000000-0005-0000-0000-0000B8080000}"/>
    <cellStyle name="Comma 7 5 4" xfId="1515" xr:uid="{00000000-0005-0000-0000-0000B9080000}"/>
    <cellStyle name="Comma 7 5 5" xfId="2596" xr:uid="{00000000-0005-0000-0000-0000BA080000}"/>
    <cellStyle name="Comma 7 5 6" xfId="435" xr:uid="{00000000-0005-0000-0000-0000BB080000}"/>
    <cellStyle name="Comma 7 6" xfId="583" xr:uid="{00000000-0005-0000-0000-0000BC080000}"/>
    <cellStyle name="Comma 7 6 2" xfId="1121" xr:uid="{00000000-0005-0000-0000-0000BD080000}"/>
    <cellStyle name="Comma 7 6 2 2" xfId="2201" xr:uid="{00000000-0005-0000-0000-0000BE080000}"/>
    <cellStyle name="Comma 7 6 3" xfId="1663" xr:uid="{00000000-0005-0000-0000-0000BF080000}"/>
    <cellStyle name="Comma 7 7" xfId="854" xr:uid="{00000000-0005-0000-0000-0000C0080000}"/>
    <cellStyle name="Comma 7 7 2" xfId="1934" xr:uid="{00000000-0005-0000-0000-0000C1080000}"/>
    <cellStyle name="Comma 7 8" xfId="1396" xr:uid="{00000000-0005-0000-0000-0000C2080000}"/>
    <cellStyle name="Comma 7 9" xfId="2477" xr:uid="{00000000-0005-0000-0000-0000C3080000}"/>
    <cellStyle name="Comma 8" xfId="24" xr:uid="{00000000-0005-0000-0000-0000C4080000}"/>
    <cellStyle name="Comma 8 10" xfId="2478" xr:uid="{00000000-0005-0000-0000-0000C5080000}"/>
    <cellStyle name="Comma 8 11" xfId="317" xr:uid="{00000000-0005-0000-0000-0000C6080000}"/>
    <cellStyle name="Comma 8 2" xfId="41" xr:uid="{00000000-0005-0000-0000-0000C7080000}"/>
    <cellStyle name="Comma 8 2 10" xfId="321" xr:uid="{00000000-0005-0000-0000-0000C8080000}"/>
    <cellStyle name="Comma 8 2 2" xfId="55" xr:uid="{00000000-0005-0000-0000-0000C9080000}"/>
    <cellStyle name="Comma 8 2 2 2" xfId="84" xr:uid="{00000000-0005-0000-0000-0000CA080000}"/>
    <cellStyle name="Comma 8 2 2 2 2" xfId="146" xr:uid="{00000000-0005-0000-0000-0000CB080000}"/>
    <cellStyle name="Comma 8 2 2 2 2 2" xfId="272" xr:uid="{00000000-0005-0000-0000-0000CC080000}"/>
    <cellStyle name="Comma 8 2 2 2 2 2 2" xfId="819" xr:uid="{00000000-0005-0000-0000-0000CD080000}"/>
    <cellStyle name="Comma 8 2 2 2 2 2 2 2" xfId="1357" xr:uid="{00000000-0005-0000-0000-0000CE080000}"/>
    <cellStyle name="Comma 8 2 2 2 2 2 2 2 2" xfId="2437" xr:uid="{00000000-0005-0000-0000-0000CF080000}"/>
    <cellStyle name="Comma 8 2 2 2 2 2 2 3" xfId="1899" xr:uid="{00000000-0005-0000-0000-0000D0080000}"/>
    <cellStyle name="Comma 8 2 2 2 2 2 3" xfId="1090" xr:uid="{00000000-0005-0000-0000-0000D1080000}"/>
    <cellStyle name="Comma 8 2 2 2 2 2 3 2" xfId="2170" xr:uid="{00000000-0005-0000-0000-0000D2080000}"/>
    <cellStyle name="Comma 8 2 2 2 2 2 4" xfId="1632" xr:uid="{00000000-0005-0000-0000-0000D3080000}"/>
    <cellStyle name="Comma 8 2 2 2 2 2 5" xfId="2713" xr:uid="{00000000-0005-0000-0000-0000D4080000}"/>
    <cellStyle name="Comma 8 2 2 2 2 2 6" xfId="552" xr:uid="{00000000-0005-0000-0000-0000D5080000}"/>
    <cellStyle name="Comma 8 2 2 2 2 3" xfId="693" xr:uid="{00000000-0005-0000-0000-0000D6080000}"/>
    <cellStyle name="Comma 8 2 2 2 2 3 2" xfId="1231" xr:uid="{00000000-0005-0000-0000-0000D7080000}"/>
    <cellStyle name="Comma 8 2 2 2 2 3 2 2" xfId="2311" xr:uid="{00000000-0005-0000-0000-0000D8080000}"/>
    <cellStyle name="Comma 8 2 2 2 2 3 3" xfId="1773" xr:uid="{00000000-0005-0000-0000-0000D9080000}"/>
    <cellStyle name="Comma 8 2 2 2 2 4" xfId="964" xr:uid="{00000000-0005-0000-0000-0000DA080000}"/>
    <cellStyle name="Comma 8 2 2 2 2 4 2" xfId="2044" xr:uid="{00000000-0005-0000-0000-0000DB080000}"/>
    <cellStyle name="Comma 8 2 2 2 2 5" xfId="1506" xr:uid="{00000000-0005-0000-0000-0000DC080000}"/>
    <cellStyle name="Comma 8 2 2 2 2 6" xfId="2587" xr:uid="{00000000-0005-0000-0000-0000DD080000}"/>
    <cellStyle name="Comma 8 2 2 2 2 7" xfId="426" xr:uid="{00000000-0005-0000-0000-0000DE080000}"/>
    <cellStyle name="Comma 8 2 2 2 3" xfId="208" xr:uid="{00000000-0005-0000-0000-0000DF080000}"/>
    <cellStyle name="Comma 8 2 2 2 3 2" xfId="755" xr:uid="{00000000-0005-0000-0000-0000E0080000}"/>
    <cellStyle name="Comma 8 2 2 2 3 2 2" xfId="1293" xr:uid="{00000000-0005-0000-0000-0000E1080000}"/>
    <cellStyle name="Comma 8 2 2 2 3 2 2 2" xfId="2373" xr:uid="{00000000-0005-0000-0000-0000E2080000}"/>
    <cellStyle name="Comma 8 2 2 2 3 2 3" xfId="1835" xr:uid="{00000000-0005-0000-0000-0000E3080000}"/>
    <cellStyle name="Comma 8 2 2 2 3 3" xfId="1026" xr:uid="{00000000-0005-0000-0000-0000E4080000}"/>
    <cellStyle name="Comma 8 2 2 2 3 3 2" xfId="2106" xr:uid="{00000000-0005-0000-0000-0000E5080000}"/>
    <cellStyle name="Comma 8 2 2 2 3 4" xfId="1568" xr:uid="{00000000-0005-0000-0000-0000E6080000}"/>
    <cellStyle name="Comma 8 2 2 2 3 5" xfId="2649" xr:uid="{00000000-0005-0000-0000-0000E7080000}"/>
    <cellStyle name="Comma 8 2 2 2 3 6" xfId="488" xr:uid="{00000000-0005-0000-0000-0000E8080000}"/>
    <cellStyle name="Comma 8 2 2 2 4" xfId="631" xr:uid="{00000000-0005-0000-0000-0000E9080000}"/>
    <cellStyle name="Comma 8 2 2 2 4 2" xfId="1169" xr:uid="{00000000-0005-0000-0000-0000EA080000}"/>
    <cellStyle name="Comma 8 2 2 2 4 2 2" xfId="2249" xr:uid="{00000000-0005-0000-0000-0000EB080000}"/>
    <cellStyle name="Comma 8 2 2 2 4 3" xfId="1711" xr:uid="{00000000-0005-0000-0000-0000EC080000}"/>
    <cellStyle name="Comma 8 2 2 2 5" xfId="902" xr:uid="{00000000-0005-0000-0000-0000ED080000}"/>
    <cellStyle name="Comma 8 2 2 2 5 2" xfId="1982" xr:uid="{00000000-0005-0000-0000-0000EE080000}"/>
    <cellStyle name="Comma 8 2 2 2 6" xfId="1444" xr:uid="{00000000-0005-0000-0000-0000EF080000}"/>
    <cellStyle name="Comma 8 2 2 2 7" xfId="2525" xr:uid="{00000000-0005-0000-0000-0000F0080000}"/>
    <cellStyle name="Comma 8 2 2 2 8" xfId="364" xr:uid="{00000000-0005-0000-0000-0000F1080000}"/>
    <cellStyle name="Comma 8 2 2 3" xfId="114" xr:uid="{00000000-0005-0000-0000-0000F2080000}"/>
    <cellStyle name="Comma 8 2 2 3 2" xfId="240" xr:uid="{00000000-0005-0000-0000-0000F3080000}"/>
    <cellStyle name="Comma 8 2 2 3 2 2" xfId="787" xr:uid="{00000000-0005-0000-0000-0000F4080000}"/>
    <cellStyle name="Comma 8 2 2 3 2 2 2" xfId="1325" xr:uid="{00000000-0005-0000-0000-0000F5080000}"/>
    <cellStyle name="Comma 8 2 2 3 2 2 2 2" xfId="2405" xr:uid="{00000000-0005-0000-0000-0000F6080000}"/>
    <cellStyle name="Comma 8 2 2 3 2 2 3" xfId="1867" xr:uid="{00000000-0005-0000-0000-0000F7080000}"/>
    <cellStyle name="Comma 8 2 2 3 2 3" xfId="1058" xr:uid="{00000000-0005-0000-0000-0000F8080000}"/>
    <cellStyle name="Comma 8 2 2 3 2 3 2" xfId="2138" xr:uid="{00000000-0005-0000-0000-0000F9080000}"/>
    <cellStyle name="Comma 8 2 2 3 2 4" xfId="1600" xr:uid="{00000000-0005-0000-0000-0000FA080000}"/>
    <cellStyle name="Comma 8 2 2 3 2 5" xfId="2681" xr:uid="{00000000-0005-0000-0000-0000FB080000}"/>
    <cellStyle name="Comma 8 2 2 3 2 6" xfId="520" xr:uid="{00000000-0005-0000-0000-0000FC080000}"/>
    <cellStyle name="Comma 8 2 2 3 3" xfId="661" xr:uid="{00000000-0005-0000-0000-0000FD080000}"/>
    <cellStyle name="Comma 8 2 2 3 3 2" xfId="1199" xr:uid="{00000000-0005-0000-0000-0000FE080000}"/>
    <cellStyle name="Comma 8 2 2 3 3 2 2" xfId="2279" xr:uid="{00000000-0005-0000-0000-0000FF080000}"/>
    <cellStyle name="Comma 8 2 2 3 3 3" xfId="1741" xr:uid="{00000000-0005-0000-0000-000000090000}"/>
    <cellStyle name="Comma 8 2 2 3 4" xfId="932" xr:uid="{00000000-0005-0000-0000-000001090000}"/>
    <cellStyle name="Comma 8 2 2 3 4 2" xfId="2012" xr:uid="{00000000-0005-0000-0000-000002090000}"/>
    <cellStyle name="Comma 8 2 2 3 5" xfId="1474" xr:uid="{00000000-0005-0000-0000-000003090000}"/>
    <cellStyle name="Comma 8 2 2 3 6" xfId="2555" xr:uid="{00000000-0005-0000-0000-000004090000}"/>
    <cellStyle name="Comma 8 2 2 3 7" xfId="394" xr:uid="{00000000-0005-0000-0000-000005090000}"/>
    <cellStyle name="Comma 8 2 2 4" xfId="176" xr:uid="{00000000-0005-0000-0000-000006090000}"/>
    <cellStyle name="Comma 8 2 2 4 2" xfId="723" xr:uid="{00000000-0005-0000-0000-000007090000}"/>
    <cellStyle name="Comma 8 2 2 4 2 2" xfId="1261" xr:uid="{00000000-0005-0000-0000-000008090000}"/>
    <cellStyle name="Comma 8 2 2 4 2 2 2" xfId="2341" xr:uid="{00000000-0005-0000-0000-000009090000}"/>
    <cellStyle name="Comma 8 2 2 4 2 3" xfId="1803" xr:uid="{00000000-0005-0000-0000-00000A090000}"/>
    <cellStyle name="Comma 8 2 2 4 3" xfId="994" xr:uid="{00000000-0005-0000-0000-00000B090000}"/>
    <cellStyle name="Comma 8 2 2 4 3 2" xfId="2074" xr:uid="{00000000-0005-0000-0000-00000C090000}"/>
    <cellStyle name="Comma 8 2 2 4 4" xfId="1536" xr:uid="{00000000-0005-0000-0000-00000D090000}"/>
    <cellStyle name="Comma 8 2 2 4 5" xfId="2617" xr:uid="{00000000-0005-0000-0000-00000E090000}"/>
    <cellStyle name="Comma 8 2 2 4 6" xfId="456" xr:uid="{00000000-0005-0000-0000-00000F090000}"/>
    <cellStyle name="Comma 8 2 2 5" xfId="602" xr:uid="{00000000-0005-0000-0000-000010090000}"/>
    <cellStyle name="Comma 8 2 2 5 2" xfId="1140" xr:uid="{00000000-0005-0000-0000-000011090000}"/>
    <cellStyle name="Comma 8 2 2 5 2 2" xfId="2220" xr:uid="{00000000-0005-0000-0000-000012090000}"/>
    <cellStyle name="Comma 8 2 2 5 3" xfId="1682" xr:uid="{00000000-0005-0000-0000-000013090000}"/>
    <cellStyle name="Comma 8 2 2 6" xfId="873" xr:uid="{00000000-0005-0000-0000-000014090000}"/>
    <cellStyle name="Comma 8 2 2 6 2" xfId="1953" xr:uid="{00000000-0005-0000-0000-000015090000}"/>
    <cellStyle name="Comma 8 2 2 7" xfId="1415" xr:uid="{00000000-0005-0000-0000-000016090000}"/>
    <cellStyle name="Comma 8 2 2 8" xfId="2496" xr:uid="{00000000-0005-0000-0000-000017090000}"/>
    <cellStyle name="Comma 8 2 2 9" xfId="335" xr:uid="{00000000-0005-0000-0000-000018090000}"/>
    <cellStyle name="Comma 8 2 3" xfId="69" xr:uid="{00000000-0005-0000-0000-000019090000}"/>
    <cellStyle name="Comma 8 2 3 2" xfId="131" xr:uid="{00000000-0005-0000-0000-00001A090000}"/>
    <cellStyle name="Comma 8 2 3 2 2" xfId="257" xr:uid="{00000000-0005-0000-0000-00001B090000}"/>
    <cellStyle name="Comma 8 2 3 2 2 2" xfId="804" xr:uid="{00000000-0005-0000-0000-00001C090000}"/>
    <cellStyle name="Comma 8 2 3 2 2 2 2" xfId="1342" xr:uid="{00000000-0005-0000-0000-00001D090000}"/>
    <cellStyle name="Comma 8 2 3 2 2 2 2 2" xfId="2422" xr:uid="{00000000-0005-0000-0000-00001E090000}"/>
    <cellStyle name="Comma 8 2 3 2 2 2 3" xfId="1884" xr:uid="{00000000-0005-0000-0000-00001F090000}"/>
    <cellStyle name="Comma 8 2 3 2 2 3" xfId="1075" xr:uid="{00000000-0005-0000-0000-000020090000}"/>
    <cellStyle name="Comma 8 2 3 2 2 3 2" xfId="2155" xr:uid="{00000000-0005-0000-0000-000021090000}"/>
    <cellStyle name="Comma 8 2 3 2 2 4" xfId="1617" xr:uid="{00000000-0005-0000-0000-000022090000}"/>
    <cellStyle name="Comma 8 2 3 2 2 5" xfId="2698" xr:uid="{00000000-0005-0000-0000-000023090000}"/>
    <cellStyle name="Comma 8 2 3 2 2 6" xfId="537" xr:uid="{00000000-0005-0000-0000-000024090000}"/>
    <cellStyle name="Comma 8 2 3 2 3" xfId="678" xr:uid="{00000000-0005-0000-0000-000025090000}"/>
    <cellStyle name="Comma 8 2 3 2 3 2" xfId="1216" xr:uid="{00000000-0005-0000-0000-000026090000}"/>
    <cellStyle name="Comma 8 2 3 2 3 2 2" xfId="2296" xr:uid="{00000000-0005-0000-0000-000027090000}"/>
    <cellStyle name="Comma 8 2 3 2 3 3" xfId="1758" xr:uid="{00000000-0005-0000-0000-000028090000}"/>
    <cellStyle name="Comma 8 2 3 2 4" xfId="949" xr:uid="{00000000-0005-0000-0000-000029090000}"/>
    <cellStyle name="Comma 8 2 3 2 4 2" xfId="2029" xr:uid="{00000000-0005-0000-0000-00002A090000}"/>
    <cellStyle name="Comma 8 2 3 2 5" xfId="1491" xr:uid="{00000000-0005-0000-0000-00002B090000}"/>
    <cellStyle name="Comma 8 2 3 2 6" xfId="2572" xr:uid="{00000000-0005-0000-0000-00002C090000}"/>
    <cellStyle name="Comma 8 2 3 2 7" xfId="411" xr:uid="{00000000-0005-0000-0000-00002D090000}"/>
    <cellStyle name="Comma 8 2 3 3" xfId="193" xr:uid="{00000000-0005-0000-0000-00002E090000}"/>
    <cellStyle name="Comma 8 2 3 3 2" xfId="740" xr:uid="{00000000-0005-0000-0000-00002F090000}"/>
    <cellStyle name="Comma 8 2 3 3 2 2" xfId="1278" xr:uid="{00000000-0005-0000-0000-000030090000}"/>
    <cellStyle name="Comma 8 2 3 3 2 2 2" xfId="2358" xr:uid="{00000000-0005-0000-0000-000031090000}"/>
    <cellStyle name="Comma 8 2 3 3 2 3" xfId="1820" xr:uid="{00000000-0005-0000-0000-000032090000}"/>
    <cellStyle name="Comma 8 2 3 3 3" xfId="1011" xr:uid="{00000000-0005-0000-0000-000033090000}"/>
    <cellStyle name="Comma 8 2 3 3 3 2" xfId="2091" xr:uid="{00000000-0005-0000-0000-000034090000}"/>
    <cellStyle name="Comma 8 2 3 3 4" xfId="1553" xr:uid="{00000000-0005-0000-0000-000035090000}"/>
    <cellStyle name="Comma 8 2 3 3 5" xfId="2634" xr:uid="{00000000-0005-0000-0000-000036090000}"/>
    <cellStyle name="Comma 8 2 3 3 6" xfId="473" xr:uid="{00000000-0005-0000-0000-000037090000}"/>
    <cellStyle name="Comma 8 2 3 4" xfId="616" xr:uid="{00000000-0005-0000-0000-000038090000}"/>
    <cellStyle name="Comma 8 2 3 4 2" xfId="1154" xr:uid="{00000000-0005-0000-0000-000039090000}"/>
    <cellStyle name="Comma 8 2 3 4 2 2" xfId="2234" xr:uid="{00000000-0005-0000-0000-00003A090000}"/>
    <cellStyle name="Comma 8 2 3 4 3" xfId="1696" xr:uid="{00000000-0005-0000-0000-00003B090000}"/>
    <cellStyle name="Comma 8 2 3 5" xfId="887" xr:uid="{00000000-0005-0000-0000-00003C090000}"/>
    <cellStyle name="Comma 8 2 3 5 2" xfId="1967" xr:uid="{00000000-0005-0000-0000-00003D090000}"/>
    <cellStyle name="Comma 8 2 3 6" xfId="1429" xr:uid="{00000000-0005-0000-0000-00003E090000}"/>
    <cellStyle name="Comma 8 2 3 7" xfId="2510" xr:uid="{00000000-0005-0000-0000-00003F090000}"/>
    <cellStyle name="Comma 8 2 3 8" xfId="349" xr:uid="{00000000-0005-0000-0000-000040090000}"/>
    <cellStyle name="Comma 8 2 4" xfId="99" xr:uid="{00000000-0005-0000-0000-000041090000}"/>
    <cellStyle name="Comma 8 2 4 2" xfId="225" xr:uid="{00000000-0005-0000-0000-000042090000}"/>
    <cellStyle name="Comma 8 2 4 2 2" xfId="772" xr:uid="{00000000-0005-0000-0000-000043090000}"/>
    <cellStyle name="Comma 8 2 4 2 2 2" xfId="1310" xr:uid="{00000000-0005-0000-0000-000044090000}"/>
    <cellStyle name="Comma 8 2 4 2 2 2 2" xfId="2390" xr:uid="{00000000-0005-0000-0000-000045090000}"/>
    <cellStyle name="Comma 8 2 4 2 2 3" xfId="1852" xr:uid="{00000000-0005-0000-0000-000046090000}"/>
    <cellStyle name="Comma 8 2 4 2 3" xfId="1043" xr:uid="{00000000-0005-0000-0000-000047090000}"/>
    <cellStyle name="Comma 8 2 4 2 3 2" xfId="2123" xr:uid="{00000000-0005-0000-0000-000048090000}"/>
    <cellStyle name="Comma 8 2 4 2 4" xfId="1585" xr:uid="{00000000-0005-0000-0000-000049090000}"/>
    <cellStyle name="Comma 8 2 4 2 5" xfId="2666" xr:uid="{00000000-0005-0000-0000-00004A090000}"/>
    <cellStyle name="Comma 8 2 4 2 6" xfId="505" xr:uid="{00000000-0005-0000-0000-00004B090000}"/>
    <cellStyle name="Comma 8 2 4 3" xfId="646" xr:uid="{00000000-0005-0000-0000-00004C090000}"/>
    <cellStyle name="Comma 8 2 4 3 2" xfId="1184" xr:uid="{00000000-0005-0000-0000-00004D090000}"/>
    <cellStyle name="Comma 8 2 4 3 2 2" xfId="2264" xr:uid="{00000000-0005-0000-0000-00004E090000}"/>
    <cellStyle name="Comma 8 2 4 3 3" xfId="1726" xr:uid="{00000000-0005-0000-0000-00004F090000}"/>
    <cellStyle name="Comma 8 2 4 4" xfId="917" xr:uid="{00000000-0005-0000-0000-000050090000}"/>
    <cellStyle name="Comma 8 2 4 4 2" xfId="1997" xr:uid="{00000000-0005-0000-0000-000051090000}"/>
    <cellStyle name="Comma 8 2 4 5" xfId="1459" xr:uid="{00000000-0005-0000-0000-000052090000}"/>
    <cellStyle name="Comma 8 2 4 6" xfId="2540" xr:uid="{00000000-0005-0000-0000-000053090000}"/>
    <cellStyle name="Comma 8 2 4 7" xfId="379" xr:uid="{00000000-0005-0000-0000-000054090000}"/>
    <cellStyle name="Comma 8 2 5" xfId="161" xr:uid="{00000000-0005-0000-0000-000055090000}"/>
    <cellStyle name="Comma 8 2 5 2" xfId="708" xr:uid="{00000000-0005-0000-0000-000056090000}"/>
    <cellStyle name="Comma 8 2 5 2 2" xfId="1246" xr:uid="{00000000-0005-0000-0000-000057090000}"/>
    <cellStyle name="Comma 8 2 5 2 2 2" xfId="2326" xr:uid="{00000000-0005-0000-0000-000058090000}"/>
    <cellStyle name="Comma 8 2 5 2 3" xfId="1788" xr:uid="{00000000-0005-0000-0000-000059090000}"/>
    <cellStyle name="Comma 8 2 5 3" xfId="979" xr:uid="{00000000-0005-0000-0000-00005A090000}"/>
    <cellStyle name="Comma 8 2 5 3 2" xfId="2059" xr:uid="{00000000-0005-0000-0000-00005B090000}"/>
    <cellStyle name="Comma 8 2 5 4" xfId="1521" xr:uid="{00000000-0005-0000-0000-00005C090000}"/>
    <cellStyle name="Comma 8 2 5 5" xfId="2602" xr:uid="{00000000-0005-0000-0000-00005D090000}"/>
    <cellStyle name="Comma 8 2 5 6" xfId="441" xr:uid="{00000000-0005-0000-0000-00005E090000}"/>
    <cellStyle name="Comma 8 2 6" xfId="588" xr:uid="{00000000-0005-0000-0000-00005F090000}"/>
    <cellStyle name="Comma 8 2 6 2" xfId="1126" xr:uid="{00000000-0005-0000-0000-000060090000}"/>
    <cellStyle name="Comma 8 2 6 2 2" xfId="2206" xr:uid="{00000000-0005-0000-0000-000061090000}"/>
    <cellStyle name="Comma 8 2 6 3" xfId="1668" xr:uid="{00000000-0005-0000-0000-000062090000}"/>
    <cellStyle name="Comma 8 2 7" xfId="859" xr:uid="{00000000-0005-0000-0000-000063090000}"/>
    <cellStyle name="Comma 8 2 7 2" xfId="1939" xr:uid="{00000000-0005-0000-0000-000064090000}"/>
    <cellStyle name="Comma 8 2 8" xfId="1401" xr:uid="{00000000-0005-0000-0000-000065090000}"/>
    <cellStyle name="Comma 8 2 9" xfId="2482" xr:uid="{00000000-0005-0000-0000-000066090000}"/>
    <cellStyle name="Comma 8 3" xfId="50" xr:uid="{00000000-0005-0000-0000-000067090000}"/>
    <cellStyle name="Comma 8 3 2" xfId="79" xr:uid="{00000000-0005-0000-0000-000068090000}"/>
    <cellStyle name="Comma 8 3 2 2" xfId="141" xr:uid="{00000000-0005-0000-0000-000069090000}"/>
    <cellStyle name="Comma 8 3 2 2 2" xfId="267" xr:uid="{00000000-0005-0000-0000-00006A090000}"/>
    <cellStyle name="Comma 8 3 2 2 2 2" xfId="814" xr:uid="{00000000-0005-0000-0000-00006B090000}"/>
    <cellStyle name="Comma 8 3 2 2 2 2 2" xfId="1352" xr:uid="{00000000-0005-0000-0000-00006C090000}"/>
    <cellStyle name="Comma 8 3 2 2 2 2 2 2" xfId="2432" xr:uid="{00000000-0005-0000-0000-00006D090000}"/>
    <cellStyle name="Comma 8 3 2 2 2 2 3" xfId="1894" xr:uid="{00000000-0005-0000-0000-00006E090000}"/>
    <cellStyle name="Comma 8 3 2 2 2 3" xfId="1085" xr:uid="{00000000-0005-0000-0000-00006F090000}"/>
    <cellStyle name="Comma 8 3 2 2 2 3 2" xfId="2165" xr:uid="{00000000-0005-0000-0000-000070090000}"/>
    <cellStyle name="Comma 8 3 2 2 2 4" xfId="1627" xr:uid="{00000000-0005-0000-0000-000071090000}"/>
    <cellStyle name="Comma 8 3 2 2 2 5" xfId="2708" xr:uid="{00000000-0005-0000-0000-000072090000}"/>
    <cellStyle name="Comma 8 3 2 2 2 6" xfId="547" xr:uid="{00000000-0005-0000-0000-000073090000}"/>
    <cellStyle name="Comma 8 3 2 2 3" xfId="688" xr:uid="{00000000-0005-0000-0000-000074090000}"/>
    <cellStyle name="Comma 8 3 2 2 3 2" xfId="1226" xr:uid="{00000000-0005-0000-0000-000075090000}"/>
    <cellStyle name="Comma 8 3 2 2 3 2 2" xfId="2306" xr:uid="{00000000-0005-0000-0000-000076090000}"/>
    <cellStyle name="Comma 8 3 2 2 3 3" xfId="1768" xr:uid="{00000000-0005-0000-0000-000077090000}"/>
    <cellStyle name="Comma 8 3 2 2 4" xfId="959" xr:uid="{00000000-0005-0000-0000-000078090000}"/>
    <cellStyle name="Comma 8 3 2 2 4 2" xfId="2039" xr:uid="{00000000-0005-0000-0000-000079090000}"/>
    <cellStyle name="Comma 8 3 2 2 5" xfId="1501" xr:uid="{00000000-0005-0000-0000-00007A090000}"/>
    <cellStyle name="Comma 8 3 2 2 6" xfId="2582" xr:uid="{00000000-0005-0000-0000-00007B090000}"/>
    <cellStyle name="Comma 8 3 2 2 7" xfId="421" xr:uid="{00000000-0005-0000-0000-00007C090000}"/>
    <cellStyle name="Comma 8 3 2 3" xfId="203" xr:uid="{00000000-0005-0000-0000-00007D090000}"/>
    <cellStyle name="Comma 8 3 2 3 2" xfId="750" xr:uid="{00000000-0005-0000-0000-00007E090000}"/>
    <cellStyle name="Comma 8 3 2 3 2 2" xfId="1288" xr:uid="{00000000-0005-0000-0000-00007F090000}"/>
    <cellStyle name="Comma 8 3 2 3 2 2 2" xfId="2368" xr:uid="{00000000-0005-0000-0000-000080090000}"/>
    <cellStyle name="Comma 8 3 2 3 2 3" xfId="1830" xr:uid="{00000000-0005-0000-0000-000081090000}"/>
    <cellStyle name="Comma 8 3 2 3 3" xfId="1021" xr:uid="{00000000-0005-0000-0000-000082090000}"/>
    <cellStyle name="Comma 8 3 2 3 3 2" xfId="2101" xr:uid="{00000000-0005-0000-0000-000083090000}"/>
    <cellStyle name="Comma 8 3 2 3 4" xfId="1563" xr:uid="{00000000-0005-0000-0000-000084090000}"/>
    <cellStyle name="Comma 8 3 2 3 5" xfId="2644" xr:uid="{00000000-0005-0000-0000-000085090000}"/>
    <cellStyle name="Comma 8 3 2 3 6" xfId="483" xr:uid="{00000000-0005-0000-0000-000086090000}"/>
    <cellStyle name="Comma 8 3 2 4" xfId="626" xr:uid="{00000000-0005-0000-0000-000087090000}"/>
    <cellStyle name="Comma 8 3 2 4 2" xfId="1164" xr:uid="{00000000-0005-0000-0000-000088090000}"/>
    <cellStyle name="Comma 8 3 2 4 2 2" xfId="2244" xr:uid="{00000000-0005-0000-0000-000089090000}"/>
    <cellStyle name="Comma 8 3 2 4 3" xfId="1706" xr:uid="{00000000-0005-0000-0000-00008A090000}"/>
    <cellStyle name="Comma 8 3 2 5" xfId="897" xr:uid="{00000000-0005-0000-0000-00008B090000}"/>
    <cellStyle name="Comma 8 3 2 5 2" xfId="1977" xr:uid="{00000000-0005-0000-0000-00008C090000}"/>
    <cellStyle name="Comma 8 3 2 6" xfId="1439" xr:uid="{00000000-0005-0000-0000-00008D090000}"/>
    <cellStyle name="Comma 8 3 2 7" xfId="2520" xr:uid="{00000000-0005-0000-0000-00008E090000}"/>
    <cellStyle name="Comma 8 3 2 8" xfId="359" xr:uid="{00000000-0005-0000-0000-00008F090000}"/>
    <cellStyle name="Comma 8 3 3" xfId="109" xr:uid="{00000000-0005-0000-0000-000090090000}"/>
    <cellStyle name="Comma 8 3 3 2" xfId="235" xr:uid="{00000000-0005-0000-0000-000091090000}"/>
    <cellStyle name="Comma 8 3 3 2 2" xfId="782" xr:uid="{00000000-0005-0000-0000-000092090000}"/>
    <cellStyle name="Comma 8 3 3 2 2 2" xfId="1320" xr:uid="{00000000-0005-0000-0000-000093090000}"/>
    <cellStyle name="Comma 8 3 3 2 2 2 2" xfId="2400" xr:uid="{00000000-0005-0000-0000-000094090000}"/>
    <cellStyle name="Comma 8 3 3 2 2 3" xfId="1862" xr:uid="{00000000-0005-0000-0000-000095090000}"/>
    <cellStyle name="Comma 8 3 3 2 3" xfId="1053" xr:uid="{00000000-0005-0000-0000-000096090000}"/>
    <cellStyle name="Comma 8 3 3 2 3 2" xfId="2133" xr:uid="{00000000-0005-0000-0000-000097090000}"/>
    <cellStyle name="Comma 8 3 3 2 4" xfId="1595" xr:uid="{00000000-0005-0000-0000-000098090000}"/>
    <cellStyle name="Comma 8 3 3 2 5" xfId="2676" xr:uid="{00000000-0005-0000-0000-000099090000}"/>
    <cellStyle name="Comma 8 3 3 2 6" xfId="515" xr:uid="{00000000-0005-0000-0000-00009A090000}"/>
    <cellStyle name="Comma 8 3 3 3" xfId="656" xr:uid="{00000000-0005-0000-0000-00009B090000}"/>
    <cellStyle name="Comma 8 3 3 3 2" xfId="1194" xr:uid="{00000000-0005-0000-0000-00009C090000}"/>
    <cellStyle name="Comma 8 3 3 3 2 2" xfId="2274" xr:uid="{00000000-0005-0000-0000-00009D090000}"/>
    <cellStyle name="Comma 8 3 3 3 3" xfId="1736" xr:uid="{00000000-0005-0000-0000-00009E090000}"/>
    <cellStyle name="Comma 8 3 3 4" xfId="927" xr:uid="{00000000-0005-0000-0000-00009F090000}"/>
    <cellStyle name="Comma 8 3 3 4 2" xfId="2007" xr:uid="{00000000-0005-0000-0000-0000A0090000}"/>
    <cellStyle name="Comma 8 3 3 5" xfId="1469" xr:uid="{00000000-0005-0000-0000-0000A1090000}"/>
    <cellStyle name="Comma 8 3 3 6" xfId="2550" xr:uid="{00000000-0005-0000-0000-0000A2090000}"/>
    <cellStyle name="Comma 8 3 3 7" xfId="389" xr:uid="{00000000-0005-0000-0000-0000A3090000}"/>
    <cellStyle name="Comma 8 3 4" xfId="171" xr:uid="{00000000-0005-0000-0000-0000A4090000}"/>
    <cellStyle name="Comma 8 3 4 2" xfId="718" xr:uid="{00000000-0005-0000-0000-0000A5090000}"/>
    <cellStyle name="Comma 8 3 4 2 2" xfId="1256" xr:uid="{00000000-0005-0000-0000-0000A6090000}"/>
    <cellStyle name="Comma 8 3 4 2 2 2" xfId="2336" xr:uid="{00000000-0005-0000-0000-0000A7090000}"/>
    <cellStyle name="Comma 8 3 4 2 3" xfId="1798" xr:uid="{00000000-0005-0000-0000-0000A8090000}"/>
    <cellStyle name="Comma 8 3 4 3" xfId="989" xr:uid="{00000000-0005-0000-0000-0000A9090000}"/>
    <cellStyle name="Comma 8 3 4 3 2" xfId="2069" xr:uid="{00000000-0005-0000-0000-0000AA090000}"/>
    <cellStyle name="Comma 8 3 4 4" xfId="1531" xr:uid="{00000000-0005-0000-0000-0000AB090000}"/>
    <cellStyle name="Comma 8 3 4 5" xfId="2612" xr:uid="{00000000-0005-0000-0000-0000AC090000}"/>
    <cellStyle name="Comma 8 3 4 6" xfId="451" xr:uid="{00000000-0005-0000-0000-0000AD090000}"/>
    <cellStyle name="Comma 8 3 5" xfId="597" xr:uid="{00000000-0005-0000-0000-0000AE090000}"/>
    <cellStyle name="Comma 8 3 5 2" xfId="1135" xr:uid="{00000000-0005-0000-0000-0000AF090000}"/>
    <cellStyle name="Comma 8 3 5 2 2" xfId="2215" xr:uid="{00000000-0005-0000-0000-0000B0090000}"/>
    <cellStyle name="Comma 8 3 5 3" xfId="1677" xr:uid="{00000000-0005-0000-0000-0000B1090000}"/>
    <cellStyle name="Comma 8 3 6" xfId="868" xr:uid="{00000000-0005-0000-0000-0000B2090000}"/>
    <cellStyle name="Comma 8 3 6 2" xfId="1948" xr:uid="{00000000-0005-0000-0000-0000B3090000}"/>
    <cellStyle name="Comma 8 3 7" xfId="1410" xr:uid="{00000000-0005-0000-0000-0000B4090000}"/>
    <cellStyle name="Comma 8 3 8" xfId="2491" xr:uid="{00000000-0005-0000-0000-0000B5090000}"/>
    <cellStyle name="Comma 8 3 9" xfId="330" xr:uid="{00000000-0005-0000-0000-0000B6090000}"/>
    <cellStyle name="Comma 8 4" xfId="64" xr:uid="{00000000-0005-0000-0000-0000B7090000}"/>
    <cellStyle name="Comma 8 4 2" xfId="126" xr:uid="{00000000-0005-0000-0000-0000B8090000}"/>
    <cellStyle name="Comma 8 4 2 2" xfId="252" xr:uid="{00000000-0005-0000-0000-0000B9090000}"/>
    <cellStyle name="Comma 8 4 2 2 2" xfId="799" xr:uid="{00000000-0005-0000-0000-0000BA090000}"/>
    <cellStyle name="Comma 8 4 2 2 2 2" xfId="1337" xr:uid="{00000000-0005-0000-0000-0000BB090000}"/>
    <cellStyle name="Comma 8 4 2 2 2 2 2" xfId="2417" xr:uid="{00000000-0005-0000-0000-0000BC090000}"/>
    <cellStyle name="Comma 8 4 2 2 2 3" xfId="1879" xr:uid="{00000000-0005-0000-0000-0000BD090000}"/>
    <cellStyle name="Comma 8 4 2 2 3" xfId="1070" xr:uid="{00000000-0005-0000-0000-0000BE090000}"/>
    <cellStyle name="Comma 8 4 2 2 3 2" xfId="2150" xr:uid="{00000000-0005-0000-0000-0000BF090000}"/>
    <cellStyle name="Comma 8 4 2 2 4" xfId="1612" xr:uid="{00000000-0005-0000-0000-0000C0090000}"/>
    <cellStyle name="Comma 8 4 2 2 5" xfId="2693" xr:uid="{00000000-0005-0000-0000-0000C1090000}"/>
    <cellStyle name="Comma 8 4 2 2 6" xfId="532" xr:uid="{00000000-0005-0000-0000-0000C2090000}"/>
    <cellStyle name="Comma 8 4 2 3" xfId="673" xr:uid="{00000000-0005-0000-0000-0000C3090000}"/>
    <cellStyle name="Comma 8 4 2 3 2" xfId="1211" xr:uid="{00000000-0005-0000-0000-0000C4090000}"/>
    <cellStyle name="Comma 8 4 2 3 2 2" xfId="2291" xr:uid="{00000000-0005-0000-0000-0000C5090000}"/>
    <cellStyle name="Comma 8 4 2 3 3" xfId="1753" xr:uid="{00000000-0005-0000-0000-0000C6090000}"/>
    <cellStyle name="Comma 8 4 2 4" xfId="944" xr:uid="{00000000-0005-0000-0000-0000C7090000}"/>
    <cellStyle name="Comma 8 4 2 4 2" xfId="2024" xr:uid="{00000000-0005-0000-0000-0000C8090000}"/>
    <cellStyle name="Comma 8 4 2 5" xfId="1486" xr:uid="{00000000-0005-0000-0000-0000C9090000}"/>
    <cellStyle name="Comma 8 4 2 6" xfId="2567" xr:uid="{00000000-0005-0000-0000-0000CA090000}"/>
    <cellStyle name="Comma 8 4 2 7" xfId="406" xr:uid="{00000000-0005-0000-0000-0000CB090000}"/>
    <cellStyle name="Comma 8 4 3" xfId="188" xr:uid="{00000000-0005-0000-0000-0000CC090000}"/>
    <cellStyle name="Comma 8 4 3 2" xfId="735" xr:uid="{00000000-0005-0000-0000-0000CD090000}"/>
    <cellStyle name="Comma 8 4 3 2 2" xfId="1273" xr:uid="{00000000-0005-0000-0000-0000CE090000}"/>
    <cellStyle name="Comma 8 4 3 2 2 2" xfId="2353" xr:uid="{00000000-0005-0000-0000-0000CF090000}"/>
    <cellStyle name="Comma 8 4 3 2 3" xfId="1815" xr:uid="{00000000-0005-0000-0000-0000D0090000}"/>
    <cellStyle name="Comma 8 4 3 3" xfId="1006" xr:uid="{00000000-0005-0000-0000-0000D1090000}"/>
    <cellStyle name="Comma 8 4 3 3 2" xfId="2086" xr:uid="{00000000-0005-0000-0000-0000D2090000}"/>
    <cellStyle name="Comma 8 4 3 4" xfId="1548" xr:uid="{00000000-0005-0000-0000-0000D3090000}"/>
    <cellStyle name="Comma 8 4 3 5" xfId="2629" xr:uid="{00000000-0005-0000-0000-0000D4090000}"/>
    <cellStyle name="Comma 8 4 3 6" xfId="468" xr:uid="{00000000-0005-0000-0000-0000D5090000}"/>
    <cellStyle name="Comma 8 4 4" xfId="611" xr:uid="{00000000-0005-0000-0000-0000D6090000}"/>
    <cellStyle name="Comma 8 4 4 2" xfId="1149" xr:uid="{00000000-0005-0000-0000-0000D7090000}"/>
    <cellStyle name="Comma 8 4 4 2 2" xfId="2229" xr:uid="{00000000-0005-0000-0000-0000D8090000}"/>
    <cellStyle name="Comma 8 4 4 3" xfId="1691" xr:uid="{00000000-0005-0000-0000-0000D9090000}"/>
    <cellStyle name="Comma 8 4 5" xfId="882" xr:uid="{00000000-0005-0000-0000-0000DA090000}"/>
    <cellStyle name="Comma 8 4 5 2" xfId="1962" xr:uid="{00000000-0005-0000-0000-0000DB090000}"/>
    <cellStyle name="Comma 8 4 6" xfId="1424" xr:uid="{00000000-0005-0000-0000-0000DC090000}"/>
    <cellStyle name="Comma 8 4 7" xfId="2505" xr:uid="{00000000-0005-0000-0000-0000DD090000}"/>
    <cellStyle name="Comma 8 4 8" xfId="344" xr:uid="{00000000-0005-0000-0000-0000DE090000}"/>
    <cellStyle name="Comma 8 5" xfId="94" xr:uid="{00000000-0005-0000-0000-0000DF090000}"/>
    <cellStyle name="Comma 8 5 2" xfId="220" xr:uid="{00000000-0005-0000-0000-0000E0090000}"/>
    <cellStyle name="Comma 8 5 2 2" xfId="767" xr:uid="{00000000-0005-0000-0000-0000E1090000}"/>
    <cellStyle name="Comma 8 5 2 2 2" xfId="1305" xr:uid="{00000000-0005-0000-0000-0000E2090000}"/>
    <cellStyle name="Comma 8 5 2 2 2 2" xfId="2385" xr:uid="{00000000-0005-0000-0000-0000E3090000}"/>
    <cellStyle name="Comma 8 5 2 2 3" xfId="1847" xr:uid="{00000000-0005-0000-0000-0000E4090000}"/>
    <cellStyle name="Comma 8 5 2 3" xfId="1038" xr:uid="{00000000-0005-0000-0000-0000E5090000}"/>
    <cellStyle name="Comma 8 5 2 3 2" xfId="2118" xr:uid="{00000000-0005-0000-0000-0000E6090000}"/>
    <cellStyle name="Comma 8 5 2 4" xfId="1580" xr:uid="{00000000-0005-0000-0000-0000E7090000}"/>
    <cellStyle name="Comma 8 5 2 5" xfId="2661" xr:uid="{00000000-0005-0000-0000-0000E8090000}"/>
    <cellStyle name="Comma 8 5 2 6" xfId="500" xr:uid="{00000000-0005-0000-0000-0000E9090000}"/>
    <cellStyle name="Comma 8 5 3" xfId="641" xr:uid="{00000000-0005-0000-0000-0000EA090000}"/>
    <cellStyle name="Comma 8 5 3 2" xfId="1179" xr:uid="{00000000-0005-0000-0000-0000EB090000}"/>
    <cellStyle name="Comma 8 5 3 2 2" xfId="2259" xr:uid="{00000000-0005-0000-0000-0000EC090000}"/>
    <cellStyle name="Comma 8 5 3 3" xfId="1721" xr:uid="{00000000-0005-0000-0000-0000ED090000}"/>
    <cellStyle name="Comma 8 5 4" xfId="912" xr:uid="{00000000-0005-0000-0000-0000EE090000}"/>
    <cellStyle name="Comma 8 5 4 2" xfId="1992" xr:uid="{00000000-0005-0000-0000-0000EF090000}"/>
    <cellStyle name="Comma 8 5 5" xfId="1454" xr:uid="{00000000-0005-0000-0000-0000F0090000}"/>
    <cellStyle name="Comma 8 5 6" xfId="2535" xr:uid="{00000000-0005-0000-0000-0000F1090000}"/>
    <cellStyle name="Comma 8 5 7" xfId="374" xr:uid="{00000000-0005-0000-0000-0000F2090000}"/>
    <cellStyle name="Comma 8 6" xfId="156" xr:uid="{00000000-0005-0000-0000-0000F3090000}"/>
    <cellStyle name="Comma 8 6 2" xfId="703" xr:uid="{00000000-0005-0000-0000-0000F4090000}"/>
    <cellStyle name="Comma 8 6 2 2" xfId="1241" xr:uid="{00000000-0005-0000-0000-0000F5090000}"/>
    <cellStyle name="Comma 8 6 2 2 2" xfId="2321" xr:uid="{00000000-0005-0000-0000-0000F6090000}"/>
    <cellStyle name="Comma 8 6 2 3" xfId="1783" xr:uid="{00000000-0005-0000-0000-0000F7090000}"/>
    <cellStyle name="Comma 8 6 3" xfId="974" xr:uid="{00000000-0005-0000-0000-0000F8090000}"/>
    <cellStyle name="Comma 8 6 3 2" xfId="2054" xr:uid="{00000000-0005-0000-0000-0000F9090000}"/>
    <cellStyle name="Comma 8 6 4" xfId="1516" xr:uid="{00000000-0005-0000-0000-0000FA090000}"/>
    <cellStyle name="Comma 8 6 5" xfId="2597" xr:uid="{00000000-0005-0000-0000-0000FB090000}"/>
    <cellStyle name="Comma 8 6 6" xfId="436" xr:uid="{00000000-0005-0000-0000-0000FC090000}"/>
    <cellStyle name="Comma 8 7" xfId="584" xr:uid="{00000000-0005-0000-0000-0000FD090000}"/>
    <cellStyle name="Comma 8 7 2" xfId="1122" xr:uid="{00000000-0005-0000-0000-0000FE090000}"/>
    <cellStyle name="Comma 8 7 2 2" xfId="2202" xr:uid="{00000000-0005-0000-0000-0000FF090000}"/>
    <cellStyle name="Comma 8 7 3" xfId="1664" xr:uid="{00000000-0005-0000-0000-0000000A0000}"/>
    <cellStyle name="Comma 8 8" xfId="855" xr:uid="{00000000-0005-0000-0000-0000010A0000}"/>
    <cellStyle name="Comma 8 8 2" xfId="1935" xr:uid="{00000000-0005-0000-0000-0000020A0000}"/>
    <cellStyle name="Comma 8 9" xfId="1397" xr:uid="{00000000-0005-0000-0000-0000030A0000}"/>
    <cellStyle name="Comma 9" xfId="39" xr:uid="{00000000-0005-0000-0000-0000040A0000}"/>
    <cellStyle name="Comma 9 10" xfId="319" xr:uid="{00000000-0005-0000-0000-0000050A0000}"/>
    <cellStyle name="Comma 9 2" xfId="52" xr:uid="{00000000-0005-0000-0000-0000060A0000}"/>
    <cellStyle name="Comma 9 2 2" xfId="81" xr:uid="{00000000-0005-0000-0000-0000070A0000}"/>
    <cellStyle name="Comma 9 2 2 2" xfId="143" xr:uid="{00000000-0005-0000-0000-0000080A0000}"/>
    <cellStyle name="Comma 9 2 2 2 2" xfId="269" xr:uid="{00000000-0005-0000-0000-0000090A0000}"/>
    <cellStyle name="Comma 9 2 2 2 2 2" xfId="816" xr:uid="{00000000-0005-0000-0000-00000A0A0000}"/>
    <cellStyle name="Comma 9 2 2 2 2 2 2" xfId="1354" xr:uid="{00000000-0005-0000-0000-00000B0A0000}"/>
    <cellStyle name="Comma 9 2 2 2 2 2 2 2" xfId="2434" xr:uid="{00000000-0005-0000-0000-00000C0A0000}"/>
    <cellStyle name="Comma 9 2 2 2 2 2 3" xfId="1896" xr:uid="{00000000-0005-0000-0000-00000D0A0000}"/>
    <cellStyle name="Comma 9 2 2 2 2 3" xfId="1087" xr:uid="{00000000-0005-0000-0000-00000E0A0000}"/>
    <cellStyle name="Comma 9 2 2 2 2 3 2" xfId="2167" xr:uid="{00000000-0005-0000-0000-00000F0A0000}"/>
    <cellStyle name="Comma 9 2 2 2 2 4" xfId="1629" xr:uid="{00000000-0005-0000-0000-0000100A0000}"/>
    <cellStyle name="Comma 9 2 2 2 2 5" xfId="2710" xr:uid="{00000000-0005-0000-0000-0000110A0000}"/>
    <cellStyle name="Comma 9 2 2 2 2 6" xfId="549" xr:uid="{00000000-0005-0000-0000-0000120A0000}"/>
    <cellStyle name="Comma 9 2 2 2 3" xfId="690" xr:uid="{00000000-0005-0000-0000-0000130A0000}"/>
    <cellStyle name="Comma 9 2 2 2 3 2" xfId="1228" xr:uid="{00000000-0005-0000-0000-0000140A0000}"/>
    <cellStyle name="Comma 9 2 2 2 3 2 2" xfId="2308" xr:uid="{00000000-0005-0000-0000-0000150A0000}"/>
    <cellStyle name="Comma 9 2 2 2 3 3" xfId="1770" xr:uid="{00000000-0005-0000-0000-0000160A0000}"/>
    <cellStyle name="Comma 9 2 2 2 4" xfId="961" xr:uid="{00000000-0005-0000-0000-0000170A0000}"/>
    <cellStyle name="Comma 9 2 2 2 4 2" xfId="2041" xr:uid="{00000000-0005-0000-0000-0000180A0000}"/>
    <cellStyle name="Comma 9 2 2 2 5" xfId="1503" xr:uid="{00000000-0005-0000-0000-0000190A0000}"/>
    <cellStyle name="Comma 9 2 2 2 6" xfId="2584" xr:uid="{00000000-0005-0000-0000-00001A0A0000}"/>
    <cellStyle name="Comma 9 2 2 2 7" xfId="423" xr:uid="{00000000-0005-0000-0000-00001B0A0000}"/>
    <cellStyle name="Comma 9 2 2 3" xfId="205" xr:uid="{00000000-0005-0000-0000-00001C0A0000}"/>
    <cellStyle name="Comma 9 2 2 3 2" xfId="752" xr:uid="{00000000-0005-0000-0000-00001D0A0000}"/>
    <cellStyle name="Comma 9 2 2 3 2 2" xfId="1290" xr:uid="{00000000-0005-0000-0000-00001E0A0000}"/>
    <cellStyle name="Comma 9 2 2 3 2 2 2" xfId="2370" xr:uid="{00000000-0005-0000-0000-00001F0A0000}"/>
    <cellStyle name="Comma 9 2 2 3 2 3" xfId="1832" xr:uid="{00000000-0005-0000-0000-0000200A0000}"/>
    <cellStyle name="Comma 9 2 2 3 3" xfId="1023" xr:uid="{00000000-0005-0000-0000-0000210A0000}"/>
    <cellStyle name="Comma 9 2 2 3 3 2" xfId="2103" xr:uid="{00000000-0005-0000-0000-0000220A0000}"/>
    <cellStyle name="Comma 9 2 2 3 4" xfId="1565" xr:uid="{00000000-0005-0000-0000-0000230A0000}"/>
    <cellStyle name="Comma 9 2 2 3 5" xfId="2646" xr:uid="{00000000-0005-0000-0000-0000240A0000}"/>
    <cellStyle name="Comma 9 2 2 3 6" xfId="485" xr:uid="{00000000-0005-0000-0000-0000250A0000}"/>
    <cellStyle name="Comma 9 2 2 4" xfId="628" xr:uid="{00000000-0005-0000-0000-0000260A0000}"/>
    <cellStyle name="Comma 9 2 2 4 2" xfId="1166" xr:uid="{00000000-0005-0000-0000-0000270A0000}"/>
    <cellStyle name="Comma 9 2 2 4 2 2" xfId="2246" xr:uid="{00000000-0005-0000-0000-0000280A0000}"/>
    <cellStyle name="Comma 9 2 2 4 3" xfId="1708" xr:uid="{00000000-0005-0000-0000-0000290A0000}"/>
    <cellStyle name="Comma 9 2 2 5" xfId="899" xr:uid="{00000000-0005-0000-0000-00002A0A0000}"/>
    <cellStyle name="Comma 9 2 2 5 2" xfId="1979" xr:uid="{00000000-0005-0000-0000-00002B0A0000}"/>
    <cellStyle name="Comma 9 2 2 6" xfId="1441" xr:uid="{00000000-0005-0000-0000-00002C0A0000}"/>
    <cellStyle name="Comma 9 2 2 7" xfId="2522" xr:uid="{00000000-0005-0000-0000-00002D0A0000}"/>
    <cellStyle name="Comma 9 2 2 8" xfId="361" xr:uid="{00000000-0005-0000-0000-00002E0A0000}"/>
    <cellStyle name="Comma 9 2 3" xfId="111" xr:uid="{00000000-0005-0000-0000-00002F0A0000}"/>
    <cellStyle name="Comma 9 2 3 2" xfId="237" xr:uid="{00000000-0005-0000-0000-0000300A0000}"/>
    <cellStyle name="Comma 9 2 3 2 2" xfId="784" xr:uid="{00000000-0005-0000-0000-0000310A0000}"/>
    <cellStyle name="Comma 9 2 3 2 2 2" xfId="1322" xr:uid="{00000000-0005-0000-0000-0000320A0000}"/>
    <cellStyle name="Comma 9 2 3 2 2 2 2" xfId="2402" xr:uid="{00000000-0005-0000-0000-0000330A0000}"/>
    <cellStyle name="Comma 9 2 3 2 2 3" xfId="1864" xr:uid="{00000000-0005-0000-0000-0000340A0000}"/>
    <cellStyle name="Comma 9 2 3 2 3" xfId="1055" xr:uid="{00000000-0005-0000-0000-0000350A0000}"/>
    <cellStyle name="Comma 9 2 3 2 3 2" xfId="2135" xr:uid="{00000000-0005-0000-0000-0000360A0000}"/>
    <cellStyle name="Comma 9 2 3 2 4" xfId="1597" xr:uid="{00000000-0005-0000-0000-0000370A0000}"/>
    <cellStyle name="Comma 9 2 3 2 5" xfId="2678" xr:uid="{00000000-0005-0000-0000-0000380A0000}"/>
    <cellStyle name="Comma 9 2 3 2 6" xfId="517" xr:uid="{00000000-0005-0000-0000-0000390A0000}"/>
    <cellStyle name="Comma 9 2 3 3" xfId="658" xr:uid="{00000000-0005-0000-0000-00003A0A0000}"/>
    <cellStyle name="Comma 9 2 3 3 2" xfId="1196" xr:uid="{00000000-0005-0000-0000-00003B0A0000}"/>
    <cellStyle name="Comma 9 2 3 3 2 2" xfId="2276" xr:uid="{00000000-0005-0000-0000-00003C0A0000}"/>
    <cellStyle name="Comma 9 2 3 3 3" xfId="1738" xr:uid="{00000000-0005-0000-0000-00003D0A0000}"/>
    <cellStyle name="Comma 9 2 3 4" xfId="929" xr:uid="{00000000-0005-0000-0000-00003E0A0000}"/>
    <cellStyle name="Comma 9 2 3 4 2" xfId="2009" xr:uid="{00000000-0005-0000-0000-00003F0A0000}"/>
    <cellStyle name="Comma 9 2 3 5" xfId="1471" xr:uid="{00000000-0005-0000-0000-0000400A0000}"/>
    <cellStyle name="Comma 9 2 3 6" xfId="2552" xr:uid="{00000000-0005-0000-0000-0000410A0000}"/>
    <cellStyle name="Comma 9 2 3 7" xfId="391" xr:uid="{00000000-0005-0000-0000-0000420A0000}"/>
    <cellStyle name="Comma 9 2 4" xfId="173" xr:uid="{00000000-0005-0000-0000-0000430A0000}"/>
    <cellStyle name="Comma 9 2 4 2" xfId="720" xr:uid="{00000000-0005-0000-0000-0000440A0000}"/>
    <cellStyle name="Comma 9 2 4 2 2" xfId="1258" xr:uid="{00000000-0005-0000-0000-0000450A0000}"/>
    <cellStyle name="Comma 9 2 4 2 2 2" xfId="2338" xr:uid="{00000000-0005-0000-0000-0000460A0000}"/>
    <cellStyle name="Comma 9 2 4 2 3" xfId="1800" xr:uid="{00000000-0005-0000-0000-0000470A0000}"/>
    <cellStyle name="Comma 9 2 4 3" xfId="991" xr:uid="{00000000-0005-0000-0000-0000480A0000}"/>
    <cellStyle name="Comma 9 2 4 3 2" xfId="2071" xr:uid="{00000000-0005-0000-0000-0000490A0000}"/>
    <cellStyle name="Comma 9 2 4 4" xfId="1533" xr:uid="{00000000-0005-0000-0000-00004A0A0000}"/>
    <cellStyle name="Comma 9 2 4 5" xfId="2614" xr:uid="{00000000-0005-0000-0000-00004B0A0000}"/>
    <cellStyle name="Comma 9 2 4 6" xfId="453" xr:uid="{00000000-0005-0000-0000-00004C0A0000}"/>
    <cellStyle name="Comma 9 2 5" xfId="599" xr:uid="{00000000-0005-0000-0000-00004D0A0000}"/>
    <cellStyle name="Comma 9 2 5 2" xfId="1137" xr:uid="{00000000-0005-0000-0000-00004E0A0000}"/>
    <cellStyle name="Comma 9 2 5 2 2" xfId="2217" xr:uid="{00000000-0005-0000-0000-00004F0A0000}"/>
    <cellStyle name="Comma 9 2 5 3" xfId="1679" xr:uid="{00000000-0005-0000-0000-0000500A0000}"/>
    <cellStyle name="Comma 9 2 6" xfId="870" xr:uid="{00000000-0005-0000-0000-0000510A0000}"/>
    <cellStyle name="Comma 9 2 6 2" xfId="1950" xr:uid="{00000000-0005-0000-0000-0000520A0000}"/>
    <cellStyle name="Comma 9 2 7" xfId="1412" xr:uid="{00000000-0005-0000-0000-0000530A0000}"/>
    <cellStyle name="Comma 9 2 8" xfId="2493" xr:uid="{00000000-0005-0000-0000-0000540A0000}"/>
    <cellStyle name="Comma 9 2 9" xfId="332" xr:uid="{00000000-0005-0000-0000-0000550A0000}"/>
    <cellStyle name="Comma 9 3" xfId="66" xr:uid="{00000000-0005-0000-0000-0000560A0000}"/>
    <cellStyle name="Comma 9 3 2" xfId="128" xr:uid="{00000000-0005-0000-0000-0000570A0000}"/>
    <cellStyle name="Comma 9 3 2 2" xfId="254" xr:uid="{00000000-0005-0000-0000-0000580A0000}"/>
    <cellStyle name="Comma 9 3 2 2 2" xfId="801" xr:uid="{00000000-0005-0000-0000-0000590A0000}"/>
    <cellStyle name="Comma 9 3 2 2 2 2" xfId="1339" xr:uid="{00000000-0005-0000-0000-00005A0A0000}"/>
    <cellStyle name="Comma 9 3 2 2 2 2 2" xfId="2419" xr:uid="{00000000-0005-0000-0000-00005B0A0000}"/>
    <cellStyle name="Comma 9 3 2 2 2 3" xfId="1881" xr:uid="{00000000-0005-0000-0000-00005C0A0000}"/>
    <cellStyle name="Comma 9 3 2 2 3" xfId="1072" xr:uid="{00000000-0005-0000-0000-00005D0A0000}"/>
    <cellStyle name="Comma 9 3 2 2 3 2" xfId="2152" xr:uid="{00000000-0005-0000-0000-00005E0A0000}"/>
    <cellStyle name="Comma 9 3 2 2 4" xfId="1614" xr:uid="{00000000-0005-0000-0000-00005F0A0000}"/>
    <cellStyle name="Comma 9 3 2 2 5" xfId="2695" xr:uid="{00000000-0005-0000-0000-0000600A0000}"/>
    <cellStyle name="Comma 9 3 2 2 6" xfId="534" xr:uid="{00000000-0005-0000-0000-0000610A0000}"/>
    <cellStyle name="Comma 9 3 2 3" xfId="675" xr:uid="{00000000-0005-0000-0000-0000620A0000}"/>
    <cellStyle name="Comma 9 3 2 3 2" xfId="1213" xr:uid="{00000000-0005-0000-0000-0000630A0000}"/>
    <cellStyle name="Comma 9 3 2 3 2 2" xfId="2293" xr:uid="{00000000-0005-0000-0000-0000640A0000}"/>
    <cellStyle name="Comma 9 3 2 3 3" xfId="1755" xr:uid="{00000000-0005-0000-0000-0000650A0000}"/>
    <cellStyle name="Comma 9 3 2 4" xfId="946" xr:uid="{00000000-0005-0000-0000-0000660A0000}"/>
    <cellStyle name="Comma 9 3 2 4 2" xfId="2026" xr:uid="{00000000-0005-0000-0000-0000670A0000}"/>
    <cellStyle name="Comma 9 3 2 5" xfId="1488" xr:uid="{00000000-0005-0000-0000-0000680A0000}"/>
    <cellStyle name="Comma 9 3 2 6" xfId="2569" xr:uid="{00000000-0005-0000-0000-0000690A0000}"/>
    <cellStyle name="Comma 9 3 2 7" xfId="408" xr:uid="{00000000-0005-0000-0000-00006A0A0000}"/>
    <cellStyle name="Comma 9 3 3" xfId="190" xr:uid="{00000000-0005-0000-0000-00006B0A0000}"/>
    <cellStyle name="Comma 9 3 3 2" xfId="737" xr:uid="{00000000-0005-0000-0000-00006C0A0000}"/>
    <cellStyle name="Comma 9 3 3 2 2" xfId="1275" xr:uid="{00000000-0005-0000-0000-00006D0A0000}"/>
    <cellStyle name="Comma 9 3 3 2 2 2" xfId="2355" xr:uid="{00000000-0005-0000-0000-00006E0A0000}"/>
    <cellStyle name="Comma 9 3 3 2 3" xfId="1817" xr:uid="{00000000-0005-0000-0000-00006F0A0000}"/>
    <cellStyle name="Comma 9 3 3 3" xfId="1008" xr:uid="{00000000-0005-0000-0000-0000700A0000}"/>
    <cellStyle name="Comma 9 3 3 3 2" xfId="2088" xr:uid="{00000000-0005-0000-0000-0000710A0000}"/>
    <cellStyle name="Comma 9 3 3 4" xfId="1550" xr:uid="{00000000-0005-0000-0000-0000720A0000}"/>
    <cellStyle name="Comma 9 3 3 5" xfId="2631" xr:uid="{00000000-0005-0000-0000-0000730A0000}"/>
    <cellStyle name="Comma 9 3 3 6" xfId="470" xr:uid="{00000000-0005-0000-0000-0000740A0000}"/>
    <cellStyle name="Comma 9 3 4" xfId="613" xr:uid="{00000000-0005-0000-0000-0000750A0000}"/>
    <cellStyle name="Comma 9 3 4 2" xfId="1151" xr:uid="{00000000-0005-0000-0000-0000760A0000}"/>
    <cellStyle name="Comma 9 3 4 2 2" xfId="2231" xr:uid="{00000000-0005-0000-0000-0000770A0000}"/>
    <cellStyle name="Comma 9 3 4 3" xfId="1693" xr:uid="{00000000-0005-0000-0000-0000780A0000}"/>
    <cellStyle name="Comma 9 3 5" xfId="884" xr:uid="{00000000-0005-0000-0000-0000790A0000}"/>
    <cellStyle name="Comma 9 3 5 2" xfId="1964" xr:uid="{00000000-0005-0000-0000-00007A0A0000}"/>
    <cellStyle name="Comma 9 3 6" xfId="1426" xr:uid="{00000000-0005-0000-0000-00007B0A0000}"/>
    <cellStyle name="Comma 9 3 7" xfId="2507" xr:uid="{00000000-0005-0000-0000-00007C0A0000}"/>
    <cellStyle name="Comma 9 3 8" xfId="346" xr:uid="{00000000-0005-0000-0000-00007D0A0000}"/>
    <cellStyle name="Comma 9 4" xfId="96" xr:uid="{00000000-0005-0000-0000-00007E0A0000}"/>
    <cellStyle name="Comma 9 4 2" xfId="222" xr:uid="{00000000-0005-0000-0000-00007F0A0000}"/>
    <cellStyle name="Comma 9 4 2 2" xfId="769" xr:uid="{00000000-0005-0000-0000-0000800A0000}"/>
    <cellStyle name="Comma 9 4 2 2 2" xfId="1307" xr:uid="{00000000-0005-0000-0000-0000810A0000}"/>
    <cellStyle name="Comma 9 4 2 2 2 2" xfId="2387" xr:uid="{00000000-0005-0000-0000-0000820A0000}"/>
    <cellStyle name="Comma 9 4 2 2 3" xfId="1849" xr:uid="{00000000-0005-0000-0000-0000830A0000}"/>
    <cellStyle name="Comma 9 4 2 3" xfId="1040" xr:uid="{00000000-0005-0000-0000-0000840A0000}"/>
    <cellStyle name="Comma 9 4 2 3 2" xfId="2120" xr:uid="{00000000-0005-0000-0000-0000850A0000}"/>
    <cellStyle name="Comma 9 4 2 4" xfId="1582" xr:uid="{00000000-0005-0000-0000-0000860A0000}"/>
    <cellStyle name="Comma 9 4 2 5" xfId="2663" xr:uid="{00000000-0005-0000-0000-0000870A0000}"/>
    <cellStyle name="Comma 9 4 2 6" xfId="502" xr:uid="{00000000-0005-0000-0000-0000880A0000}"/>
    <cellStyle name="Comma 9 4 3" xfId="643" xr:uid="{00000000-0005-0000-0000-0000890A0000}"/>
    <cellStyle name="Comma 9 4 3 2" xfId="1181" xr:uid="{00000000-0005-0000-0000-00008A0A0000}"/>
    <cellStyle name="Comma 9 4 3 2 2" xfId="2261" xr:uid="{00000000-0005-0000-0000-00008B0A0000}"/>
    <cellStyle name="Comma 9 4 3 3" xfId="1723" xr:uid="{00000000-0005-0000-0000-00008C0A0000}"/>
    <cellStyle name="Comma 9 4 4" xfId="914" xr:uid="{00000000-0005-0000-0000-00008D0A0000}"/>
    <cellStyle name="Comma 9 4 4 2" xfId="1994" xr:uid="{00000000-0005-0000-0000-00008E0A0000}"/>
    <cellStyle name="Comma 9 4 5" xfId="1456" xr:uid="{00000000-0005-0000-0000-00008F0A0000}"/>
    <cellStyle name="Comma 9 4 6" xfId="2537" xr:uid="{00000000-0005-0000-0000-0000900A0000}"/>
    <cellStyle name="Comma 9 4 7" xfId="376" xr:uid="{00000000-0005-0000-0000-0000910A0000}"/>
    <cellStyle name="Comma 9 5" xfId="158" xr:uid="{00000000-0005-0000-0000-0000920A0000}"/>
    <cellStyle name="Comma 9 5 2" xfId="705" xr:uid="{00000000-0005-0000-0000-0000930A0000}"/>
    <cellStyle name="Comma 9 5 2 2" xfId="1243" xr:uid="{00000000-0005-0000-0000-0000940A0000}"/>
    <cellStyle name="Comma 9 5 2 2 2" xfId="2323" xr:uid="{00000000-0005-0000-0000-0000950A0000}"/>
    <cellStyle name="Comma 9 5 2 3" xfId="1785" xr:uid="{00000000-0005-0000-0000-0000960A0000}"/>
    <cellStyle name="Comma 9 5 3" xfId="976" xr:uid="{00000000-0005-0000-0000-0000970A0000}"/>
    <cellStyle name="Comma 9 5 3 2" xfId="2056" xr:uid="{00000000-0005-0000-0000-0000980A0000}"/>
    <cellStyle name="Comma 9 5 4" xfId="1518" xr:uid="{00000000-0005-0000-0000-0000990A0000}"/>
    <cellStyle name="Comma 9 5 5" xfId="2599" xr:uid="{00000000-0005-0000-0000-00009A0A0000}"/>
    <cellStyle name="Comma 9 5 6" xfId="438" xr:uid="{00000000-0005-0000-0000-00009B0A0000}"/>
    <cellStyle name="Comma 9 6" xfId="586" xr:uid="{00000000-0005-0000-0000-00009C0A0000}"/>
    <cellStyle name="Comma 9 6 2" xfId="1124" xr:uid="{00000000-0005-0000-0000-00009D0A0000}"/>
    <cellStyle name="Comma 9 6 2 2" xfId="2204" xr:uid="{00000000-0005-0000-0000-00009E0A0000}"/>
    <cellStyle name="Comma 9 6 3" xfId="1666" xr:uid="{00000000-0005-0000-0000-00009F0A0000}"/>
    <cellStyle name="Comma 9 7" xfId="857" xr:uid="{00000000-0005-0000-0000-0000A00A0000}"/>
    <cellStyle name="Comma 9 7 2" xfId="1937" xr:uid="{00000000-0005-0000-0000-0000A10A0000}"/>
    <cellStyle name="Comma 9 8" xfId="1399" xr:uid="{00000000-0005-0000-0000-0000A20A0000}"/>
    <cellStyle name="Comma 9 9" xfId="2480" xr:uid="{00000000-0005-0000-0000-0000A30A0000}"/>
    <cellStyle name="Hyperlink" xfId="282" builtinId="8"/>
    <cellStyle name="Normal" xfId="0" builtinId="0"/>
    <cellStyle name="Normal 2" xfId="25" xr:uid="{00000000-0005-0000-0000-0000A60A0000}"/>
    <cellStyle name="Normal 2 2" xfId="17" xr:uid="{00000000-0005-0000-0000-0000A70A0000}"/>
    <cellStyle name="Normal 2 3" xfId="26" xr:uid="{00000000-0005-0000-0000-0000A80A0000}"/>
    <cellStyle name="Normal 2 3 2" xfId="27" xr:uid="{00000000-0005-0000-0000-0000A90A0000}"/>
    <cellStyle name="Normal 2 4" xfId="10" xr:uid="{00000000-0005-0000-0000-0000AA0A0000}"/>
    <cellStyle name="Normal 3" xfId="28" xr:uid="{00000000-0005-0000-0000-0000AB0A0000}"/>
    <cellStyle name="Normal 3 2" xfId="29" xr:uid="{00000000-0005-0000-0000-0000AC0A0000}"/>
    <cellStyle name="Normal 4" xfId="30" xr:uid="{00000000-0005-0000-0000-0000AD0A0000}"/>
    <cellStyle name="Normal 4 2" xfId="31" xr:uid="{00000000-0005-0000-0000-0000AE0A0000}"/>
    <cellStyle name="Normal 5" xfId="32" xr:uid="{00000000-0005-0000-0000-0000AF0A0000}"/>
    <cellStyle name="Normal 5 2" xfId="33" xr:uid="{00000000-0005-0000-0000-0000B00A0000}"/>
    <cellStyle name="Normal 6" xfId="15" xr:uid="{00000000-0005-0000-0000-0000B10A0000}"/>
    <cellStyle name="Normal 7" xfId="286" xr:uid="{00000000-0005-0000-0000-0000B20A0000}"/>
    <cellStyle name="Normal 8" xfId="285" xr:uid="{00000000-0005-0000-0000-0000B30A0000}"/>
    <cellStyle name="Percent" xfId="280" builtinId="5"/>
    <cellStyle name="Percent 2" xfId="34" xr:uid="{00000000-0005-0000-0000-0000B50A0000}"/>
    <cellStyle name="Percent 2 2" xfId="35" xr:uid="{00000000-0005-0000-0000-0000B60A0000}"/>
    <cellStyle name="Percent 3" xfId="36" xr:uid="{00000000-0005-0000-0000-0000B70A0000}"/>
    <cellStyle name="Percent 3 2" xfId="37" xr:uid="{00000000-0005-0000-0000-0000B80A0000}"/>
    <cellStyle name="Percent 4" xfId="14" xr:uid="{00000000-0005-0000-0000-0000B90A0000}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none"/>
      </font>
      <numFmt numFmtId="174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74" formatCode="[$-409]mmm\-yy;@"/>
    </dxf>
    <dxf>
      <font>
        <strike val="0"/>
        <outline val="0"/>
        <shadow val="0"/>
        <u val="none"/>
        <vertAlign val="baseline"/>
        <color theme="1"/>
        <name val="Calibri Light"/>
        <family val="2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2"/>
        <scheme val="none"/>
      </font>
      <fill>
        <patternFill patternType="solid">
          <fgColor indexed="64"/>
          <bgColor theme="4" tint="0.599993896298104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'[1]Tab6 Trade Balance'!$B$3</c:f>
              <c:strCache>
                <c:ptCount val="1"/>
                <c:pt idx="0">
                  <c:v>Export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Balance'!$B$4:$B$16</c:f>
              <c:numCache>
                <c:formatCode>General</c:formatCode>
                <c:ptCount val="13"/>
                <c:pt idx="0">
                  <c:v>5315.6568844200001</c:v>
                </c:pt>
                <c:pt idx="1">
                  <c:v>5315.8228073800001</c:v>
                </c:pt>
                <c:pt idx="2">
                  <c:v>6895.9481269200005</c:v>
                </c:pt>
                <c:pt idx="3">
                  <c:v>7258.1388778500004</c:v>
                </c:pt>
                <c:pt idx="4">
                  <c:v>6312.5826701400001</c:v>
                </c:pt>
                <c:pt idx="5">
                  <c:v>6287.3937245200004</c:v>
                </c:pt>
                <c:pt idx="6">
                  <c:v>7948.1636129099998</c:v>
                </c:pt>
                <c:pt idx="7">
                  <c:v>8788.33243932</c:v>
                </c:pt>
                <c:pt idx="8">
                  <c:v>6048.1272332799999</c:v>
                </c:pt>
                <c:pt idx="9">
                  <c:v>6343.7814341599997</c:v>
                </c:pt>
                <c:pt idx="10">
                  <c:v>8573.8160383699997</c:v>
                </c:pt>
                <c:pt idx="11">
                  <c:v>8270.0699688999994</c:v>
                </c:pt>
                <c:pt idx="12">
                  <c:v>7184.7746741599994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2-4548-960A-C148D1D7000F}"/>
            </c:ext>
          </c:extLst>
        </c:ser>
        <c:ser>
          <c:idx val="1"/>
          <c:order val="1"/>
          <c:tx>
            <c:strRef>
              <c:f>'[1]Tab6 Trade Balance'!$C$3</c:f>
              <c:strCache>
                <c:ptCount val="1"/>
                <c:pt idx="0">
                  <c:v>Import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Balance'!$C$4:$C$16</c:f>
              <c:numCache>
                <c:formatCode>General</c:formatCode>
                <c:ptCount val="13"/>
                <c:pt idx="0">
                  <c:v>7987.6914034900001</c:v>
                </c:pt>
                <c:pt idx="1">
                  <c:v>8055.9726807799998</c:v>
                </c:pt>
                <c:pt idx="2">
                  <c:v>12424.64994718</c:v>
                </c:pt>
                <c:pt idx="3">
                  <c:v>8814.4303452420008</c:v>
                </c:pt>
                <c:pt idx="4">
                  <c:v>8587.3998464199994</c:v>
                </c:pt>
                <c:pt idx="5">
                  <c:v>10433.236949959999</c:v>
                </c:pt>
                <c:pt idx="6">
                  <c:v>10701.353304910001</c:v>
                </c:pt>
                <c:pt idx="7">
                  <c:v>9387.2758201299985</c:v>
                </c:pt>
                <c:pt idx="8">
                  <c:v>10122.042934229999</c:v>
                </c:pt>
                <c:pt idx="9">
                  <c:v>12466.903481399999</c:v>
                </c:pt>
                <c:pt idx="10">
                  <c:v>9780.7588952800015</c:v>
                </c:pt>
                <c:pt idx="11">
                  <c:v>11143.436280129999</c:v>
                </c:pt>
                <c:pt idx="12">
                  <c:v>10117.54036915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9824416"/>
        <c:axId val="439822240"/>
      </c:barChart>
      <c:lineChart>
        <c:grouping val="standard"/>
        <c:varyColors val="0"/>
        <c:ser>
          <c:idx val="2"/>
          <c:order val="2"/>
          <c:tx>
            <c:strRef>
              <c:f>'[2]Chart 2&amp;3'!$D$31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2&amp;3'!$D$32:$D$44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2-4548-960A-C148D1D7000F}"/>
            </c:ext>
          </c:extLst>
        </c:ser>
        <c:ser>
          <c:idx val="3"/>
          <c:order val="3"/>
          <c:tx>
            <c:strRef>
              <c:f>'[2]Chart 2&amp;3'!$E$31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2&amp;3'!$E$32:$E$44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3328"/>
        <c:axId val="439826592"/>
      </c:lineChart>
      <c:catAx>
        <c:axId val="4398244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439822240"/>
        <c:crosses val="autoZero"/>
        <c:auto val="1"/>
        <c:lblAlgn val="ctr"/>
        <c:lblOffset val="100"/>
        <c:noMultiLvlLbl val="1"/>
      </c:catAx>
      <c:valAx>
        <c:axId val="43982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439824416"/>
        <c:crosses val="autoZero"/>
        <c:crossBetween val="between"/>
      </c:valAx>
      <c:catAx>
        <c:axId val="43982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26592"/>
        <c:crosses val="autoZero"/>
        <c:auto val="1"/>
        <c:lblAlgn val="ctr"/>
        <c:lblOffset val="100"/>
        <c:noMultiLvlLbl val="0"/>
      </c:catAx>
      <c:valAx>
        <c:axId val="439826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439823328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en-N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NA"/>
    </a:p>
  </c:txPr>
  <c:printSettings>
    <c:headerFooter/>
    <c:pageMargins b="0.75" l="0.7" r="0.7" t="0.75" header="0.3" footer="0.3"/>
    <c:pageSetup/>
  </c:printSettings>
</c:chartSpac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+mj-lt"/>
            </a:rPr>
            <a:t>Merchandise Trade Bulletin for February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23692"/>
          <a:ext cx="11025886" cy="353308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+mj-lt"/>
            </a:rPr>
            <a:t>Merchandise Trade Bulletin for February 2023</a:t>
          </a:r>
        </a:p>
      </dsp:txBody>
      <dsp:txXfrm>
        <a:off x="0" y="23692"/>
        <a:ext cx="11025886" cy="2355388"/>
      </dsp:txXfrm>
    </dsp:sp>
    <dsp:sp modelId="{B63769A4-BF7D-4EC4-80CA-F6ED6EF4F2D1}">
      <dsp:nvSpPr>
        <dsp:cNvPr id="0" name=""/>
        <dsp:cNvSpPr/>
      </dsp:nvSpPr>
      <dsp:spPr>
        <a:xfrm>
          <a:off x="2258314" y="2379081"/>
          <a:ext cx="11025886" cy="33408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2496" tIns="412496" rIns="412496" bIns="412496" numCol="1" spcCol="1270" anchor="t" anchorCtr="0">
          <a:noAutofit/>
        </a:bodyPr>
        <a:lstStyle/>
        <a:p>
          <a:pPr marL="285750" lvl="1" indent="-285750" algn="l" defTabSz="2578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5800" kern="1200"/>
        </a:p>
      </dsp:txBody>
      <dsp:txXfrm>
        <a:off x="2356163" y="2476930"/>
        <a:ext cx="10830188" cy="314510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171449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53</xdr:row>
      <xdr:rowOff>0</xdr:rowOff>
    </xdr:from>
    <xdr:to>
      <xdr:col>17</xdr:col>
      <xdr:colOff>600075</xdr:colOff>
      <xdr:row>75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tukondjere/Downloads/Copy%20of%20August%20Trade%20Bulletin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ambonde/Downloads/Draft%20of%20FEB_2022%20trade%20bulletin%20%20charts%20%20tables%2014%20FEB%20202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 Revisions"/>
      <sheetName val="Tab2 Cumulative Trade Value"/>
      <sheetName val="Tab3 Export by ISIC"/>
      <sheetName val="Tab4 Re-export by ISIC"/>
      <sheetName val="Tab5 Import by ISIC"/>
      <sheetName val="Tab6 Trade Balance"/>
      <sheetName val="Tab7 Trade Bal by prtner &amp; prdc"/>
      <sheetName val="Tab9 Exports by Partner"/>
      <sheetName val="Tab10 Imports by Partner"/>
      <sheetName val="Table11_Export by products"/>
      <sheetName val="Tab12 Re-export by Product"/>
      <sheetName val="Table13_Import by products"/>
      <sheetName val="Table14_Top5 Exports by Partner"/>
      <sheetName val="Table15_Top5 re-exp by Partner"/>
      <sheetName val=" Table16 Top5 import by Partner"/>
      <sheetName val="Tab17 Export by economic "/>
      <sheetName val="Tab18 Import by economic "/>
      <sheetName val="Tab19 Exp by mode of trnsprt"/>
      <sheetName val="Tab20 Exp by commodity(MoT)"/>
      <sheetName val="Tab21 import by mode of trnsprt"/>
      <sheetName val="Tab22 Imp by commodity(MoT)"/>
      <sheetName val="Border post"/>
      <sheetName val="Tab 22 AfCFTA"/>
      <sheetName val="Commodity of the Month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Export</v>
          </cell>
          <cell r="C3" t="str">
            <v>Import</v>
          </cell>
        </row>
        <row r="4">
          <cell r="A4" t="str">
            <v>Aug</v>
          </cell>
          <cell r="B4">
            <v>5315.6568844200001</v>
          </cell>
          <cell r="C4">
            <v>7987.6914034900001</v>
          </cell>
        </row>
        <row r="5">
          <cell r="A5" t="str">
            <v>Sep</v>
          </cell>
          <cell r="B5">
            <v>5315.8228073800001</v>
          </cell>
          <cell r="C5">
            <v>8055.9726807799998</v>
          </cell>
        </row>
        <row r="6">
          <cell r="A6" t="str">
            <v>Oct</v>
          </cell>
          <cell r="B6">
            <v>6895.9481269200005</v>
          </cell>
          <cell r="C6">
            <v>12424.64994718</v>
          </cell>
        </row>
        <row r="7">
          <cell r="A7" t="str">
            <v>Nov</v>
          </cell>
          <cell r="B7">
            <v>7258.1388778500004</v>
          </cell>
          <cell r="C7">
            <v>8814.4303452420008</v>
          </cell>
        </row>
        <row r="8">
          <cell r="A8" t="str">
            <v>Dec</v>
          </cell>
          <cell r="B8">
            <v>6312.5826701400001</v>
          </cell>
          <cell r="C8">
            <v>8587.3998464199994</v>
          </cell>
        </row>
        <row r="9">
          <cell r="A9" t="str">
            <v>Jan</v>
          </cell>
          <cell r="B9">
            <v>6287.3937245200004</v>
          </cell>
          <cell r="C9">
            <v>10433.236949959999</v>
          </cell>
        </row>
        <row r="10">
          <cell r="A10" t="str">
            <v>Feb</v>
          </cell>
          <cell r="B10">
            <v>7948.1636129099998</v>
          </cell>
          <cell r="C10">
            <v>10701.353304910001</v>
          </cell>
        </row>
        <row r="11">
          <cell r="A11" t="str">
            <v>Mar</v>
          </cell>
          <cell r="B11">
            <v>8788.33243932</v>
          </cell>
          <cell r="C11">
            <v>9387.2758201299985</v>
          </cell>
        </row>
        <row r="12">
          <cell r="A12" t="str">
            <v>Apr</v>
          </cell>
          <cell r="B12">
            <v>6048.1272332799999</v>
          </cell>
          <cell r="C12">
            <v>10122.042934229999</v>
          </cell>
        </row>
        <row r="13">
          <cell r="A13" t="str">
            <v>May</v>
          </cell>
          <cell r="B13">
            <v>6343.7814341599997</v>
          </cell>
          <cell r="C13">
            <v>12466.903481399999</v>
          </cell>
        </row>
        <row r="14">
          <cell r="A14" t="str">
            <v>Jun</v>
          </cell>
          <cell r="B14">
            <v>8573.8160383699997</v>
          </cell>
          <cell r="C14">
            <v>9780.7588952800015</v>
          </cell>
        </row>
        <row r="15">
          <cell r="A15" t="str">
            <v>Jul</v>
          </cell>
          <cell r="B15">
            <v>8270.0699688999994</v>
          </cell>
          <cell r="C15">
            <v>11143.436280129999</v>
          </cell>
        </row>
        <row r="16">
          <cell r="A16" t="str">
            <v>Aug</v>
          </cell>
          <cell r="B16">
            <v>7184.7746741599994</v>
          </cell>
          <cell r="C16">
            <v>10117.54036915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_Cumulative Trade Values"/>
      <sheetName val="World zone"/>
      <sheetName val="Revisions"/>
      <sheetName val="Table 3Export by ISIC"/>
      <sheetName val="Table4Re-exp by ISIC"/>
      <sheetName val="Table5Imp by ISIC"/>
      <sheetName val="Chart 2&amp;3"/>
      <sheetName val="Quarterly"/>
      <sheetName val="Chart 4_Export by Partner"/>
      <sheetName val="Chart 5_Import by partner"/>
      <sheetName val="Table12_Export by products"/>
      <sheetName val="Table13_Re-export by products"/>
      <sheetName val="Table14_Import by products"/>
      <sheetName val="Table15_Top5 Exports by Partner"/>
      <sheetName val="Table16_Top5 re-exp by Partner"/>
      <sheetName val=" Table17 Top5 import by Partner"/>
      <sheetName val="Tab18 export by economic region"/>
      <sheetName val="Tab19 import by economic region"/>
      <sheetName val="Tab20 Export by mode of trnsprt"/>
      <sheetName val="Tab21 import by mode of trnsprt"/>
      <sheetName val="Tab22 Export by border post"/>
      <sheetName val="Tab23 Import by border post"/>
      <sheetName val="Tab24 Commodity of the month"/>
      <sheetName val="EX by Mode"/>
      <sheetName val="IM by Mode"/>
      <sheetName val="Tab6 Trade Balance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>
            <v>0</v>
          </cell>
        </row>
        <row r="33">
          <cell r="D33">
            <v>0</v>
          </cell>
          <cell r="E33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FBE4F87-AAD2-41FC-9DBA-F353A649385B}" name="Table232" displayName="Table232" ref="A2:E15" totalsRowShown="0" headerRowDxfId="13" totalsRowDxfId="10" headerRowBorderDxfId="12" tableBorderDxfId="11">
  <tableColumns count="5">
    <tableColumn id="1" xr3:uid="{82D1ADE5-5491-4439-9E36-B17670610FCA}" name="Period" dataDxfId="9" totalsRowDxfId="8"/>
    <tableColumn id="2" xr3:uid="{24EE786B-B087-4DA0-8F07-83E1333E1957}" name="Exports" dataDxfId="7" totalsRowDxfId="6" dataCellStyle="Comma 64"/>
    <tableColumn id="3" xr3:uid="{F6B636AD-CC3F-4C53-ABB3-9EDABD8DB189}" name="Imports" dataDxfId="5" totalsRowDxfId="4" dataCellStyle="Comma 64"/>
    <tableColumn id="4" xr3:uid="{4074D878-0906-4B6C-81B2-049DDCCCBFE7}" name="Imports (-)" dataDxfId="3" totalsRowDxfId="2" dataCellStyle="Comma"/>
    <tableColumn id="5" xr3:uid="{77E39F0E-6B65-4976-90B9-47A6E1992BBF}" name="Trade bal" dataDxfId="1" totalsRow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workbookViewId="0"/>
  </sheetViews>
  <sheetFormatPr defaultColWidth="8.7265625" defaultRowHeight="15.5" x14ac:dyDescent="0.35"/>
  <cols>
    <col min="1" max="1" width="25.81640625" style="94" customWidth="1"/>
    <col min="2" max="2" width="12.26953125" style="94" customWidth="1"/>
    <col min="3" max="7" width="8.7265625" style="94"/>
    <col min="8" max="8" width="20.26953125" style="94" customWidth="1"/>
    <col min="9" max="16384" width="8.7265625" style="94"/>
  </cols>
  <sheetData>
    <row r="1" spans="1:8" ht="22.5" customHeight="1" x14ac:dyDescent="0.35">
      <c r="A1" s="92" t="s">
        <v>335</v>
      </c>
      <c r="B1" s="92"/>
      <c r="C1" s="95"/>
      <c r="D1" s="95"/>
      <c r="E1" s="95"/>
      <c r="F1" s="95"/>
      <c r="G1" s="287"/>
      <c r="H1" s="287"/>
    </row>
    <row r="2" spans="1:8" x14ac:dyDescent="0.35">
      <c r="A2" s="93"/>
    </row>
    <row r="3" spans="1:8" x14ac:dyDescent="0.35">
      <c r="A3" s="93" t="s">
        <v>336</v>
      </c>
      <c r="G3" s="93"/>
    </row>
    <row r="4" spans="1:8" x14ac:dyDescent="0.35">
      <c r="A4" s="286" t="s">
        <v>337</v>
      </c>
      <c r="G4" s="93"/>
    </row>
    <row r="5" spans="1:8" x14ac:dyDescent="0.35">
      <c r="A5" s="286" t="s">
        <v>503</v>
      </c>
      <c r="G5" s="93"/>
    </row>
    <row r="6" spans="1:8" x14ac:dyDescent="0.35">
      <c r="A6" s="93" t="s">
        <v>504</v>
      </c>
      <c r="G6" s="93"/>
    </row>
    <row r="7" spans="1:8" x14ac:dyDescent="0.35">
      <c r="A7" s="93" t="s">
        <v>505</v>
      </c>
      <c r="G7" s="93"/>
    </row>
    <row r="8" spans="1:8" x14ac:dyDescent="0.35">
      <c r="A8" s="93" t="s">
        <v>506</v>
      </c>
      <c r="G8" s="93"/>
    </row>
    <row r="9" spans="1:8" x14ac:dyDescent="0.35">
      <c r="A9" s="93" t="s">
        <v>507</v>
      </c>
      <c r="G9" s="93"/>
    </row>
    <row r="10" spans="1:8" x14ac:dyDescent="0.35">
      <c r="A10" s="93" t="s">
        <v>508</v>
      </c>
      <c r="G10" s="93"/>
    </row>
    <row r="11" spans="1:8" x14ac:dyDescent="0.35">
      <c r="A11" s="93" t="s">
        <v>521</v>
      </c>
      <c r="G11" s="93"/>
    </row>
    <row r="12" spans="1:8" x14ac:dyDescent="0.35">
      <c r="A12" s="93" t="s">
        <v>509</v>
      </c>
      <c r="G12" s="93"/>
    </row>
    <row r="13" spans="1:8" x14ac:dyDescent="0.35">
      <c r="A13" s="93" t="s">
        <v>522</v>
      </c>
      <c r="G13" s="93"/>
    </row>
    <row r="14" spans="1:8" x14ac:dyDescent="0.35">
      <c r="A14" s="93" t="s">
        <v>510</v>
      </c>
      <c r="G14" s="93"/>
    </row>
    <row r="15" spans="1:8" x14ac:dyDescent="0.35">
      <c r="A15" s="93" t="s">
        <v>511</v>
      </c>
    </row>
    <row r="16" spans="1:8" x14ac:dyDescent="0.35">
      <c r="A16" s="93" t="s">
        <v>512</v>
      </c>
    </row>
    <row r="17" spans="1:1" x14ac:dyDescent="0.35">
      <c r="A17" s="93" t="s">
        <v>523</v>
      </c>
    </row>
    <row r="18" spans="1:1" x14ac:dyDescent="0.35">
      <c r="A18" s="93" t="s">
        <v>525</v>
      </c>
    </row>
    <row r="19" spans="1:1" x14ac:dyDescent="0.35">
      <c r="A19" s="93" t="s">
        <v>524</v>
      </c>
    </row>
    <row r="20" spans="1:1" x14ac:dyDescent="0.35">
      <c r="A20" s="93" t="s">
        <v>513</v>
      </c>
    </row>
    <row r="21" spans="1:1" x14ac:dyDescent="0.35">
      <c r="A21" s="93" t="s">
        <v>514</v>
      </c>
    </row>
    <row r="22" spans="1:1" x14ac:dyDescent="0.35">
      <c r="A22" s="93" t="s">
        <v>515</v>
      </c>
    </row>
    <row r="23" spans="1:1" x14ac:dyDescent="0.35">
      <c r="A23" s="93" t="s">
        <v>516</v>
      </c>
    </row>
    <row r="24" spans="1:1" x14ac:dyDescent="0.35">
      <c r="A24" s="93" t="s">
        <v>517</v>
      </c>
    </row>
    <row r="25" spans="1:1" x14ac:dyDescent="0.35">
      <c r="A25" s="93" t="s">
        <v>527</v>
      </c>
    </row>
    <row r="26" spans="1:1" x14ac:dyDescent="0.35">
      <c r="A26" s="96" t="s">
        <v>518</v>
      </c>
    </row>
    <row r="27" spans="1:1" x14ac:dyDescent="0.35">
      <c r="A27" s="93" t="s">
        <v>526</v>
      </c>
    </row>
    <row r="28" spans="1:1" x14ac:dyDescent="0.35">
      <c r="A28" s="93" t="s">
        <v>519</v>
      </c>
    </row>
    <row r="29" spans="1:1" x14ac:dyDescent="0.35">
      <c r="A29" s="93" t="s">
        <v>520</v>
      </c>
    </row>
    <row r="30" spans="1:1" x14ac:dyDescent="0.35">
      <c r="A30" s="96" t="s">
        <v>558</v>
      </c>
    </row>
    <row r="31" spans="1:1" x14ac:dyDescent="0.35">
      <c r="A31" s="96" t="s">
        <v>559</v>
      </c>
    </row>
    <row r="32" spans="1:1" x14ac:dyDescent="0.35">
      <c r="A32" s="93" t="s">
        <v>790</v>
      </c>
    </row>
    <row r="33" spans="1:4" x14ac:dyDescent="0.35">
      <c r="A33" s="93"/>
    </row>
    <row r="34" spans="1:4" x14ac:dyDescent="0.35">
      <c r="A34" s="93"/>
    </row>
    <row r="35" spans="1:4" x14ac:dyDescent="0.35">
      <c r="A35" s="93"/>
    </row>
    <row r="36" spans="1:4" ht="14.5" customHeight="1" x14ac:dyDescent="0.35">
      <c r="A36" s="93"/>
      <c r="B36" s="95"/>
      <c r="D36" s="95"/>
    </row>
    <row r="37" spans="1:4" ht="14.5" customHeight="1" x14ac:dyDescent="0.35">
      <c r="A37" s="93"/>
      <c r="D37" s="95"/>
    </row>
    <row r="38" spans="1:4" x14ac:dyDescent="0.35">
      <c r="A38" s="93"/>
    </row>
    <row r="39" spans="1:4" x14ac:dyDescent="0.35">
      <c r="A39" s="93"/>
    </row>
  </sheetData>
  <mergeCells count="1">
    <mergeCell ref="G1:H1"/>
  </mergeCells>
  <hyperlinks>
    <hyperlink ref="A3" location="'Tab1 Revisions'!A1" display="Table 1: Revisions" xr:uid="{00000000-0004-0000-0000-000000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  <hyperlink ref="A4" location="' Tab 2 Cum Trade value 2022'!A1" display="Table 2 Cumulative Trade Value" xr:uid="{00000000-0004-0000-0000-000001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1"/>
  <sheetViews>
    <sheetView zoomScaleNormal="100" workbookViewId="0">
      <selection activeCell="F1" sqref="F1"/>
    </sheetView>
  </sheetViews>
  <sheetFormatPr defaultRowHeight="15.5" x14ac:dyDescent="0.35"/>
  <cols>
    <col min="1" max="1" width="24.08984375" style="1" customWidth="1"/>
    <col min="2" max="2" width="15.26953125" style="1" customWidth="1"/>
    <col min="3" max="3" width="15.453125" style="1" customWidth="1"/>
    <col min="4" max="4" width="15.1796875" style="1" bestFit="1" customWidth="1"/>
    <col min="5" max="16384" width="8.7265625" style="1"/>
  </cols>
  <sheetData>
    <row r="1" spans="1:6" x14ac:dyDescent="0.35">
      <c r="A1" s="73" t="s">
        <v>765</v>
      </c>
      <c r="F1" s="24" t="s">
        <v>317</v>
      </c>
    </row>
    <row r="2" spans="1:6" x14ac:dyDescent="0.35">
      <c r="A2" s="128" t="s">
        <v>356</v>
      </c>
      <c r="B2" s="128" t="s">
        <v>561</v>
      </c>
      <c r="C2" s="128" t="s">
        <v>562</v>
      </c>
      <c r="D2" s="128" t="s">
        <v>269</v>
      </c>
    </row>
    <row r="3" spans="1:6" x14ac:dyDescent="0.35">
      <c r="A3" s="101" t="s">
        <v>80</v>
      </c>
      <c r="B3" s="153">
        <v>606.29600000000005</v>
      </c>
      <c r="C3" s="153">
        <v>1541.7529999999999</v>
      </c>
      <c r="D3" s="153">
        <v>-935.45699999999988</v>
      </c>
    </row>
    <row r="4" spans="1:6" x14ac:dyDescent="0.35">
      <c r="A4" s="102" t="s">
        <v>218</v>
      </c>
      <c r="B4" s="154">
        <v>9.8260000000000005</v>
      </c>
      <c r="C4" s="154">
        <v>412.89499999999998</v>
      </c>
      <c r="D4" s="154">
        <v>-403.06899999999996</v>
      </c>
    </row>
    <row r="5" spans="1:6" x14ac:dyDescent="0.35">
      <c r="A5" s="102" t="s">
        <v>219</v>
      </c>
      <c r="B5" s="154">
        <v>52.901000000000003</v>
      </c>
      <c r="C5" s="154">
        <v>317.13900000000001</v>
      </c>
      <c r="D5" s="154">
        <v>-264.238</v>
      </c>
    </row>
    <row r="6" spans="1:6" x14ac:dyDescent="0.35">
      <c r="A6" s="102" t="s">
        <v>185</v>
      </c>
      <c r="B6" s="154">
        <v>75.582999999999998</v>
      </c>
      <c r="C6" s="154">
        <v>276.26600000000002</v>
      </c>
      <c r="D6" s="154">
        <v>-200.68300000000002</v>
      </c>
    </row>
    <row r="7" spans="1:6" x14ac:dyDescent="0.35">
      <c r="A7" s="102" t="s">
        <v>210</v>
      </c>
      <c r="B7" s="154">
        <v>1.444</v>
      </c>
      <c r="C7" s="154">
        <v>142.929</v>
      </c>
      <c r="D7" s="154">
        <v>-141.48500000000001</v>
      </c>
    </row>
    <row r="8" spans="1:6" x14ac:dyDescent="0.35">
      <c r="A8" s="102" t="s">
        <v>26</v>
      </c>
      <c r="B8" s="154">
        <v>36.738</v>
      </c>
      <c r="C8" s="154">
        <v>174.57</v>
      </c>
      <c r="D8" s="154">
        <v>-137.83199999999999</v>
      </c>
    </row>
    <row r="9" spans="1:6" x14ac:dyDescent="0.35">
      <c r="A9" s="102" t="s">
        <v>37</v>
      </c>
      <c r="B9" s="154">
        <v>87.802000000000007</v>
      </c>
      <c r="C9" s="154">
        <v>224.39099999999999</v>
      </c>
      <c r="D9" s="154">
        <v>-136.589</v>
      </c>
    </row>
    <row r="10" spans="1:6" x14ac:dyDescent="0.35">
      <c r="A10" s="102" t="s">
        <v>249</v>
      </c>
      <c r="B10" s="154">
        <v>1.704</v>
      </c>
      <c r="C10" s="154">
        <v>129.53800000000001</v>
      </c>
      <c r="D10" s="154">
        <v>-127.83400000000002</v>
      </c>
    </row>
    <row r="11" spans="1:6" x14ac:dyDescent="0.35">
      <c r="A11" s="102" t="s">
        <v>129</v>
      </c>
      <c r="B11" s="154">
        <v>59.103000000000002</v>
      </c>
      <c r="C11" s="154">
        <v>184.59100000000001</v>
      </c>
      <c r="D11" s="154">
        <v>-125.488</v>
      </c>
    </row>
    <row r="12" spans="1:6" x14ac:dyDescent="0.35">
      <c r="A12" s="102" t="s">
        <v>105</v>
      </c>
      <c r="B12" s="154">
        <v>4.93</v>
      </c>
      <c r="C12" s="154">
        <v>127.524</v>
      </c>
      <c r="D12" s="154">
        <v>-122.59399999999999</v>
      </c>
    </row>
    <row r="13" spans="1:6" x14ac:dyDescent="0.35">
      <c r="A13" s="102" t="s">
        <v>221</v>
      </c>
      <c r="B13" s="154">
        <v>2.7389999999999999</v>
      </c>
      <c r="C13" s="154">
        <v>108.928</v>
      </c>
      <c r="D13" s="154">
        <v>-106.18899999999999</v>
      </c>
    </row>
    <row r="14" spans="1:6" x14ac:dyDescent="0.35">
      <c r="A14" s="102" t="s">
        <v>16</v>
      </c>
      <c r="B14" s="154">
        <v>0</v>
      </c>
      <c r="C14" s="154">
        <v>105.395</v>
      </c>
      <c r="D14" s="154">
        <v>-105.395</v>
      </c>
    </row>
    <row r="15" spans="1:6" x14ac:dyDescent="0.35">
      <c r="A15" s="102" t="s">
        <v>107</v>
      </c>
      <c r="B15" s="154">
        <v>0.47299999999999998</v>
      </c>
      <c r="C15" s="154">
        <v>105.78</v>
      </c>
      <c r="D15" s="154">
        <v>-105.307</v>
      </c>
    </row>
    <row r="16" spans="1:6" x14ac:dyDescent="0.35">
      <c r="A16" s="102" t="s">
        <v>225</v>
      </c>
      <c r="B16" s="154">
        <v>0.11</v>
      </c>
      <c r="C16" s="154">
        <v>102.322</v>
      </c>
      <c r="D16" s="154">
        <v>-102.212</v>
      </c>
    </row>
    <row r="17" spans="1:4" x14ac:dyDescent="0.35">
      <c r="A17" s="102" t="s">
        <v>190</v>
      </c>
      <c r="B17" s="154">
        <v>4.0030000000000001</v>
      </c>
      <c r="C17" s="154">
        <v>93.718000000000004</v>
      </c>
      <c r="D17" s="154">
        <v>-89.715000000000003</v>
      </c>
    </row>
    <row r="18" spans="1:4" x14ac:dyDescent="0.35">
      <c r="A18" s="102" t="s">
        <v>134</v>
      </c>
      <c r="B18" s="154">
        <v>0.33900000000000002</v>
      </c>
      <c r="C18" s="154">
        <v>86.082999999999998</v>
      </c>
      <c r="D18" s="154">
        <v>-85.744</v>
      </c>
    </row>
    <row r="19" spans="1:4" x14ac:dyDescent="0.35">
      <c r="A19" s="102" t="s">
        <v>13</v>
      </c>
      <c r="B19" s="154">
        <v>0</v>
      </c>
      <c r="C19" s="154">
        <v>85.361000000000004</v>
      </c>
      <c r="D19" s="154">
        <v>-85.361000000000004</v>
      </c>
    </row>
    <row r="20" spans="1:4" x14ac:dyDescent="0.35">
      <c r="A20" s="102" t="s">
        <v>251</v>
      </c>
      <c r="B20" s="154">
        <v>8.1859999999999999</v>
      </c>
      <c r="C20" s="154">
        <v>90.656999999999996</v>
      </c>
      <c r="D20" s="154">
        <v>-82.471000000000004</v>
      </c>
    </row>
    <row r="21" spans="1:4" x14ac:dyDescent="0.35">
      <c r="A21" s="102" t="s">
        <v>205</v>
      </c>
      <c r="B21" s="154">
        <v>0.65400000000000003</v>
      </c>
      <c r="C21" s="154">
        <v>82.543999999999997</v>
      </c>
      <c r="D21" s="154">
        <v>-81.89</v>
      </c>
    </row>
    <row r="22" spans="1:4" x14ac:dyDescent="0.35">
      <c r="A22" s="102" t="s">
        <v>217</v>
      </c>
      <c r="B22" s="154">
        <v>2.8730000000000002</v>
      </c>
      <c r="C22" s="154">
        <v>81.676000000000002</v>
      </c>
      <c r="D22" s="154">
        <v>-78.802999999999997</v>
      </c>
    </row>
    <row r="23" spans="1:4" x14ac:dyDescent="0.35">
      <c r="A23" s="102" t="s">
        <v>176</v>
      </c>
      <c r="B23" s="154">
        <v>22.794</v>
      </c>
      <c r="C23" s="154">
        <v>97.358999999999995</v>
      </c>
      <c r="D23" s="154">
        <v>-74.564999999999998</v>
      </c>
    </row>
    <row r="24" spans="1:4" x14ac:dyDescent="0.35">
      <c r="A24" s="102" t="s">
        <v>35</v>
      </c>
      <c r="B24" s="154">
        <v>20.52</v>
      </c>
      <c r="C24" s="154">
        <v>92.953000000000003</v>
      </c>
      <c r="D24" s="154">
        <v>-72.433000000000007</v>
      </c>
    </row>
    <row r="25" spans="1:4" x14ac:dyDescent="0.35">
      <c r="A25" s="102" t="s">
        <v>197</v>
      </c>
      <c r="B25" s="154">
        <v>2.82</v>
      </c>
      <c r="C25" s="154">
        <v>74.061999999999998</v>
      </c>
      <c r="D25" s="154">
        <v>-71.242000000000004</v>
      </c>
    </row>
    <row r="26" spans="1:4" x14ac:dyDescent="0.35">
      <c r="A26" s="102" t="s">
        <v>108</v>
      </c>
      <c r="B26" s="154">
        <v>31.094000000000001</v>
      </c>
      <c r="C26" s="154">
        <v>101.71299999999999</v>
      </c>
      <c r="D26" s="154">
        <v>-70.619</v>
      </c>
    </row>
    <row r="27" spans="1:4" x14ac:dyDescent="0.35">
      <c r="A27" s="102" t="s">
        <v>204</v>
      </c>
      <c r="B27" s="154">
        <v>0.53300000000000003</v>
      </c>
      <c r="C27" s="154">
        <v>68.683999999999997</v>
      </c>
      <c r="D27" s="154">
        <v>-68.150999999999996</v>
      </c>
    </row>
    <row r="28" spans="1:4" x14ac:dyDescent="0.35">
      <c r="A28" s="102" t="s">
        <v>241</v>
      </c>
      <c r="B28" s="154">
        <v>0.85199999999999998</v>
      </c>
      <c r="C28" s="154">
        <v>63.505000000000003</v>
      </c>
      <c r="D28" s="154">
        <v>-62.653000000000006</v>
      </c>
    </row>
    <row r="29" spans="1:4" x14ac:dyDescent="0.35">
      <c r="A29" s="102" t="s">
        <v>20</v>
      </c>
      <c r="B29" s="154">
        <v>37.673000000000002</v>
      </c>
      <c r="C29" s="154">
        <v>99.927000000000007</v>
      </c>
      <c r="D29" s="154">
        <v>-62.254000000000005</v>
      </c>
    </row>
    <row r="30" spans="1:4" x14ac:dyDescent="0.35">
      <c r="A30" s="102" t="s">
        <v>135</v>
      </c>
      <c r="B30" s="154">
        <v>0.63700000000000001</v>
      </c>
      <c r="C30" s="154">
        <v>59.875</v>
      </c>
      <c r="D30" s="154">
        <v>-59.238</v>
      </c>
    </row>
    <row r="31" spans="1:4" x14ac:dyDescent="0.35">
      <c r="A31" s="102" t="s">
        <v>236</v>
      </c>
      <c r="B31" s="154">
        <v>0.125</v>
      </c>
      <c r="C31" s="154">
        <v>57.866</v>
      </c>
      <c r="D31" s="154">
        <v>-57.741</v>
      </c>
    </row>
    <row r="32" spans="1:4" x14ac:dyDescent="0.35">
      <c r="A32" s="102" t="s">
        <v>33</v>
      </c>
      <c r="B32" s="154">
        <v>21.456</v>
      </c>
      <c r="C32" s="154">
        <v>78.784000000000006</v>
      </c>
      <c r="D32" s="154">
        <v>-57.328000000000003</v>
      </c>
    </row>
    <row r="33" spans="1:4" x14ac:dyDescent="0.35">
      <c r="A33" s="102" t="s">
        <v>169</v>
      </c>
      <c r="B33" s="154">
        <v>4.6769999999999996</v>
      </c>
      <c r="C33" s="154">
        <v>55.372</v>
      </c>
      <c r="D33" s="154">
        <v>-50.695</v>
      </c>
    </row>
    <row r="34" spans="1:4" x14ac:dyDescent="0.35">
      <c r="A34" s="102" t="s">
        <v>215</v>
      </c>
      <c r="B34" s="154">
        <v>1.7210000000000001</v>
      </c>
      <c r="C34" s="154">
        <v>50.936999999999998</v>
      </c>
      <c r="D34" s="154">
        <v>-49.215999999999994</v>
      </c>
    </row>
    <row r="35" spans="1:4" x14ac:dyDescent="0.35">
      <c r="A35" s="102" t="s">
        <v>212</v>
      </c>
      <c r="B35" s="154">
        <v>2.0419999999999998</v>
      </c>
      <c r="C35" s="154">
        <v>50.046999999999997</v>
      </c>
      <c r="D35" s="154">
        <v>-48.004999999999995</v>
      </c>
    </row>
    <row r="36" spans="1:4" x14ac:dyDescent="0.35">
      <c r="A36" s="102" t="s">
        <v>230</v>
      </c>
      <c r="B36" s="154">
        <v>6.3579999999999997</v>
      </c>
      <c r="C36" s="154">
        <v>54.247999999999998</v>
      </c>
      <c r="D36" s="154">
        <v>-47.89</v>
      </c>
    </row>
    <row r="37" spans="1:4" x14ac:dyDescent="0.35">
      <c r="A37" s="102" t="s">
        <v>104</v>
      </c>
      <c r="B37" s="154">
        <v>5.266</v>
      </c>
      <c r="C37" s="154">
        <v>52.37</v>
      </c>
      <c r="D37" s="154">
        <v>-47.103999999999999</v>
      </c>
    </row>
    <row r="38" spans="1:4" x14ac:dyDescent="0.35">
      <c r="A38" s="102" t="s">
        <v>211</v>
      </c>
      <c r="B38" s="154">
        <v>0.76600000000000001</v>
      </c>
      <c r="C38" s="154">
        <v>46.932000000000002</v>
      </c>
      <c r="D38" s="154">
        <v>-46.166000000000004</v>
      </c>
    </row>
    <row r="39" spans="1:4" x14ac:dyDescent="0.35">
      <c r="A39" s="102" t="s">
        <v>143</v>
      </c>
      <c r="B39" s="154">
        <v>1.4059999999999999</v>
      </c>
      <c r="C39" s="154">
        <v>47.064</v>
      </c>
      <c r="D39" s="154">
        <v>-45.658000000000001</v>
      </c>
    </row>
    <row r="40" spans="1:4" x14ac:dyDescent="0.35">
      <c r="A40" s="102" t="s">
        <v>213</v>
      </c>
      <c r="B40" s="154">
        <v>0.73599999999999999</v>
      </c>
      <c r="C40" s="154">
        <v>45.280999999999999</v>
      </c>
      <c r="D40" s="154">
        <v>-44.545000000000002</v>
      </c>
    </row>
    <row r="41" spans="1:4" x14ac:dyDescent="0.35">
      <c r="A41" s="102" t="s">
        <v>243</v>
      </c>
      <c r="B41" s="154">
        <v>1.6</v>
      </c>
      <c r="C41" s="154">
        <v>45.789000000000001</v>
      </c>
      <c r="D41" s="154">
        <v>-44.189</v>
      </c>
    </row>
    <row r="42" spans="1:4" x14ac:dyDescent="0.35">
      <c r="A42" s="102" t="s">
        <v>220</v>
      </c>
      <c r="B42" s="154">
        <v>8.1829999999999998</v>
      </c>
      <c r="C42" s="154">
        <v>51.323999999999998</v>
      </c>
      <c r="D42" s="154">
        <v>-43.140999999999998</v>
      </c>
    </row>
    <row r="43" spans="1:4" x14ac:dyDescent="0.35">
      <c r="A43" s="102" t="s">
        <v>196</v>
      </c>
      <c r="B43" s="154">
        <v>1.635</v>
      </c>
      <c r="C43" s="154">
        <v>44.759</v>
      </c>
      <c r="D43" s="154">
        <v>-43.124000000000002</v>
      </c>
    </row>
    <row r="44" spans="1:4" x14ac:dyDescent="0.35">
      <c r="A44" s="102" t="s">
        <v>109</v>
      </c>
      <c r="B44" s="154">
        <v>0.38800000000000001</v>
      </c>
      <c r="C44" s="154">
        <v>43.091000000000001</v>
      </c>
      <c r="D44" s="154">
        <v>-42.703000000000003</v>
      </c>
    </row>
    <row r="45" spans="1:4" x14ac:dyDescent="0.35">
      <c r="A45" s="102" t="s">
        <v>239</v>
      </c>
      <c r="B45" s="154">
        <v>1.5720000000000001</v>
      </c>
      <c r="C45" s="154">
        <v>43.719000000000001</v>
      </c>
      <c r="D45" s="154">
        <v>-42.146999999999998</v>
      </c>
    </row>
    <row r="46" spans="1:4" x14ac:dyDescent="0.35">
      <c r="A46" s="102" t="s">
        <v>39</v>
      </c>
      <c r="B46" s="154">
        <v>5.0460000000000003</v>
      </c>
      <c r="C46" s="154">
        <v>46.972000000000001</v>
      </c>
      <c r="D46" s="154">
        <v>-41.926000000000002</v>
      </c>
    </row>
    <row r="47" spans="1:4" x14ac:dyDescent="0.35">
      <c r="A47" s="102" t="s">
        <v>195</v>
      </c>
      <c r="B47" s="154">
        <v>2.266</v>
      </c>
      <c r="C47" s="154">
        <v>43.259</v>
      </c>
      <c r="D47" s="154">
        <v>-40.993000000000002</v>
      </c>
    </row>
    <row r="48" spans="1:4" x14ac:dyDescent="0.35">
      <c r="A48" s="102" t="s">
        <v>5</v>
      </c>
      <c r="B48" s="154">
        <v>1.0569999999999999</v>
      </c>
      <c r="C48" s="154">
        <v>40.116</v>
      </c>
      <c r="D48" s="154">
        <v>-39.058999999999997</v>
      </c>
    </row>
    <row r="49" spans="1:4" x14ac:dyDescent="0.35">
      <c r="A49" s="102" t="s">
        <v>14</v>
      </c>
      <c r="B49" s="154"/>
      <c r="C49" s="154">
        <v>38.747999999999998</v>
      </c>
      <c r="D49" s="154">
        <v>-38.747999999999998</v>
      </c>
    </row>
    <row r="50" spans="1:4" x14ac:dyDescent="0.35">
      <c r="A50" s="102" t="s">
        <v>160</v>
      </c>
      <c r="B50" s="154">
        <v>6.7119999999999997</v>
      </c>
      <c r="C50" s="154">
        <v>44.726999999999997</v>
      </c>
      <c r="D50" s="154">
        <v>-38.015000000000001</v>
      </c>
    </row>
    <row r="51" spans="1:4" x14ac:dyDescent="0.35">
      <c r="A51" s="102" t="s">
        <v>88</v>
      </c>
      <c r="B51" s="154">
        <v>7.2999999999999995E-2</v>
      </c>
      <c r="C51" s="154">
        <v>36.587000000000003</v>
      </c>
      <c r="D51" s="154">
        <v>-36.514000000000003</v>
      </c>
    </row>
    <row r="52" spans="1:4" x14ac:dyDescent="0.35">
      <c r="A52" s="102" t="s">
        <v>179</v>
      </c>
      <c r="B52" s="154">
        <v>21.584</v>
      </c>
      <c r="C52" s="154">
        <v>56.055999999999997</v>
      </c>
      <c r="D52" s="154">
        <v>-34.471999999999994</v>
      </c>
    </row>
    <row r="53" spans="1:4" x14ac:dyDescent="0.35">
      <c r="A53" s="102" t="s">
        <v>232</v>
      </c>
      <c r="B53" s="154">
        <v>1E-3</v>
      </c>
      <c r="C53" s="154">
        <v>34.345999999999997</v>
      </c>
      <c r="D53" s="154">
        <v>-34.344999999999999</v>
      </c>
    </row>
    <row r="54" spans="1:4" x14ac:dyDescent="0.35">
      <c r="A54" s="102" t="s">
        <v>257</v>
      </c>
      <c r="B54" s="154">
        <v>0.82599999999999996</v>
      </c>
      <c r="C54" s="154">
        <v>34.941000000000003</v>
      </c>
      <c r="D54" s="154">
        <v>-34.115000000000002</v>
      </c>
    </row>
    <row r="55" spans="1:4" x14ac:dyDescent="0.35">
      <c r="A55" s="102" t="s">
        <v>256</v>
      </c>
      <c r="B55" s="154">
        <v>4.8000000000000001E-2</v>
      </c>
      <c r="C55" s="154">
        <v>34.026000000000003</v>
      </c>
      <c r="D55" s="154">
        <v>-33.978000000000002</v>
      </c>
    </row>
    <row r="56" spans="1:4" x14ac:dyDescent="0.35">
      <c r="A56" s="102" t="s">
        <v>99</v>
      </c>
      <c r="B56" s="154">
        <v>0.44800000000000001</v>
      </c>
      <c r="C56" s="154">
        <v>33.558999999999997</v>
      </c>
      <c r="D56" s="154">
        <v>-33.110999999999997</v>
      </c>
    </row>
    <row r="57" spans="1:4" x14ac:dyDescent="0.35">
      <c r="A57" s="102" t="s">
        <v>114</v>
      </c>
      <c r="B57" s="154">
        <v>2.94</v>
      </c>
      <c r="C57" s="154">
        <v>35.564</v>
      </c>
      <c r="D57" s="154">
        <v>-32.624000000000002</v>
      </c>
    </row>
    <row r="58" spans="1:4" x14ac:dyDescent="0.35">
      <c r="A58" s="102" t="s">
        <v>173</v>
      </c>
      <c r="B58" s="154">
        <v>2.2149999999999999</v>
      </c>
      <c r="C58" s="154">
        <v>34.576999999999998</v>
      </c>
      <c r="D58" s="154">
        <v>-32.361999999999995</v>
      </c>
    </row>
    <row r="59" spans="1:4" x14ac:dyDescent="0.35">
      <c r="A59" s="102" t="s">
        <v>233</v>
      </c>
      <c r="B59" s="154">
        <v>1.0999999999999999E-2</v>
      </c>
      <c r="C59" s="154">
        <v>31.821999999999999</v>
      </c>
      <c r="D59" s="154">
        <v>-31.811</v>
      </c>
    </row>
    <row r="60" spans="1:4" x14ac:dyDescent="0.35">
      <c r="A60" s="102" t="s">
        <v>146</v>
      </c>
      <c r="B60" s="154">
        <v>0.12</v>
      </c>
      <c r="C60" s="154">
        <v>31.812999999999999</v>
      </c>
      <c r="D60" s="154">
        <v>-31.692999999999998</v>
      </c>
    </row>
    <row r="61" spans="1:4" x14ac:dyDescent="0.35">
      <c r="A61" s="102" t="s">
        <v>36</v>
      </c>
      <c r="B61" s="154">
        <v>0.85</v>
      </c>
      <c r="C61" s="154">
        <v>30.893999999999998</v>
      </c>
      <c r="D61" s="154">
        <v>-30.043999999999997</v>
      </c>
    </row>
    <row r="62" spans="1:4" x14ac:dyDescent="0.35">
      <c r="A62" s="102" t="s">
        <v>172</v>
      </c>
      <c r="B62" s="154">
        <v>0.626</v>
      </c>
      <c r="C62" s="154">
        <v>29.521999999999998</v>
      </c>
      <c r="D62" s="154">
        <v>-28.895999999999997</v>
      </c>
    </row>
    <row r="63" spans="1:4" x14ac:dyDescent="0.35">
      <c r="A63" s="102" t="s">
        <v>199</v>
      </c>
      <c r="B63" s="154">
        <v>0.71199999999999997</v>
      </c>
      <c r="C63" s="154">
        <v>28.76</v>
      </c>
      <c r="D63" s="154">
        <v>-28.048000000000002</v>
      </c>
    </row>
    <row r="64" spans="1:4" x14ac:dyDescent="0.35">
      <c r="A64" s="102" t="s">
        <v>27</v>
      </c>
      <c r="B64" s="154">
        <v>0.83899999999999997</v>
      </c>
      <c r="C64" s="154">
        <v>28.257000000000001</v>
      </c>
      <c r="D64" s="154">
        <v>-27.418000000000003</v>
      </c>
    </row>
    <row r="65" spans="1:4" x14ac:dyDescent="0.35">
      <c r="A65" s="102" t="s">
        <v>149</v>
      </c>
      <c r="B65" s="154">
        <v>2.915</v>
      </c>
      <c r="C65" s="154">
        <v>30.218</v>
      </c>
      <c r="D65" s="154">
        <v>-27.303000000000001</v>
      </c>
    </row>
    <row r="66" spans="1:4" x14ac:dyDescent="0.35">
      <c r="A66" s="102" t="s">
        <v>30</v>
      </c>
      <c r="B66" s="154">
        <v>1E-3</v>
      </c>
      <c r="C66" s="154">
        <v>25.491</v>
      </c>
      <c r="D66" s="154">
        <v>-25.49</v>
      </c>
    </row>
    <row r="67" spans="1:4" x14ac:dyDescent="0.35">
      <c r="A67" s="102" t="s">
        <v>234</v>
      </c>
      <c r="B67" s="154">
        <v>6.0000000000000001E-3</v>
      </c>
      <c r="C67" s="154">
        <v>25.359000000000002</v>
      </c>
      <c r="D67" s="154">
        <v>-25.353000000000002</v>
      </c>
    </row>
    <row r="68" spans="1:4" x14ac:dyDescent="0.35">
      <c r="A68" s="102" t="s">
        <v>94</v>
      </c>
      <c r="B68" s="154"/>
      <c r="C68" s="154">
        <v>25.283999999999999</v>
      </c>
      <c r="D68" s="154">
        <v>-25.283999999999999</v>
      </c>
    </row>
    <row r="69" spans="1:4" x14ac:dyDescent="0.35">
      <c r="A69" s="102" t="s">
        <v>198</v>
      </c>
      <c r="B69" s="154">
        <v>3.4260000000000002</v>
      </c>
      <c r="C69" s="154">
        <v>28.056000000000001</v>
      </c>
      <c r="D69" s="154">
        <v>-24.630000000000003</v>
      </c>
    </row>
    <row r="70" spans="1:4" x14ac:dyDescent="0.35">
      <c r="A70" s="102" t="s">
        <v>25</v>
      </c>
      <c r="B70" s="154">
        <v>0.23400000000000001</v>
      </c>
      <c r="C70" s="154">
        <v>24.852</v>
      </c>
      <c r="D70" s="154">
        <v>-24.617999999999999</v>
      </c>
    </row>
    <row r="71" spans="1:4" x14ac:dyDescent="0.35">
      <c r="A71" s="102" t="s">
        <v>171</v>
      </c>
      <c r="B71" s="154">
        <v>0.57299999999999995</v>
      </c>
      <c r="C71" s="154">
        <v>25.164000000000001</v>
      </c>
      <c r="D71" s="154">
        <v>-24.591000000000001</v>
      </c>
    </row>
    <row r="72" spans="1:4" x14ac:dyDescent="0.35">
      <c r="A72" s="102" t="s">
        <v>252</v>
      </c>
      <c r="B72" s="154">
        <v>0.18099999999999999</v>
      </c>
      <c r="C72" s="154">
        <v>24.512</v>
      </c>
      <c r="D72" s="154">
        <v>-24.331</v>
      </c>
    </row>
    <row r="73" spans="1:4" x14ac:dyDescent="0.35">
      <c r="A73" s="102" t="s">
        <v>201</v>
      </c>
      <c r="B73" s="154">
        <v>3.9159999999999999</v>
      </c>
      <c r="C73" s="154">
        <v>28.091999999999999</v>
      </c>
      <c r="D73" s="154">
        <v>-24.175999999999998</v>
      </c>
    </row>
    <row r="74" spans="1:4" x14ac:dyDescent="0.35">
      <c r="A74" s="102" t="s">
        <v>235</v>
      </c>
      <c r="B74" s="154">
        <v>7.0000000000000001E-3</v>
      </c>
      <c r="C74" s="154">
        <v>24.138000000000002</v>
      </c>
      <c r="D74" s="154">
        <v>-24.131</v>
      </c>
    </row>
    <row r="75" spans="1:4" x14ac:dyDescent="0.35">
      <c r="A75" s="102" t="s">
        <v>155</v>
      </c>
      <c r="B75" s="154">
        <v>1.417</v>
      </c>
      <c r="C75" s="154">
        <v>24.844999999999999</v>
      </c>
      <c r="D75" s="154">
        <v>-23.427999999999997</v>
      </c>
    </row>
    <row r="76" spans="1:4" x14ac:dyDescent="0.35">
      <c r="A76" s="102" t="s">
        <v>21</v>
      </c>
      <c r="B76" s="154">
        <v>12.132999999999999</v>
      </c>
      <c r="C76" s="154">
        <v>35.284999999999997</v>
      </c>
      <c r="D76" s="154">
        <v>-23.151999999999997</v>
      </c>
    </row>
    <row r="77" spans="1:4" x14ac:dyDescent="0.35">
      <c r="A77" s="102" t="s">
        <v>202</v>
      </c>
      <c r="B77" s="154">
        <v>0.72399999999999998</v>
      </c>
      <c r="C77" s="154">
        <v>22.956</v>
      </c>
      <c r="D77" s="154">
        <v>-22.231999999999999</v>
      </c>
    </row>
    <row r="78" spans="1:4" x14ac:dyDescent="0.35">
      <c r="A78" s="102" t="s">
        <v>7</v>
      </c>
      <c r="B78" s="154">
        <v>0.221</v>
      </c>
      <c r="C78" s="154">
        <v>21.728999999999999</v>
      </c>
      <c r="D78" s="154">
        <v>-21.507999999999999</v>
      </c>
    </row>
    <row r="79" spans="1:4" x14ac:dyDescent="0.35">
      <c r="A79" s="102" t="s">
        <v>223</v>
      </c>
      <c r="B79" s="154">
        <v>3.6230000000000002</v>
      </c>
      <c r="C79" s="154">
        <v>24.67</v>
      </c>
      <c r="D79" s="154">
        <v>-21.047000000000001</v>
      </c>
    </row>
    <row r="80" spans="1:4" x14ac:dyDescent="0.35">
      <c r="A80" s="102" t="s">
        <v>22</v>
      </c>
      <c r="B80" s="154">
        <v>0.109</v>
      </c>
      <c r="C80" s="154">
        <v>20.806000000000001</v>
      </c>
      <c r="D80" s="154">
        <v>-20.696999999999999</v>
      </c>
    </row>
    <row r="81" spans="1:4" x14ac:dyDescent="0.35">
      <c r="A81" s="102" t="s">
        <v>247</v>
      </c>
      <c r="B81" s="154">
        <v>7.8E-2</v>
      </c>
      <c r="C81" s="154">
        <v>20.687999999999999</v>
      </c>
      <c r="D81" s="154">
        <v>-20.61</v>
      </c>
    </row>
    <row r="82" spans="1:4" x14ac:dyDescent="0.35">
      <c r="A82" s="102" t="s">
        <v>203</v>
      </c>
      <c r="B82" s="154">
        <v>1.1040000000000001</v>
      </c>
      <c r="C82" s="154">
        <v>21.393000000000001</v>
      </c>
      <c r="D82" s="154">
        <v>-20.289000000000001</v>
      </c>
    </row>
    <row r="83" spans="1:4" x14ac:dyDescent="0.35">
      <c r="A83" s="102" t="s">
        <v>121</v>
      </c>
      <c r="B83" s="154">
        <v>2.5000000000000001E-2</v>
      </c>
      <c r="C83" s="154">
        <v>20.216000000000001</v>
      </c>
      <c r="D83" s="154">
        <v>-20.191000000000003</v>
      </c>
    </row>
    <row r="84" spans="1:4" x14ac:dyDescent="0.35">
      <c r="A84" s="102" t="s">
        <v>130</v>
      </c>
      <c r="B84" s="154">
        <v>2.718</v>
      </c>
      <c r="C84" s="154">
        <v>22.600999999999999</v>
      </c>
      <c r="D84" s="154">
        <v>-19.882999999999999</v>
      </c>
    </row>
    <row r="85" spans="1:4" x14ac:dyDescent="0.35">
      <c r="A85" s="102" t="s">
        <v>103</v>
      </c>
      <c r="B85" s="154">
        <v>0.497</v>
      </c>
      <c r="C85" s="154">
        <v>20.373000000000001</v>
      </c>
      <c r="D85" s="154">
        <v>-19.876000000000001</v>
      </c>
    </row>
    <row r="86" spans="1:4" x14ac:dyDescent="0.35">
      <c r="A86" s="102" t="s">
        <v>184</v>
      </c>
      <c r="B86" s="154">
        <v>0.51500000000000001</v>
      </c>
      <c r="C86" s="154">
        <v>19.129000000000001</v>
      </c>
      <c r="D86" s="154">
        <v>-18.614000000000001</v>
      </c>
    </row>
    <row r="87" spans="1:4" x14ac:dyDescent="0.35">
      <c r="A87" s="102" t="s">
        <v>117</v>
      </c>
      <c r="B87" s="154">
        <v>0.45500000000000002</v>
      </c>
      <c r="C87" s="154">
        <v>18.495000000000001</v>
      </c>
      <c r="D87" s="154">
        <v>-18.040000000000003</v>
      </c>
    </row>
    <row r="88" spans="1:4" x14ac:dyDescent="0.35">
      <c r="A88" s="102" t="s">
        <v>231</v>
      </c>
      <c r="B88" s="154">
        <v>3.9E-2</v>
      </c>
      <c r="C88" s="154">
        <v>17.084</v>
      </c>
      <c r="D88" s="154">
        <v>-17.044999999999998</v>
      </c>
    </row>
    <row r="89" spans="1:4" x14ac:dyDescent="0.35">
      <c r="A89" s="102" t="s">
        <v>116</v>
      </c>
      <c r="B89" s="154">
        <v>0.88100000000000001</v>
      </c>
      <c r="C89" s="154">
        <v>17.792000000000002</v>
      </c>
      <c r="D89" s="154">
        <v>-16.911000000000001</v>
      </c>
    </row>
    <row r="90" spans="1:4" x14ac:dyDescent="0.35">
      <c r="A90" s="102" t="s">
        <v>207</v>
      </c>
      <c r="B90" s="154">
        <v>0.70199999999999996</v>
      </c>
      <c r="C90" s="154">
        <v>17.606999999999999</v>
      </c>
      <c r="D90" s="154">
        <v>-16.905000000000001</v>
      </c>
    </row>
    <row r="91" spans="1:4" x14ac:dyDescent="0.35">
      <c r="A91" s="102" t="s">
        <v>142</v>
      </c>
      <c r="B91" s="154">
        <v>0.497</v>
      </c>
      <c r="C91" s="154">
        <v>17.390999999999998</v>
      </c>
      <c r="D91" s="154">
        <v>-16.893999999999998</v>
      </c>
    </row>
    <row r="92" spans="1:4" x14ac:dyDescent="0.35">
      <c r="A92" s="102" t="s">
        <v>181</v>
      </c>
      <c r="B92" s="154">
        <v>1.2889999999999999</v>
      </c>
      <c r="C92" s="154">
        <v>17.632000000000001</v>
      </c>
      <c r="D92" s="154">
        <v>-16.343</v>
      </c>
    </row>
    <row r="93" spans="1:4" x14ac:dyDescent="0.35">
      <c r="A93" s="102" t="s">
        <v>132</v>
      </c>
      <c r="B93" s="154">
        <v>0.28000000000000003</v>
      </c>
      <c r="C93" s="154">
        <v>16.395</v>
      </c>
      <c r="D93" s="154">
        <v>-16.114999999999998</v>
      </c>
    </row>
    <row r="94" spans="1:4" x14ac:dyDescent="0.35">
      <c r="A94" s="102" t="s">
        <v>128</v>
      </c>
      <c r="B94" s="154">
        <v>0.185</v>
      </c>
      <c r="C94" s="154">
        <v>16.166</v>
      </c>
      <c r="D94" s="154">
        <v>-15.981</v>
      </c>
    </row>
    <row r="95" spans="1:4" x14ac:dyDescent="0.35">
      <c r="A95" s="102" t="s">
        <v>50</v>
      </c>
      <c r="B95" s="154">
        <v>1.0029999999999999</v>
      </c>
      <c r="C95" s="154">
        <v>16.914999999999999</v>
      </c>
      <c r="D95" s="154">
        <v>-15.911999999999999</v>
      </c>
    </row>
    <row r="96" spans="1:4" x14ac:dyDescent="0.35">
      <c r="A96" s="102" t="s">
        <v>32</v>
      </c>
      <c r="B96" s="154">
        <v>0.78500000000000003</v>
      </c>
      <c r="C96" s="154">
        <v>16.309999999999999</v>
      </c>
      <c r="D96" s="154">
        <v>-15.524999999999999</v>
      </c>
    </row>
    <row r="97" spans="1:4" x14ac:dyDescent="0.35">
      <c r="A97" s="102" t="s">
        <v>28</v>
      </c>
      <c r="B97" s="154">
        <v>3.0000000000000001E-3</v>
      </c>
      <c r="C97" s="154">
        <v>15.334</v>
      </c>
      <c r="D97" s="154">
        <v>-15.331</v>
      </c>
    </row>
    <row r="98" spans="1:4" x14ac:dyDescent="0.35">
      <c r="A98" s="102" t="s">
        <v>156</v>
      </c>
      <c r="B98" s="154">
        <v>4.0000000000000001E-3</v>
      </c>
      <c r="C98" s="154">
        <v>15.288</v>
      </c>
      <c r="D98" s="154">
        <v>-15.284000000000001</v>
      </c>
    </row>
    <row r="99" spans="1:4" x14ac:dyDescent="0.35">
      <c r="A99" s="102" t="s">
        <v>237</v>
      </c>
      <c r="B99" s="154">
        <v>4.2000000000000003E-2</v>
      </c>
      <c r="C99" s="154">
        <v>15.053000000000001</v>
      </c>
      <c r="D99" s="154">
        <v>-15.011000000000001</v>
      </c>
    </row>
    <row r="100" spans="1:4" x14ac:dyDescent="0.35">
      <c r="A100" s="102" t="s">
        <v>34</v>
      </c>
      <c r="B100" s="154">
        <v>5.8000000000000003E-2</v>
      </c>
      <c r="C100" s="154">
        <v>14.766</v>
      </c>
      <c r="D100" s="154">
        <v>-14.708</v>
      </c>
    </row>
    <row r="101" spans="1:4" x14ac:dyDescent="0.35">
      <c r="A101" s="102" t="s">
        <v>183</v>
      </c>
      <c r="B101" s="154">
        <v>0.09</v>
      </c>
      <c r="C101" s="154">
        <v>14.098000000000001</v>
      </c>
      <c r="D101" s="154">
        <v>-14.008000000000001</v>
      </c>
    </row>
    <row r="102" spans="1:4" x14ac:dyDescent="0.35">
      <c r="A102" s="102" t="s">
        <v>175</v>
      </c>
      <c r="B102" s="154">
        <v>1.036</v>
      </c>
      <c r="C102" s="154">
        <v>14.925000000000001</v>
      </c>
      <c r="D102" s="154">
        <v>-13.889000000000001</v>
      </c>
    </row>
    <row r="103" spans="1:4" x14ac:dyDescent="0.35">
      <c r="A103" s="102" t="s">
        <v>238</v>
      </c>
      <c r="B103" s="154">
        <v>8.5999999999999993E-2</v>
      </c>
      <c r="C103" s="154">
        <v>13.936</v>
      </c>
      <c r="D103" s="154">
        <v>-13.85</v>
      </c>
    </row>
    <row r="104" spans="1:4" x14ac:dyDescent="0.35">
      <c r="A104" s="102" t="s">
        <v>152</v>
      </c>
      <c r="B104" s="154">
        <v>4.6740000000000004</v>
      </c>
      <c r="C104" s="154">
        <v>18.507000000000001</v>
      </c>
      <c r="D104" s="154">
        <v>-13.833000000000002</v>
      </c>
    </row>
    <row r="105" spans="1:4" x14ac:dyDescent="0.35">
      <c r="A105" s="102" t="s">
        <v>110</v>
      </c>
      <c r="B105" s="154">
        <v>1.4999999999999999E-2</v>
      </c>
      <c r="C105" s="154">
        <v>13.521000000000001</v>
      </c>
      <c r="D105" s="154">
        <v>-13.506</v>
      </c>
    </row>
    <row r="106" spans="1:4" x14ac:dyDescent="0.35">
      <c r="A106" s="102" t="s">
        <v>200</v>
      </c>
      <c r="B106" s="154">
        <v>0.129</v>
      </c>
      <c r="C106" s="154">
        <v>13.224</v>
      </c>
      <c r="D106" s="154">
        <v>-13.095000000000001</v>
      </c>
    </row>
    <row r="107" spans="1:4" x14ac:dyDescent="0.35">
      <c r="A107" s="102" t="s">
        <v>229</v>
      </c>
      <c r="B107" s="154">
        <v>0.114</v>
      </c>
      <c r="C107" s="154">
        <v>12.91</v>
      </c>
      <c r="D107" s="154">
        <v>-12.795999999999999</v>
      </c>
    </row>
    <row r="108" spans="1:4" x14ac:dyDescent="0.35">
      <c r="A108" s="102" t="s">
        <v>148</v>
      </c>
      <c r="B108" s="154">
        <v>1.2589999999999999</v>
      </c>
      <c r="C108" s="154">
        <v>14.026</v>
      </c>
      <c r="D108" s="154">
        <v>-12.766999999999999</v>
      </c>
    </row>
    <row r="109" spans="1:4" x14ac:dyDescent="0.35">
      <c r="A109" s="102" t="s">
        <v>82</v>
      </c>
      <c r="B109" s="154"/>
      <c r="C109" s="154">
        <v>12.616</v>
      </c>
      <c r="D109" s="154">
        <v>-12.616</v>
      </c>
    </row>
    <row r="110" spans="1:4" x14ac:dyDescent="0.35">
      <c r="A110" s="102" t="s">
        <v>147</v>
      </c>
      <c r="B110" s="154">
        <v>1.3140000000000001</v>
      </c>
      <c r="C110" s="154">
        <v>13.781000000000001</v>
      </c>
      <c r="D110" s="154">
        <v>-12.467000000000001</v>
      </c>
    </row>
    <row r="111" spans="1:4" x14ac:dyDescent="0.35">
      <c r="A111" s="102" t="s">
        <v>4</v>
      </c>
      <c r="B111" s="154">
        <v>1.948</v>
      </c>
      <c r="C111" s="154">
        <v>13.601000000000001</v>
      </c>
      <c r="D111" s="154">
        <v>-11.653</v>
      </c>
    </row>
    <row r="112" spans="1:4" x14ac:dyDescent="0.35">
      <c r="A112" s="102" t="s">
        <v>189</v>
      </c>
      <c r="B112" s="154">
        <v>6.7000000000000004E-2</v>
      </c>
      <c r="C112" s="154">
        <v>11.709</v>
      </c>
      <c r="D112" s="154">
        <v>-11.641999999999999</v>
      </c>
    </row>
    <row r="113" spans="1:4" x14ac:dyDescent="0.35">
      <c r="A113" s="102" t="s">
        <v>119</v>
      </c>
      <c r="B113" s="154">
        <v>0.247</v>
      </c>
      <c r="C113" s="154">
        <v>11.641</v>
      </c>
      <c r="D113" s="154">
        <v>-11.394</v>
      </c>
    </row>
    <row r="114" spans="1:4" x14ac:dyDescent="0.35">
      <c r="A114" s="102" t="s">
        <v>164</v>
      </c>
      <c r="B114" s="154">
        <v>0.248</v>
      </c>
      <c r="C114" s="154">
        <v>11.596</v>
      </c>
      <c r="D114" s="154">
        <v>-11.348000000000001</v>
      </c>
    </row>
    <row r="115" spans="1:4" x14ac:dyDescent="0.35">
      <c r="A115" s="102" t="s">
        <v>133</v>
      </c>
      <c r="B115" s="154">
        <v>4.048</v>
      </c>
      <c r="C115" s="154">
        <v>15.11</v>
      </c>
      <c r="D115" s="154">
        <v>-11.061999999999999</v>
      </c>
    </row>
    <row r="116" spans="1:4" x14ac:dyDescent="0.35">
      <c r="A116" s="102" t="s">
        <v>49</v>
      </c>
      <c r="B116" s="154">
        <v>4.0220000000000002</v>
      </c>
      <c r="C116" s="154">
        <v>14.906000000000001</v>
      </c>
      <c r="D116" s="154">
        <v>-10.884</v>
      </c>
    </row>
    <row r="117" spans="1:4" x14ac:dyDescent="0.35">
      <c r="A117" s="102" t="s">
        <v>122</v>
      </c>
      <c r="B117" s="154">
        <v>0.23</v>
      </c>
      <c r="C117" s="154">
        <v>10.968999999999999</v>
      </c>
      <c r="D117" s="154">
        <v>-10.738999999999999</v>
      </c>
    </row>
    <row r="118" spans="1:4" x14ac:dyDescent="0.35">
      <c r="A118" s="102" t="s">
        <v>154</v>
      </c>
      <c r="B118" s="154">
        <v>5.0000000000000001E-3</v>
      </c>
      <c r="C118" s="154">
        <v>10.724</v>
      </c>
      <c r="D118" s="154">
        <v>-10.718999999999999</v>
      </c>
    </row>
    <row r="119" spans="1:4" x14ac:dyDescent="0.35">
      <c r="A119" s="102" t="s">
        <v>120</v>
      </c>
      <c r="B119" s="154">
        <v>0.91800000000000004</v>
      </c>
      <c r="C119" s="154">
        <v>11.538</v>
      </c>
      <c r="D119" s="154">
        <v>-10.620000000000001</v>
      </c>
    </row>
    <row r="120" spans="1:4" x14ac:dyDescent="0.35">
      <c r="A120" s="102" t="s">
        <v>75</v>
      </c>
      <c r="B120" s="154">
        <v>4.8470000000000004</v>
      </c>
      <c r="C120" s="154">
        <v>15.218999999999999</v>
      </c>
      <c r="D120" s="154">
        <v>-10.372</v>
      </c>
    </row>
    <row r="121" spans="1:4" x14ac:dyDescent="0.35">
      <c r="A121" s="102" t="s">
        <v>253</v>
      </c>
      <c r="B121" s="154">
        <v>0.33800000000000002</v>
      </c>
      <c r="C121" s="154">
        <v>10.223000000000001</v>
      </c>
      <c r="D121" s="154">
        <v>-9.8850000000000016</v>
      </c>
    </row>
    <row r="122" spans="1:4" x14ac:dyDescent="0.35">
      <c r="A122" s="102" t="s">
        <v>222</v>
      </c>
      <c r="B122" s="154">
        <v>0.46800000000000003</v>
      </c>
      <c r="C122" s="154">
        <v>10.282</v>
      </c>
      <c r="D122" s="154">
        <v>-9.8140000000000001</v>
      </c>
    </row>
    <row r="123" spans="1:4" x14ac:dyDescent="0.35">
      <c r="A123" s="102" t="s">
        <v>24</v>
      </c>
      <c r="B123" s="154">
        <v>4.2999999999999997E-2</v>
      </c>
      <c r="C123" s="154">
        <v>9.2479999999999993</v>
      </c>
      <c r="D123" s="154">
        <v>-9.2050000000000001</v>
      </c>
    </row>
    <row r="124" spans="1:4" x14ac:dyDescent="0.35">
      <c r="A124" s="102" t="s">
        <v>123</v>
      </c>
      <c r="B124" s="154">
        <v>139.267</v>
      </c>
      <c r="C124" s="154">
        <v>148.261</v>
      </c>
      <c r="D124" s="154">
        <v>-8.9939999999999998</v>
      </c>
    </row>
    <row r="125" spans="1:4" x14ac:dyDescent="0.35">
      <c r="A125" s="102" t="s">
        <v>71</v>
      </c>
      <c r="B125" s="154">
        <v>25.725999999999999</v>
      </c>
      <c r="C125" s="154">
        <v>34.137</v>
      </c>
      <c r="D125" s="154">
        <v>-8.4110000000000014</v>
      </c>
    </row>
    <row r="126" spans="1:4" x14ac:dyDescent="0.35">
      <c r="A126" s="102" t="s">
        <v>98</v>
      </c>
      <c r="B126" s="154">
        <v>17.370999999999999</v>
      </c>
      <c r="C126" s="154">
        <v>25.414000000000001</v>
      </c>
      <c r="D126" s="154">
        <v>-8.0430000000000028</v>
      </c>
    </row>
    <row r="127" spans="1:4" x14ac:dyDescent="0.35">
      <c r="A127" s="102" t="s">
        <v>159</v>
      </c>
      <c r="B127" s="154">
        <v>8.4000000000000005E-2</v>
      </c>
      <c r="C127" s="154">
        <v>7.4850000000000003</v>
      </c>
      <c r="D127" s="154">
        <v>-7.4010000000000007</v>
      </c>
    </row>
    <row r="128" spans="1:4" x14ac:dyDescent="0.35">
      <c r="A128" s="102" t="s">
        <v>170</v>
      </c>
      <c r="B128" s="154">
        <v>0.23799999999999999</v>
      </c>
      <c r="C128" s="154">
        <v>6.5309999999999997</v>
      </c>
      <c r="D128" s="154">
        <v>-6.2929999999999993</v>
      </c>
    </row>
    <row r="129" spans="1:4" x14ac:dyDescent="0.35">
      <c r="A129" s="102" t="s">
        <v>174</v>
      </c>
      <c r="B129" s="154">
        <v>2.5000000000000001E-2</v>
      </c>
      <c r="C129" s="154">
        <v>6.3019999999999996</v>
      </c>
      <c r="D129" s="154">
        <v>-6.2769999999999992</v>
      </c>
    </row>
    <row r="130" spans="1:4" x14ac:dyDescent="0.35">
      <c r="A130" s="102" t="s">
        <v>113</v>
      </c>
      <c r="B130" s="154">
        <v>0.13900000000000001</v>
      </c>
      <c r="C130" s="154">
        <v>6.3550000000000004</v>
      </c>
      <c r="D130" s="154">
        <v>-6.2160000000000002</v>
      </c>
    </row>
    <row r="131" spans="1:4" x14ac:dyDescent="0.35">
      <c r="A131" s="102" t="s">
        <v>31</v>
      </c>
      <c r="B131" s="154">
        <v>0.14699999999999999</v>
      </c>
      <c r="C131" s="154">
        <v>6.319</v>
      </c>
      <c r="D131" s="154">
        <v>-6.1719999999999997</v>
      </c>
    </row>
    <row r="132" spans="1:4" x14ac:dyDescent="0.35">
      <c r="A132" s="102" t="s">
        <v>228</v>
      </c>
      <c r="B132" s="154">
        <v>5.6000000000000001E-2</v>
      </c>
      <c r="C132" s="154">
        <v>5.86</v>
      </c>
      <c r="D132" s="154">
        <v>-5.8040000000000003</v>
      </c>
    </row>
    <row r="133" spans="1:4" x14ac:dyDescent="0.35">
      <c r="A133" s="102" t="s">
        <v>214</v>
      </c>
      <c r="B133" s="154">
        <v>1.4059999999999999</v>
      </c>
      <c r="C133" s="154">
        <v>6.343</v>
      </c>
      <c r="D133" s="154">
        <v>-4.9370000000000003</v>
      </c>
    </row>
    <row r="134" spans="1:4" x14ac:dyDescent="0.35">
      <c r="A134" s="102" t="s">
        <v>182</v>
      </c>
      <c r="B134" s="154">
        <v>0.121</v>
      </c>
      <c r="C134" s="154">
        <v>4.7869999999999999</v>
      </c>
      <c r="D134" s="154">
        <v>-4.6660000000000004</v>
      </c>
    </row>
    <row r="135" spans="1:4" x14ac:dyDescent="0.35">
      <c r="A135" s="102" t="s">
        <v>106</v>
      </c>
      <c r="B135" s="154">
        <v>3.379</v>
      </c>
      <c r="C135" s="154">
        <v>7.952</v>
      </c>
      <c r="D135" s="154">
        <v>-4.5730000000000004</v>
      </c>
    </row>
    <row r="136" spans="1:4" x14ac:dyDescent="0.35">
      <c r="A136" s="102" t="s">
        <v>186</v>
      </c>
      <c r="B136" s="154">
        <v>0.33600000000000002</v>
      </c>
      <c r="C136" s="154">
        <v>4.6680000000000001</v>
      </c>
      <c r="D136" s="154">
        <v>-4.3319999999999999</v>
      </c>
    </row>
    <row r="137" spans="1:4" x14ac:dyDescent="0.35">
      <c r="A137" s="102" t="s">
        <v>150</v>
      </c>
      <c r="B137" s="154">
        <v>0.11799999999999999</v>
      </c>
      <c r="C137" s="154">
        <v>4.4279999999999999</v>
      </c>
      <c r="D137" s="154">
        <v>-4.3099999999999996</v>
      </c>
    </row>
    <row r="138" spans="1:4" x14ac:dyDescent="0.35">
      <c r="A138" s="102" t="s">
        <v>206</v>
      </c>
      <c r="B138" s="154">
        <v>0.59099999999999997</v>
      </c>
      <c r="C138" s="154">
        <v>4.7220000000000004</v>
      </c>
      <c r="D138" s="154">
        <v>-4.1310000000000002</v>
      </c>
    </row>
    <row r="139" spans="1:4" x14ac:dyDescent="0.35">
      <c r="A139" s="102" t="s">
        <v>17</v>
      </c>
      <c r="B139" s="154">
        <v>0</v>
      </c>
      <c r="C139" s="154">
        <v>4.077</v>
      </c>
      <c r="D139" s="154">
        <v>-4.077</v>
      </c>
    </row>
    <row r="140" spans="1:4" x14ac:dyDescent="0.35">
      <c r="A140" s="102" t="s">
        <v>158</v>
      </c>
      <c r="B140" s="154">
        <v>0.44900000000000001</v>
      </c>
      <c r="C140" s="154">
        <v>4.4859999999999998</v>
      </c>
      <c r="D140" s="154">
        <v>-4.0369999999999999</v>
      </c>
    </row>
    <row r="141" spans="1:4" x14ac:dyDescent="0.35">
      <c r="A141" s="102" t="s">
        <v>192</v>
      </c>
      <c r="B141" s="154">
        <v>0</v>
      </c>
      <c r="C141" s="154">
        <v>3.9220000000000002</v>
      </c>
      <c r="D141" s="154">
        <v>-3.9220000000000002</v>
      </c>
    </row>
    <row r="142" spans="1:4" x14ac:dyDescent="0.35">
      <c r="A142" s="102" t="s">
        <v>240</v>
      </c>
      <c r="B142" s="154">
        <v>1.2999999999999999E-2</v>
      </c>
      <c r="C142" s="154">
        <v>3.78</v>
      </c>
      <c r="D142" s="154">
        <v>-3.7669999999999999</v>
      </c>
    </row>
    <row r="143" spans="1:4" x14ac:dyDescent="0.35">
      <c r="A143" s="102" t="s">
        <v>194</v>
      </c>
      <c r="B143" s="154">
        <v>0.23</v>
      </c>
      <c r="C143" s="154">
        <v>3.794</v>
      </c>
      <c r="D143" s="154">
        <v>-3.5640000000000001</v>
      </c>
    </row>
    <row r="144" spans="1:4" x14ac:dyDescent="0.35">
      <c r="A144" s="102" t="s">
        <v>87</v>
      </c>
      <c r="B144" s="154">
        <v>2E-3</v>
      </c>
      <c r="C144" s="154">
        <v>3.512</v>
      </c>
      <c r="D144" s="154">
        <v>-3.5100000000000002</v>
      </c>
    </row>
    <row r="145" spans="1:4" x14ac:dyDescent="0.35">
      <c r="A145" s="102" t="s">
        <v>255</v>
      </c>
      <c r="B145" s="154">
        <v>1.0999999999999999E-2</v>
      </c>
      <c r="C145" s="154">
        <v>3.4209999999999998</v>
      </c>
      <c r="D145" s="154">
        <v>-3.4099999999999997</v>
      </c>
    </row>
    <row r="146" spans="1:4" x14ac:dyDescent="0.35">
      <c r="A146" s="102" t="s">
        <v>188</v>
      </c>
      <c r="B146" s="154">
        <v>1.7000000000000001E-2</v>
      </c>
      <c r="C146" s="154">
        <v>3.2290000000000001</v>
      </c>
      <c r="D146" s="154">
        <v>-3.2120000000000002</v>
      </c>
    </row>
    <row r="147" spans="1:4" x14ac:dyDescent="0.35">
      <c r="A147" s="102" t="s">
        <v>2</v>
      </c>
      <c r="B147" s="154">
        <v>71.444000000000003</v>
      </c>
      <c r="C147" s="154">
        <v>74.551000000000002</v>
      </c>
      <c r="D147" s="154">
        <v>-3.1069999999999993</v>
      </c>
    </row>
    <row r="148" spans="1:4" x14ac:dyDescent="0.35">
      <c r="A148" s="102" t="s">
        <v>138</v>
      </c>
      <c r="B148" s="154">
        <v>0.17199999999999999</v>
      </c>
      <c r="C148" s="154">
        <v>3.238</v>
      </c>
      <c r="D148" s="154">
        <v>-3.0659999999999998</v>
      </c>
    </row>
    <row r="149" spans="1:4" x14ac:dyDescent="0.35">
      <c r="A149" s="102" t="s">
        <v>144</v>
      </c>
      <c r="B149" s="154">
        <v>6.8000000000000005E-2</v>
      </c>
      <c r="C149" s="154">
        <v>3.109</v>
      </c>
      <c r="D149" s="154">
        <v>-3.0409999999999999</v>
      </c>
    </row>
    <row r="150" spans="1:4" x14ac:dyDescent="0.35">
      <c r="A150" s="102" t="s">
        <v>242</v>
      </c>
      <c r="B150" s="154">
        <v>1.2E-2</v>
      </c>
      <c r="C150" s="154">
        <v>3.05</v>
      </c>
      <c r="D150" s="154">
        <v>-3.0379999999999998</v>
      </c>
    </row>
    <row r="151" spans="1:4" x14ac:dyDescent="0.35">
      <c r="A151" s="102" t="s">
        <v>139</v>
      </c>
      <c r="B151" s="154">
        <v>0.01</v>
      </c>
      <c r="C151" s="154">
        <v>2.835</v>
      </c>
      <c r="D151" s="154">
        <v>-2.8250000000000002</v>
      </c>
    </row>
    <row r="152" spans="1:4" x14ac:dyDescent="0.35">
      <c r="A152" s="102" t="s">
        <v>141</v>
      </c>
      <c r="B152" s="154">
        <v>0</v>
      </c>
      <c r="C152" s="154">
        <v>2.617</v>
      </c>
      <c r="D152" s="154">
        <v>-2.617</v>
      </c>
    </row>
    <row r="153" spans="1:4" x14ac:dyDescent="0.35">
      <c r="A153" s="102" t="s">
        <v>83</v>
      </c>
      <c r="B153" s="154">
        <v>2.1999999999999999E-2</v>
      </c>
      <c r="C153" s="154">
        <v>2.5390000000000001</v>
      </c>
      <c r="D153" s="154">
        <v>-2.5170000000000003</v>
      </c>
    </row>
    <row r="154" spans="1:4" x14ac:dyDescent="0.35">
      <c r="A154" s="102" t="s">
        <v>89</v>
      </c>
      <c r="B154" s="154">
        <v>0.496</v>
      </c>
      <c r="C154" s="154">
        <v>3.0030000000000001</v>
      </c>
      <c r="D154" s="154">
        <v>-2.5070000000000001</v>
      </c>
    </row>
    <row r="155" spans="1:4" x14ac:dyDescent="0.35">
      <c r="A155" s="102" t="s">
        <v>248</v>
      </c>
      <c r="B155" s="154">
        <v>1.4E-2</v>
      </c>
      <c r="C155" s="154">
        <v>2.4169999999999998</v>
      </c>
      <c r="D155" s="154">
        <v>-2.403</v>
      </c>
    </row>
    <row r="156" spans="1:4" x14ac:dyDescent="0.35">
      <c r="A156" s="102" t="s">
        <v>137</v>
      </c>
      <c r="B156" s="154">
        <v>7.0999999999999994E-2</v>
      </c>
      <c r="C156" s="154">
        <v>1.857</v>
      </c>
      <c r="D156" s="154">
        <v>-1.786</v>
      </c>
    </row>
    <row r="157" spans="1:4" x14ac:dyDescent="0.35">
      <c r="A157" s="102" t="s">
        <v>92</v>
      </c>
      <c r="B157" s="154">
        <v>0</v>
      </c>
      <c r="C157" s="154">
        <v>1.734</v>
      </c>
      <c r="D157" s="154">
        <v>-1.734</v>
      </c>
    </row>
    <row r="158" spans="1:4" x14ac:dyDescent="0.35">
      <c r="A158" s="102" t="s">
        <v>191</v>
      </c>
      <c r="B158" s="154">
        <v>0.152</v>
      </c>
      <c r="C158" s="154">
        <v>1.87</v>
      </c>
      <c r="D158" s="154">
        <v>-1.7180000000000002</v>
      </c>
    </row>
    <row r="159" spans="1:4" x14ac:dyDescent="0.35">
      <c r="A159" s="102" t="s">
        <v>244</v>
      </c>
      <c r="B159" s="154">
        <v>0.151</v>
      </c>
      <c r="C159" s="154">
        <v>1.712</v>
      </c>
      <c r="D159" s="154">
        <v>-1.5609999999999999</v>
      </c>
    </row>
    <row r="160" spans="1:4" x14ac:dyDescent="0.35">
      <c r="A160" s="102" t="s">
        <v>208</v>
      </c>
      <c r="B160" s="154">
        <v>5.2999999999999999E-2</v>
      </c>
      <c r="C160" s="154">
        <v>1.6020000000000001</v>
      </c>
      <c r="D160" s="154">
        <v>-1.5490000000000002</v>
      </c>
    </row>
    <row r="161" spans="1:4" x14ac:dyDescent="0.35">
      <c r="A161" s="102" t="s">
        <v>6</v>
      </c>
      <c r="B161" s="154">
        <v>0.06</v>
      </c>
      <c r="C161" s="154">
        <v>1.5229999999999999</v>
      </c>
      <c r="D161" s="154">
        <v>-1.4629999999999999</v>
      </c>
    </row>
    <row r="162" spans="1:4" x14ac:dyDescent="0.35">
      <c r="A162" s="102" t="s">
        <v>224</v>
      </c>
      <c r="B162" s="154">
        <v>0.65400000000000003</v>
      </c>
      <c r="C162" s="154">
        <v>2.0649999999999999</v>
      </c>
      <c r="D162" s="154">
        <v>-1.411</v>
      </c>
    </row>
    <row r="163" spans="1:4" x14ac:dyDescent="0.35">
      <c r="A163" s="102" t="s">
        <v>101</v>
      </c>
      <c r="B163" s="154">
        <v>2E-3</v>
      </c>
      <c r="C163" s="154">
        <v>1.387</v>
      </c>
      <c r="D163" s="154">
        <v>-1.385</v>
      </c>
    </row>
    <row r="164" spans="1:4" x14ac:dyDescent="0.35">
      <c r="A164" s="102" t="s">
        <v>209</v>
      </c>
      <c r="B164" s="154">
        <v>2.3E-2</v>
      </c>
      <c r="C164" s="154">
        <v>1.3049999999999999</v>
      </c>
      <c r="D164" s="154">
        <v>-1.282</v>
      </c>
    </row>
    <row r="165" spans="1:4" x14ac:dyDescent="0.35">
      <c r="A165" s="102" t="s">
        <v>102</v>
      </c>
      <c r="B165" s="154">
        <v>2E-3</v>
      </c>
      <c r="C165" s="154">
        <v>1.1910000000000001</v>
      </c>
      <c r="D165" s="154">
        <v>-1.1890000000000001</v>
      </c>
    </row>
    <row r="166" spans="1:4" x14ac:dyDescent="0.35">
      <c r="A166" s="102" t="s">
        <v>163</v>
      </c>
      <c r="B166" s="154">
        <v>0.13400000000000001</v>
      </c>
      <c r="C166" s="154">
        <v>1.2969999999999999</v>
      </c>
      <c r="D166" s="154">
        <v>-1.1629999999999998</v>
      </c>
    </row>
    <row r="167" spans="1:4" x14ac:dyDescent="0.35">
      <c r="A167" s="102" t="s">
        <v>93</v>
      </c>
      <c r="B167" s="154">
        <v>1.2E-2</v>
      </c>
      <c r="C167" s="154">
        <v>1.157</v>
      </c>
      <c r="D167" s="154">
        <v>-1.145</v>
      </c>
    </row>
    <row r="168" spans="1:4" x14ac:dyDescent="0.35">
      <c r="A168" s="102" t="s">
        <v>226</v>
      </c>
      <c r="B168" s="154">
        <v>1.4E-2</v>
      </c>
      <c r="C168" s="154">
        <v>1.1439999999999999</v>
      </c>
      <c r="D168" s="154">
        <v>-1.1299999999999999</v>
      </c>
    </row>
    <row r="169" spans="1:4" x14ac:dyDescent="0.35">
      <c r="A169" s="102" t="s">
        <v>19</v>
      </c>
      <c r="B169" s="154">
        <v>0.7</v>
      </c>
      <c r="C169" s="154">
        <v>1.7350000000000001</v>
      </c>
      <c r="D169" s="154">
        <v>-1.0350000000000001</v>
      </c>
    </row>
    <row r="170" spans="1:4" x14ac:dyDescent="0.35">
      <c r="A170" s="102" t="s">
        <v>111</v>
      </c>
      <c r="B170" s="154"/>
      <c r="C170" s="154">
        <v>0.97</v>
      </c>
      <c r="D170" s="154">
        <v>-0.97</v>
      </c>
    </row>
    <row r="171" spans="1:4" x14ac:dyDescent="0.35">
      <c r="A171" s="102" t="s">
        <v>126</v>
      </c>
      <c r="B171" s="154">
        <v>0.05</v>
      </c>
      <c r="C171" s="154">
        <v>0.997</v>
      </c>
      <c r="D171" s="154">
        <v>-0.94699999999999995</v>
      </c>
    </row>
    <row r="172" spans="1:4" x14ac:dyDescent="0.35">
      <c r="A172" s="102" t="s">
        <v>193</v>
      </c>
      <c r="B172" s="154">
        <v>4.0000000000000001E-3</v>
      </c>
      <c r="C172" s="154">
        <v>0.94499999999999995</v>
      </c>
      <c r="D172" s="154">
        <v>-0.94099999999999995</v>
      </c>
    </row>
    <row r="173" spans="1:4" x14ac:dyDescent="0.35">
      <c r="A173" s="102" t="s">
        <v>79</v>
      </c>
      <c r="B173" s="154">
        <v>1.2E-2</v>
      </c>
      <c r="C173" s="154">
        <v>0.92600000000000005</v>
      </c>
      <c r="D173" s="154">
        <v>-0.91400000000000003</v>
      </c>
    </row>
    <row r="174" spans="1:4" x14ac:dyDescent="0.35">
      <c r="A174" s="102" t="s">
        <v>140</v>
      </c>
      <c r="B174" s="154">
        <v>5.0000000000000001E-3</v>
      </c>
      <c r="C174" s="154">
        <v>0.91500000000000004</v>
      </c>
      <c r="D174" s="154">
        <v>-0.91</v>
      </c>
    </row>
    <row r="175" spans="1:4" x14ac:dyDescent="0.35">
      <c r="A175" s="102" t="s">
        <v>95</v>
      </c>
      <c r="B175" s="154">
        <v>9.4E-2</v>
      </c>
      <c r="C175" s="154">
        <v>0.97199999999999998</v>
      </c>
      <c r="D175" s="154">
        <v>-0.878</v>
      </c>
    </row>
    <row r="176" spans="1:4" x14ac:dyDescent="0.35">
      <c r="A176" s="102" t="s">
        <v>227</v>
      </c>
      <c r="B176" s="154">
        <v>1E-3</v>
      </c>
      <c r="C176" s="154">
        <v>0.86699999999999999</v>
      </c>
      <c r="D176" s="154">
        <v>-0.86599999999999999</v>
      </c>
    </row>
    <row r="177" spans="1:4" x14ac:dyDescent="0.35">
      <c r="A177" s="102" t="s">
        <v>59</v>
      </c>
      <c r="B177" s="154">
        <v>5.6000000000000001E-2</v>
      </c>
      <c r="C177" s="154">
        <v>0.90400000000000003</v>
      </c>
      <c r="D177" s="154">
        <v>-0.84799999999999998</v>
      </c>
    </row>
    <row r="178" spans="1:4" x14ac:dyDescent="0.35">
      <c r="A178" s="102" t="s">
        <v>136</v>
      </c>
      <c r="B178" s="154">
        <v>8.9999999999999993E-3</v>
      </c>
      <c r="C178" s="154">
        <v>0.75600000000000001</v>
      </c>
      <c r="D178" s="154">
        <v>-0.747</v>
      </c>
    </row>
    <row r="179" spans="1:4" x14ac:dyDescent="0.35">
      <c r="A179" s="102" t="s">
        <v>245</v>
      </c>
      <c r="B179" s="154">
        <v>1E-3</v>
      </c>
      <c r="C179" s="154">
        <v>0.73099999999999998</v>
      </c>
      <c r="D179" s="154">
        <v>-0.73</v>
      </c>
    </row>
    <row r="180" spans="1:4" x14ac:dyDescent="0.35">
      <c r="A180" s="102" t="s">
        <v>45</v>
      </c>
      <c r="B180" s="154"/>
      <c r="C180" s="154">
        <v>0.71399999999999997</v>
      </c>
      <c r="D180" s="154">
        <v>-0.71399999999999997</v>
      </c>
    </row>
    <row r="181" spans="1:4" x14ac:dyDescent="0.35">
      <c r="A181" s="102" t="s">
        <v>91</v>
      </c>
      <c r="B181" s="154">
        <v>4.0000000000000001E-3</v>
      </c>
      <c r="C181" s="154">
        <v>0.67900000000000005</v>
      </c>
      <c r="D181" s="154">
        <v>-0.67500000000000004</v>
      </c>
    </row>
    <row r="182" spans="1:4" x14ac:dyDescent="0.35">
      <c r="A182" s="102" t="s">
        <v>96</v>
      </c>
      <c r="B182" s="154">
        <v>6.0000000000000001E-3</v>
      </c>
      <c r="C182" s="154">
        <v>0.67100000000000004</v>
      </c>
      <c r="D182" s="154">
        <v>-0.66500000000000004</v>
      </c>
    </row>
    <row r="183" spans="1:4" x14ac:dyDescent="0.35">
      <c r="A183" s="102" t="s">
        <v>43</v>
      </c>
      <c r="B183" s="154"/>
      <c r="C183" s="154">
        <v>0.59899999999999998</v>
      </c>
      <c r="D183" s="154">
        <v>-0.59899999999999998</v>
      </c>
    </row>
    <row r="184" spans="1:4" x14ac:dyDescent="0.35">
      <c r="A184" s="102" t="s">
        <v>180</v>
      </c>
      <c r="B184" s="154">
        <v>3.4000000000000002E-2</v>
      </c>
      <c r="C184" s="154">
        <v>0.505</v>
      </c>
      <c r="D184" s="154">
        <v>-0.47099999999999997</v>
      </c>
    </row>
    <row r="185" spans="1:4" x14ac:dyDescent="0.35">
      <c r="A185" s="102" t="s">
        <v>48</v>
      </c>
      <c r="B185" s="154">
        <v>8.1000000000000003E-2</v>
      </c>
      <c r="C185" s="154">
        <v>0.51900000000000002</v>
      </c>
      <c r="D185" s="154">
        <v>-0.438</v>
      </c>
    </row>
    <row r="186" spans="1:4" x14ac:dyDescent="0.35">
      <c r="A186" s="102" t="s">
        <v>3</v>
      </c>
      <c r="B186" s="154">
        <v>0.41399999999999998</v>
      </c>
      <c r="C186" s="154">
        <v>0.78</v>
      </c>
      <c r="D186" s="154">
        <v>-0.36600000000000005</v>
      </c>
    </row>
    <row r="187" spans="1:4" x14ac:dyDescent="0.35">
      <c r="A187" s="102" t="s">
        <v>118</v>
      </c>
      <c r="B187" s="154"/>
      <c r="C187" s="154">
        <v>0.311</v>
      </c>
      <c r="D187" s="154">
        <v>-0.311</v>
      </c>
    </row>
    <row r="188" spans="1:4" x14ac:dyDescent="0.35">
      <c r="A188" s="102" t="s">
        <v>77</v>
      </c>
      <c r="B188" s="154">
        <v>0.16</v>
      </c>
      <c r="C188" s="154">
        <v>0.44800000000000001</v>
      </c>
      <c r="D188" s="154">
        <v>-0.28800000000000003</v>
      </c>
    </row>
    <row r="189" spans="1:4" x14ac:dyDescent="0.35">
      <c r="A189" s="102" t="s">
        <v>18</v>
      </c>
      <c r="B189" s="154">
        <v>0</v>
      </c>
      <c r="C189" s="154">
        <v>0.20300000000000001</v>
      </c>
      <c r="D189" s="154">
        <v>-0.20300000000000001</v>
      </c>
    </row>
    <row r="190" spans="1:4" x14ac:dyDescent="0.35">
      <c r="A190" s="102" t="s">
        <v>29</v>
      </c>
      <c r="B190" s="154"/>
      <c r="C190" s="154">
        <v>0.19800000000000001</v>
      </c>
      <c r="D190" s="154">
        <v>-0.19800000000000001</v>
      </c>
    </row>
    <row r="191" spans="1:4" x14ac:dyDescent="0.35">
      <c r="A191" s="102" t="s">
        <v>166</v>
      </c>
      <c r="B191" s="154">
        <v>5.1999999999999998E-2</v>
      </c>
      <c r="C191" s="154">
        <v>0.246</v>
      </c>
      <c r="D191" s="154">
        <v>-0.19400000000000001</v>
      </c>
    </row>
    <row r="192" spans="1:4" x14ac:dyDescent="0.35">
      <c r="A192" s="102" t="s">
        <v>153</v>
      </c>
      <c r="B192" s="154"/>
      <c r="C192" s="154">
        <v>0.188</v>
      </c>
      <c r="D192" s="154">
        <v>-0.188</v>
      </c>
    </row>
    <row r="193" spans="1:4" x14ac:dyDescent="0.35">
      <c r="A193" s="102" t="s">
        <v>53</v>
      </c>
      <c r="B193" s="154"/>
      <c r="C193" s="154">
        <v>0.183</v>
      </c>
      <c r="D193" s="154">
        <v>-0.183</v>
      </c>
    </row>
    <row r="194" spans="1:4" x14ac:dyDescent="0.35">
      <c r="A194" s="102" t="s">
        <v>100</v>
      </c>
      <c r="B194" s="154">
        <v>0</v>
      </c>
      <c r="C194" s="154">
        <v>0.18099999999999999</v>
      </c>
      <c r="D194" s="154">
        <v>-0.18099999999999999</v>
      </c>
    </row>
    <row r="195" spans="1:4" x14ac:dyDescent="0.35">
      <c r="A195" s="102" t="s">
        <v>177</v>
      </c>
      <c r="B195" s="154"/>
      <c r="C195" s="154">
        <v>0.17699999999999999</v>
      </c>
      <c r="D195" s="154">
        <v>-0.17699999999999999</v>
      </c>
    </row>
    <row r="196" spans="1:4" x14ac:dyDescent="0.35">
      <c r="A196" s="102" t="s">
        <v>42</v>
      </c>
      <c r="B196" s="154"/>
      <c r="C196" s="154">
        <v>0.154</v>
      </c>
      <c r="D196" s="154">
        <v>-0.154</v>
      </c>
    </row>
    <row r="197" spans="1:4" x14ac:dyDescent="0.35">
      <c r="A197" s="102" t="s">
        <v>124</v>
      </c>
      <c r="B197" s="154"/>
      <c r="C197" s="154">
        <v>0.15</v>
      </c>
      <c r="D197" s="154">
        <v>-0.15</v>
      </c>
    </row>
    <row r="198" spans="1:4" x14ac:dyDescent="0.35">
      <c r="A198" s="102" t="s">
        <v>56</v>
      </c>
      <c r="B198" s="154"/>
      <c r="C198" s="154">
        <v>9.8000000000000004E-2</v>
      </c>
      <c r="D198" s="154">
        <v>-9.8000000000000004E-2</v>
      </c>
    </row>
    <row r="199" spans="1:4" x14ac:dyDescent="0.35">
      <c r="A199" s="102" t="s">
        <v>55</v>
      </c>
      <c r="B199" s="154"/>
      <c r="C199" s="154">
        <v>8.5000000000000006E-2</v>
      </c>
      <c r="D199" s="154">
        <v>-8.5000000000000006E-2</v>
      </c>
    </row>
    <row r="200" spans="1:4" x14ac:dyDescent="0.35">
      <c r="A200" s="102" t="s">
        <v>168</v>
      </c>
      <c r="B200" s="154"/>
      <c r="C200" s="154">
        <v>7.0999999999999994E-2</v>
      </c>
      <c r="D200" s="154">
        <v>-7.0999999999999994E-2</v>
      </c>
    </row>
    <row r="201" spans="1:4" x14ac:dyDescent="0.35">
      <c r="A201" s="102" t="s">
        <v>74</v>
      </c>
      <c r="B201" s="154">
        <v>0.49</v>
      </c>
      <c r="C201" s="154">
        <v>0.55700000000000005</v>
      </c>
      <c r="D201" s="154">
        <v>-6.700000000000006E-2</v>
      </c>
    </row>
    <row r="202" spans="1:4" x14ac:dyDescent="0.35">
      <c r="A202" s="102" t="s">
        <v>84</v>
      </c>
      <c r="B202" s="154">
        <v>1E-3</v>
      </c>
      <c r="C202" s="154">
        <v>4.5999999999999999E-2</v>
      </c>
      <c r="D202" s="154">
        <v>-4.4999999999999998E-2</v>
      </c>
    </row>
    <row r="203" spans="1:4" x14ac:dyDescent="0.35">
      <c r="A203" s="102" t="s">
        <v>44</v>
      </c>
      <c r="B203" s="154">
        <v>1E-3</v>
      </c>
      <c r="C203" s="154">
        <v>4.2999999999999997E-2</v>
      </c>
      <c r="D203" s="154">
        <v>-4.1999999999999996E-2</v>
      </c>
    </row>
    <row r="204" spans="1:4" x14ac:dyDescent="0.35">
      <c r="A204" s="102" t="s">
        <v>165</v>
      </c>
      <c r="B204" s="154"/>
      <c r="C204" s="154">
        <v>3.9E-2</v>
      </c>
      <c r="D204" s="154">
        <v>-3.9E-2</v>
      </c>
    </row>
    <row r="205" spans="1:4" x14ac:dyDescent="0.35">
      <c r="A205" s="102" t="s">
        <v>65</v>
      </c>
      <c r="B205" s="154">
        <v>4.4999999999999998E-2</v>
      </c>
      <c r="C205" s="154">
        <v>7.0000000000000007E-2</v>
      </c>
      <c r="D205" s="154">
        <v>-2.5000000000000008E-2</v>
      </c>
    </row>
    <row r="206" spans="1:4" x14ac:dyDescent="0.35">
      <c r="A206" s="102" t="s">
        <v>246</v>
      </c>
      <c r="B206" s="154"/>
      <c r="C206" s="154">
        <v>1.9E-2</v>
      </c>
      <c r="D206" s="154">
        <v>-1.9E-2</v>
      </c>
    </row>
    <row r="207" spans="1:4" x14ac:dyDescent="0.35">
      <c r="A207" s="102" t="s">
        <v>260</v>
      </c>
      <c r="B207" s="154"/>
      <c r="C207" s="154">
        <v>1.9E-2</v>
      </c>
      <c r="D207" s="154">
        <v>-1.9E-2</v>
      </c>
    </row>
    <row r="208" spans="1:4" x14ac:dyDescent="0.35">
      <c r="A208" s="102" t="s">
        <v>178</v>
      </c>
      <c r="B208" s="154"/>
      <c r="C208" s="154">
        <v>1.2999999999999999E-2</v>
      </c>
      <c r="D208" s="154">
        <v>-1.2999999999999999E-2</v>
      </c>
    </row>
    <row r="209" spans="1:4" x14ac:dyDescent="0.35">
      <c r="A209" s="102" t="s">
        <v>131</v>
      </c>
      <c r="B209" s="154"/>
      <c r="C209" s="154">
        <v>8.9999999999999993E-3</v>
      </c>
      <c r="D209" s="154">
        <v>-8.9999999999999993E-3</v>
      </c>
    </row>
    <row r="210" spans="1:4" x14ac:dyDescent="0.35">
      <c r="A210" s="102" t="s">
        <v>69</v>
      </c>
      <c r="B210" s="154"/>
      <c r="C210" s="154">
        <v>8.0000000000000002E-3</v>
      </c>
      <c r="D210" s="154">
        <v>-8.0000000000000002E-3</v>
      </c>
    </row>
    <row r="211" spans="1:4" x14ac:dyDescent="0.35">
      <c r="A211" s="102" t="s">
        <v>85</v>
      </c>
      <c r="B211" s="154"/>
      <c r="C211" s="154">
        <v>8.0000000000000002E-3</v>
      </c>
      <c r="D211" s="154">
        <v>-8.0000000000000002E-3</v>
      </c>
    </row>
    <row r="212" spans="1:4" x14ac:dyDescent="0.35">
      <c r="A212" s="102" t="s">
        <v>63</v>
      </c>
      <c r="B212" s="154">
        <v>5.0000000000000001E-3</v>
      </c>
      <c r="C212" s="154">
        <v>1.2E-2</v>
      </c>
      <c r="D212" s="154">
        <v>-7.0000000000000001E-3</v>
      </c>
    </row>
    <row r="213" spans="1:4" x14ac:dyDescent="0.35">
      <c r="A213" s="102" t="s">
        <v>161</v>
      </c>
      <c r="B213" s="154"/>
      <c r="C213" s="154">
        <v>3.0000000000000001E-3</v>
      </c>
      <c r="D213" s="154">
        <v>-3.0000000000000001E-3</v>
      </c>
    </row>
    <row r="214" spans="1:4" x14ac:dyDescent="0.35">
      <c r="A214" s="102" t="s">
        <v>46</v>
      </c>
      <c r="B214" s="154"/>
      <c r="C214" s="154">
        <v>1E-3</v>
      </c>
      <c r="D214" s="154">
        <v>-1E-3</v>
      </c>
    </row>
    <row r="215" spans="1:4" x14ac:dyDescent="0.35">
      <c r="A215" s="102" t="s">
        <v>67</v>
      </c>
      <c r="B215" s="154">
        <v>3.0000000000000001E-3</v>
      </c>
      <c r="C215" s="154"/>
      <c r="D215" s="154">
        <v>3.0000000000000001E-3</v>
      </c>
    </row>
    <row r="216" spans="1:4" x14ac:dyDescent="0.35">
      <c r="A216" s="102" t="s">
        <v>73</v>
      </c>
      <c r="B216" s="154">
        <v>6.0000000000000001E-3</v>
      </c>
      <c r="C216" s="154"/>
      <c r="D216" s="154">
        <v>6.0000000000000001E-3</v>
      </c>
    </row>
    <row r="217" spans="1:4" x14ac:dyDescent="0.35">
      <c r="A217" s="102" t="s">
        <v>127</v>
      </c>
      <c r="B217" s="154">
        <v>1.7000000000000001E-2</v>
      </c>
      <c r="C217" s="154"/>
      <c r="D217" s="154">
        <v>1.7000000000000001E-2</v>
      </c>
    </row>
    <row r="218" spans="1:4" x14ac:dyDescent="0.35">
      <c r="A218" s="102" t="s">
        <v>90</v>
      </c>
      <c r="B218" s="154">
        <v>0.254</v>
      </c>
      <c r="C218" s="154">
        <v>0.108</v>
      </c>
      <c r="D218" s="154">
        <v>0.14600000000000002</v>
      </c>
    </row>
    <row r="219" spans="1:4" x14ac:dyDescent="0.35">
      <c r="A219" s="102" t="s">
        <v>58</v>
      </c>
      <c r="B219" s="154">
        <v>0.185</v>
      </c>
      <c r="C219" s="154">
        <v>8.0000000000000002E-3</v>
      </c>
      <c r="D219" s="154">
        <v>0.17699999999999999</v>
      </c>
    </row>
    <row r="220" spans="1:4" x14ac:dyDescent="0.35">
      <c r="A220" s="102" t="s">
        <v>187</v>
      </c>
      <c r="B220" s="154">
        <v>0.59499999999999997</v>
      </c>
      <c r="C220" s="154">
        <v>0.35199999999999998</v>
      </c>
      <c r="D220" s="154">
        <v>0.24299999999999999</v>
      </c>
    </row>
    <row r="221" spans="1:4" x14ac:dyDescent="0.35">
      <c r="A221" s="102" t="s">
        <v>216</v>
      </c>
      <c r="B221" s="154">
        <v>59.646999999999998</v>
      </c>
      <c r="C221" s="154">
        <v>59.292000000000002</v>
      </c>
      <c r="D221" s="154">
        <v>0.35499999999999687</v>
      </c>
    </row>
    <row r="222" spans="1:4" x14ac:dyDescent="0.35">
      <c r="A222" s="102" t="s">
        <v>112</v>
      </c>
      <c r="B222" s="154">
        <v>2.2949999999999999</v>
      </c>
      <c r="C222" s="154">
        <v>1.831</v>
      </c>
      <c r="D222" s="154">
        <v>0.46399999999999997</v>
      </c>
    </row>
    <row r="223" spans="1:4" x14ac:dyDescent="0.35">
      <c r="A223" s="102" t="s">
        <v>40</v>
      </c>
      <c r="B223" s="154">
        <v>0.67</v>
      </c>
      <c r="C223" s="154"/>
      <c r="D223" s="154">
        <v>0.67</v>
      </c>
    </row>
    <row r="224" spans="1:4" x14ac:dyDescent="0.35">
      <c r="A224" s="102" t="s">
        <v>60</v>
      </c>
      <c r="B224" s="154">
        <v>1.052</v>
      </c>
      <c r="C224" s="154">
        <v>0.36299999999999999</v>
      </c>
      <c r="D224" s="154">
        <v>0.68900000000000006</v>
      </c>
    </row>
    <row r="225" spans="1:4" x14ac:dyDescent="0.35">
      <c r="A225" s="102" t="s">
        <v>8</v>
      </c>
      <c r="B225" s="154">
        <v>1.109</v>
      </c>
      <c r="C225" s="154">
        <v>0.17599999999999999</v>
      </c>
      <c r="D225" s="154">
        <v>0.93300000000000005</v>
      </c>
    </row>
    <row r="226" spans="1:4" x14ac:dyDescent="0.35">
      <c r="A226" s="102" t="s">
        <v>51</v>
      </c>
      <c r="B226" s="154">
        <v>2.5310000000000001</v>
      </c>
      <c r="C226" s="154">
        <v>1E-3</v>
      </c>
      <c r="D226" s="154">
        <v>2.5300000000000002</v>
      </c>
    </row>
    <row r="227" spans="1:4" x14ac:dyDescent="0.35">
      <c r="A227" s="102" t="s">
        <v>23</v>
      </c>
      <c r="B227" s="154">
        <v>34.802999999999997</v>
      </c>
      <c r="C227" s="154">
        <v>30.968</v>
      </c>
      <c r="D227" s="154">
        <v>3.8349999999999973</v>
      </c>
    </row>
    <row r="228" spans="1:4" x14ac:dyDescent="0.35">
      <c r="A228" s="102" t="s">
        <v>250</v>
      </c>
      <c r="B228" s="154">
        <v>31.184999999999999</v>
      </c>
      <c r="C228" s="154">
        <v>27.064</v>
      </c>
      <c r="D228" s="154">
        <v>4.1209999999999987</v>
      </c>
    </row>
    <row r="229" spans="1:4" x14ac:dyDescent="0.35">
      <c r="A229" s="102" t="s">
        <v>254</v>
      </c>
      <c r="B229" s="154">
        <v>14.811</v>
      </c>
      <c r="C229" s="154">
        <v>9.1180000000000003</v>
      </c>
      <c r="D229" s="154">
        <v>5.6929999999999996</v>
      </c>
    </row>
    <row r="230" spans="1:4" x14ac:dyDescent="0.35">
      <c r="A230" s="102" t="s">
        <v>12</v>
      </c>
      <c r="B230" s="154">
        <v>21.216999999999999</v>
      </c>
      <c r="C230" s="154">
        <v>13.916</v>
      </c>
      <c r="D230" s="154">
        <v>7.3009999999999984</v>
      </c>
    </row>
    <row r="231" spans="1:4" x14ac:dyDescent="0.35">
      <c r="A231" s="102" t="s">
        <v>125</v>
      </c>
      <c r="B231" s="154">
        <v>7.51</v>
      </c>
      <c r="C231" s="154">
        <v>0.19400000000000001</v>
      </c>
      <c r="D231" s="154">
        <v>7.3159999999999998</v>
      </c>
    </row>
    <row r="232" spans="1:4" x14ac:dyDescent="0.35">
      <c r="A232" s="102" t="s">
        <v>145</v>
      </c>
      <c r="B232" s="154">
        <v>22.231999999999999</v>
      </c>
      <c r="C232" s="154">
        <v>14.538</v>
      </c>
      <c r="D232" s="154">
        <v>7.6939999999999991</v>
      </c>
    </row>
    <row r="233" spans="1:4" x14ac:dyDescent="0.35">
      <c r="A233" s="102" t="s">
        <v>97</v>
      </c>
      <c r="B233" s="154">
        <v>31.783000000000001</v>
      </c>
      <c r="C233" s="154">
        <v>22.542000000000002</v>
      </c>
      <c r="D233" s="154">
        <v>9.2409999999999997</v>
      </c>
    </row>
    <row r="234" spans="1:4" x14ac:dyDescent="0.35">
      <c r="A234" s="102" t="s">
        <v>10</v>
      </c>
      <c r="B234" s="154">
        <v>9.85</v>
      </c>
      <c r="C234" s="154">
        <v>0.183</v>
      </c>
      <c r="D234" s="154">
        <v>9.6669999999999998</v>
      </c>
    </row>
    <row r="235" spans="1:4" x14ac:dyDescent="0.35">
      <c r="A235" s="102" t="s">
        <v>81</v>
      </c>
      <c r="B235" s="154">
        <v>18.652000000000001</v>
      </c>
      <c r="C235" s="154">
        <v>8.0299999999999994</v>
      </c>
      <c r="D235" s="154">
        <v>10.622000000000002</v>
      </c>
    </row>
    <row r="236" spans="1:4" x14ac:dyDescent="0.35">
      <c r="A236" s="102" t="s">
        <v>62</v>
      </c>
      <c r="B236" s="154">
        <v>54.283000000000001</v>
      </c>
      <c r="C236" s="154">
        <v>32.880000000000003</v>
      </c>
      <c r="D236" s="154">
        <v>21.402999999999999</v>
      </c>
    </row>
    <row r="237" spans="1:4" x14ac:dyDescent="0.35">
      <c r="A237" s="102" t="s">
        <v>61</v>
      </c>
      <c r="B237" s="154">
        <v>27.853999999999999</v>
      </c>
      <c r="C237" s="154">
        <v>6.13</v>
      </c>
      <c r="D237" s="154">
        <v>21.724</v>
      </c>
    </row>
    <row r="238" spans="1:4" x14ac:dyDescent="0.35">
      <c r="A238" s="102" t="s">
        <v>157</v>
      </c>
      <c r="B238" s="154">
        <v>65.941000000000003</v>
      </c>
      <c r="C238" s="154">
        <v>42.776000000000003</v>
      </c>
      <c r="D238" s="154">
        <v>23.164999999999999</v>
      </c>
    </row>
    <row r="239" spans="1:4" x14ac:dyDescent="0.35">
      <c r="A239" s="102" t="s">
        <v>72</v>
      </c>
      <c r="B239" s="154">
        <v>23.251000000000001</v>
      </c>
      <c r="C239" s="154">
        <v>0.05</v>
      </c>
      <c r="D239" s="154">
        <v>23.201000000000001</v>
      </c>
    </row>
    <row r="240" spans="1:4" x14ac:dyDescent="0.35">
      <c r="A240" s="102" t="s">
        <v>76</v>
      </c>
      <c r="B240" s="154">
        <v>40.408999999999999</v>
      </c>
      <c r="C240" s="154">
        <v>13.59</v>
      </c>
      <c r="D240" s="154">
        <v>26.818999999999999</v>
      </c>
    </row>
    <row r="241" spans="1:4" x14ac:dyDescent="0.35">
      <c r="A241" s="102" t="s">
        <v>66</v>
      </c>
      <c r="B241" s="154">
        <v>30.96</v>
      </c>
      <c r="C241" s="154">
        <v>2E-3</v>
      </c>
      <c r="D241" s="154">
        <v>30.958000000000002</v>
      </c>
    </row>
    <row r="242" spans="1:4" x14ac:dyDescent="0.35">
      <c r="A242" s="102" t="s">
        <v>1</v>
      </c>
      <c r="B242" s="154">
        <v>45.784999999999997</v>
      </c>
      <c r="C242" s="154">
        <v>0.33100000000000002</v>
      </c>
      <c r="D242" s="154">
        <v>45.453999999999994</v>
      </c>
    </row>
    <row r="243" spans="1:4" x14ac:dyDescent="0.35">
      <c r="A243" s="102" t="s">
        <v>64</v>
      </c>
      <c r="B243" s="154">
        <v>67.709000000000003</v>
      </c>
      <c r="C243" s="154">
        <v>17.167999999999999</v>
      </c>
      <c r="D243" s="154">
        <v>50.541000000000004</v>
      </c>
    </row>
    <row r="244" spans="1:4" x14ac:dyDescent="0.35">
      <c r="A244" s="102" t="s">
        <v>11</v>
      </c>
      <c r="B244" s="154">
        <v>83.409000000000006</v>
      </c>
      <c r="C244" s="154">
        <v>7.8029999999999999</v>
      </c>
      <c r="D244" s="154">
        <v>75.606000000000009</v>
      </c>
    </row>
    <row r="245" spans="1:4" x14ac:dyDescent="0.35">
      <c r="A245" s="102" t="s">
        <v>0</v>
      </c>
      <c r="B245" s="154">
        <v>106.916</v>
      </c>
      <c r="C245" s="154">
        <v>3.2770000000000001</v>
      </c>
      <c r="D245" s="154">
        <v>103.639</v>
      </c>
    </row>
    <row r="246" spans="1:4" x14ac:dyDescent="0.35">
      <c r="A246" s="102" t="s">
        <v>47</v>
      </c>
      <c r="B246" s="154">
        <v>115.55500000000001</v>
      </c>
      <c r="C246" s="154">
        <v>0.22700000000000001</v>
      </c>
      <c r="D246" s="154">
        <v>115.328</v>
      </c>
    </row>
    <row r="247" spans="1:4" x14ac:dyDescent="0.35">
      <c r="A247" s="102" t="s">
        <v>162</v>
      </c>
      <c r="B247" s="154">
        <v>706.65</v>
      </c>
      <c r="C247" s="154">
        <v>6.9610000000000003</v>
      </c>
      <c r="D247" s="154">
        <v>699.68899999999996</v>
      </c>
    </row>
    <row r="248" spans="1:4" x14ac:dyDescent="0.35">
      <c r="A248" s="102" t="s">
        <v>261</v>
      </c>
      <c r="B248" s="154">
        <v>736.48299999999995</v>
      </c>
      <c r="C248" s="154">
        <v>4.0000000000000001E-3</v>
      </c>
      <c r="D248" s="154">
        <v>736.47899999999993</v>
      </c>
    </row>
    <row r="249" spans="1:4" x14ac:dyDescent="0.35">
      <c r="A249" s="102" t="s">
        <v>70</v>
      </c>
      <c r="B249" s="154">
        <v>1024.4380000000001</v>
      </c>
      <c r="C249" s="154"/>
      <c r="D249" s="154">
        <v>1024.4380000000001</v>
      </c>
    </row>
    <row r="250" spans="1:4" x14ac:dyDescent="0.35">
      <c r="A250" s="102" t="s">
        <v>9</v>
      </c>
      <c r="B250" s="154">
        <v>1192.299</v>
      </c>
      <c r="C250" s="154">
        <v>58.686999999999998</v>
      </c>
      <c r="D250" s="154">
        <v>1133.6120000000001</v>
      </c>
    </row>
    <row r="251" spans="1:4" x14ac:dyDescent="0.35">
      <c r="A251" s="104" t="s">
        <v>151</v>
      </c>
      <c r="B251" s="177">
        <v>2000.9079999999999</v>
      </c>
      <c r="C251" s="177">
        <v>19.89</v>
      </c>
      <c r="D251" s="177">
        <v>1981.0179999999998</v>
      </c>
    </row>
  </sheetData>
  <sortState xmlns:xlrd2="http://schemas.microsoft.com/office/spreadsheetml/2017/richdata2" ref="A3:D251">
    <sortCondition descending="1" ref="C3:C251"/>
  </sortState>
  <hyperlinks>
    <hyperlink ref="F1" location="'Table of Content'!A1" display="Table of Content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41"/>
  <sheetViews>
    <sheetView zoomScaleNormal="100" workbookViewId="0">
      <selection activeCell="K1" sqref="K1"/>
    </sheetView>
  </sheetViews>
  <sheetFormatPr defaultColWidth="9.1796875" defaultRowHeight="15.5" x14ac:dyDescent="0.35"/>
  <cols>
    <col min="1" max="1" width="21" style="1" customWidth="1"/>
    <col min="2" max="2" width="12.7265625" style="1" bestFit="1" customWidth="1"/>
    <col min="3" max="3" width="8.453125" style="1" bestFit="1" customWidth="1"/>
    <col min="4" max="4" width="12.7265625" style="1" bestFit="1" customWidth="1"/>
    <col min="5" max="5" width="8.453125" style="1" bestFit="1" customWidth="1"/>
    <col min="6" max="6" width="12.7265625" style="1" bestFit="1" customWidth="1"/>
    <col min="7" max="7" width="8.453125" style="1" bestFit="1" customWidth="1"/>
    <col min="8" max="8" width="13.81640625" style="1" customWidth="1"/>
    <col min="9" max="9" width="11.81640625" style="1" bestFit="1" customWidth="1"/>
    <col min="10" max="16384" width="9.1796875" style="1"/>
  </cols>
  <sheetData>
    <row r="1" spans="1:16" x14ac:dyDescent="0.35">
      <c r="A1" s="68" t="s">
        <v>499</v>
      </c>
      <c r="B1" s="68"/>
      <c r="D1" s="50"/>
      <c r="E1" s="50"/>
      <c r="F1" s="69"/>
      <c r="K1" s="70" t="s">
        <v>317</v>
      </c>
      <c r="L1" s="9"/>
      <c r="M1" s="9"/>
      <c r="N1" s="9"/>
      <c r="O1" s="9"/>
      <c r="P1" s="9"/>
    </row>
    <row r="2" spans="1:16" x14ac:dyDescent="0.35">
      <c r="A2" s="303" t="s">
        <v>296</v>
      </c>
      <c r="B2" s="306">
        <v>44593</v>
      </c>
      <c r="C2" s="306"/>
      <c r="D2" s="306">
        <v>44927</v>
      </c>
      <c r="E2" s="306"/>
      <c r="F2" s="306">
        <v>44978</v>
      </c>
      <c r="G2" s="306"/>
      <c r="H2" s="303" t="s">
        <v>297</v>
      </c>
      <c r="I2" s="303" t="s">
        <v>540</v>
      </c>
    </row>
    <row r="3" spans="1:16" x14ac:dyDescent="0.35">
      <c r="A3" s="304"/>
      <c r="B3" s="2" t="s">
        <v>298</v>
      </c>
      <c r="C3" s="2" t="s">
        <v>299</v>
      </c>
      <c r="D3" s="2" t="s">
        <v>298</v>
      </c>
      <c r="E3" s="2" t="s">
        <v>299</v>
      </c>
      <c r="F3" s="2" t="s">
        <v>298</v>
      </c>
      <c r="G3" s="2" t="s">
        <v>299</v>
      </c>
      <c r="H3" s="304"/>
      <c r="I3" s="304"/>
    </row>
    <row r="4" spans="1:16" x14ac:dyDescent="0.35">
      <c r="A4" s="101" t="s">
        <v>300</v>
      </c>
      <c r="B4" s="217">
        <v>1243.0909999999999</v>
      </c>
      <c r="C4" s="5">
        <f>B4/$B$141</f>
        <v>0.15610006449487054</v>
      </c>
      <c r="D4" s="217">
        <v>2012.0619999999999</v>
      </c>
      <c r="E4" s="5">
        <f>D4/$D$141</f>
        <v>0.2580060516711723</v>
      </c>
      <c r="F4" s="217">
        <v>1435.9929999999999</v>
      </c>
      <c r="G4" s="76">
        <f>F4/$F$141</f>
        <v>0.17744748309701219</v>
      </c>
      <c r="H4" s="5">
        <f>(F4/D4)-1</f>
        <v>-0.28630777779213568</v>
      </c>
      <c r="I4" s="5">
        <f t="shared" ref="I4:I67" si="0">(F4/B4)-1</f>
        <v>0.15517930706601524</v>
      </c>
    </row>
    <row r="5" spans="1:16" x14ac:dyDescent="0.35">
      <c r="A5" s="102" t="s">
        <v>361</v>
      </c>
      <c r="B5" s="219">
        <v>986.48500000000001</v>
      </c>
      <c r="C5" s="6">
        <f t="shared" ref="C5:C68" si="1">B5/$B$141</f>
        <v>0.1238769906010279</v>
      </c>
      <c r="D5" s="219">
        <v>395.35199999999998</v>
      </c>
      <c r="E5" s="6">
        <f t="shared" ref="E5:E68" si="2">D5/$D$141</f>
        <v>5.0695857553247028E-2</v>
      </c>
      <c r="F5" s="219">
        <v>1240.0260000000001</v>
      </c>
      <c r="G5" s="71">
        <f t="shared" ref="G5:G68" si="3">F5/$F$141</f>
        <v>0.15323159143175188</v>
      </c>
      <c r="H5" s="6">
        <f t="shared" ref="H5:H68" si="4">(F5/D5)-1</f>
        <v>2.1365112608510901</v>
      </c>
      <c r="I5" s="6">
        <f t="shared" si="0"/>
        <v>0.25701455166576292</v>
      </c>
    </row>
    <row r="6" spans="1:16" x14ac:dyDescent="0.35">
      <c r="A6" s="102" t="s">
        <v>362</v>
      </c>
      <c r="B6" s="219">
        <v>1735.5889999999999</v>
      </c>
      <c r="C6" s="6">
        <f t="shared" si="1"/>
        <v>0.21794506985939716</v>
      </c>
      <c r="D6" s="219">
        <v>517.61599999999999</v>
      </c>
      <c r="E6" s="6">
        <f t="shared" si="2"/>
        <v>6.6373730253752386E-2</v>
      </c>
      <c r="F6" s="219">
        <v>1076.67</v>
      </c>
      <c r="G6" s="71">
        <f t="shared" si="3"/>
        <v>0.13304548255183704</v>
      </c>
      <c r="H6" s="6">
        <f t="shared" si="4"/>
        <v>1.080055485147291</v>
      </c>
      <c r="I6" s="6">
        <f t="shared" si="0"/>
        <v>-0.37965151887918158</v>
      </c>
      <c r="K6" s="67"/>
    </row>
    <row r="7" spans="1:16" x14ac:dyDescent="0.35">
      <c r="A7" s="102" t="s">
        <v>370</v>
      </c>
      <c r="B7" s="219">
        <v>173.65899999999999</v>
      </c>
      <c r="C7" s="6">
        <f t="shared" si="1"/>
        <v>2.1807076955842108E-2</v>
      </c>
      <c r="D7" s="219">
        <v>401.12099999999998</v>
      </c>
      <c r="E7" s="6">
        <f t="shared" si="2"/>
        <v>5.1435614534935961E-2</v>
      </c>
      <c r="F7" s="219">
        <v>809.11500000000001</v>
      </c>
      <c r="G7" s="71">
        <f t="shared" si="3"/>
        <v>9.9983370591666551E-2</v>
      </c>
      <c r="H7" s="6">
        <f t="shared" si="4"/>
        <v>1.017134480618068</v>
      </c>
      <c r="I7" s="6">
        <f t="shared" si="0"/>
        <v>3.6592172015271309</v>
      </c>
    </row>
    <row r="8" spans="1:16" x14ac:dyDescent="0.35">
      <c r="A8" s="102" t="s">
        <v>363</v>
      </c>
      <c r="B8" s="219">
        <v>473.322</v>
      </c>
      <c r="C8" s="6">
        <f t="shared" si="1"/>
        <v>5.9436995945462659E-2</v>
      </c>
      <c r="D8" s="219">
        <v>806.16</v>
      </c>
      <c r="E8" s="6">
        <f t="shared" si="2"/>
        <v>0.10337363292743081</v>
      </c>
      <c r="F8" s="219">
        <v>700.77700000000004</v>
      </c>
      <c r="G8" s="71">
        <f t="shared" si="3"/>
        <v>8.6595906012268117E-2</v>
      </c>
      <c r="H8" s="6">
        <f t="shared" si="4"/>
        <v>-0.13072218914359424</v>
      </c>
      <c r="I8" s="6">
        <f t="shared" si="0"/>
        <v>0.48055023852683809</v>
      </c>
    </row>
    <row r="9" spans="1:16" x14ac:dyDescent="0.35">
      <c r="A9" s="102" t="s">
        <v>367</v>
      </c>
      <c r="B9" s="219">
        <v>583.00400000000002</v>
      </c>
      <c r="C9" s="6">
        <f t="shared" si="1"/>
        <v>7.3210217112638989E-2</v>
      </c>
      <c r="D9" s="219">
        <v>395.71100000000001</v>
      </c>
      <c r="E9" s="6">
        <f t="shared" si="2"/>
        <v>5.0741892005739031E-2</v>
      </c>
      <c r="F9" s="219">
        <v>464.149</v>
      </c>
      <c r="G9" s="71">
        <f t="shared" si="3"/>
        <v>5.7355482813631488E-2</v>
      </c>
      <c r="H9" s="6">
        <f t="shared" si="4"/>
        <v>0.17294945048280175</v>
      </c>
      <c r="I9" s="6">
        <f t="shared" si="0"/>
        <v>-0.20386652578713016</v>
      </c>
    </row>
    <row r="10" spans="1:16" x14ac:dyDescent="0.35">
      <c r="A10" s="102" t="s">
        <v>364</v>
      </c>
      <c r="B10" s="219">
        <v>337.33199999999999</v>
      </c>
      <c r="C10" s="6">
        <f t="shared" si="1"/>
        <v>4.2360170700442422E-2</v>
      </c>
      <c r="D10" s="219">
        <v>355.80900000000003</v>
      </c>
      <c r="E10" s="6">
        <f t="shared" si="2"/>
        <v>4.5625271606475427E-2</v>
      </c>
      <c r="F10" s="219">
        <v>391.161</v>
      </c>
      <c r="G10" s="71">
        <f t="shared" si="3"/>
        <v>4.8336262736455117E-2</v>
      </c>
      <c r="H10" s="6">
        <f t="shared" si="4"/>
        <v>9.9356677318448883E-2</v>
      </c>
      <c r="I10" s="6">
        <f t="shared" si="0"/>
        <v>0.15957276510974361</v>
      </c>
    </row>
    <row r="11" spans="1:16" x14ac:dyDescent="0.35">
      <c r="A11" s="102" t="s">
        <v>369</v>
      </c>
      <c r="B11" s="219">
        <v>202.108</v>
      </c>
      <c r="C11" s="6">
        <f t="shared" si="1"/>
        <v>2.5379535235094855E-2</v>
      </c>
      <c r="D11" s="219">
        <v>292.298</v>
      </c>
      <c r="E11" s="6">
        <f t="shared" si="2"/>
        <v>3.7481276864917847E-2</v>
      </c>
      <c r="F11" s="219">
        <v>377.90600000000001</v>
      </c>
      <c r="G11" s="71">
        <f t="shared" si="3"/>
        <v>4.6698325512213146E-2</v>
      </c>
      <c r="H11" s="6">
        <f t="shared" si="4"/>
        <v>0.29287918494139542</v>
      </c>
      <c r="I11" s="6">
        <f t="shared" si="0"/>
        <v>0.86982207532606326</v>
      </c>
    </row>
    <row r="12" spans="1:16" x14ac:dyDescent="0.35">
      <c r="A12" s="102" t="s">
        <v>396</v>
      </c>
      <c r="B12" s="219">
        <v>1.9590000000000001</v>
      </c>
      <c r="C12" s="6">
        <f t="shared" si="1"/>
        <v>2.4599971067721624E-4</v>
      </c>
      <c r="D12" s="219">
        <v>27.065999999999999</v>
      </c>
      <c r="E12" s="6">
        <f t="shared" si="2"/>
        <v>3.4706643207475466E-3</v>
      </c>
      <c r="F12" s="219">
        <v>211.38300000000001</v>
      </c>
      <c r="G12" s="71">
        <f t="shared" si="3"/>
        <v>2.6120866410557525E-2</v>
      </c>
      <c r="H12" s="6">
        <f t="shared" si="4"/>
        <v>6.8099091110618497</v>
      </c>
      <c r="I12" s="6">
        <f t="shared" si="0"/>
        <v>106.90352220520674</v>
      </c>
    </row>
    <row r="13" spans="1:16" x14ac:dyDescent="0.35">
      <c r="A13" s="102" t="s">
        <v>365</v>
      </c>
      <c r="B13" s="219">
        <v>327.20499999999998</v>
      </c>
      <c r="C13" s="6">
        <f t="shared" si="1"/>
        <v>4.1088481537589858E-2</v>
      </c>
      <c r="D13" s="219">
        <v>634.63800000000003</v>
      </c>
      <c r="E13" s="6">
        <f t="shared" si="2"/>
        <v>8.1379423010071006E-2</v>
      </c>
      <c r="F13" s="219">
        <v>211.18700000000001</v>
      </c>
      <c r="G13" s="71">
        <f t="shared" si="3"/>
        <v>2.6096646441040254E-2</v>
      </c>
      <c r="H13" s="6">
        <f t="shared" si="4"/>
        <v>-0.66723234347769911</v>
      </c>
      <c r="I13" s="6">
        <f t="shared" si="0"/>
        <v>-0.35457282131996759</v>
      </c>
      <c r="J13" s="49"/>
    </row>
    <row r="14" spans="1:16" x14ac:dyDescent="0.35">
      <c r="A14" s="102" t="s">
        <v>379</v>
      </c>
      <c r="B14" s="219">
        <v>69.215000000000003</v>
      </c>
      <c r="C14" s="6">
        <f t="shared" si="1"/>
        <v>8.691613054886943E-3</v>
      </c>
      <c r="D14" s="219">
        <v>21.039000000000001</v>
      </c>
      <c r="E14" s="6">
        <f t="shared" si="2"/>
        <v>2.6978240835072655E-3</v>
      </c>
      <c r="F14" s="219">
        <v>139.279</v>
      </c>
      <c r="G14" s="71">
        <f t="shared" si="3"/>
        <v>1.7210883338754968E-2</v>
      </c>
      <c r="H14" s="6">
        <f t="shared" si="4"/>
        <v>5.620038975236465</v>
      </c>
      <c r="I14" s="6">
        <f t="shared" si="0"/>
        <v>1.0122661272845481</v>
      </c>
    </row>
    <row r="15" spans="1:16" x14ac:dyDescent="0.35">
      <c r="A15" s="102" t="s">
        <v>372</v>
      </c>
      <c r="B15" s="219">
        <v>258.637</v>
      </c>
      <c r="C15" s="6">
        <f t="shared" si="1"/>
        <v>3.2478114941512592E-2</v>
      </c>
      <c r="D15" s="219">
        <v>33.295999999999999</v>
      </c>
      <c r="E15" s="6">
        <f t="shared" si="2"/>
        <v>4.2695351815417986E-3</v>
      </c>
      <c r="F15" s="219">
        <v>134.14400000000001</v>
      </c>
      <c r="G15" s="71">
        <f t="shared" si="3"/>
        <v>1.6576344851657081E-2</v>
      </c>
      <c r="H15" s="6">
        <f t="shared" si="4"/>
        <v>3.0288322921672277</v>
      </c>
      <c r="I15" s="6">
        <f t="shared" si="0"/>
        <v>-0.48134257666149849</v>
      </c>
    </row>
    <row r="16" spans="1:16" x14ac:dyDescent="0.35">
      <c r="A16" s="102" t="s">
        <v>368</v>
      </c>
      <c r="B16" s="219">
        <v>59.798000000000002</v>
      </c>
      <c r="C16" s="6">
        <f t="shared" si="1"/>
        <v>7.5090815207126986E-3</v>
      </c>
      <c r="D16" s="219">
        <v>49.621000000000002</v>
      </c>
      <c r="E16" s="6">
        <f t="shared" si="2"/>
        <v>6.3628845880371694E-3</v>
      </c>
      <c r="F16" s="219">
        <v>120.64100000000001</v>
      </c>
      <c r="G16" s="71">
        <f t="shared" si="3"/>
        <v>1.4907761951699381E-2</v>
      </c>
      <c r="H16" s="6">
        <f t="shared" si="4"/>
        <v>1.4312488664073677</v>
      </c>
      <c r="I16" s="6">
        <f t="shared" si="0"/>
        <v>1.0174755008528713</v>
      </c>
    </row>
    <row r="17" spans="1:9" x14ac:dyDescent="0.35">
      <c r="A17" s="102" t="s">
        <v>301</v>
      </c>
      <c r="B17" s="219">
        <v>14.209</v>
      </c>
      <c r="C17" s="6">
        <f t="shared" si="1"/>
        <v>1.7842827406904366E-3</v>
      </c>
      <c r="D17" s="219">
        <v>76.162000000000006</v>
      </c>
      <c r="E17" s="6">
        <f t="shared" si="2"/>
        <v>9.7662283306278984E-3</v>
      </c>
      <c r="F17" s="219">
        <v>93.254000000000005</v>
      </c>
      <c r="G17" s="71">
        <f t="shared" si="3"/>
        <v>1.1523515496752963E-2</v>
      </c>
      <c r="H17" s="6">
        <f t="shared" si="4"/>
        <v>0.22441637562038808</v>
      </c>
      <c r="I17" s="6">
        <f t="shared" si="0"/>
        <v>5.5630234358505177</v>
      </c>
    </row>
    <row r="18" spans="1:9" x14ac:dyDescent="0.35">
      <c r="A18" s="102" t="s">
        <v>376</v>
      </c>
      <c r="B18" s="219">
        <v>110.69499999999999</v>
      </c>
      <c r="C18" s="6">
        <f t="shared" si="1"/>
        <v>1.3900427755699055E-2</v>
      </c>
      <c r="D18" s="219">
        <v>73.212000000000003</v>
      </c>
      <c r="E18" s="6">
        <f t="shared" si="2"/>
        <v>9.3879507962229148E-3</v>
      </c>
      <c r="F18" s="219">
        <v>92.457999999999998</v>
      </c>
      <c r="G18" s="71">
        <f t="shared" si="3"/>
        <v>1.1425152763407311E-2</v>
      </c>
      <c r="H18" s="6">
        <f t="shared" si="4"/>
        <v>0.26288040211987096</v>
      </c>
      <c r="I18" s="6">
        <f t="shared" si="0"/>
        <v>-0.16474998870771029</v>
      </c>
    </row>
    <row r="19" spans="1:9" x14ac:dyDescent="0.35">
      <c r="A19" s="102" t="s">
        <v>373</v>
      </c>
      <c r="B19" s="219">
        <v>41.201000000000001</v>
      </c>
      <c r="C19" s="6">
        <f t="shared" si="1"/>
        <v>5.1737795199652816E-3</v>
      </c>
      <c r="D19" s="219">
        <v>73.768000000000001</v>
      </c>
      <c r="E19" s="6">
        <f t="shared" si="2"/>
        <v>9.4592464942328033E-3</v>
      </c>
      <c r="F19" s="219">
        <v>81.539000000000001</v>
      </c>
      <c r="G19" s="71">
        <f t="shared" si="3"/>
        <v>1.0075878033003837E-2</v>
      </c>
      <c r="H19" s="6">
        <f t="shared" si="4"/>
        <v>0.10534378050103022</v>
      </c>
      <c r="I19" s="6">
        <f t="shared" si="0"/>
        <v>0.97905390645858104</v>
      </c>
    </row>
    <row r="20" spans="1:9" x14ac:dyDescent="0.35">
      <c r="A20" s="102" t="s">
        <v>377</v>
      </c>
      <c r="B20" s="219">
        <v>272.19</v>
      </c>
      <c r="C20" s="6">
        <f t="shared" si="1"/>
        <v>3.4180021056269265E-2</v>
      </c>
      <c r="D20" s="219">
        <v>775.47199999999998</v>
      </c>
      <c r="E20" s="6">
        <f t="shared" si="2"/>
        <v>9.9438520732237551E-2</v>
      </c>
      <c r="F20" s="219">
        <v>78.73</v>
      </c>
      <c r="G20" s="71">
        <f t="shared" si="3"/>
        <v>9.7287663270139695E-3</v>
      </c>
      <c r="H20" s="6">
        <f t="shared" si="4"/>
        <v>-0.89847473538696432</v>
      </c>
      <c r="I20" s="6">
        <f t="shared" si="0"/>
        <v>-0.71075351776332707</v>
      </c>
    </row>
    <row r="21" spans="1:9" x14ac:dyDescent="0.35">
      <c r="A21" s="102" t="s">
        <v>375</v>
      </c>
      <c r="B21" s="219">
        <v>49.38</v>
      </c>
      <c r="C21" s="6">
        <f t="shared" si="1"/>
        <v>6.2008502875145165E-3</v>
      </c>
      <c r="D21" s="219">
        <v>65.87</v>
      </c>
      <c r="E21" s="6">
        <f t="shared" si="2"/>
        <v>8.4464885394088859E-3</v>
      </c>
      <c r="F21" s="219">
        <v>60.238999999999997</v>
      </c>
      <c r="G21" s="71">
        <f t="shared" si="3"/>
        <v>7.4438099170963355E-3</v>
      </c>
      <c r="H21" s="6">
        <f t="shared" si="4"/>
        <v>-8.5486564445119262E-2</v>
      </c>
      <c r="I21" s="6">
        <f t="shared" si="0"/>
        <v>0.21990684487646806</v>
      </c>
    </row>
    <row r="22" spans="1:9" x14ac:dyDescent="0.35">
      <c r="A22" s="102" t="s">
        <v>374</v>
      </c>
      <c r="B22" s="219">
        <v>36.295999999999999</v>
      </c>
      <c r="C22" s="6">
        <f t="shared" si="1"/>
        <v>4.5578384373354975E-3</v>
      </c>
      <c r="D22" s="219">
        <v>36.965000000000003</v>
      </c>
      <c r="E22" s="6">
        <f t="shared" si="2"/>
        <v>4.7400098506034539E-3</v>
      </c>
      <c r="F22" s="219">
        <v>37.012</v>
      </c>
      <c r="G22" s="71">
        <f t="shared" si="3"/>
        <v>4.5736199580266867E-3</v>
      </c>
      <c r="H22" s="6">
        <f t="shared" si="4"/>
        <v>1.2714730150140685E-3</v>
      </c>
      <c r="I22" s="6">
        <f t="shared" si="0"/>
        <v>1.9726691646462458E-2</v>
      </c>
    </row>
    <row r="23" spans="1:9" x14ac:dyDescent="0.35">
      <c r="A23" s="102" t="s">
        <v>371</v>
      </c>
      <c r="B23" s="219">
        <v>38.340000000000003</v>
      </c>
      <c r="C23" s="6">
        <f t="shared" si="1"/>
        <v>4.8145119486291332E-3</v>
      </c>
      <c r="D23" s="219">
        <v>0.435</v>
      </c>
      <c r="E23" s="6">
        <f t="shared" si="2"/>
        <v>5.5779907615649997E-5</v>
      </c>
      <c r="F23" s="219">
        <v>32.628999999999998</v>
      </c>
      <c r="G23" s="71">
        <f t="shared" si="3"/>
        <v>4.0320070682603685E-3</v>
      </c>
      <c r="H23" s="6">
        <f t="shared" si="4"/>
        <v>74.009195402298843</v>
      </c>
      <c r="I23" s="6">
        <f t="shared" si="0"/>
        <v>-0.14895670318205545</v>
      </c>
    </row>
    <row r="24" spans="1:9" x14ac:dyDescent="0.35">
      <c r="A24" s="102" t="s">
        <v>380</v>
      </c>
      <c r="B24" s="219">
        <v>12.500999999999999</v>
      </c>
      <c r="C24" s="6">
        <f t="shared" si="1"/>
        <v>1.569802135362879E-3</v>
      </c>
      <c r="D24" s="219">
        <v>36.753999999999998</v>
      </c>
      <c r="E24" s="6">
        <f t="shared" si="2"/>
        <v>4.7129533896680459E-3</v>
      </c>
      <c r="F24" s="219">
        <v>32.128999999999998</v>
      </c>
      <c r="G24" s="71">
        <f t="shared" si="3"/>
        <v>3.9702214317367179E-3</v>
      </c>
      <c r="H24" s="6">
        <f t="shared" si="4"/>
        <v>-0.1258366436306253</v>
      </c>
      <c r="I24" s="6">
        <f t="shared" si="0"/>
        <v>1.5701143908487318</v>
      </c>
    </row>
    <row r="25" spans="1:9" x14ac:dyDescent="0.35">
      <c r="A25" s="102" t="s">
        <v>366</v>
      </c>
      <c r="B25" s="219">
        <v>6.5000000000000002E-2</v>
      </c>
      <c r="C25" s="6">
        <f t="shared" si="1"/>
        <v>8.1623181184374972E-6</v>
      </c>
      <c r="D25" s="219">
        <v>7.0000000000000001E-3</v>
      </c>
      <c r="E25" s="6">
        <f t="shared" si="2"/>
        <v>8.9760770875758616E-7</v>
      </c>
      <c r="F25" s="219">
        <v>31.838999999999999</v>
      </c>
      <c r="G25" s="71">
        <f t="shared" si="3"/>
        <v>3.9343857625530011E-3</v>
      </c>
      <c r="H25" s="6">
        <f t="shared" si="4"/>
        <v>4547.4285714285716</v>
      </c>
      <c r="I25" s="6">
        <f t="shared" si="0"/>
        <v>488.83076923076919</v>
      </c>
    </row>
    <row r="26" spans="1:9" x14ac:dyDescent="0.35">
      <c r="A26" s="102" t="s">
        <v>378</v>
      </c>
      <c r="B26" s="219">
        <v>36.366</v>
      </c>
      <c r="C26" s="6">
        <f t="shared" si="1"/>
        <v>4.5666286260784309E-3</v>
      </c>
      <c r="D26" s="219">
        <v>51.488</v>
      </c>
      <c r="E26" s="6">
        <f t="shared" si="2"/>
        <v>6.6022893869300851E-3</v>
      </c>
      <c r="F26" s="219">
        <v>29.302</v>
      </c>
      <c r="G26" s="71">
        <f t="shared" si="3"/>
        <v>3.6208854428319997E-3</v>
      </c>
      <c r="H26" s="6">
        <f t="shared" si="4"/>
        <v>-0.43089651957737729</v>
      </c>
      <c r="I26" s="6">
        <f t="shared" si="0"/>
        <v>-0.19424737392069513</v>
      </c>
    </row>
    <row r="27" spans="1:9" x14ac:dyDescent="0.35">
      <c r="A27" s="102" t="s">
        <v>385</v>
      </c>
      <c r="B27" s="219">
        <v>400.01799999999997</v>
      </c>
      <c r="C27" s="6">
        <f t="shared" si="1"/>
        <v>5.0231910293863542E-2</v>
      </c>
      <c r="D27" s="219">
        <v>15.804</v>
      </c>
      <c r="E27" s="6">
        <f t="shared" si="2"/>
        <v>2.0265417470292702E-3</v>
      </c>
      <c r="F27" s="219">
        <v>21.934999999999999</v>
      </c>
      <c r="G27" s="71">
        <f t="shared" si="3"/>
        <v>2.7105358742925364E-3</v>
      </c>
      <c r="H27" s="6">
        <f t="shared" si="4"/>
        <v>0.38793976208554781</v>
      </c>
      <c r="I27" s="6">
        <f t="shared" si="0"/>
        <v>-0.94516496757645907</v>
      </c>
    </row>
    <row r="28" spans="1:9" x14ac:dyDescent="0.35">
      <c r="A28" s="102" t="s">
        <v>407</v>
      </c>
      <c r="B28" s="219">
        <v>4.3999999999999997E-2</v>
      </c>
      <c r="C28" s="6">
        <f t="shared" si="1"/>
        <v>5.5252614955576891E-6</v>
      </c>
      <c r="D28" s="219">
        <v>2.681</v>
      </c>
      <c r="E28" s="6">
        <f t="shared" si="2"/>
        <v>3.4378375245415553E-4</v>
      </c>
      <c r="F28" s="219">
        <v>21.297999999999998</v>
      </c>
      <c r="G28" s="71">
        <f t="shared" si="3"/>
        <v>2.6318209733614062E-3</v>
      </c>
      <c r="H28" s="6">
        <f t="shared" si="4"/>
        <v>6.9440507273405441</v>
      </c>
      <c r="I28" s="6">
        <f t="shared" si="0"/>
        <v>483.04545454545456</v>
      </c>
    </row>
    <row r="29" spans="1:9" x14ac:dyDescent="0.35">
      <c r="A29" s="102" t="s">
        <v>419</v>
      </c>
      <c r="B29" s="219">
        <v>39.997999999999998</v>
      </c>
      <c r="C29" s="6">
        <f t="shared" si="1"/>
        <v>5.0227138477117374E-3</v>
      </c>
      <c r="D29" s="219">
        <v>1.1459999999999999</v>
      </c>
      <c r="E29" s="6">
        <f t="shared" si="2"/>
        <v>1.4695120489088481E-4</v>
      </c>
      <c r="F29" s="219">
        <v>19.157</v>
      </c>
      <c r="G29" s="71">
        <f t="shared" si="3"/>
        <v>2.3672548777671359E-3</v>
      </c>
      <c r="H29" s="6">
        <f t="shared" si="4"/>
        <v>15.716404886561957</v>
      </c>
      <c r="I29" s="6">
        <f t="shared" si="0"/>
        <v>-0.52105105255262762</v>
      </c>
    </row>
    <row r="30" spans="1:9" x14ac:dyDescent="0.35">
      <c r="A30" s="102" t="s">
        <v>389</v>
      </c>
      <c r="B30" s="219">
        <v>28.74</v>
      </c>
      <c r="C30" s="6">
        <f t="shared" si="1"/>
        <v>3.6090003495983635E-3</v>
      </c>
      <c r="D30" s="219">
        <v>3.597</v>
      </c>
      <c r="E30" s="6">
        <f t="shared" si="2"/>
        <v>4.6124213262871964E-4</v>
      </c>
      <c r="F30" s="219">
        <v>15.592000000000001</v>
      </c>
      <c r="G30" s="71">
        <f t="shared" si="3"/>
        <v>1.9267232893535097E-3</v>
      </c>
      <c r="H30" s="6">
        <f t="shared" si="4"/>
        <v>3.3347233805949408</v>
      </c>
      <c r="I30" s="6">
        <f t="shared" si="0"/>
        <v>-0.45748086290883783</v>
      </c>
    </row>
    <row r="31" spans="1:9" x14ac:dyDescent="0.35">
      <c r="A31" s="102" t="s">
        <v>382</v>
      </c>
      <c r="B31" s="219">
        <v>32.686999999999998</v>
      </c>
      <c r="C31" s="6">
        <f t="shared" si="1"/>
        <v>4.1046414205748684E-3</v>
      </c>
      <c r="D31" s="219">
        <v>39.49</v>
      </c>
      <c r="E31" s="6">
        <f t="shared" si="2"/>
        <v>5.0637897741195826E-3</v>
      </c>
      <c r="F31" s="219">
        <v>14.802</v>
      </c>
      <c r="G31" s="71">
        <f t="shared" si="3"/>
        <v>1.829101983646142E-3</v>
      </c>
      <c r="H31" s="6">
        <f t="shared" si="4"/>
        <v>-0.62517092934920238</v>
      </c>
      <c r="I31" s="6">
        <f t="shared" si="0"/>
        <v>-0.54715942117661454</v>
      </c>
    </row>
    <row r="32" spans="1:9" x14ac:dyDescent="0.35">
      <c r="A32" s="102" t="s">
        <v>383</v>
      </c>
      <c r="B32" s="219">
        <v>9.1869999999999994</v>
      </c>
      <c r="C32" s="6">
        <f t="shared" si="1"/>
        <v>1.1536494854474657E-3</v>
      </c>
      <c r="D32" s="219">
        <v>8.7010000000000005</v>
      </c>
      <c r="E32" s="6">
        <f t="shared" si="2"/>
        <v>1.1157263819856797E-3</v>
      </c>
      <c r="F32" s="219">
        <v>12.345000000000001</v>
      </c>
      <c r="G32" s="71">
        <f t="shared" si="3"/>
        <v>1.525487365768925E-3</v>
      </c>
      <c r="H32" s="6">
        <f t="shared" si="4"/>
        <v>0.41880243650155147</v>
      </c>
      <c r="I32" s="6">
        <f t="shared" si="0"/>
        <v>0.34374659845433775</v>
      </c>
    </row>
    <row r="33" spans="1:9" x14ac:dyDescent="0.35">
      <c r="A33" s="102" t="s">
        <v>395</v>
      </c>
      <c r="B33" s="219">
        <v>2.9169999999999998</v>
      </c>
      <c r="C33" s="6">
        <f t="shared" si="1"/>
        <v>3.66299722330495E-4</v>
      </c>
      <c r="D33" s="219">
        <v>6.8529999999999998</v>
      </c>
      <c r="E33" s="6">
        <f t="shared" si="2"/>
        <v>8.7875794687367688E-4</v>
      </c>
      <c r="F33" s="219">
        <v>10.717000000000001</v>
      </c>
      <c r="G33" s="71">
        <f t="shared" si="3"/>
        <v>1.3243133332479196E-3</v>
      </c>
      <c r="H33" s="6">
        <f t="shared" si="4"/>
        <v>0.56384065372829428</v>
      </c>
      <c r="I33" s="6">
        <f t="shared" si="0"/>
        <v>2.6739801165581079</v>
      </c>
    </row>
    <row r="34" spans="1:9" x14ac:dyDescent="0.35">
      <c r="A34" s="102" t="s">
        <v>384</v>
      </c>
      <c r="B34" s="219">
        <v>5.1779999999999999</v>
      </c>
      <c r="C34" s="6">
        <f t="shared" si="1"/>
        <v>6.5022281872722089E-4</v>
      </c>
      <c r="D34" s="219">
        <v>10.31</v>
      </c>
      <c r="E34" s="6">
        <f t="shared" si="2"/>
        <v>1.3220479253272448E-3</v>
      </c>
      <c r="F34" s="219">
        <v>8.14</v>
      </c>
      <c r="G34" s="71">
        <f t="shared" si="3"/>
        <v>1.0058701626050263E-3</v>
      </c>
      <c r="H34" s="6">
        <f t="shared" si="4"/>
        <v>-0.21047526673132877</v>
      </c>
      <c r="I34" s="6">
        <f t="shared" si="0"/>
        <v>0.57203553495558146</v>
      </c>
    </row>
    <row r="35" spans="1:9" x14ac:dyDescent="0.35">
      <c r="A35" s="102" t="s">
        <v>381</v>
      </c>
      <c r="B35" s="219">
        <v>15.193</v>
      </c>
      <c r="C35" s="6">
        <f t="shared" si="1"/>
        <v>1.9078476795910905E-3</v>
      </c>
      <c r="D35" s="219">
        <v>9.2810000000000006</v>
      </c>
      <c r="E35" s="6">
        <f t="shared" si="2"/>
        <v>1.1900995921398797E-3</v>
      </c>
      <c r="F35" s="219">
        <v>6.5570000000000004</v>
      </c>
      <c r="G35" s="71">
        <f t="shared" si="3"/>
        <v>8.102568373711495E-4</v>
      </c>
      <c r="H35" s="6">
        <f t="shared" si="4"/>
        <v>-0.29350285529576559</v>
      </c>
      <c r="I35" s="6">
        <f t="shared" si="0"/>
        <v>-0.56841966695188573</v>
      </c>
    </row>
    <row r="36" spans="1:9" x14ac:dyDescent="0.35">
      <c r="A36" s="102" t="s">
        <v>305</v>
      </c>
      <c r="B36" s="219">
        <v>4.0000000000000001E-3</v>
      </c>
      <c r="C36" s="6">
        <f t="shared" si="1"/>
        <v>5.0229649959615359E-7</v>
      </c>
      <c r="D36" s="219">
        <v>16.335999999999999</v>
      </c>
      <c r="E36" s="6">
        <f t="shared" si="2"/>
        <v>2.0947599328948467E-3</v>
      </c>
      <c r="F36" s="219">
        <v>6.4989999999999997</v>
      </c>
      <c r="G36" s="71">
        <f t="shared" si="3"/>
        <v>8.0308970353440597E-4</v>
      </c>
      <c r="H36" s="6">
        <f t="shared" si="4"/>
        <v>-0.60216699314397648</v>
      </c>
      <c r="I36" s="6">
        <f t="shared" si="0"/>
        <v>1623.7499999999998</v>
      </c>
    </row>
    <row r="37" spans="1:9" x14ac:dyDescent="0.35">
      <c r="A37" s="102" t="s">
        <v>316</v>
      </c>
      <c r="B37" s="219"/>
      <c r="C37" s="6">
        <f t="shared" si="1"/>
        <v>0</v>
      </c>
      <c r="D37" s="219">
        <v>7.5750000000000002</v>
      </c>
      <c r="E37" s="6">
        <f t="shared" si="2"/>
        <v>9.7133977054838789E-4</v>
      </c>
      <c r="F37" s="219">
        <v>6</v>
      </c>
      <c r="G37" s="71">
        <f t="shared" si="3"/>
        <v>7.4142763828380311E-4</v>
      </c>
      <c r="H37" s="6">
        <f t="shared" si="4"/>
        <v>-0.20792079207920799</v>
      </c>
      <c r="I37" s="43" t="s">
        <v>318</v>
      </c>
    </row>
    <row r="38" spans="1:9" x14ac:dyDescent="0.35">
      <c r="A38" s="102" t="s">
        <v>387</v>
      </c>
      <c r="B38" s="219">
        <v>19.690999999999999</v>
      </c>
      <c r="C38" s="6">
        <f t="shared" si="1"/>
        <v>2.4726800933869649E-3</v>
      </c>
      <c r="D38" s="219"/>
      <c r="E38" s="6">
        <f t="shared" si="2"/>
        <v>0</v>
      </c>
      <c r="F38" s="219">
        <v>5.6390000000000002</v>
      </c>
      <c r="G38" s="71">
        <f t="shared" si="3"/>
        <v>6.9681840871372767E-4</v>
      </c>
      <c r="H38" s="43" t="s">
        <v>318</v>
      </c>
      <c r="I38" s="6">
        <f t="shared" si="0"/>
        <v>-0.71362551419430198</v>
      </c>
    </row>
    <row r="39" spans="1:9" x14ac:dyDescent="0.35">
      <c r="A39" s="102" t="s">
        <v>454</v>
      </c>
      <c r="B39" s="219">
        <v>7.1999999999999995E-2</v>
      </c>
      <c r="C39" s="6">
        <f t="shared" si="1"/>
        <v>9.0413369927307638E-6</v>
      </c>
      <c r="D39" s="219">
        <v>2.7989999999999999</v>
      </c>
      <c r="E39" s="6">
        <f t="shared" si="2"/>
        <v>3.5891485383035478E-4</v>
      </c>
      <c r="F39" s="219">
        <v>5.2519999999999998</v>
      </c>
      <c r="G39" s="71">
        <f t="shared" si="3"/>
        <v>6.4899632604442225E-4</v>
      </c>
      <c r="H39" s="6">
        <f t="shared" si="4"/>
        <v>0.87638442300821717</v>
      </c>
      <c r="I39" s="6">
        <f t="shared" si="0"/>
        <v>71.944444444444443</v>
      </c>
    </row>
    <row r="40" spans="1:9" x14ac:dyDescent="0.35">
      <c r="A40" s="102" t="s">
        <v>388</v>
      </c>
      <c r="B40" s="219">
        <v>4.4320000000000004</v>
      </c>
      <c r="C40" s="6">
        <f t="shared" si="1"/>
        <v>5.5654452155253821E-4</v>
      </c>
      <c r="D40" s="219">
        <v>0.63700000000000001</v>
      </c>
      <c r="E40" s="6">
        <f t="shared" si="2"/>
        <v>8.1682301496940337E-5</v>
      </c>
      <c r="F40" s="219">
        <v>4.6470000000000002</v>
      </c>
      <c r="G40" s="71">
        <f t="shared" si="3"/>
        <v>5.7423570585080552E-4</v>
      </c>
      <c r="H40" s="6">
        <f t="shared" si="4"/>
        <v>6.2951334379905814</v>
      </c>
      <c r="I40" s="6">
        <f t="shared" si="0"/>
        <v>4.8510830324909771E-2</v>
      </c>
    </row>
    <row r="41" spans="1:9" x14ac:dyDescent="0.35">
      <c r="A41" s="102" t="s">
        <v>393</v>
      </c>
      <c r="B41" s="219">
        <v>2.214</v>
      </c>
      <c r="C41" s="6">
        <f t="shared" si="1"/>
        <v>2.7802111252647104E-4</v>
      </c>
      <c r="D41" s="219">
        <v>5.0030000000000001</v>
      </c>
      <c r="E41" s="6">
        <f t="shared" si="2"/>
        <v>6.4153305241631479E-4</v>
      </c>
      <c r="F41" s="219">
        <v>4.6100000000000003</v>
      </c>
      <c r="G41" s="71">
        <f t="shared" si="3"/>
        <v>5.6966356874805536E-4</v>
      </c>
      <c r="H41" s="6">
        <f t="shared" si="4"/>
        <v>-7.8552868279032517E-2</v>
      </c>
      <c r="I41" s="6">
        <f t="shared" si="0"/>
        <v>1.0822041553748871</v>
      </c>
    </row>
    <row r="42" spans="1:9" x14ac:dyDescent="0.35">
      <c r="A42" s="102" t="s">
        <v>399</v>
      </c>
      <c r="B42" s="219">
        <v>4.6760000000000002</v>
      </c>
      <c r="C42" s="6">
        <f t="shared" si="1"/>
        <v>5.8718460802790356E-4</v>
      </c>
      <c r="D42" s="219">
        <v>2.895</v>
      </c>
      <c r="E42" s="6">
        <f t="shared" si="2"/>
        <v>3.7122490240760174E-4</v>
      </c>
      <c r="F42" s="219">
        <v>4.077</v>
      </c>
      <c r="G42" s="71">
        <f t="shared" si="3"/>
        <v>5.0380008021384413E-4</v>
      </c>
      <c r="H42" s="6">
        <f t="shared" si="4"/>
        <v>0.40829015544041458</v>
      </c>
      <c r="I42" s="6">
        <f t="shared" si="0"/>
        <v>-0.12810094097519253</v>
      </c>
    </row>
    <row r="43" spans="1:9" x14ac:dyDescent="0.35">
      <c r="A43" s="102" t="s">
        <v>390</v>
      </c>
      <c r="B43" s="219">
        <v>4.5860000000000003</v>
      </c>
      <c r="C43" s="6">
        <f t="shared" si="1"/>
        <v>5.7588293678699021E-4</v>
      </c>
      <c r="D43" s="219">
        <v>3.8849999999999998</v>
      </c>
      <c r="E43" s="6">
        <f t="shared" si="2"/>
        <v>4.9817227836046029E-4</v>
      </c>
      <c r="F43" s="219">
        <v>3.9750000000000001</v>
      </c>
      <c r="G43" s="71">
        <f t="shared" si="3"/>
        <v>4.9119581036301957E-4</v>
      </c>
      <c r="H43" s="6">
        <f t="shared" si="4"/>
        <v>2.3166023166023342E-2</v>
      </c>
      <c r="I43" s="6">
        <f t="shared" si="0"/>
        <v>-0.13323157435673794</v>
      </c>
    </row>
    <row r="44" spans="1:9" x14ac:dyDescent="0.35">
      <c r="A44" s="102" t="s">
        <v>386</v>
      </c>
      <c r="B44" s="219">
        <v>1.6080000000000001</v>
      </c>
      <c r="C44" s="6">
        <f t="shared" si="1"/>
        <v>2.0192319283765376E-4</v>
      </c>
      <c r="D44" s="219">
        <v>2.3159999999999998</v>
      </c>
      <c r="E44" s="6">
        <f t="shared" si="2"/>
        <v>2.9697992192608132E-4</v>
      </c>
      <c r="F44" s="219">
        <v>3.4870000000000001</v>
      </c>
      <c r="G44" s="71">
        <f t="shared" si="3"/>
        <v>4.3089302911593688E-4</v>
      </c>
      <c r="H44" s="6">
        <f t="shared" si="4"/>
        <v>0.50561312607944742</v>
      </c>
      <c r="I44" s="6">
        <f t="shared" si="0"/>
        <v>1.1685323383084576</v>
      </c>
    </row>
    <row r="45" spans="1:9" x14ac:dyDescent="0.35">
      <c r="A45" s="102" t="s">
        <v>532</v>
      </c>
      <c r="B45" s="219">
        <v>0.34499999999999997</v>
      </c>
      <c r="C45" s="6">
        <f t="shared" si="1"/>
        <v>4.3323073090168248E-5</v>
      </c>
      <c r="D45" s="219">
        <v>14.119</v>
      </c>
      <c r="E45" s="6">
        <f t="shared" si="2"/>
        <v>1.8104747485640513E-3</v>
      </c>
      <c r="F45" s="219">
        <v>3.2309999999999999</v>
      </c>
      <c r="G45" s="71">
        <f t="shared" si="3"/>
        <v>3.9925878321582796E-4</v>
      </c>
      <c r="H45" s="6">
        <f t="shared" si="4"/>
        <v>-0.77115943055457192</v>
      </c>
      <c r="I45" s="6">
        <f t="shared" si="0"/>
        <v>8.3652173913043484</v>
      </c>
    </row>
    <row r="46" spans="1:9" x14ac:dyDescent="0.35">
      <c r="A46" s="102" t="s">
        <v>529</v>
      </c>
      <c r="B46" s="219">
        <v>0.23200000000000001</v>
      </c>
      <c r="C46" s="6">
        <f t="shared" si="1"/>
        <v>2.9133196976576913E-5</v>
      </c>
      <c r="D46" s="219">
        <v>2.1459999999999999</v>
      </c>
      <c r="E46" s="6">
        <f t="shared" si="2"/>
        <v>2.7518087757053998E-4</v>
      </c>
      <c r="F46" s="219">
        <v>2.952</v>
      </c>
      <c r="G46" s="71">
        <f t="shared" si="3"/>
        <v>3.6478239803563111E-4</v>
      </c>
      <c r="H46" s="6">
        <f t="shared" si="4"/>
        <v>0.37558247903075492</v>
      </c>
      <c r="I46" s="6">
        <f t="shared" si="0"/>
        <v>11.724137931034482</v>
      </c>
    </row>
    <row r="47" spans="1:9" x14ac:dyDescent="0.35">
      <c r="A47" s="102" t="s">
        <v>534</v>
      </c>
      <c r="B47" s="219">
        <v>0.104</v>
      </c>
      <c r="C47" s="6">
        <f t="shared" si="1"/>
        <v>1.3059708989499994E-5</v>
      </c>
      <c r="D47" s="219">
        <v>5.4249999999999998</v>
      </c>
      <c r="E47" s="6">
        <f t="shared" si="2"/>
        <v>6.9564597428712922E-4</v>
      </c>
      <c r="F47" s="219">
        <v>2.8889999999999998</v>
      </c>
      <c r="G47" s="71">
        <f t="shared" si="3"/>
        <v>3.5699740783365114E-4</v>
      </c>
      <c r="H47" s="6">
        <f t="shared" si="4"/>
        <v>-0.46746543778801841</v>
      </c>
      <c r="I47" s="6">
        <f t="shared" si="0"/>
        <v>26.778846153846153</v>
      </c>
    </row>
    <row r="48" spans="1:9" x14ac:dyDescent="0.35">
      <c r="A48" s="102" t="s">
        <v>397</v>
      </c>
      <c r="B48" s="219">
        <v>0.82199999999999995</v>
      </c>
      <c r="C48" s="6">
        <f t="shared" si="1"/>
        <v>1.0322193066700956E-4</v>
      </c>
      <c r="D48" s="219">
        <v>11.176</v>
      </c>
      <c r="E48" s="6">
        <f t="shared" si="2"/>
        <v>1.4330948218678262E-3</v>
      </c>
      <c r="F48" s="219">
        <v>2.4849999999999999</v>
      </c>
      <c r="G48" s="71">
        <f t="shared" si="3"/>
        <v>3.0707461352254175E-4</v>
      </c>
      <c r="H48" s="6">
        <f t="shared" si="4"/>
        <v>-0.77764853256979238</v>
      </c>
      <c r="I48" s="6">
        <f t="shared" si="0"/>
        <v>2.0231143552311437</v>
      </c>
    </row>
    <row r="49" spans="1:9" x14ac:dyDescent="0.35">
      <c r="A49" s="102" t="s">
        <v>413</v>
      </c>
      <c r="B49" s="219">
        <v>6.383</v>
      </c>
      <c r="C49" s="6">
        <f t="shared" si="1"/>
        <v>8.0153963923056213E-4</v>
      </c>
      <c r="D49" s="219">
        <v>6.7089999999999996</v>
      </c>
      <c r="E49" s="6">
        <f t="shared" si="2"/>
        <v>8.6029287400780647E-4</v>
      </c>
      <c r="F49" s="219">
        <v>2.2869999999999999</v>
      </c>
      <c r="G49" s="71">
        <f t="shared" si="3"/>
        <v>2.8260750145917625E-4</v>
      </c>
      <c r="H49" s="6">
        <f t="shared" si="4"/>
        <v>-0.65911462214935157</v>
      </c>
      <c r="I49" s="6">
        <f t="shared" si="0"/>
        <v>-0.64170452765157449</v>
      </c>
    </row>
    <row r="50" spans="1:9" x14ac:dyDescent="0.35">
      <c r="A50" s="102" t="s">
        <v>416</v>
      </c>
      <c r="B50" s="219">
        <v>0.71199999999999997</v>
      </c>
      <c r="C50" s="6">
        <f t="shared" si="1"/>
        <v>8.9408776928115343E-5</v>
      </c>
      <c r="D50" s="219">
        <v>1.496</v>
      </c>
      <c r="E50" s="6">
        <f t="shared" si="2"/>
        <v>1.9183159032876414E-4</v>
      </c>
      <c r="F50" s="219">
        <v>2.2639999999999998</v>
      </c>
      <c r="G50" s="71">
        <f t="shared" si="3"/>
        <v>2.7976536217908833E-4</v>
      </c>
      <c r="H50" s="6">
        <f t="shared" si="4"/>
        <v>0.51336898395721908</v>
      </c>
      <c r="I50" s="6">
        <f t="shared" si="0"/>
        <v>2.1797752808988764</v>
      </c>
    </row>
    <row r="51" spans="1:9" x14ac:dyDescent="0.35">
      <c r="A51" s="102" t="s">
        <v>461</v>
      </c>
      <c r="B51" s="219"/>
      <c r="C51" s="6">
        <f t="shared" si="1"/>
        <v>0</v>
      </c>
      <c r="D51" s="219"/>
      <c r="E51" s="6">
        <f t="shared" si="2"/>
        <v>0</v>
      </c>
      <c r="F51" s="219">
        <v>1.64</v>
      </c>
      <c r="G51" s="71">
        <f t="shared" si="3"/>
        <v>2.0265688779757282E-4</v>
      </c>
      <c r="H51" s="43" t="s">
        <v>318</v>
      </c>
      <c r="I51" s="43" t="s">
        <v>318</v>
      </c>
    </row>
    <row r="52" spans="1:9" x14ac:dyDescent="0.35">
      <c r="A52" s="102" t="s">
        <v>391</v>
      </c>
      <c r="B52" s="219">
        <v>3.3069999999999999</v>
      </c>
      <c r="C52" s="6">
        <f t="shared" si="1"/>
        <v>4.1527363104111999E-4</v>
      </c>
      <c r="D52" s="219">
        <v>6.8330000000000002</v>
      </c>
      <c r="E52" s="6">
        <f t="shared" si="2"/>
        <v>8.7619335342008383E-4</v>
      </c>
      <c r="F52" s="219">
        <v>1.508</v>
      </c>
      <c r="G52" s="71">
        <f t="shared" si="3"/>
        <v>1.8634547975532916E-4</v>
      </c>
      <c r="H52" s="6">
        <f t="shared" si="4"/>
        <v>-0.77930630762476216</v>
      </c>
      <c r="I52" s="6">
        <f t="shared" si="0"/>
        <v>-0.54399758088902328</v>
      </c>
    </row>
    <row r="53" spans="1:9" x14ac:dyDescent="0.35">
      <c r="A53" s="102" t="s">
        <v>403</v>
      </c>
      <c r="B53" s="219">
        <v>1.4359999999999999</v>
      </c>
      <c r="C53" s="6">
        <f t="shared" si="1"/>
        <v>1.8032444335501914E-4</v>
      </c>
      <c r="D53" s="219">
        <v>1.02</v>
      </c>
      <c r="E53" s="6">
        <f t="shared" si="2"/>
        <v>1.3079426613324827E-4</v>
      </c>
      <c r="F53" s="219">
        <v>1.49</v>
      </c>
      <c r="G53" s="71">
        <f t="shared" si="3"/>
        <v>1.8412119684047776E-4</v>
      </c>
      <c r="H53" s="6">
        <f t="shared" si="4"/>
        <v>0.46078431372549011</v>
      </c>
      <c r="I53" s="6">
        <f t="shared" si="0"/>
        <v>3.7604456824512633E-2</v>
      </c>
    </row>
    <row r="54" spans="1:9" x14ac:dyDescent="0.35">
      <c r="A54" s="102" t="s">
        <v>307</v>
      </c>
      <c r="B54" s="219"/>
      <c r="C54" s="6">
        <f t="shared" si="1"/>
        <v>0</v>
      </c>
      <c r="D54" s="219">
        <v>1.8029999999999999</v>
      </c>
      <c r="E54" s="6">
        <f t="shared" si="2"/>
        <v>2.3119809984141826E-4</v>
      </c>
      <c r="F54" s="219">
        <v>1.2929999999999999</v>
      </c>
      <c r="G54" s="71">
        <f t="shared" si="3"/>
        <v>1.5977765605015956E-4</v>
      </c>
      <c r="H54" s="6">
        <f t="shared" si="4"/>
        <v>-0.2828618968386023</v>
      </c>
      <c r="I54" s="43" t="s">
        <v>318</v>
      </c>
    </row>
    <row r="55" spans="1:9" x14ac:dyDescent="0.35">
      <c r="A55" s="102" t="s">
        <v>542</v>
      </c>
      <c r="B55" s="219">
        <v>0.94599999999999995</v>
      </c>
      <c r="C55" s="6">
        <f t="shared" si="1"/>
        <v>1.1879312215449033E-4</v>
      </c>
      <c r="D55" s="219">
        <v>0.63900000000000001</v>
      </c>
      <c r="E55" s="6">
        <f t="shared" si="2"/>
        <v>8.1938760842299659E-5</v>
      </c>
      <c r="F55" s="219">
        <v>1.2450000000000001</v>
      </c>
      <c r="G55" s="71">
        <f t="shared" si="3"/>
        <v>1.5384623494388915E-4</v>
      </c>
      <c r="H55" s="6">
        <f t="shared" si="4"/>
        <v>0.94835680751173723</v>
      </c>
      <c r="I55" s="6">
        <f t="shared" si="0"/>
        <v>0.31606765327695574</v>
      </c>
    </row>
    <row r="56" spans="1:9" x14ac:dyDescent="0.35">
      <c r="A56" s="102" t="s">
        <v>398</v>
      </c>
      <c r="B56" s="219">
        <v>1.895</v>
      </c>
      <c r="C56" s="6">
        <f t="shared" si="1"/>
        <v>2.3796296668367778E-4</v>
      </c>
      <c r="D56" s="219">
        <v>3.43</v>
      </c>
      <c r="E56" s="6">
        <f t="shared" si="2"/>
        <v>4.3982777729121723E-4</v>
      </c>
      <c r="F56" s="219">
        <v>1.1919999999999999</v>
      </c>
      <c r="G56" s="71">
        <f t="shared" si="3"/>
        <v>1.4729695747238222E-4</v>
      </c>
      <c r="H56" s="6">
        <f t="shared" si="4"/>
        <v>-0.65247813411078726</v>
      </c>
      <c r="I56" s="6">
        <f t="shared" si="0"/>
        <v>-0.37097625329815309</v>
      </c>
    </row>
    <row r="57" spans="1:9" x14ac:dyDescent="0.35">
      <c r="A57" s="102" t="s">
        <v>303</v>
      </c>
      <c r="B57" s="219">
        <v>3.7999999999999999E-2</v>
      </c>
      <c r="C57" s="6">
        <f t="shared" si="1"/>
        <v>4.7718167461634589E-6</v>
      </c>
      <c r="D57" s="219">
        <v>20.95</v>
      </c>
      <c r="E57" s="6">
        <f t="shared" si="2"/>
        <v>2.6864116426387756E-3</v>
      </c>
      <c r="F57" s="219">
        <v>1.117</v>
      </c>
      <c r="G57" s="71">
        <f t="shared" si="3"/>
        <v>1.3802911199383466E-4</v>
      </c>
      <c r="H57" s="6">
        <f t="shared" si="4"/>
        <v>-0.94668257756563245</v>
      </c>
      <c r="I57" s="6">
        <f t="shared" si="0"/>
        <v>28.394736842105264</v>
      </c>
    </row>
    <row r="58" spans="1:9" x14ac:dyDescent="0.35">
      <c r="A58" s="102" t="s">
        <v>421</v>
      </c>
      <c r="B58" s="219">
        <v>4.4370000000000003</v>
      </c>
      <c r="C58" s="6">
        <f t="shared" si="1"/>
        <v>5.5717239217703345E-4</v>
      </c>
      <c r="D58" s="219">
        <v>2.3759999999999999</v>
      </c>
      <c r="E58" s="6">
        <f t="shared" si="2"/>
        <v>3.0467370228686065E-4</v>
      </c>
      <c r="F58" s="219">
        <v>1.0629999999999999</v>
      </c>
      <c r="G58" s="71">
        <f t="shared" si="3"/>
        <v>1.3135626324928043E-4</v>
      </c>
      <c r="H58" s="6">
        <f t="shared" si="4"/>
        <v>-0.55260942760942755</v>
      </c>
      <c r="I58" s="6">
        <f t="shared" si="0"/>
        <v>-0.7604237097137706</v>
      </c>
    </row>
    <row r="59" spans="1:9" x14ac:dyDescent="0.35">
      <c r="A59" s="102" t="s">
        <v>405</v>
      </c>
      <c r="B59" s="219">
        <v>3.8130000000000002</v>
      </c>
      <c r="C59" s="6">
        <f t="shared" si="1"/>
        <v>4.7881413824003345E-4</v>
      </c>
      <c r="D59" s="219">
        <v>4.8000000000000001E-2</v>
      </c>
      <c r="E59" s="6">
        <f t="shared" si="2"/>
        <v>6.155024288623448E-6</v>
      </c>
      <c r="F59" s="219">
        <v>0.86699999999999999</v>
      </c>
      <c r="G59" s="71">
        <f t="shared" si="3"/>
        <v>1.0713629373200954E-4</v>
      </c>
      <c r="H59" s="6">
        <f t="shared" si="4"/>
        <v>17.0625</v>
      </c>
      <c r="I59" s="6">
        <f t="shared" si="0"/>
        <v>-0.77261998426435885</v>
      </c>
    </row>
    <row r="60" spans="1:9" x14ac:dyDescent="0.35">
      <c r="A60" s="102" t="s">
        <v>426</v>
      </c>
      <c r="B60" s="219">
        <v>0.182</v>
      </c>
      <c r="C60" s="6">
        <f t="shared" si="1"/>
        <v>2.2854490731624988E-5</v>
      </c>
      <c r="D60" s="219">
        <v>0.20899999999999999</v>
      </c>
      <c r="E60" s="6">
        <f t="shared" si="2"/>
        <v>2.6800001590047929E-5</v>
      </c>
      <c r="F60" s="219">
        <v>0.79700000000000004</v>
      </c>
      <c r="G60" s="71">
        <f t="shared" si="3"/>
        <v>9.8486304618698516E-5</v>
      </c>
      <c r="H60" s="6">
        <f t="shared" si="4"/>
        <v>2.8133971291866033</v>
      </c>
      <c r="I60" s="6">
        <f t="shared" si="0"/>
        <v>3.3791208791208796</v>
      </c>
    </row>
    <row r="61" spans="1:9" x14ac:dyDescent="0.35">
      <c r="A61" s="102" t="s">
        <v>412</v>
      </c>
      <c r="B61" s="219">
        <v>1.4350000000000001</v>
      </c>
      <c r="C61" s="6">
        <f t="shared" si="1"/>
        <v>1.801988692301201E-4</v>
      </c>
      <c r="D61" s="219"/>
      <c r="E61" s="6">
        <f t="shared" si="2"/>
        <v>0</v>
      </c>
      <c r="F61" s="219">
        <v>0.66400000000000003</v>
      </c>
      <c r="G61" s="71">
        <f t="shared" si="3"/>
        <v>8.2051325303407547E-5</v>
      </c>
      <c r="H61" s="43" t="s">
        <v>318</v>
      </c>
      <c r="I61" s="6">
        <f t="shared" si="0"/>
        <v>-0.53728222996515673</v>
      </c>
    </row>
    <row r="62" spans="1:9" x14ac:dyDescent="0.35">
      <c r="A62" s="102" t="s">
        <v>418</v>
      </c>
      <c r="B62" s="219"/>
      <c r="C62" s="6">
        <f t="shared" si="1"/>
        <v>0</v>
      </c>
      <c r="D62" s="219">
        <v>3.0000000000000001E-3</v>
      </c>
      <c r="E62" s="6">
        <f t="shared" si="2"/>
        <v>3.846890180389655E-7</v>
      </c>
      <c r="F62" s="219">
        <v>0.66100000000000003</v>
      </c>
      <c r="G62" s="71">
        <f t="shared" si="3"/>
        <v>8.1680611484265638E-5</v>
      </c>
      <c r="H62" s="6">
        <f t="shared" si="4"/>
        <v>219.33333333333334</v>
      </c>
      <c r="I62" s="43" t="s">
        <v>318</v>
      </c>
    </row>
    <row r="63" spans="1:9" x14ac:dyDescent="0.35">
      <c r="A63" s="102" t="s">
        <v>439</v>
      </c>
      <c r="B63" s="219">
        <v>2.407</v>
      </c>
      <c r="C63" s="6">
        <f t="shared" si="1"/>
        <v>3.0225691863198546E-4</v>
      </c>
      <c r="D63" s="219">
        <v>5.843</v>
      </c>
      <c r="E63" s="6">
        <f t="shared" si="2"/>
        <v>7.4924597746722516E-4</v>
      </c>
      <c r="F63" s="219">
        <v>0.65</v>
      </c>
      <c r="G63" s="71">
        <f t="shared" si="3"/>
        <v>8.032132748074534E-5</v>
      </c>
      <c r="H63" s="6">
        <f t="shared" si="4"/>
        <v>-0.88875577614239265</v>
      </c>
      <c r="I63" s="6">
        <f t="shared" si="0"/>
        <v>-0.72995429995845451</v>
      </c>
    </row>
    <row r="64" spans="1:9" x14ac:dyDescent="0.35">
      <c r="A64" s="102" t="s">
        <v>302</v>
      </c>
      <c r="B64" s="219">
        <v>0.442</v>
      </c>
      <c r="C64" s="6">
        <f t="shared" si="1"/>
        <v>5.5503763205374977E-5</v>
      </c>
      <c r="D64" s="219">
        <v>2.1219999999999999</v>
      </c>
      <c r="E64" s="6">
        <f t="shared" si="2"/>
        <v>2.7210336542622828E-4</v>
      </c>
      <c r="F64" s="219">
        <v>0.63</v>
      </c>
      <c r="G64" s="71">
        <f t="shared" si="3"/>
        <v>7.7849902019799328E-5</v>
      </c>
      <c r="H64" s="6">
        <f t="shared" si="4"/>
        <v>-0.70311027332705001</v>
      </c>
      <c r="I64" s="6">
        <f t="shared" si="0"/>
        <v>0.42533936651583715</v>
      </c>
    </row>
    <row r="65" spans="1:9" x14ac:dyDescent="0.35">
      <c r="A65" s="102" t="s">
        <v>531</v>
      </c>
      <c r="B65" s="219">
        <v>0.95</v>
      </c>
      <c r="C65" s="6">
        <f t="shared" si="1"/>
        <v>1.1929541865408648E-4</v>
      </c>
      <c r="D65" s="219">
        <v>0.88600000000000001</v>
      </c>
      <c r="E65" s="6">
        <f t="shared" si="2"/>
        <v>1.1361148999417447E-4</v>
      </c>
      <c r="F65" s="219">
        <v>0.52300000000000002</v>
      </c>
      <c r="G65" s="71">
        <f t="shared" si="3"/>
        <v>6.4627775803738176E-5</v>
      </c>
      <c r="H65" s="6">
        <f t="shared" si="4"/>
        <v>-0.40970654627539504</v>
      </c>
      <c r="I65" s="6">
        <f t="shared" si="0"/>
        <v>-0.44947368421052625</v>
      </c>
    </row>
    <row r="66" spans="1:9" x14ac:dyDescent="0.35">
      <c r="A66" s="102" t="s">
        <v>406</v>
      </c>
      <c r="B66" s="219">
        <v>1.1830000000000001</v>
      </c>
      <c r="C66" s="6">
        <f t="shared" si="1"/>
        <v>1.4855418975556243E-4</v>
      </c>
      <c r="D66" s="219">
        <v>0.20200000000000001</v>
      </c>
      <c r="E66" s="6">
        <f t="shared" si="2"/>
        <v>2.5902393881290346E-5</v>
      </c>
      <c r="F66" s="219">
        <v>0.502</v>
      </c>
      <c r="G66" s="71">
        <f t="shared" si="3"/>
        <v>6.2032779069744851E-5</v>
      </c>
      <c r="H66" s="6">
        <f t="shared" si="4"/>
        <v>1.4851485148514851</v>
      </c>
      <c r="I66" s="6">
        <f t="shared" si="0"/>
        <v>-0.5756551141166526</v>
      </c>
    </row>
    <row r="67" spans="1:9" x14ac:dyDescent="0.35">
      <c r="A67" s="102" t="s">
        <v>408</v>
      </c>
      <c r="B67" s="219">
        <v>0.45700000000000002</v>
      </c>
      <c r="C67" s="6">
        <f t="shared" si="1"/>
        <v>5.7387375078860553E-5</v>
      </c>
      <c r="D67" s="219">
        <v>4.141</v>
      </c>
      <c r="E67" s="6">
        <f t="shared" si="2"/>
        <v>5.3099907456645207E-4</v>
      </c>
      <c r="F67" s="219">
        <v>0.49573415999798454</v>
      </c>
      <c r="G67" s="71">
        <f t="shared" si="3"/>
        <v>6.1258501243985109E-5</v>
      </c>
      <c r="H67" s="6">
        <f t="shared" si="4"/>
        <v>-0.88028636561265772</v>
      </c>
      <c r="I67" s="6">
        <f t="shared" si="0"/>
        <v>8.4757461702373194E-2</v>
      </c>
    </row>
    <row r="68" spans="1:9" x14ac:dyDescent="0.35">
      <c r="A68" s="102" t="s">
        <v>457</v>
      </c>
      <c r="B68" s="219"/>
      <c r="C68" s="6">
        <f t="shared" si="1"/>
        <v>0</v>
      </c>
      <c r="D68" s="219">
        <v>0.05</v>
      </c>
      <c r="E68" s="6">
        <f t="shared" si="2"/>
        <v>6.4114836339827587E-6</v>
      </c>
      <c r="F68" s="219">
        <v>0.48699999999999999</v>
      </c>
      <c r="G68" s="71">
        <f t="shared" si="3"/>
        <v>6.0179209974035346E-5</v>
      </c>
      <c r="H68" s="6">
        <f t="shared" si="4"/>
        <v>8.7399999999999984</v>
      </c>
      <c r="I68" s="43" t="s">
        <v>318</v>
      </c>
    </row>
    <row r="69" spans="1:9" x14ac:dyDescent="0.35">
      <c r="A69" s="102" t="s">
        <v>467</v>
      </c>
      <c r="B69" s="219"/>
      <c r="C69" s="6">
        <f t="shared" ref="C69:C132" si="5">B69/$B$141</f>
        <v>0</v>
      </c>
      <c r="D69" s="219"/>
      <c r="E69" s="6">
        <f t="shared" ref="E69:E132" si="6">D69/$D$141</f>
        <v>0</v>
      </c>
      <c r="F69" s="219">
        <v>0.45</v>
      </c>
      <c r="G69" s="71">
        <f t="shared" ref="G69:G132" si="7">F69/$F$141</f>
        <v>5.560707287128523E-5</v>
      </c>
      <c r="H69" s="43" t="s">
        <v>318</v>
      </c>
      <c r="I69" s="43" t="s">
        <v>318</v>
      </c>
    </row>
    <row r="70" spans="1:9" x14ac:dyDescent="0.35">
      <c r="A70" s="102" t="s">
        <v>392</v>
      </c>
      <c r="B70" s="219">
        <v>270.44200000000001</v>
      </c>
      <c r="C70" s="6">
        <f t="shared" si="5"/>
        <v>3.3960517485945745E-2</v>
      </c>
      <c r="D70" s="219">
        <v>364.14499999999998</v>
      </c>
      <c r="E70" s="6">
        <f t="shared" si="6"/>
        <v>4.6694194157933029E-2</v>
      </c>
      <c r="F70" s="219">
        <v>0.33100000000000002</v>
      </c>
      <c r="G70" s="71">
        <f t="shared" si="7"/>
        <v>4.0902091378656468E-5</v>
      </c>
      <c r="H70" s="6">
        <f t="shared" ref="H70:H126" si="8">(F70/D70)-1</f>
        <v>-0.99909102143376949</v>
      </c>
      <c r="I70" s="6">
        <f t="shared" ref="I70:I130" si="9">(F70/B70)-1</f>
        <v>-0.99877607768024201</v>
      </c>
    </row>
    <row r="71" spans="1:9" x14ac:dyDescent="0.35">
      <c r="A71" s="102" t="s">
        <v>409</v>
      </c>
      <c r="B71" s="219">
        <v>0.17499999999999999</v>
      </c>
      <c r="C71" s="6">
        <f t="shared" si="5"/>
        <v>2.197547185733172E-5</v>
      </c>
      <c r="D71" s="219">
        <v>0.222</v>
      </c>
      <c r="E71" s="6">
        <f t="shared" si="6"/>
        <v>2.8466987334883449E-5</v>
      </c>
      <c r="F71" s="219">
        <v>0.317</v>
      </c>
      <c r="G71" s="71">
        <f t="shared" si="7"/>
        <v>3.9172093555994261E-5</v>
      </c>
      <c r="H71" s="6">
        <f t="shared" si="8"/>
        <v>0.427927927927928</v>
      </c>
      <c r="I71" s="6">
        <f t="shared" si="9"/>
        <v>0.81142857142857161</v>
      </c>
    </row>
    <row r="72" spans="1:9" x14ac:dyDescent="0.35">
      <c r="A72" s="102" t="s">
        <v>431</v>
      </c>
      <c r="B72" s="219">
        <v>0.112</v>
      </c>
      <c r="C72" s="6">
        <f t="shared" si="5"/>
        <v>1.4064301988692302E-5</v>
      </c>
      <c r="D72" s="219"/>
      <c r="E72" s="6">
        <f t="shared" si="6"/>
        <v>0</v>
      </c>
      <c r="F72" s="219">
        <v>0.26500000000000001</v>
      </c>
      <c r="G72" s="71">
        <f t="shared" si="7"/>
        <v>3.274638735753464E-5</v>
      </c>
      <c r="H72" s="43" t="s">
        <v>318</v>
      </c>
      <c r="I72" s="6">
        <f t="shared" si="9"/>
        <v>1.3660714285714288</v>
      </c>
    </row>
    <row r="73" spans="1:9" x14ac:dyDescent="0.35">
      <c r="A73" s="102" t="s">
        <v>444</v>
      </c>
      <c r="B73" s="219">
        <v>9.5000000000000001E-2</v>
      </c>
      <c r="C73" s="6">
        <f t="shared" si="5"/>
        <v>1.1929541865408648E-5</v>
      </c>
      <c r="D73" s="219"/>
      <c r="E73" s="6">
        <f t="shared" si="6"/>
        <v>0</v>
      </c>
      <c r="F73" s="219">
        <v>0.22600000000000001</v>
      </c>
      <c r="G73" s="71">
        <f t="shared" si="7"/>
        <v>2.7927107708689917E-5</v>
      </c>
      <c r="H73" s="43" t="s">
        <v>318</v>
      </c>
      <c r="I73" s="6">
        <f t="shared" si="9"/>
        <v>1.3789473684210525</v>
      </c>
    </row>
    <row r="74" spans="1:9" x14ac:dyDescent="0.35">
      <c r="A74" s="102" t="s">
        <v>402</v>
      </c>
      <c r="B74" s="219">
        <v>2.4E-2</v>
      </c>
      <c r="C74" s="6">
        <f t="shared" si="5"/>
        <v>3.013778997576922E-6</v>
      </c>
      <c r="D74" s="219">
        <v>0.125</v>
      </c>
      <c r="E74" s="6">
        <f t="shared" si="6"/>
        <v>1.6028709084956896E-5</v>
      </c>
      <c r="F74" s="219">
        <v>0.22500000000000001</v>
      </c>
      <c r="G74" s="71">
        <f t="shared" si="7"/>
        <v>2.7803536435642615E-5</v>
      </c>
      <c r="H74" s="6">
        <f t="shared" si="8"/>
        <v>0.8</v>
      </c>
      <c r="I74" s="6">
        <f t="shared" si="9"/>
        <v>8.375</v>
      </c>
    </row>
    <row r="75" spans="1:9" x14ac:dyDescent="0.35">
      <c r="A75" s="102" t="s">
        <v>451</v>
      </c>
      <c r="B75" s="219">
        <v>0.50700000000000001</v>
      </c>
      <c r="C75" s="6">
        <f t="shared" si="5"/>
        <v>6.3666081323812468E-5</v>
      </c>
      <c r="D75" s="219">
        <v>0.84799999999999998</v>
      </c>
      <c r="E75" s="6">
        <f t="shared" si="6"/>
        <v>1.0873876243234758E-4</v>
      </c>
      <c r="F75" s="219">
        <v>0.19800000000000001</v>
      </c>
      <c r="G75" s="71">
        <f t="shared" si="7"/>
        <v>2.4467112063365502E-5</v>
      </c>
      <c r="H75" s="6">
        <f t="shared" si="8"/>
        <v>-0.76650943396226412</v>
      </c>
      <c r="I75" s="6">
        <f t="shared" si="9"/>
        <v>-0.60946745562130178</v>
      </c>
    </row>
    <row r="76" spans="1:9" x14ac:dyDescent="0.35">
      <c r="A76" s="102" t="s">
        <v>425</v>
      </c>
      <c r="B76" s="219">
        <v>5.0999999999999997E-2</v>
      </c>
      <c r="C76" s="6">
        <f t="shared" si="5"/>
        <v>6.4042803698509582E-6</v>
      </c>
      <c r="D76" s="219"/>
      <c r="E76" s="6">
        <f t="shared" si="6"/>
        <v>0</v>
      </c>
      <c r="F76" s="219">
        <v>0.17499999999999999</v>
      </c>
      <c r="G76" s="71">
        <f t="shared" si="7"/>
        <v>2.1624972783277588E-5</v>
      </c>
      <c r="H76" s="43" t="s">
        <v>318</v>
      </c>
      <c r="I76" s="6">
        <f t="shared" si="9"/>
        <v>2.4313725490196076</v>
      </c>
    </row>
    <row r="77" spans="1:9" x14ac:dyDescent="0.35">
      <c r="A77" s="102" t="s">
        <v>411</v>
      </c>
      <c r="B77" s="219">
        <v>0.84899999999999998</v>
      </c>
      <c r="C77" s="6">
        <f t="shared" si="5"/>
        <v>1.066124320392836E-4</v>
      </c>
      <c r="D77" s="219">
        <v>0.28699999999999998</v>
      </c>
      <c r="E77" s="6">
        <f t="shared" si="6"/>
        <v>3.6801916059061027E-5</v>
      </c>
      <c r="F77" s="219">
        <v>0.121</v>
      </c>
      <c r="G77" s="71">
        <f t="shared" si="7"/>
        <v>1.4952124038723361E-5</v>
      </c>
      <c r="H77" s="6">
        <f t="shared" si="8"/>
        <v>-0.57839721254355392</v>
      </c>
      <c r="I77" s="6">
        <f t="shared" si="9"/>
        <v>-0.85747938751472319</v>
      </c>
    </row>
    <row r="78" spans="1:9" x14ac:dyDescent="0.35">
      <c r="A78" s="102" t="s">
        <v>567</v>
      </c>
      <c r="B78" s="219"/>
      <c r="C78" s="6">
        <f t="shared" si="5"/>
        <v>0</v>
      </c>
      <c r="D78" s="219">
        <v>8.2000000000000003E-2</v>
      </c>
      <c r="E78" s="6">
        <f t="shared" si="6"/>
        <v>1.0514833159731725E-5</v>
      </c>
      <c r="F78" s="219">
        <v>0.11700000000000001</v>
      </c>
      <c r="G78" s="71">
        <f t="shared" si="7"/>
        <v>1.4457838946534161E-5</v>
      </c>
      <c r="H78" s="6">
        <f t="shared" si="8"/>
        <v>0.42682926829268286</v>
      </c>
      <c r="I78" s="43" t="s">
        <v>318</v>
      </c>
    </row>
    <row r="79" spans="1:9" x14ac:dyDescent="0.35">
      <c r="A79" s="102" t="s">
        <v>394</v>
      </c>
      <c r="B79" s="219">
        <v>2.5779999999999998</v>
      </c>
      <c r="C79" s="6">
        <f t="shared" si="5"/>
        <v>3.23730093989721E-4</v>
      </c>
      <c r="D79" s="219">
        <v>3.9E-2</v>
      </c>
      <c r="E79" s="6">
        <f t="shared" si="6"/>
        <v>5.0009572345065517E-6</v>
      </c>
      <c r="F79" s="219">
        <v>0.1</v>
      </c>
      <c r="G79" s="71">
        <f t="shared" si="7"/>
        <v>1.2357127304730052E-5</v>
      </c>
      <c r="H79" s="6">
        <f t="shared" si="8"/>
        <v>1.5641025641025643</v>
      </c>
      <c r="I79" s="6">
        <f t="shared" si="9"/>
        <v>-0.96121024049650894</v>
      </c>
    </row>
    <row r="80" spans="1:9" x14ac:dyDescent="0.35">
      <c r="A80" s="102" t="s">
        <v>404</v>
      </c>
      <c r="B80" s="219">
        <v>9.7000000000000003E-2</v>
      </c>
      <c r="C80" s="6">
        <f t="shared" si="5"/>
        <v>1.2180690115206726E-5</v>
      </c>
      <c r="D80" s="219">
        <v>1.306</v>
      </c>
      <c r="E80" s="6">
        <f t="shared" si="6"/>
        <v>1.6746795251962966E-4</v>
      </c>
      <c r="F80" s="219">
        <v>9.9000000000000005E-2</v>
      </c>
      <c r="G80" s="71">
        <f t="shared" si="7"/>
        <v>1.2233556031682751E-5</v>
      </c>
      <c r="H80" s="6">
        <f t="shared" si="8"/>
        <v>-0.92419601837672283</v>
      </c>
      <c r="I80" s="6">
        <f t="shared" si="9"/>
        <v>2.0618556701030855E-2</v>
      </c>
    </row>
    <row r="81" spans="1:9" x14ac:dyDescent="0.35">
      <c r="A81" s="102" t="s">
        <v>423</v>
      </c>
      <c r="B81" s="219">
        <v>3.415</v>
      </c>
      <c r="C81" s="6">
        <f t="shared" si="5"/>
        <v>4.2883563653021615E-4</v>
      </c>
      <c r="D81" s="219">
        <v>21.669</v>
      </c>
      <c r="E81" s="6">
        <f t="shared" si="6"/>
        <v>2.7786087772954477E-3</v>
      </c>
      <c r="F81" s="219">
        <v>9.6000000000000002E-2</v>
      </c>
      <c r="G81" s="71">
        <f t="shared" si="7"/>
        <v>1.1862842212540849E-5</v>
      </c>
      <c r="H81" s="6">
        <f t="shared" si="8"/>
        <v>-0.99556970787761323</v>
      </c>
      <c r="I81" s="6">
        <f t="shared" si="9"/>
        <v>-0.97188872620790634</v>
      </c>
    </row>
    <row r="82" spans="1:9" x14ac:dyDescent="0.35">
      <c r="A82" s="102" t="s">
        <v>429</v>
      </c>
      <c r="B82" s="219">
        <v>0.13200000000000001</v>
      </c>
      <c r="C82" s="6">
        <f t="shared" si="5"/>
        <v>1.6575784486673071E-5</v>
      </c>
      <c r="D82" s="219">
        <v>0.10299999999999999</v>
      </c>
      <c r="E82" s="6">
        <f t="shared" si="6"/>
        <v>1.3207656286004481E-5</v>
      </c>
      <c r="F82" s="219">
        <v>8.6999999999999994E-2</v>
      </c>
      <c r="G82" s="71">
        <f t="shared" si="7"/>
        <v>1.0750700755115145E-5</v>
      </c>
      <c r="H82" s="6">
        <f t="shared" si="8"/>
        <v>-0.15533980582524276</v>
      </c>
      <c r="I82" s="6">
        <f t="shared" si="9"/>
        <v>-0.34090909090909094</v>
      </c>
    </row>
    <row r="83" spans="1:9" x14ac:dyDescent="0.35">
      <c r="A83" s="102" t="s">
        <v>424</v>
      </c>
      <c r="B83" s="219"/>
      <c r="C83" s="6">
        <f t="shared" si="5"/>
        <v>0</v>
      </c>
      <c r="D83" s="219"/>
      <c r="E83" s="6">
        <f t="shared" si="6"/>
        <v>0</v>
      </c>
      <c r="F83" s="219">
        <v>7.2999999999999995E-2</v>
      </c>
      <c r="G83" s="71">
        <f t="shared" si="7"/>
        <v>9.0207029324529372E-6</v>
      </c>
      <c r="H83" s="43" t="s">
        <v>318</v>
      </c>
      <c r="I83" s="43" t="s">
        <v>318</v>
      </c>
    </row>
    <row r="84" spans="1:9" x14ac:dyDescent="0.35">
      <c r="A84" s="102" t="s">
        <v>428</v>
      </c>
      <c r="B84" s="219">
        <v>8.9999999999999993E-3</v>
      </c>
      <c r="C84" s="6">
        <f t="shared" si="5"/>
        <v>1.1301671240913455E-6</v>
      </c>
      <c r="D84" s="219">
        <v>0.85899999999999999</v>
      </c>
      <c r="E84" s="6">
        <f t="shared" si="6"/>
        <v>1.1014928883182379E-4</v>
      </c>
      <c r="F84" s="219">
        <v>6.4000000000000001E-2</v>
      </c>
      <c r="G84" s="71">
        <f t="shared" si="7"/>
        <v>7.908561475027233E-6</v>
      </c>
      <c r="H84" s="6">
        <f t="shared" si="8"/>
        <v>-0.92549476135040742</v>
      </c>
      <c r="I84" s="6">
        <f t="shared" si="9"/>
        <v>6.1111111111111116</v>
      </c>
    </row>
    <row r="85" spans="1:9" x14ac:dyDescent="0.35">
      <c r="A85" s="102" t="s">
        <v>742</v>
      </c>
      <c r="B85" s="219"/>
      <c r="C85" s="6">
        <f t="shared" si="5"/>
        <v>0</v>
      </c>
      <c r="D85" s="219">
        <v>0.79600000000000004</v>
      </c>
      <c r="E85" s="6">
        <f t="shared" si="6"/>
        <v>1.0207081945300552E-4</v>
      </c>
      <c r="F85" s="219">
        <v>5.8000000000000003E-2</v>
      </c>
      <c r="G85" s="71">
        <f t="shared" si="7"/>
        <v>7.1671338367434297E-6</v>
      </c>
      <c r="H85" s="6">
        <f t="shared" si="8"/>
        <v>-0.92713567839195976</v>
      </c>
      <c r="I85" s="43" t="s">
        <v>318</v>
      </c>
    </row>
    <row r="86" spans="1:9" x14ac:dyDescent="0.35">
      <c r="A86" s="102" t="s">
        <v>417</v>
      </c>
      <c r="B86" s="219"/>
      <c r="C86" s="6">
        <f t="shared" si="5"/>
        <v>0</v>
      </c>
      <c r="D86" s="219"/>
      <c r="E86" s="6">
        <f t="shared" si="6"/>
        <v>0</v>
      </c>
      <c r="F86" s="219">
        <v>5.5E-2</v>
      </c>
      <c r="G86" s="71">
        <f t="shared" si="7"/>
        <v>6.796420017601528E-6</v>
      </c>
      <c r="H86" s="43" t="s">
        <v>318</v>
      </c>
      <c r="I86" s="43" t="s">
        <v>318</v>
      </c>
    </row>
    <row r="87" spans="1:9" x14ac:dyDescent="0.35">
      <c r="A87" s="102" t="s">
        <v>478</v>
      </c>
      <c r="B87" s="219"/>
      <c r="C87" s="6">
        <f t="shared" si="5"/>
        <v>0</v>
      </c>
      <c r="D87" s="219"/>
      <c r="E87" s="6">
        <f t="shared" si="6"/>
        <v>0</v>
      </c>
      <c r="F87" s="219">
        <v>5.2999999999999999E-2</v>
      </c>
      <c r="G87" s="71">
        <f t="shared" si="7"/>
        <v>6.5492774715069266E-6</v>
      </c>
      <c r="H87" s="43" t="s">
        <v>318</v>
      </c>
      <c r="I87" s="43" t="s">
        <v>318</v>
      </c>
    </row>
    <row r="88" spans="1:9" x14ac:dyDescent="0.35">
      <c r="A88" s="102" t="s">
        <v>434</v>
      </c>
      <c r="B88" s="219"/>
      <c r="C88" s="6">
        <f t="shared" si="5"/>
        <v>0</v>
      </c>
      <c r="D88" s="219">
        <v>4.8000000000000001E-2</v>
      </c>
      <c r="E88" s="6">
        <f t="shared" si="6"/>
        <v>6.155024288623448E-6</v>
      </c>
      <c r="F88" s="219">
        <v>2.7E-2</v>
      </c>
      <c r="G88" s="71">
        <f t="shared" si="7"/>
        <v>3.3364243722771139E-6</v>
      </c>
      <c r="H88" s="6">
        <f t="shared" si="8"/>
        <v>-0.4375</v>
      </c>
      <c r="I88" s="43" t="s">
        <v>318</v>
      </c>
    </row>
    <row r="89" spans="1:9" x14ac:dyDescent="0.35">
      <c r="A89" s="102" t="s">
        <v>745</v>
      </c>
      <c r="B89" s="219"/>
      <c r="C89" s="6">
        <f t="shared" si="5"/>
        <v>0</v>
      </c>
      <c r="D89" s="219"/>
      <c r="E89" s="6">
        <f t="shared" si="6"/>
        <v>0</v>
      </c>
      <c r="F89" s="219">
        <v>2.7E-2</v>
      </c>
      <c r="G89" s="71">
        <f t="shared" si="7"/>
        <v>3.3364243722771139E-6</v>
      </c>
      <c r="H89" s="43" t="s">
        <v>318</v>
      </c>
      <c r="I89" s="43" t="s">
        <v>318</v>
      </c>
    </row>
    <row r="90" spans="1:9" x14ac:dyDescent="0.35">
      <c r="A90" s="102" t="s">
        <v>533</v>
      </c>
      <c r="B90" s="219">
        <v>6.0000000000000001E-3</v>
      </c>
      <c r="C90" s="6">
        <f t="shared" si="5"/>
        <v>7.5344474939423049E-7</v>
      </c>
      <c r="D90" s="219">
        <v>4.694</v>
      </c>
      <c r="E90" s="6">
        <f t="shared" si="6"/>
        <v>6.0191008355830133E-4</v>
      </c>
      <c r="F90" s="219">
        <v>2.7E-2</v>
      </c>
      <c r="G90" s="71">
        <f t="shared" si="7"/>
        <v>3.3364243722771139E-6</v>
      </c>
      <c r="H90" s="6">
        <f t="shared" si="8"/>
        <v>-0.99424797613975291</v>
      </c>
      <c r="I90" s="6">
        <f t="shared" si="9"/>
        <v>3.5</v>
      </c>
    </row>
    <row r="91" spans="1:9" x14ac:dyDescent="0.35">
      <c r="A91" s="102" t="s">
        <v>308</v>
      </c>
      <c r="B91" s="219">
        <v>0.36799999999999999</v>
      </c>
      <c r="C91" s="6">
        <f t="shared" si="5"/>
        <v>4.6211277962846129E-5</v>
      </c>
      <c r="D91" s="219">
        <v>4.3999999999999997E-2</v>
      </c>
      <c r="E91" s="6">
        <f t="shared" si="6"/>
        <v>5.6421055979048273E-6</v>
      </c>
      <c r="F91" s="219">
        <v>1.7000000000000001E-2</v>
      </c>
      <c r="G91" s="71">
        <f t="shared" si="7"/>
        <v>2.100711641804109E-6</v>
      </c>
      <c r="H91" s="6">
        <f t="shared" si="8"/>
        <v>-0.61363636363636354</v>
      </c>
      <c r="I91" s="6">
        <f t="shared" si="9"/>
        <v>-0.95380434782608692</v>
      </c>
    </row>
    <row r="92" spans="1:9" x14ac:dyDescent="0.35">
      <c r="A92" s="102" t="s">
        <v>768</v>
      </c>
      <c r="B92" s="219"/>
      <c r="C92" s="6">
        <f t="shared" si="5"/>
        <v>0</v>
      </c>
      <c r="D92" s="219"/>
      <c r="E92" s="6">
        <f t="shared" si="6"/>
        <v>0</v>
      </c>
      <c r="F92" s="219">
        <v>1.2999999999999999E-2</v>
      </c>
      <c r="G92" s="71">
        <f t="shared" si="7"/>
        <v>1.6064265496149066E-6</v>
      </c>
      <c r="H92" s="43" t="s">
        <v>318</v>
      </c>
      <c r="I92" s="43" t="s">
        <v>318</v>
      </c>
    </row>
    <row r="93" spans="1:9" x14ac:dyDescent="0.35">
      <c r="A93" s="102" t="s">
        <v>310</v>
      </c>
      <c r="B93" s="219"/>
      <c r="C93" s="6">
        <f t="shared" si="5"/>
        <v>0</v>
      </c>
      <c r="D93" s="219"/>
      <c r="E93" s="6">
        <f t="shared" si="6"/>
        <v>0</v>
      </c>
      <c r="F93" s="219">
        <v>1.2999999999999999E-2</v>
      </c>
      <c r="G93" s="71">
        <f t="shared" si="7"/>
        <v>1.6064265496149066E-6</v>
      </c>
      <c r="H93" s="43" t="s">
        <v>318</v>
      </c>
      <c r="I93" s="43" t="s">
        <v>318</v>
      </c>
    </row>
    <row r="94" spans="1:9" x14ac:dyDescent="0.35">
      <c r="A94" s="102" t="s">
        <v>435</v>
      </c>
      <c r="B94" s="219"/>
      <c r="C94" s="6">
        <f t="shared" si="5"/>
        <v>0</v>
      </c>
      <c r="D94" s="219">
        <v>5.5E-2</v>
      </c>
      <c r="E94" s="6">
        <f t="shared" si="6"/>
        <v>7.0526319973810343E-6</v>
      </c>
      <c r="F94" s="219">
        <v>1.0999999999999999E-2</v>
      </c>
      <c r="G94" s="71">
        <f t="shared" si="7"/>
        <v>1.3592840035203056E-6</v>
      </c>
      <c r="H94" s="6">
        <f t="shared" si="8"/>
        <v>-0.8</v>
      </c>
      <c r="I94" s="43" t="s">
        <v>318</v>
      </c>
    </row>
    <row r="95" spans="1:9" x14ac:dyDescent="0.35">
      <c r="A95" s="102" t="s">
        <v>769</v>
      </c>
      <c r="B95" s="219"/>
      <c r="C95" s="6">
        <f t="shared" si="5"/>
        <v>0</v>
      </c>
      <c r="D95" s="219"/>
      <c r="E95" s="6">
        <f t="shared" si="6"/>
        <v>0</v>
      </c>
      <c r="F95" s="219">
        <v>6.0000000000000001E-3</v>
      </c>
      <c r="G95" s="71">
        <f t="shared" si="7"/>
        <v>7.4142763828380304E-7</v>
      </c>
      <c r="H95" s="43" t="s">
        <v>318</v>
      </c>
      <c r="I95" s="43" t="s">
        <v>318</v>
      </c>
    </row>
    <row r="96" spans="1:9" x14ac:dyDescent="0.35">
      <c r="A96" s="102" t="s">
        <v>441</v>
      </c>
      <c r="B96" s="219">
        <v>8.9999999999999993E-3</v>
      </c>
      <c r="C96" s="6">
        <f t="shared" si="5"/>
        <v>1.1301671240913455E-6</v>
      </c>
      <c r="D96" s="219">
        <v>2E-3</v>
      </c>
      <c r="E96" s="6">
        <f t="shared" si="6"/>
        <v>2.5645934535931033E-7</v>
      </c>
      <c r="F96" s="219">
        <v>6.0000000000000001E-3</v>
      </c>
      <c r="G96" s="71">
        <f t="shared" si="7"/>
        <v>7.4142763828380304E-7</v>
      </c>
      <c r="H96" s="6">
        <f t="shared" si="8"/>
        <v>2</v>
      </c>
      <c r="I96" s="6">
        <f t="shared" si="9"/>
        <v>-0.33333333333333326</v>
      </c>
    </row>
    <row r="97" spans="1:9" x14ac:dyDescent="0.35">
      <c r="A97" s="102" t="s">
        <v>314</v>
      </c>
      <c r="B97" s="219"/>
      <c r="C97" s="6">
        <f t="shared" si="5"/>
        <v>0</v>
      </c>
      <c r="D97" s="219"/>
      <c r="E97" s="6">
        <f t="shared" si="6"/>
        <v>0</v>
      </c>
      <c r="F97" s="219">
        <v>5.0000000000000001E-3</v>
      </c>
      <c r="G97" s="71">
        <f t="shared" si="7"/>
        <v>6.1785636523650256E-7</v>
      </c>
      <c r="H97" s="43" t="s">
        <v>318</v>
      </c>
      <c r="I97" s="43" t="s">
        <v>318</v>
      </c>
    </row>
    <row r="98" spans="1:9" x14ac:dyDescent="0.35">
      <c r="A98" s="102" t="s">
        <v>401</v>
      </c>
      <c r="B98" s="219">
        <v>1E-3</v>
      </c>
      <c r="C98" s="6">
        <f t="shared" si="5"/>
        <v>1.255741248990384E-7</v>
      </c>
      <c r="D98" s="219">
        <v>2E-3</v>
      </c>
      <c r="E98" s="6">
        <f t="shared" si="6"/>
        <v>2.5645934535931033E-7</v>
      </c>
      <c r="F98" s="219">
        <v>4.0000000000000001E-3</v>
      </c>
      <c r="G98" s="71">
        <f t="shared" si="7"/>
        <v>4.9428509218920207E-7</v>
      </c>
      <c r="H98" s="6">
        <f t="shared" si="8"/>
        <v>1</v>
      </c>
      <c r="I98" s="6">
        <f t="shared" si="9"/>
        <v>3</v>
      </c>
    </row>
    <row r="99" spans="1:9" x14ac:dyDescent="0.35">
      <c r="A99" s="102" t="s">
        <v>770</v>
      </c>
      <c r="B99" s="219"/>
      <c r="C99" s="6">
        <f t="shared" si="5"/>
        <v>0</v>
      </c>
      <c r="D99" s="219"/>
      <c r="E99" s="6">
        <f t="shared" si="6"/>
        <v>0</v>
      </c>
      <c r="F99" s="219">
        <v>3.0000000000000001E-3</v>
      </c>
      <c r="G99" s="71">
        <f t="shared" si="7"/>
        <v>3.7071381914190152E-7</v>
      </c>
      <c r="H99" s="43" t="s">
        <v>318</v>
      </c>
      <c r="I99" s="43" t="s">
        <v>318</v>
      </c>
    </row>
    <row r="100" spans="1:9" x14ac:dyDescent="0.35">
      <c r="A100" s="102" t="s">
        <v>432</v>
      </c>
      <c r="B100" s="219">
        <v>3.0000000000000001E-3</v>
      </c>
      <c r="C100" s="6">
        <f t="shared" si="5"/>
        <v>3.7672237469711525E-7</v>
      </c>
      <c r="D100" s="219">
        <v>1E-3</v>
      </c>
      <c r="E100" s="6">
        <f t="shared" si="6"/>
        <v>1.2822967267965517E-7</v>
      </c>
      <c r="F100" s="219">
        <v>2E-3</v>
      </c>
      <c r="G100" s="71">
        <f t="shared" si="7"/>
        <v>2.4714254609460103E-7</v>
      </c>
      <c r="H100" s="6">
        <f t="shared" si="8"/>
        <v>1</v>
      </c>
      <c r="I100" s="6">
        <f t="shared" si="9"/>
        <v>-0.33333333333333337</v>
      </c>
    </row>
    <row r="101" spans="1:9" x14ac:dyDescent="0.35">
      <c r="A101" s="102" t="s">
        <v>443</v>
      </c>
      <c r="B101" s="219"/>
      <c r="C101" s="6">
        <f t="shared" si="5"/>
        <v>0</v>
      </c>
      <c r="D101" s="219"/>
      <c r="E101" s="6">
        <f t="shared" si="6"/>
        <v>0</v>
      </c>
      <c r="F101" s="219">
        <v>1E-3</v>
      </c>
      <c r="G101" s="71">
        <f t="shared" si="7"/>
        <v>1.2357127304730052E-7</v>
      </c>
      <c r="H101" s="43" t="s">
        <v>318</v>
      </c>
      <c r="I101" s="43" t="s">
        <v>318</v>
      </c>
    </row>
    <row r="102" spans="1:9" x14ac:dyDescent="0.35">
      <c r="A102" s="102" t="s">
        <v>438</v>
      </c>
      <c r="B102" s="219"/>
      <c r="C102" s="6">
        <f t="shared" si="5"/>
        <v>0</v>
      </c>
      <c r="D102" s="219"/>
      <c r="E102" s="6">
        <f t="shared" si="6"/>
        <v>0</v>
      </c>
      <c r="F102" s="219">
        <v>0</v>
      </c>
      <c r="G102" s="71">
        <f t="shared" si="7"/>
        <v>0</v>
      </c>
      <c r="H102" s="43" t="s">
        <v>318</v>
      </c>
      <c r="I102" s="43" t="s">
        <v>318</v>
      </c>
    </row>
    <row r="103" spans="1:9" x14ac:dyDescent="0.35">
      <c r="A103" s="102" t="s">
        <v>313</v>
      </c>
      <c r="B103" s="219"/>
      <c r="C103" s="6">
        <f t="shared" si="5"/>
        <v>0</v>
      </c>
      <c r="D103" s="219"/>
      <c r="E103" s="6">
        <f t="shared" si="6"/>
        <v>0</v>
      </c>
      <c r="F103" s="219">
        <v>0</v>
      </c>
      <c r="G103" s="71">
        <f t="shared" si="7"/>
        <v>0</v>
      </c>
      <c r="H103" s="43" t="s">
        <v>318</v>
      </c>
      <c r="I103" s="43" t="s">
        <v>318</v>
      </c>
    </row>
    <row r="104" spans="1:9" x14ac:dyDescent="0.35">
      <c r="A104" s="102" t="s">
        <v>400</v>
      </c>
      <c r="B104" s="219">
        <v>0.48199999999999998</v>
      </c>
      <c r="C104" s="6">
        <f t="shared" si="5"/>
        <v>6.0526728201336507E-5</v>
      </c>
      <c r="D104" s="219">
        <v>0.64800000000000002</v>
      </c>
      <c r="E104" s="6">
        <f t="shared" si="6"/>
        <v>8.3092827896416553E-5</v>
      </c>
      <c r="F104" s="219">
        <v>0</v>
      </c>
      <c r="G104" s="71">
        <f t="shared" si="7"/>
        <v>0</v>
      </c>
      <c r="H104" s="6">
        <f t="shared" si="8"/>
        <v>-1</v>
      </c>
      <c r="I104" s="6">
        <f t="shared" si="9"/>
        <v>-1</v>
      </c>
    </row>
    <row r="105" spans="1:9" x14ac:dyDescent="0.35">
      <c r="A105" s="102" t="s">
        <v>433</v>
      </c>
      <c r="B105" s="219"/>
      <c r="C105" s="6">
        <f t="shared" si="5"/>
        <v>0</v>
      </c>
      <c r="D105" s="219"/>
      <c r="E105" s="6">
        <f t="shared" si="6"/>
        <v>0</v>
      </c>
      <c r="F105" s="219">
        <v>0</v>
      </c>
      <c r="G105" s="71">
        <f t="shared" si="7"/>
        <v>0</v>
      </c>
      <c r="H105" s="43" t="s">
        <v>318</v>
      </c>
      <c r="I105" s="43" t="s">
        <v>318</v>
      </c>
    </row>
    <row r="106" spans="1:9" x14ac:dyDescent="0.35">
      <c r="A106" s="102" t="s">
        <v>436</v>
      </c>
      <c r="B106" s="219">
        <v>0.85499999999999998</v>
      </c>
      <c r="C106" s="6">
        <f t="shared" si="5"/>
        <v>1.0736587678867783E-4</v>
      </c>
      <c r="D106" s="219">
        <v>0.63900000000000001</v>
      </c>
      <c r="E106" s="6">
        <f t="shared" si="6"/>
        <v>8.1938760842299659E-5</v>
      </c>
      <c r="F106" s="219"/>
      <c r="G106" s="71">
        <f t="shared" si="7"/>
        <v>0</v>
      </c>
      <c r="H106" s="6">
        <f t="shared" si="8"/>
        <v>-1</v>
      </c>
      <c r="I106" s="6">
        <f t="shared" si="9"/>
        <v>-1</v>
      </c>
    </row>
    <row r="107" spans="1:9" x14ac:dyDescent="0.35">
      <c r="A107" s="102" t="s">
        <v>415</v>
      </c>
      <c r="B107" s="219"/>
      <c r="C107" s="6">
        <f t="shared" si="5"/>
        <v>0</v>
      </c>
      <c r="D107" s="219">
        <v>0</v>
      </c>
      <c r="E107" s="6">
        <f t="shared" si="6"/>
        <v>0</v>
      </c>
      <c r="F107" s="219"/>
      <c r="G107" s="71">
        <f t="shared" si="7"/>
        <v>0</v>
      </c>
      <c r="H107" s="43" t="s">
        <v>318</v>
      </c>
      <c r="I107" s="43" t="s">
        <v>318</v>
      </c>
    </row>
    <row r="108" spans="1:9" x14ac:dyDescent="0.35">
      <c r="A108" s="102" t="s">
        <v>437</v>
      </c>
      <c r="B108" s="219">
        <v>1.917</v>
      </c>
      <c r="C108" s="6">
        <f t="shared" si="5"/>
        <v>2.4072559743145664E-4</v>
      </c>
      <c r="D108" s="219"/>
      <c r="E108" s="6">
        <f t="shared" si="6"/>
        <v>0</v>
      </c>
      <c r="F108" s="219"/>
      <c r="G108" s="71">
        <f t="shared" si="7"/>
        <v>0</v>
      </c>
      <c r="H108" s="43" t="s">
        <v>318</v>
      </c>
      <c r="I108" s="6">
        <f t="shared" si="9"/>
        <v>-1</v>
      </c>
    </row>
    <row r="109" spans="1:9" x14ac:dyDescent="0.35">
      <c r="A109" s="102" t="s">
        <v>691</v>
      </c>
      <c r="B109" s="219"/>
      <c r="C109" s="6">
        <f t="shared" si="5"/>
        <v>0</v>
      </c>
      <c r="D109" s="219">
        <v>0</v>
      </c>
      <c r="E109" s="6">
        <f t="shared" si="6"/>
        <v>0</v>
      </c>
      <c r="F109" s="219"/>
      <c r="G109" s="71">
        <f t="shared" si="7"/>
        <v>0</v>
      </c>
      <c r="H109" s="43" t="s">
        <v>318</v>
      </c>
      <c r="I109" s="43" t="s">
        <v>318</v>
      </c>
    </row>
    <row r="110" spans="1:9" x14ac:dyDescent="0.35">
      <c r="A110" s="102" t="s">
        <v>430</v>
      </c>
      <c r="B110" s="219">
        <v>0.35099999999999998</v>
      </c>
      <c r="C110" s="6">
        <f t="shared" si="5"/>
        <v>4.407651783956248E-5</v>
      </c>
      <c r="D110" s="219"/>
      <c r="E110" s="6">
        <f t="shared" si="6"/>
        <v>0</v>
      </c>
      <c r="F110" s="219"/>
      <c r="G110" s="71">
        <f t="shared" si="7"/>
        <v>0</v>
      </c>
      <c r="H110" s="43" t="s">
        <v>318</v>
      </c>
      <c r="I110" s="6">
        <f t="shared" si="9"/>
        <v>-1</v>
      </c>
    </row>
    <row r="111" spans="1:9" x14ac:dyDescent="0.35">
      <c r="A111" s="102" t="s">
        <v>528</v>
      </c>
      <c r="B111" s="219"/>
      <c r="C111" s="6">
        <f t="shared" si="5"/>
        <v>0</v>
      </c>
      <c r="D111" s="219"/>
      <c r="E111" s="6">
        <f t="shared" si="6"/>
        <v>0</v>
      </c>
      <c r="F111" s="219"/>
      <c r="G111" s="71">
        <f t="shared" si="7"/>
        <v>0</v>
      </c>
      <c r="H111" s="43" t="s">
        <v>318</v>
      </c>
      <c r="I111" s="43" t="s">
        <v>318</v>
      </c>
    </row>
    <row r="112" spans="1:9" x14ac:dyDescent="0.35">
      <c r="A112" s="102" t="s">
        <v>704</v>
      </c>
      <c r="B112" s="219">
        <v>1.6E-2</v>
      </c>
      <c r="C112" s="6">
        <f t="shared" si="5"/>
        <v>2.0091859983846144E-6</v>
      </c>
      <c r="D112" s="219"/>
      <c r="E112" s="6">
        <f t="shared" si="6"/>
        <v>0</v>
      </c>
      <c r="F112" s="219"/>
      <c r="G112" s="71">
        <f t="shared" si="7"/>
        <v>0</v>
      </c>
      <c r="H112" s="43" t="s">
        <v>318</v>
      </c>
      <c r="I112" s="6">
        <f t="shared" si="9"/>
        <v>-1</v>
      </c>
    </row>
    <row r="113" spans="1:9" x14ac:dyDescent="0.35">
      <c r="A113" s="102" t="s">
        <v>304</v>
      </c>
      <c r="B113" s="219">
        <v>5.0000000000000001E-3</v>
      </c>
      <c r="C113" s="6">
        <f t="shared" si="5"/>
        <v>6.2787062449519199E-7</v>
      </c>
      <c r="D113" s="219">
        <v>1E-3</v>
      </c>
      <c r="E113" s="6">
        <f t="shared" si="6"/>
        <v>1.2822967267965517E-7</v>
      </c>
      <c r="F113" s="219"/>
      <c r="G113" s="71">
        <f t="shared" si="7"/>
        <v>0</v>
      </c>
      <c r="H113" s="6">
        <f t="shared" si="8"/>
        <v>-1</v>
      </c>
      <c r="I113" s="6">
        <f t="shared" si="9"/>
        <v>-1</v>
      </c>
    </row>
    <row r="114" spans="1:9" x14ac:dyDescent="0.35">
      <c r="A114" s="102" t="s">
        <v>440</v>
      </c>
      <c r="B114" s="219">
        <v>10.207000000000001</v>
      </c>
      <c r="C114" s="6">
        <f t="shared" si="5"/>
        <v>1.2817350928444851E-3</v>
      </c>
      <c r="D114" s="219"/>
      <c r="E114" s="6">
        <f t="shared" si="6"/>
        <v>0</v>
      </c>
      <c r="F114" s="219"/>
      <c r="G114" s="71">
        <f t="shared" si="7"/>
        <v>0</v>
      </c>
      <c r="H114" s="43" t="s">
        <v>318</v>
      </c>
      <c r="I114" s="6">
        <f t="shared" si="9"/>
        <v>-1</v>
      </c>
    </row>
    <row r="115" spans="1:9" x14ac:dyDescent="0.35">
      <c r="A115" s="102" t="s">
        <v>564</v>
      </c>
      <c r="B115" s="219"/>
      <c r="C115" s="6">
        <f t="shared" si="5"/>
        <v>0</v>
      </c>
      <c r="D115" s="219"/>
      <c r="E115" s="6">
        <f t="shared" si="6"/>
        <v>0</v>
      </c>
      <c r="F115" s="219"/>
      <c r="G115" s="71">
        <f t="shared" si="7"/>
        <v>0</v>
      </c>
      <c r="H115" s="43" t="s">
        <v>318</v>
      </c>
      <c r="I115" s="43" t="s">
        <v>318</v>
      </c>
    </row>
    <row r="116" spans="1:9" x14ac:dyDescent="0.35">
      <c r="A116" s="102" t="s">
        <v>471</v>
      </c>
      <c r="B116" s="219"/>
      <c r="C116" s="6">
        <f t="shared" si="5"/>
        <v>0</v>
      </c>
      <c r="D116" s="219">
        <v>1.008</v>
      </c>
      <c r="E116" s="6">
        <f t="shared" si="6"/>
        <v>1.292555100610924E-4</v>
      </c>
      <c r="F116" s="219"/>
      <c r="G116" s="71">
        <f t="shared" si="7"/>
        <v>0</v>
      </c>
      <c r="H116" s="6">
        <f t="shared" si="8"/>
        <v>-1</v>
      </c>
      <c r="I116" s="43" t="s">
        <v>318</v>
      </c>
    </row>
    <row r="117" spans="1:9" x14ac:dyDescent="0.35">
      <c r="A117" s="102" t="s">
        <v>465</v>
      </c>
      <c r="B117" s="219"/>
      <c r="C117" s="6">
        <f t="shared" si="5"/>
        <v>0</v>
      </c>
      <c r="D117" s="219"/>
      <c r="E117" s="6">
        <f t="shared" si="6"/>
        <v>0</v>
      </c>
      <c r="F117" s="219"/>
      <c r="G117" s="71">
        <f t="shared" si="7"/>
        <v>0</v>
      </c>
      <c r="H117" s="43" t="s">
        <v>318</v>
      </c>
      <c r="I117" s="43" t="s">
        <v>318</v>
      </c>
    </row>
    <row r="118" spans="1:9" x14ac:dyDescent="0.35">
      <c r="A118" s="102" t="s">
        <v>486</v>
      </c>
      <c r="B118" s="219">
        <v>0</v>
      </c>
      <c r="C118" s="6">
        <f t="shared" si="5"/>
        <v>0</v>
      </c>
      <c r="D118" s="219">
        <v>1E-3</v>
      </c>
      <c r="E118" s="6">
        <f t="shared" si="6"/>
        <v>1.2822967267965517E-7</v>
      </c>
      <c r="F118" s="219"/>
      <c r="G118" s="71">
        <f t="shared" si="7"/>
        <v>0</v>
      </c>
      <c r="H118" s="6">
        <f t="shared" si="8"/>
        <v>-1</v>
      </c>
      <c r="I118" s="43" t="s">
        <v>318</v>
      </c>
    </row>
    <row r="119" spans="1:9" x14ac:dyDescent="0.35">
      <c r="A119" s="102" t="s">
        <v>566</v>
      </c>
      <c r="B119" s="219"/>
      <c r="C119" s="6">
        <f t="shared" si="5"/>
        <v>0</v>
      </c>
      <c r="D119" s="219">
        <v>1.125</v>
      </c>
      <c r="E119" s="6">
        <f t="shared" si="6"/>
        <v>1.4425838176461206E-4</v>
      </c>
      <c r="F119" s="219"/>
      <c r="G119" s="71">
        <f t="shared" si="7"/>
        <v>0</v>
      </c>
      <c r="H119" s="6">
        <f t="shared" si="8"/>
        <v>-1</v>
      </c>
      <c r="I119" s="43" t="s">
        <v>318</v>
      </c>
    </row>
    <row r="120" spans="1:9" s="9" customFormat="1" x14ac:dyDescent="0.35">
      <c r="A120" s="102" t="s">
        <v>442</v>
      </c>
      <c r="B120" s="219"/>
      <c r="C120" s="6">
        <f t="shared" si="5"/>
        <v>0</v>
      </c>
      <c r="D120" s="219">
        <v>2.1999999999999999E-2</v>
      </c>
      <c r="E120" s="6">
        <f t="shared" si="6"/>
        <v>2.8210527989524137E-6</v>
      </c>
      <c r="F120" s="219"/>
      <c r="G120" s="71">
        <f t="shared" si="7"/>
        <v>0</v>
      </c>
      <c r="H120" s="6">
        <f t="shared" si="8"/>
        <v>-1</v>
      </c>
      <c r="I120" s="43" t="s">
        <v>318</v>
      </c>
    </row>
    <row r="121" spans="1:9" x14ac:dyDescent="0.35">
      <c r="A121" s="102" t="s">
        <v>771</v>
      </c>
      <c r="B121" s="219">
        <v>0.77800000000000002</v>
      </c>
      <c r="C121" s="6">
        <f t="shared" si="5"/>
        <v>9.7696669171451887E-5</v>
      </c>
      <c r="D121" s="219">
        <v>0.11899999999999999</v>
      </c>
      <c r="E121" s="6">
        <f t="shared" si="6"/>
        <v>1.5259331048878964E-5</v>
      </c>
      <c r="F121" s="219"/>
      <c r="G121" s="71">
        <f t="shared" si="7"/>
        <v>0</v>
      </c>
      <c r="H121" s="6">
        <f t="shared" si="8"/>
        <v>-1</v>
      </c>
      <c r="I121" s="6">
        <f t="shared" si="9"/>
        <v>-1</v>
      </c>
    </row>
    <row r="122" spans="1:9" x14ac:dyDescent="0.35">
      <c r="A122" s="102" t="s">
        <v>536</v>
      </c>
      <c r="B122" s="219"/>
      <c r="C122" s="6">
        <f t="shared" si="5"/>
        <v>0</v>
      </c>
      <c r="D122" s="219"/>
      <c r="E122" s="6">
        <f t="shared" si="6"/>
        <v>0</v>
      </c>
      <c r="F122" s="219"/>
      <c r="G122" s="71">
        <f t="shared" si="7"/>
        <v>0</v>
      </c>
      <c r="H122" s="43" t="s">
        <v>318</v>
      </c>
      <c r="I122" s="43" t="s">
        <v>318</v>
      </c>
    </row>
    <row r="123" spans="1:9" s="9" customFormat="1" x14ac:dyDescent="0.35">
      <c r="A123" s="102" t="s">
        <v>572</v>
      </c>
      <c r="B123" s="219"/>
      <c r="C123" s="6">
        <f t="shared" si="5"/>
        <v>0</v>
      </c>
      <c r="D123" s="219">
        <v>6.8000000000000005E-2</v>
      </c>
      <c r="E123" s="6">
        <f t="shared" si="6"/>
        <v>8.7196177422165521E-6</v>
      </c>
      <c r="F123" s="219"/>
      <c r="G123" s="71">
        <f t="shared" si="7"/>
        <v>0</v>
      </c>
      <c r="H123" s="6">
        <f t="shared" si="8"/>
        <v>-1</v>
      </c>
      <c r="I123" s="43" t="s">
        <v>318</v>
      </c>
    </row>
    <row r="124" spans="1:9" x14ac:dyDescent="0.35">
      <c r="A124" s="102" t="s">
        <v>460</v>
      </c>
      <c r="B124" s="219">
        <v>0</v>
      </c>
      <c r="C124" s="6">
        <f t="shared" si="5"/>
        <v>0</v>
      </c>
      <c r="D124" s="219">
        <v>0.19700000000000001</v>
      </c>
      <c r="E124" s="6">
        <f t="shared" si="6"/>
        <v>2.5261245517892069E-5</v>
      </c>
      <c r="F124" s="219"/>
      <c r="G124" s="71">
        <f t="shared" si="7"/>
        <v>0</v>
      </c>
      <c r="H124" s="6">
        <f t="shared" si="8"/>
        <v>-1</v>
      </c>
      <c r="I124" s="43" t="s">
        <v>318</v>
      </c>
    </row>
    <row r="125" spans="1:9" x14ac:dyDescent="0.35">
      <c r="A125" s="102" t="s">
        <v>702</v>
      </c>
      <c r="B125" s="219"/>
      <c r="C125" s="6">
        <f t="shared" si="5"/>
        <v>0</v>
      </c>
      <c r="D125" s="219">
        <v>0.51800000000000002</v>
      </c>
      <c r="E125" s="6">
        <f t="shared" si="6"/>
        <v>6.6422970448061383E-5</v>
      </c>
      <c r="F125" s="219"/>
      <c r="G125" s="71">
        <f t="shared" si="7"/>
        <v>0</v>
      </c>
      <c r="H125" s="6">
        <f t="shared" si="8"/>
        <v>-1</v>
      </c>
      <c r="I125" s="43" t="s">
        <v>318</v>
      </c>
    </row>
    <row r="126" spans="1:9" x14ac:dyDescent="0.35">
      <c r="A126" s="102" t="s">
        <v>701</v>
      </c>
      <c r="B126" s="219">
        <v>0.20399999999999999</v>
      </c>
      <c r="C126" s="6">
        <f t="shared" si="5"/>
        <v>2.5617121479403833E-5</v>
      </c>
      <c r="D126" s="219">
        <v>7.0000000000000001E-3</v>
      </c>
      <c r="E126" s="6">
        <f t="shared" si="6"/>
        <v>8.9760770875758616E-7</v>
      </c>
      <c r="F126" s="219"/>
      <c r="G126" s="71">
        <f t="shared" si="7"/>
        <v>0</v>
      </c>
      <c r="H126" s="6">
        <f t="shared" si="8"/>
        <v>-1</v>
      </c>
      <c r="I126" s="6">
        <f t="shared" si="9"/>
        <v>-1</v>
      </c>
    </row>
    <row r="127" spans="1:9" x14ac:dyDescent="0.35">
      <c r="A127" s="102" t="s">
        <v>447</v>
      </c>
      <c r="B127" s="219">
        <v>2E-3</v>
      </c>
      <c r="C127" s="6">
        <f t="shared" si="5"/>
        <v>2.511482497980768E-7</v>
      </c>
      <c r="D127" s="219">
        <v>2E-3</v>
      </c>
      <c r="E127" s="6">
        <f t="shared" si="6"/>
        <v>2.5645934535931033E-7</v>
      </c>
      <c r="F127" s="219"/>
      <c r="G127" s="71">
        <f t="shared" si="7"/>
        <v>0</v>
      </c>
      <c r="H127" s="6">
        <f>(F127/D127)-1</f>
        <v>-1</v>
      </c>
      <c r="I127" s="6">
        <f t="shared" si="9"/>
        <v>-1</v>
      </c>
    </row>
    <row r="128" spans="1:9" x14ac:dyDescent="0.35">
      <c r="A128" s="102" t="s">
        <v>573</v>
      </c>
      <c r="B128" s="219"/>
      <c r="C128" s="6">
        <f t="shared" si="5"/>
        <v>0</v>
      </c>
      <c r="D128" s="219"/>
      <c r="E128" s="6">
        <f t="shared" si="6"/>
        <v>0</v>
      </c>
      <c r="F128" s="219"/>
      <c r="G128" s="71">
        <f t="shared" si="7"/>
        <v>0</v>
      </c>
      <c r="H128" s="43" t="s">
        <v>318</v>
      </c>
      <c r="I128" s="43" t="s">
        <v>318</v>
      </c>
    </row>
    <row r="129" spans="1:9" x14ac:dyDescent="0.35">
      <c r="A129" s="102" t="s">
        <v>448</v>
      </c>
      <c r="B129" s="219"/>
      <c r="C129" s="6">
        <f t="shared" si="5"/>
        <v>0</v>
      </c>
      <c r="D129" s="219">
        <v>0.55500000000000005</v>
      </c>
      <c r="E129" s="6">
        <f t="shared" si="6"/>
        <v>7.1167468337208619E-5</v>
      </c>
      <c r="F129" s="219"/>
      <c r="G129" s="71">
        <f t="shared" si="7"/>
        <v>0</v>
      </c>
      <c r="H129" s="6">
        <f t="shared" ref="H129:H141" si="10">(F129/D129)-1</f>
        <v>-1</v>
      </c>
      <c r="I129" s="43" t="s">
        <v>318</v>
      </c>
    </row>
    <row r="130" spans="1:9" x14ac:dyDescent="0.35">
      <c r="A130" s="102" t="s">
        <v>422</v>
      </c>
      <c r="B130" s="219">
        <v>3.0000000000000001E-3</v>
      </c>
      <c r="C130" s="6">
        <f t="shared" si="5"/>
        <v>3.7672237469711525E-7</v>
      </c>
      <c r="D130" s="219"/>
      <c r="E130" s="6">
        <f t="shared" si="6"/>
        <v>0</v>
      </c>
      <c r="F130" s="219"/>
      <c r="G130" s="71">
        <f t="shared" si="7"/>
        <v>0</v>
      </c>
      <c r="H130" s="43" t="s">
        <v>318</v>
      </c>
      <c r="I130" s="6">
        <f t="shared" si="9"/>
        <v>-1</v>
      </c>
    </row>
    <row r="131" spans="1:9" x14ac:dyDescent="0.35">
      <c r="A131" s="102" t="s">
        <v>703</v>
      </c>
      <c r="B131" s="219"/>
      <c r="C131" s="6">
        <f t="shared" si="5"/>
        <v>0</v>
      </c>
      <c r="D131" s="219"/>
      <c r="E131" s="6">
        <f t="shared" si="6"/>
        <v>0</v>
      </c>
      <c r="F131" s="219"/>
      <c r="G131" s="71">
        <f t="shared" si="7"/>
        <v>0</v>
      </c>
      <c r="H131" s="43" t="s">
        <v>318</v>
      </c>
      <c r="I131" s="43" t="s">
        <v>318</v>
      </c>
    </row>
    <row r="132" spans="1:9" x14ac:dyDescent="0.35">
      <c r="A132" s="102" t="s">
        <v>450</v>
      </c>
      <c r="B132" s="219">
        <v>0.01</v>
      </c>
      <c r="C132" s="6">
        <f t="shared" si="5"/>
        <v>1.255741248990384E-6</v>
      </c>
      <c r="D132" s="219"/>
      <c r="E132" s="6">
        <f t="shared" si="6"/>
        <v>0</v>
      </c>
      <c r="F132" s="219"/>
      <c r="G132" s="71">
        <f t="shared" si="7"/>
        <v>0</v>
      </c>
      <c r="H132" s="43" t="s">
        <v>318</v>
      </c>
      <c r="I132" s="6">
        <f t="shared" ref="I132:I141" si="11">(F132/B132)-1</f>
        <v>-1</v>
      </c>
    </row>
    <row r="133" spans="1:9" x14ac:dyDescent="0.35">
      <c r="A133" s="102" t="s">
        <v>479</v>
      </c>
      <c r="B133" s="219"/>
      <c r="C133" s="6">
        <f t="shared" ref="C133:C141" si="12">B133/$B$141</f>
        <v>0</v>
      </c>
      <c r="D133" s="219">
        <v>31.905999999999999</v>
      </c>
      <c r="E133" s="6">
        <f t="shared" ref="E133:E141" si="13">D133/$D$141</f>
        <v>4.0912959365170774E-3</v>
      </c>
      <c r="F133" s="219"/>
      <c r="G133" s="71">
        <f t="shared" ref="G133:G141" si="14">F133/$F$141</f>
        <v>0</v>
      </c>
      <c r="H133" s="6">
        <f t="shared" si="10"/>
        <v>-1</v>
      </c>
      <c r="I133" s="43" t="s">
        <v>318</v>
      </c>
    </row>
    <row r="134" spans="1:9" x14ac:dyDescent="0.35">
      <c r="A134" s="102" t="s">
        <v>462</v>
      </c>
      <c r="B134" s="219">
        <v>0</v>
      </c>
      <c r="C134" s="6">
        <f t="shared" si="12"/>
        <v>0</v>
      </c>
      <c r="D134" s="219"/>
      <c r="E134" s="6">
        <f t="shared" si="13"/>
        <v>0</v>
      </c>
      <c r="F134" s="219"/>
      <c r="G134" s="71">
        <f t="shared" si="14"/>
        <v>0</v>
      </c>
      <c r="H134" s="43" t="s">
        <v>318</v>
      </c>
      <c r="I134" s="43" t="s">
        <v>318</v>
      </c>
    </row>
    <row r="135" spans="1:9" x14ac:dyDescent="0.35">
      <c r="A135" s="102" t="s">
        <v>455</v>
      </c>
      <c r="B135" s="219"/>
      <c r="C135" s="6">
        <f t="shared" si="12"/>
        <v>0</v>
      </c>
      <c r="D135" s="219">
        <v>2.625</v>
      </c>
      <c r="E135" s="6">
        <f t="shared" si="13"/>
        <v>3.3660289078409479E-4</v>
      </c>
      <c r="F135" s="219"/>
      <c r="G135" s="71">
        <f t="shared" si="14"/>
        <v>0</v>
      </c>
      <c r="H135" s="6">
        <f t="shared" si="10"/>
        <v>-1</v>
      </c>
      <c r="I135" s="43" t="s">
        <v>318</v>
      </c>
    </row>
    <row r="136" spans="1:9" x14ac:dyDescent="0.35">
      <c r="A136" s="102" t="s">
        <v>414</v>
      </c>
      <c r="B136" s="219">
        <v>3.5139999999999998</v>
      </c>
      <c r="C136" s="6">
        <f t="shared" si="12"/>
        <v>4.4126747489522093E-4</v>
      </c>
      <c r="D136" s="219">
        <v>0.01</v>
      </c>
      <c r="E136" s="6">
        <f t="shared" si="13"/>
        <v>1.2822967267965517E-6</v>
      </c>
      <c r="F136" s="219"/>
      <c r="G136" s="71">
        <f t="shared" si="14"/>
        <v>0</v>
      </c>
      <c r="H136" s="6">
        <f t="shared" si="10"/>
        <v>-1</v>
      </c>
      <c r="I136" s="6">
        <f t="shared" si="11"/>
        <v>-1</v>
      </c>
    </row>
    <row r="137" spans="1:9" x14ac:dyDescent="0.35">
      <c r="A137" s="102" t="s">
        <v>530</v>
      </c>
      <c r="B137" s="219">
        <v>0.27500000000000002</v>
      </c>
      <c r="C137" s="6">
        <f t="shared" si="12"/>
        <v>3.4532884347235565E-5</v>
      </c>
      <c r="D137" s="219">
        <v>1E-3</v>
      </c>
      <c r="E137" s="6">
        <f t="shared" si="13"/>
        <v>1.2822967267965517E-7</v>
      </c>
      <c r="F137" s="219"/>
      <c r="G137" s="71">
        <f t="shared" si="14"/>
        <v>0</v>
      </c>
      <c r="H137" s="6">
        <f t="shared" si="10"/>
        <v>-1</v>
      </c>
      <c r="I137" s="6">
        <f t="shared" si="11"/>
        <v>-1</v>
      </c>
    </row>
    <row r="138" spans="1:9" x14ac:dyDescent="0.35">
      <c r="A138" s="102" t="s">
        <v>563</v>
      </c>
      <c r="B138" s="219"/>
      <c r="C138" s="6">
        <f t="shared" si="12"/>
        <v>0</v>
      </c>
      <c r="D138" s="219">
        <v>0.83499999999999996</v>
      </c>
      <c r="E138" s="6">
        <f t="shared" si="13"/>
        <v>1.0707177668751207E-4</v>
      </c>
      <c r="F138" s="219"/>
      <c r="G138" s="71">
        <f t="shared" si="14"/>
        <v>0</v>
      </c>
      <c r="H138" s="6">
        <f t="shared" si="10"/>
        <v>-1</v>
      </c>
      <c r="I138" s="43" t="s">
        <v>318</v>
      </c>
    </row>
    <row r="139" spans="1:9" x14ac:dyDescent="0.35">
      <c r="A139" s="102" t="s">
        <v>772</v>
      </c>
      <c r="B139" s="219">
        <v>0.50700000000000001</v>
      </c>
      <c r="C139" s="6">
        <f t="shared" si="12"/>
        <v>6.3666081323812468E-5</v>
      </c>
      <c r="D139" s="219"/>
      <c r="E139" s="6">
        <f t="shared" si="13"/>
        <v>0</v>
      </c>
      <c r="F139" s="219"/>
      <c r="G139" s="71">
        <f t="shared" si="14"/>
        <v>0</v>
      </c>
      <c r="H139" s="43" t="s">
        <v>318</v>
      </c>
      <c r="I139" s="6">
        <f t="shared" si="11"/>
        <v>-1</v>
      </c>
    </row>
    <row r="140" spans="1:9" x14ac:dyDescent="0.35">
      <c r="A140" s="102" t="s">
        <v>456</v>
      </c>
      <c r="B140" s="219">
        <v>7.0000000000000001E-3</v>
      </c>
      <c r="C140" s="6">
        <f t="shared" si="12"/>
        <v>8.7901887429326889E-7</v>
      </c>
      <c r="D140" s="219">
        <v>3.5999999999999997E-2</v>
      </c>
      <c r="E140" s="6">
        <f t="shared" si="13"/>
        <v>4.616268216467586E-6</v>
      </c>
      <c r="F140" s="219"/>
      <c r="G140" s="71">
        <f t="shared" si="14"/>
        <v>0</v>
      </c>
      <c r="H140" s="6">
        <f t="shared" si="10"/>
        <v>-1</v>
      </c>
      <c r="I140" s="6">
        <f t="shared" si="11"/>
        <v>-1</v>
      </c>
    </row>
    <row r="141" spans="1:9" x14ac:dyDescent="0.35">
      <c r="A141" s="7" t="s">
        <v>264</v>
      </c>
      <c r="B141" s="241">
        <v>7963.424</v>
      </c>
      <c r="C141" s="138">
        <f t="shared" si="12"/>
        <v>1</v>
      </c>
      <c r="D141" s="241">
        <v>7798.5070000000032</v>
      </c>
      <c r="E141" s="138">
        <f t="shared" si="13"/>
        <v>1</v>
      </c>
      <c r="F141" s="241">
        <f>SUM(F4:F140)</f>
        <v>8092.4957341600002</v>
      </c>
      <c r="G141" s="202">
        <f t="shared" si="14"/>
        <v>1</v>
      </c>
      <c r="H141" s="51">
        <f t="shared" si="10"/>
        <v>3.7698079152842512E-2</v>
      </c>
      <c r="I141" s="51">
        <f t="shared" si="11"/>
        <v>1.6208070066343394E-2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74"/>
  <sheetViews>
    <sheetView zoomScaleNormal="100" workbookViewId="0">
      <selection activeCell="K1" sqref="K1"/>
    </sheetView>
  </sheetViews>
  <sheetFormatPr defaultColWidth="9.1796875" defaultRowHeight="15.5" x14ac:dyDescent="0.35"/>
  <cols>
    <col min="1" max="1" width="23.54296875" style="1" customWidth="1"/>
    <col min="2" max="2" width="13.6328125" style="1" bestFit="1" customWidth="1"/>
    <col min="3" max="3" width="8.453125" style="27" bestFit="1" customWidth="1"/>
    <col min="4" max="4" width="13.6328125" style="1" bestFit="1" customWidth="1"/>
    <col min="5" max="5" width="8.453125" style="27" bestFit="1" customWidth="1"/>
    <col min="6" max="6" width="13.6328125" style="1" bestFit="1" customWidth="1"/>
    <col min="7" max="7" width="8.453125" style="27" bestFit="1" customWidth="1"/>
    <col min="8" max="8" width="12.90625" style="1" bestFit="1" customWidth="1"/>
    <col min="9" max="9" width="12.81640625" style="1" bestFit="1" customWidth="1"/>
    <col min="10" max="16384" width="9.1796875" style="1"/>
  </cols>
  <sheetData>
    <row r="1" spans="1:18" x14ac:dyDescent="0.35">
      <c r="A1" s="9" t="s">
        <v>550</v>
      </c>
      <c r="B1" s="9"/>
      <c r="C1" s="9"/>
      <c r="D1" s="66"/>
      <c r="K1" s="24" t="s">
        <v>317</v>
      </c>
      <c r="Q1" s="307"/>
      <c r="R1" s="307"/>
    </row>
    <row r="2" spans="1:18" ht="14.5" customHeight="1" x14ac:dyDescent="0.35">
      <c r="A2" s="303" t="s">
        <v>296</v>
      </c>
      <c r="B2" s="306">
        <v>44593</v>
      </c>
      <c r="C2" s="306"/>
      <c r="D2" s="306">
        <v>44927</v>
      </c>
      <c r="E2" s="306"/>
      <c r="F2" s="306">
        <v>44978</v>
      </c>
      <c r="G2" s="306"/>
      <c r="H2" s="303" t="s">
        <v>297</v>
      </c>
      <c r="I2" s="303" t="s">
        <v>540</v>
      </c>
    </row>
    <row r="3" spans="1:18" x14ac:dyDescent="0.35">
      <c r="A3" s="304"/>
      <c r="B3" s="2" t="s">
        <v>298</v>
      </c>
      <c r="C3" s="2" t="s">
        <v>299</v>
      </c>
      <c r="D3" s="2" t="s">
        <v>298</v>
      </c>
      <c r="E3" s="2" t="s">
        <v>299</v>
      </c>
      <c r="F3" s="2" t="s">
        <v>298</v>
      </c>
      <c r="G3" s="2" t="s">
        <v>299</v>
      </c>
      <c r="H3" s="304"/>
      <c r="I3" s="304"/>
    </row>
    <row r="4" spans="1:18" x14ac:dyDescent="0.35">
      <c r="A4" s="274" t="s">
        <v>300</v>
      </c>
      <c r="B4" s="275">
        <v>3901.95</v>
      </c>
      <c r="C4" s="5">
        <f t="shared" ref="C4:C35" si="0">B4/$B$174</f>
        <v>0.36458413143585183</v>
      </c>
      <c r="D4" s="275">
        <v>3658.8220000000001</v>
      </c>
      <c r="E4" s="5">
        <f t="shared" ref="E4:E35" si="1">D4/$D$174</f>
        <v>0.33940529477610443</v>
      </c>
      <c r="F4" s="275">
        <v>3930.94</v>
      </c>
      <c r="G4" s="5">
        <f t="shared" ref="G4:G35" si="2">F4/$F$174</f>
        <v>0.46220072751575464</v>
      </c>
      <c r="H4" s="5">
        <f>(F4/D4)-1</f>
        <v>7.4373117905161878E-2</v>
      </c>
      <c r="I4" s="5">
        <f t="shared" ref="I4:I67" si="3">(F4/B4)-1</f>
        <v>7.4296185240714241E-3</v>
      </c>
    </row>
    <row r="5" spans="1:18" ht="14.5" customHeight="1" x14ac:dyDescent="0.35">
      <c r="A5" s="276" t="s">
        <v>362</v>
      </c>
      <c r="B5" s="277">
        <v>895.89800000000002</v>
      </c>
      <c r="C5" s="6">
        <f t="shared" si="0"/>
        <v>8.3709477103785748E-2</v>
      </c>
      <c r="D5" s="277">
        <v>857.12</v>
      </c>
      <c r="E5" s="6">
        <f t="shared" si="1"/>
        <v>7.9509488643747794E-2</v>
      </c>
      <c r="F5" s="277">
        <v>1115.6420000000001</v>
      </c>
      <c r="G5" s="6">
        <f t="shared" si="2"/>
        <v>0.13117741406562591</v>
      </c>
      <c r="H5" s="6">
        <f t="shared" ref="H5:H68" si="4">(F5/D5)-1</f>
        <v>0.30161704312115001</v>
      </c>
      <c r="I5" s="6">
        <f t="shared" si="3"/>
        <v>0.245277922263472</v>
      </c>
    </row>
    <row r="6" spans="1:18" x14ac:dyDescent="0.35">
      <c r="A6" s="276" t="s">
        <v>396</v>
      </c>
      <c r="B6" s="277">
        <v>407.12400000000002</v>
      </c>
      <c r="C6" s="6">
        <f t="shared" si="0"/>
        <v>3.804019783100495E-2</v>
      </c>
      <c r="D6" s="277">
        <v>395.54700000000003</v>
      </c>
      <c r="E6" s="6">
        <f t="shared" si="1"/>
        <v>3.6692341451101965E-2</v>
      </c>
      <c r="F6" s="277">
        <v>688.06700000000001</v>
      </c>
      <c r="G6" s="6">
        <f t="shared" si="2"/>
        <v>8.0903058296382738E-2</v>
      </c>
      <c r="H6" s="6">
        <f t="shared" si="4"/>
        <v>0.73953284944646258</v>
      </c>
      <c r="I6" s="6">
        <f t="shared" si="3"/>
        <v>0.69006739961289432</v>
      </c>
      <c r="J6" s="67"/>
    </row>
    <row r="7" spans="1:18" x14ac:dyDescent="0.35">
      <c r="A7" s="276" t="s">
        <v>369</v>
      </c>
      <c r="B7" s="277">
        <v>12.635</v>
      </c>
      <c r="C7" s="6">
        <f t="shared" si="0"/>
        <v>1.1805688183323692E-3</v>
      </c>
      <c r="D7" s="277">
        <v>45.892000000000003</v>
      </c>
      <c r="E7" s="6">
        <f t="shared" si="1"/>
        <v>4.2571045511000495E-3</v>
      </c>
      <c r="F7" s="277">
        <v>454.27499999999998</v>
      </c>
      <c r="G7" s="6">
        <f t="shared" si="2"/>
        <v>5.3413747218787215E-2</v>
      </c>
      <c r="H7" s="6">
        <f t="shared" si="4"/>
        <v>8.8987841018042353</v>
      </c>
      <c r="I7" s="6">
        <f t="shared" si="3"/>
        <v>34.953700039572617</v>
      </c>
    </row>
    <row r="8" spans="1:18" ht="15.5" customHeight="1" x14ac:dyDescent="0.35">
      <c r="A8" s="276" t="s">
        <v>372</v>
      </c>
      <c r="B8" s="277">
        <v>207.85400000000001</v>
      </c>
      <c r="C8" s="6">
        <f t="shared" si="0"/>
        <v>1.942112791180501E-2</v>
      </c>
      <c r="D8" s="277">
        <v>260.88600000000002</v>
      </c>
      <c r="E8" s="6">
        <f t="shared" si="1"/>
        <v>2.4200709882295116E-2</v>
      </c>
      <c r="F8" s="277">
        <v>255.87200000000001</v>
      </c>
      <c r="G8" s="6">
        <f t="shared" si="2"/>
        <v>3.0085481984184745E-2</v>
      </c>
      <c r="H8" s="6">
        <f t="shared" si="4"/>
        <v>-1.9219122528614019E-2</v>
      </c>
      <c r="I8" s="6">
        <f t="shared" si="3"/>
        <v>0.23101792604424265</v>
      </c>
    </row>
    <row r="9" spans="1:18" x14ac:dyDescent="0.35">
      <c r="A9" s="276" t="s">
        <v>376</v>
      </c>
      <c r="B9" s="277">
        <v>35.927</v>
      </c>
      <c r="C9" s="6">
        <f t="shared" si="0"/>
        <v>3.3568892707738053E-3</v>
      </c>
      <c r="D9" s="277">
        <v>219.90799999999999</v>
      </c>
      <c r="E9" s="6">
        <f t="shared" si="1"/>
        <v>2.0399445385324448E-2</v>
      </c>
      <c r="F9" s="277">
        <v>223.34800000000001</v>
      </c>
      <c r="G9" s="6">
        <f t="shared" si="2"/>
        <v>2.6261303425946153E-2</v>
      </c>
      <c r="H9" s="6">
        <f t="shared" si="4"/>
        <v>1.5642905214908076E-2</v>
      </c>
      <c r="I9" s="6">
        <f t="shared" si="3"/>
        <v>5.216717232165224</v>
      </c>
    </row>
    <row r="10" spans="1:18" x14ac:dyDescent="0.35">
      <c r="A10" s="276" t="s">
        <v>796</v>
      </c>
      <c r="B10" s="277">
        <v>410.30700000000002</v>
      </c>
      <c r="C10" s="6">
        <f t="shared" si="0"/>
        <v>3.8337605868104425E-2</v>
      </c>
      <c r="D10" s="277">
        <v>286.69799999999998</v>
      </c>
      <c r="E10" s="6">
        <f t="shared" si="1"/>
        <v>2.6595122474315388E-2</v>
      </c>
      <c r="F10" s="277">
        <v>175.94499999999999</v>
      </c>
      <c r="G10" s="6">
        <f t="shared" si="2"/>
        <v>2.06876490108624E-2</v>
      </c>
      <c r="H10" s="6">
        <f t="shared" si="4"/>
        <v>-0.38630545033449826</v>
      </c>
      <c r="I10" s="6">
        <f t="shared" si="3"/>
        <v>-0.57118694051039842</v>
      </c>
    </row>
    <row r="11" spans="1:18" ht="12.5" customHeight="1" x14ac:dyDescent="0.35">
      <c r="A11" s="276" t="s">
        <v>378</v>
      </c>
      <c r="B11" s="277">
        <v>165.84800000000001</v>
      </c>
      <c r="C11" s="6">
        <f t="shared" si="0"/>
        <v>1.5496238811459184E-2</v>
      </c>
      <c r="D11" s="277">
        <v>181.82400000000001</v>
      </c>
      <c r="E11" s="6">
        <f t="shared" si="1"/>
        <v>1.6866638584049843E-2</v>
      </c>
      <c r="F11" s="277">
        <v>163.768</v>
      </c>
      <c r="G11" s="6">
        <f t="shared" si="2"/>
        <v>1.9255874865502936E-2</v>
      </c>
      <c r="H11" s="6">
        <f t="shared" si="4"/>
        <v>-9.9304822245688151E-2</v>
      </c>
      <c r="I11" s="6">
        <f t="shared" si="3"/>
        <v>-1.2541604360619463E-2</v>
      </c>
    </row>
    <row r="12" spans="1:18" x14ac:dyDescent="0.35">
      <c r="A12" s="276" t="s">
        <v>381</v>
      </c>
      <c r="B12" s="277">
        <v>127.136</v>
      </c>
      <c r="C12" s="6">
        <f t="shared" si="0"/>
        <v>1.1879129187772385E-2</v>
      </c>
      <c r="D12" s="277">
        <v>153.40600000000001</v>
      </c>
      <c r="E12" s="6">
        <f t="shared" si="1"/>
        <v>1.4230484196941824E-2</v>
      </c>
      <c r="F12" s="277">
        <v>147.34700000000001</v>
      </c>
      <c r="G12" s="6">
        <f t="shared" si="2"/>
        <v>1.7325090333931301E-2</v>
      </c>
      <c r="H12" s="6">
        <f t="shared" si="4"/>
        <v>-3.9496499485026648E-2</v>
      </c>
      <c r="I12" s="6">
        <f t="shared" si="3"/>
        <v>0.15897149509187014</v>
      </c>
    </row>
    <row r="13" spans="1:18" x14ac:dyDescent="0.35">
      <c r="A13" s="276" t="s">
        <v>375</v>
      </c>
      <c r="B13" s="277">
        <v>84.515000000000001</v>
      </c>
      <c r="C13" s="6">
        <f t="shared" si="0"/>
        <v>7.8967767060831168E-3</v>
      </c>
      <c r="D13" s="277">
        <v>178.47200000000001</v>
      </c>
      <c r="E13" s="6">
        <f t="shared" si="1"/>
        <v>1.655569518530306E-2</v>
      </c>
      <c r="F13" s="277">
        <v>143.047</v>
      </c>
      <c r="G13" s="6">
        <f t="shared" si="2"/>
        <v>1.6819495456289375E-2</v>
      </c>
      <c r="H13" s="6">
        <f t="shared" si="4"/>
        <v>-0.1984905195212695</v>
      </c>
      <c r="I13" s="6">
        <f t="shared" si="3"/>
        <v>0.69256345027509902</v>
      </c>
    </row>
    <row r="14" spans="1:18" x14ac:dyDescent="0.35">
      <c r="A14" s="276" t="s">
        <v>411</v>
      </c>
      <c r="B14" s="277">
        <v>16.561</v>
      </c>
      <c r="C14" s="6">
        <f t="shared" si="0"/>
        <v>1.5474000950061232E-3</v>
      </c>
      <c r="D14" s="277">
        <v>109.86199999999999</v>
      </c>
      <c r="E14" s="6">
        <f t="shared" si="1"/>
        <v>1.0191188446634568E-2</v>
      </c>
      <c r="F14" s="277">
        <v>129.65899999999999</v>
      </c>
      <c r="G14" s="6">
        <f t="shared" si="2"/>
        <v>1.5245331683761448E-2</v>
      </c>
      <c r="H14" s="6">
        <f t="shared" si="4"/>
        <v>0.18019879485172297</v>
      </c>
      <c r="I14" s="6">
        <f t="shared" si="3"/>
        <v>6.8291769820662998</v>
      </c>
    </row>
    <row r="15" spans="1:18" x14ac:dyDescent="0.35">
      <c r="A15" s="276" t="s">
        <v>364</v>
      </c>
      <c r="B15" s="277">
        <v>2589.3519999999999</v>
      </c>
      <c r="C15" s="6">
        <f t="shared" si="0"/>
        <v>0.24193970960716712</v>
      </c>
      <c r="D15" s="277">
        <v>99.745999999999995</v>
      </c>
      <c r="E15" s="6">
        <f t="shared" si="1"/>
        <v>9.2527924377674865E-3</v>
      </c>
      <c r="F15" s="277">
        <v>113.943</v>
      </c>
      <c r="G15" s="6">
        <f t="shared" si="2"/>
        <v>1.3397441196082268E-2</v>
      </c>
      <c r="H15" s="6">
        <f t="shared" si="4"/>
        <v>0.14233152206604771</v>
      </c>
      <c r="I15" s="6">
        <f t="shared" si="3"/>
        <v>-0.9559955541000219</v>
      </c>
    </row>
    <row r="16" spans="1:18" x14ac:dyDescent="0.35">
      <c r="A16" s="276" t="s">
        <v>367</v>
      </c>
      <c r="B16" s="277">
        <v>44.508000000000003</v>
      </c>
      <c r="C16" s="6">
        <f t="shared" si="0"/>
        <v>4.1586669542015902E-3</v>
      </c>
      <c r="D16" s="277">
        <v>101.926</v>
      </c>
      <c r="E16" s="6">
        <f t="shared" si="1"/>
        <v>9.4550169632054305E-3</v>
      </c>
      <c r="F16" s="277">
        <v>75.798000000000002</v>
      </c>
      <c r="G16" s="6">
        <f t="shared" si="2"/>
        <v>8.9123443105819915E-3</v>
      </c>
      <c r="H16" s="6">
        <f t="shared" si="4"/>
        <v>-0.25634283696014759</v>
      </c>
      <c r="I16" s="6">
        <f t="shared" si="3"/>
        <v>0.70301968185494745</v>
      </c>
      <c r="J16" s="50"/>
    </row>
    <row r="17" spans="1:9" x14ac:dyDescent="0.35">
      <c r="A17" s="276" t="s">
        <v>390</v>
      </c>
      <c r="B17" s="277">
        <v>6.2080000000000002</v>
      </c>
      <c r="C17" s="6">
        <f t="shared" si="0"/>
        <v>5.8005312419527881E-4</v>
      </c>
      <c r="D17" s="277">
        <v>1725.6179999999999</v>
      </c>
      <c r="E17" s="6">
        <f t="shared" si="1"/>
        <v>0.16007444088861161</v>
      </c>
      <c r="F17" s="277">
        <v>67.867000000000004</v>
      </c>
      <c r="G17" s="6">
        <f t="shared" si="2"/>
        <v>7.9798157118428983E-3</v>
      </c>
      <c r="H17" s="6">
        <f t="shared" si="4"/>
        <v>-0.96067090167116942</v>
      </c>
      <c r="I17" s="6">
        <f t="shared" si="3"/>
        <v>9.9321842783505154</v>
      </c>
    </row>
    <row r="18" spans="1:9" x14ac:dyDescent="0.35">
      <c r="A18" s="276" t="s">
        <v>448</v>
      </c>
      <c r="B18" s="277">
        <v>113.5</v>
      </c>
      <c r="C18" s="6">
        <f t="shared" si="0"/>
        <v>1.0605030540619224E-2</v>
      </c>
      <c r="D18" s="277">
        <v>0.91100000000000003</v>
      </c>
      <c r="E18" s="6">
        <f t="shared" si="1"/>
        <v>8.450758838255349E-5</v>
      </c>
      <c r="F18" s="277">
        <v>61.220999999999997</v>
      </c>
      <c r="G18" s="6">
        <f t="shared" si="2"/>
        <v>7.1983776753758678E-3</v>
      </c>
      <c r="H18" s="6">
        <f t="shared" si="4"/>
        <v>66.201975850713495</v>
      </c>
      <c r="I18" s="6">
        <f t="shared" si="3"/>
        <v>-0.46060792951541851</v>
      </c>
    </row>
    <row r="19" spans="1:9" x14ac:dyDescent="0.35">
      <c r="A19" s="276" t="s">
        <v>439</v>
      </c>
      <c r="B19" s="277">
        <v>53.595999999999997</v>
      </c>
      <c r="C19" s="6">
        <f t="shared" si="0"/>
        <v>5.0078168885905544E-3</v>
      </c>
      <c r="D19" s="277">
        <v>219.21600000000001</v>
      </c>
      <c r="E19" s="6">
        <f t="shared" si="1"/>
        <v>2.0335253013029467E-2</v>
      </c>
      <c r="F19" s="277">
        <v>52.365000000000002</v>
      </c>
      <c r="G19" s="6">
        <f t="shared" si="2"/>
        <v>6.1570873878417105E-3</v>
      </c>
      <c r="H19" s="6">
        <f t="shared" si="4"/>
        <v>-0.76112601269980296</v>
      </c>
      <c r="I19" s="6">
        <f t="shared" si="3"/>
        <v>-2.2968131950145465E-2</v>
      </c>
    </row>
    <row r="20" spans="1:9" x14ac:dyDescent="0.35">
      <c r="A20" s="276" t="s">
        <v>370</v>
      </c>
      <c r="B20" s="277">
        <v>9.17</v>
      </c>
      <c r="C20" s="6">
        <f t="shared" si="0"/>
        <v>8.5681171856809063E-4</v>
      </c>
      <c r="D20" s="277">
        <v>87.055999999999997</v>
      </c>
      <c r="E20" s="6">
        <f t="shared" si="1"/>
        <v>8.0756230672135859E-3</v>
      </c>
      <c r="F20" s="277">
        <v>50.393000000000001</v>
      </c>
      <c r="G20" s="6">
        <f t="shared" si="2"/>
        <v>5.9252192253510414E-3</v>
      </c>
      <c r="H20" s="6">
        <f t="shared" si="4"/>
        <v>-0.42114271273662929</v>
      </c>
      <c r="I20" s="6">
        <f t="shared" si="3"/>
        <v>4.4954198473282441</v>
      </c>
    </row>
    <row r="21" spans="1:9" x14ac:dyDescent="0.35">
      <c r="A21" s="276" t="s">
        <v>377</v>
      </c>
      <c r="B21" s="277">
        <v>39.218000000000004</v>
      </c>
      <c r="C21" s="6">
        <f t="shared" si="0"/>
        <v>3.6643884382555488E-3</v>
      </c>
      <c r="D21" s="277">
        <v>66.867000000000004</v>
      </c>
      <c r="E21" s="6">
        <f t="shared" si="1"/>
        <v>6.2028198818619151E-3</v>
      </c>
      <c r="F21" s="277">
        <v>40.65</v>
      </c>
      <c r="G21" s="6">
        <f t="shared" si="2"/>
        <v>4.7796352967777239E-3</v>
      </c>
      <c r="H21" s="6">
        <f t="shared" si="4"/>
        <v>-0.39207680918838894</v>
      </c>
      <c r="I21" s="6">
        <f t="shared" si="3"/>
        <v>3.6513845683104673E-2</v>
      </c>
    </row>
    <row r="22" spans="1:9" x14ac:dyDescent="0.35">
      <c r="A22" s="276" t="s">
        <v>407</v>
      </c>
      <c r="B22" s="277">
        <v>7.0880000000000001</v>
      </c>
      <c r="C22" s="6">
        <f t="shared" si="0"/>
        <v>6.6227714953223844E-4</v>
      </c>
      <c r="D22" s="277">
        <v>1.9730000000000001</v>
      </c>
      <c r="E22" s="6">
        <f t="shared" si="1"/>
        <v>1.8302247187571683E-4</v>
      </c>
      <c r="F22" s="277">
        <v>39.646000000000001</v>
      </c>
      <c r="G22" s="6">
        <f t="shared" si="2"/>
        <v>4.6615847718585396E-3</v>
      </c>
      <c r="H22" s="6">
        <f t="shared" si="4"/>
        <v>19.094272681196149</v>
      </c>
      <c r="I22" s="6">
        <f t="shared" si="3"/>
        <v>4.5933972911963883</v>
      </c>
    </row>
    <row r="23" spans="1:9" x14ac:dyDescent="0.35">
      <c r="A23" s="276" t="s">
        <v>363</v>
      </c>
      <c r="B23" s="277">
        <v>37.343000000000004</v>
      </c>
      <c r="C23" s="6">
        <f t="shared" si="0"/>
        <v>3.4891952024523679E-3</v>
      </c>
      <c r="D23" s="277">
        <v>46.26</v>
      </c>
      <c r="E23" s="6">
        <f t="shared" si="1"/>
        <v>4.2912415352106738E-3</v>
      </c>
      <c r="F23" s="277">
        <v>37.750999999999998</v>
      </c>
      <c r="G23" s="6">
        <f t="shared" si="2"/>
        <v>4.4387702850837846E-3</v>
      </c>
      <c r="H23" s="6">
        <f t="shared" si="4"/>
        <v>-0.18393860786856897</v>
      </c>
      <c r="I23" s="6">
        <f t="shared" si="3"/>
        <v>1.092574244168909E-2</v>
      </c>
    </row>
    <row r="24" spans="1:9" x14ac:dyDescent="0.35">
      <c r="A24" s="276" t="s">
        <v>384</v>
      </c>
      <c r="B24" s="277">
        <v>1.423</v>
      </c>
      <c r="C24" s="6">
        <f t="shared" si="0"/>
        <v>1.3295998642556085E-4</v>
      </c>
      <c r="D24" s="277">
        <v>0.44</v>
      </c>
      <c r="E24" s="6">
        <f t="shared" si="1"/>
        <v>4.0815959262704211E-5</v>
      </c>
      <c r="F24" s="277">
        <v>35.889000000000003</v>
      </c>
      <c r="G24" s="6">
        <f t="shared" si="2"/>
        <v>4.219835945044422E-3</v>
      </c>
      <c r="H24" s="6">
        <f t="shared" si="4"/>
        <v>80.565909090909102</v>
      </c>
      <c r="I24" s="6">
        <f t="shared" si="3"/>
        <v>24.220660576247365</v>
      </c>
    </row>
    <row r="25" spans="1:9" x14ac:dyDescent="0.35">
      <c r="A25" s="276" t="s">
        <v>382</v>
      </c>
      <c r="B25" s="277">
        <v>38.674999999999997</v>
      </c>
      <c r="C25" s="6">
        <f t="shared" si="0"/>
        <v>3.6136524771669472E-3</v>
      </c>
      <c r="D25" s="277">
        <v>33.841999999999999</v>
      </c>
      <c r="E25" s="6">
        <f t="shared" si="1"/>
        <v>3.139303848564627E-3</v>
      </c>
      <c r="F25" s="277">
        <v>30.416</v>
      </c>
      <c r="G25" s="6">
        <f t="shared" si="2"/>
        <v>3.5763194879899446E-3</v>
      </c>
      <c r="H25" s="6">
        <f t="shared" si="4"/>
        <v>-0.10123515158678564</v>
      </c>
      <c r="I25" s="6">
        <f t="shared" si="3"/>
        <v>-0.21354880413703936</v>
      </c>
    </row>
    <row r="26" spans="1:9" x14ac:dyDescent="0.35">
      <c r="A26" s="276" t="s">
        <v>361</v>
      </c>
      <c r="B26" s="277">
        <v>41.308999999999997</v>
      </c>
      <c r="C26" s="6">
        <f t="shared" si="0"/>
        <v>3.8597639348232557E-3</v>
      </c>
      <c r="D26" s="277">
        <v>62.805</v>
      </c>
      <c r="E26" s="6">
        <f t="shared" si="1"/>
        <v>5.8260143670321313E-3</v>
      </c>
      <c r="F26" s="277">
        <v>28.757000000000001</v>
      </c>
      <c r="G26" s="6">
        <f t="shared" si="2"/>
        <v>3.3812539293834442E-3</v>
      </c>
      <c r="H26" s="6">
        <f t="shared" si="4"/>
        <v>-0.54212244248069419</v>
      </c>
      <c r="I26" s="6">
        <f t="shared" si="3"/>
        <v>-0.30385630250066564</v>
      </c>
    </row>
    <row r="27" spans="1:9" x14ac:dyDescent="0.35">
      <c r="A27" s="276" t="s">
        <v>440</v>
      </c>
      <c r="B27" s="277">
        <v>2.5350000000000001</v>
      </c>
      <c r="C27" s="6">
        <f t="shared" si="0"/>
        <v>2.3686125480590077E-4</v>
      </c>
      <c r="D27" s="277">
        <v>3.7919999999999998</v>
      </c>
      <c r="E27" s="6">
        <f t="shared" si="1"/>
        <v>3.5175935800948717E-4</v>
      </c>
      <c r="F27" s="277">
        <v>28.036999999999999</v>
      </c>
      <c r="G27" s="6">
        <f t="shared" si="2"/>
        <v>3.2965961824294476E-3</v>
      </c>
      <c r="H27" s="6">
        <f t="shared" si="4"/>
        <v>6.3937236286919834</v>
      </c>
      <c r="I27" s="6">
        <f t="shared" si="3"/>
        <v>10.059960552268244</v>
      </c>
    </row>
    <row r="28" spans="1:9" x14ac:dyDescent="0.35">
      <c r="A28" s="276" t="s">
        <v>389</v>
      </c>
      <c r="B28" s="277">
        <v>6.258</v>
      </c>
      <c r="C28" s="6">
        <f t="shared" si="0"/>
        <v>5.84724943816697E-4</v>
      </c>
      <c r="D28" s="277">
        <v>2.8170000000000002</v>
      </c>
      <c r="E28" s="6">
        <f t="shared" si="1"/>
        <v>2.6131490282508581E-4</v>
      </c>
      <c r="F28" s="277">
        <v>25.594999999999999</v>
      </c>
      <c r="G28" s="6">
        <f t="shared" si="2"/>
        <v>3.0094653240104758E-3</v>
      </c>
      <c r="H28" s="6">
        <f t="shared" si="4"/>
        <v>8.0859069932552359</v>
      </c>
      <c r="I28" s="6">
        <f t="shared" si="3"/>
        <v>3.0899648449984021</v>
      </c>
    </row>
    <row r="29" spans="1:9" x14ac:dyDescent="0.35">
      <c r="A29" s="276" t="s">
        <v>401</v>
      </c>
      <c r="B29" s="277">
        <v>14.343</v>
      </c>
      <c r="C29" s="6">
        <f t="shared" si="0"/>
        <v>1.3401581766000136E-3</v>
      </c>
      <c r="D29" s="277">
        <v>45.762999999999998</v>
      </c>
      <c r="E29" s="6">
        <f t="shared" si="1"/>
        <v>4.245138053952574E-3</v>
      </c>
      <c r="F29" s="277">
        <v>25.498000000000001</v>
      </c>
      <c r="G29" s="6">
        <f t="shared" si="2"/>
        <v>2.9980600442125068E-3</v>
      </c>
      <c r="H29" s="6">
        <f t="shared" si="4"/>
        <v>-0.44282498962043571</v>
      </c>
      <c r="I29" s="6">
        <f t="shared" si="3"/>
        <v>0.77773129749703696</v>
      </c>
    </row>
    <row r="30" spans="1:9" x14ac:dyDescent="0.35">
      <c r="A30" s="276" t="s">
        <v>412</v>
      </c>
      <c r="B30" s="277">
        <v>16.295999999999999</v>
      </c>
      <c r="C30" s="6">
        <f t="shared" si="0"/>
        <v>1.5226394510126069E-3</v>
      </c>
      <c r="D30" s="277">
        <v>23.332999999999998</v>
      </c>
      <c r="E30" s="6">
        <f t="shared" si="1"/>
        <v>2.1644517669924482E-3</v>
      </c>
      <c r="F30" s="277">
        <v>24.277000000000001</v>
      </c>
      <c r="G30" s="6">
        <f t="shared" si="2"/>
        <v>2.8544946150030211E-3</v>
      </c>
      <c r="H30" s="6">
        <f t="shared" si="4"/>
        <v>4.0457720824583321E-2</v>
      </c>
      <c r="I30" s="6">
        <f t="shared" si="3"/>
        <v>0.48975208640157097</v>
      </c>
    </row>
    <row r="31" spans="1:9" x14ac:dyDescent="0.35">
      <c r="A31" s="276" t="s">
        <v>406</v>
      </c>
      <c r="B31" s="277">
        <v>12.331</v>
      </c>
      <c r="C31" s="6">
        <f t="shared" si="0"/>
        <v>1.1521641550341468E-3</v>
      </c>
      <c r="D31" s="277">
        <v>44.881</v>
      </c>
      <c r="E31" s="6">
        <f t="shared" si="1"/>
        <v>4.1633206083396086E-3</v>
      </c>
      <c r="F31" s="277">
        <v>23.074999999999999</v>
      </c>
      <c r="G31" s="6">
        <f t="shared" si="2"/>
        <v>2.7131632096714878E-3</v>
      </c>
      <c r="H31" s="6">
        <f t="shared" si="4"/>
        <v>-0.48586261446937462</v>
      </c>
      <c r="I31" s="6">
        <f t="shared" si="3"/>
        <v>0.87129997567107287</v>
      </c>
    </row>
    <row r="32" spans="1:9" x14ac:dyDescent="0.35">
      <c r="A32" s="276" t="s">
        <v>457</v>
      </c>
      <c r="B32" s="277">
        <v>101.78400000000001</v>
      </c>
      <c r="C32" s="6">
        <f t="shared" si="0"/>
        <v>9.5103297669285221E-3</v>
      </c>
      <c r="D32" s="277">
        <v>102.703</v>
      </c>
      <c r="E32" s="6">
        <f t="shared" si="1"/>
        <v>9.5270942367216144E-3</v>
      </c>
      <c r="F32" s="277">
        <v>22.263999999999999</v>
      </c>
      <c r="G32" s="6">
        <f t="shared" si="2"/>
        <v>2.6178056641441389E-3</v>
      </c>
      <c r="H32" s="6">
        <f t="shared" si="4"/>
        <v>-0.78321957489070426</v>
      </c>
      <c r="I32" s="6">
        <f t="shared" si="3"/>
        <v>-0.78126228090859073</v>
      </c>
    </row>
    <row r="33" spans="1:9" x14ac:dyDescent="0.35">
      <c r="A33" s="276" t="s">
        <v>402</v>
      </c>
      <c r="B33" s="277">
        <v>24.695</v>
      </c>
      <c r="C33" s="6">
        <f t="shared" si="0"/>
        <v>2.3074117110184296E-3</v>
      </c>
      <c r="D33" s="277">
        <v>23.126000000000001</v>
      </c>
      <c r="E33" s="6">
        <f t="shared" si="1"/>
        <v>2.1452497134302217E-3</v>
      </c>
      <c r="F33" s="277">
        <v>20.419</v>
      </c>
      <c r="G33" s="6">
        <f t="shared" si="2"/>
        <v>2.4008701875745226E-3</v>
      </c>
      <c r="H33" s="6">
        <f t="shared" si="4"/>
        <v>-0.11705439764766934</v>
      </c>
      <c r="I33" s="6">
        <f t="shared" si="3"/>
        <v>-0.17315246001214823</v>
      </c>
    </row>
    <row r="34" spans="1:9" x14ac:dyDescent="0.35">
      <c r="A34" s="276" t="s">
        <v>366</v>
      </c>
      <c r="B34" s="277">
        <v>21.683</v>
      </c>
      <c r="C34" s="6">
        <f t="shared" si="0"/>
        <v>2.0259812970241996E-3</v>
      </c>
      <c r="D34" s="277">
        <v>9.8610000000000007</v>
      </c>
      <c r="E34" s="6">
        <f t="shared" si="1"/>
        <v>9.1474130520346867E-4</v>
      </c>
      <c r="F34" s="277">
        <v>19.545000000000002</v>
      </c>
      <c r="G34" s="6">
        <f t="shared" si="2"/>
        <v>2.2981050891886993E-3</v>
      </c>
      <c r="H34" s="6">
        <f t="shared" si="4"/>
        <v>0.98205050197748722</v>
      </c>
      <c r="I34" s="6">
        <f t="shared" si="3"/>
        <v>-9.8602591892265723E-2</v>
      </c>
    </row>
    <row r="35" spans="1:9" x14ac:dyDescent="0.35">
      <c r="A35" s="276" t="s">
        <v>383</v>
      </c>
      <c r="B35" s="277">
        <v>19.486000000000001</v>
      </c>
      <c r="C35" s="6">
        <f t="shared" si="0"/>
        <v>1.8207015428590857E-3</v>
      </c>
      <c r="D35" s="277">
        <v>16.675000000000001</v>
      </c>
      <c r="E35" s="6">
        <f t="shared" si="1"/>
        <v>1.5468320925127108E-3</v>
      </c>
      <c r="F35" s="277">
        <v>18.835999999999999</v>
      </c>
      <c r="G35" s="6">
        <f t="shared" si="2"/>
        <v>2.2147407244798327E-3</v>
      </c>
      <c r="H35" s="6">
        <f t="shared" si="4"/>
        <v>0.12959520239880051</v>
      </c>
      <c r="I35" s="6">
        <f t="shared" si="3"/>
        <v>-3.3357282151288192E-2</v>
      </c>
    </row>
    <row r="36" spans="1:9" x14ac:dyDescent="0.35">
      <c r="A36" s="276" t="s">
        <v>380</v>
      </c>
      <c r="B36" s="277">
        <v>4.3029999999999999</v>
      </c>
      <c r="C36" s="6">
        <f t="shared" ref="C36:C67" si="5">B36/$B$174</f>
        <v>4.0205679661924689E-4</v>
      </c>
      <c r="D36" s="277">
        <v>58.228999999999999</v>
      </c>
      <c r="E36" s="6">
        <f t="shared" ref="E36:E67" si="6">D36/$D$174</f>
        <v>5.401528390700008E-3</v>
      </c>
      <c r="F36" s="277">
        <v>17.995999999999999</v>
      </c>
      <c r="G36" s="6">
        <f t="shared" ref="G36:G67" si="7">F36/$F$174</f>
        <v>2.1159733530335032E-3</v>
      </c>
      <c r="H36" s="6">
        <f t="shared" si="4"/>
        <v>-0.69094437479606385</v>
      </c>
      <c r="I36" s="6">
        <f t="shared" si="3"/>
        <v>3.1821984661863816</v>
      </c>
    </row>
    <row r="37" spans="1:9" x14ac:dyDescent="0.35">
      <c r="A37" s="276" t="s">
        <v>413</v>
      </c>
      <c r="B37" s="277">
        <v>16.401</v>
      </c>
      <c r="C37" s="6">
        <f t="shared" si="5"/>
        <v>1.5324502722175852E-3</v>
      </c>
      <c r="D37" s="277">
        <v>21.297000000000001</v>
      </c>
      <c r="E37" s="6">
        <f t="shared" si="6"/>
        <v>1.9755851918586628E-3</v>
      </c>
      <c r="F37" s="277">
        <v>16.254999999999999</v>
      </c>
      <c r="G37" s="6">
        <f t="shared" si="7"/>
        <v>1.9112662176905756E-3</v>
      </c>
      <c r="H37" s="6">
        <f t="shared" si="4"/>
        <v>-0.23674695966568071</v>
      </c>
      <c r="I37" s="6">
        <f t="shared" si="3"/>
        <v>-8.9018962258399226E-3</v>
      </c>
    </row>
    <row r="38" spans="1:9" x14ac:dyDescent="0.35">
      <c r="A38" s="276" t="s">
        <v>386</v>
      </c>
      <c r="B38" s="277">
        <v>33.091000000000001</v>
      </c>
      <c r="C38" s="6">
        <f t="shared" si="5"/>
        <v>3.091903661846967E-3</v>
      </c>
      <c r="D38" s="277">
        <v>16.765999999999998</v>
      </c>
      <c r="E38" s="6">
        <f t="shared" si="6"/>
        <v>1.5552735749965879E-3</v>
      </c>
      <c r="F38" s="277">
        <v>15.590999999999999</v>
      </c>
      <c r="G38" s="6">
        <f t="shared" si="7"/>
        <v>1.8331929621663342E-3</v>
      </c>
      <c r="H38" s="6">
        <f t="shared" si="4"/>
        <v>-7.0082309435762769E-2</v>
      </c>
      <c r="I38" s="6">
        <f t="shared" si="3"/>
        <v>-0.52884470097609626</v>
      </c>
    </row>
    <row r="39" spans="1:9" x14ac:dyDescent="0.35">
      <c r="A39" s="276" t="s">
        <v>385</v>
      </c>
      <c r="B39" s="277">
        <v>13.72</v>
      </c>
      <c r="C39" s="6">
        <f t="shared" si="5"/>
        <v>1.2819473041171434E-3</v>
      </c>
      <c r="D39" s="277">
        <v>374.79700000000003</v>
      </c>
      <c r="E39" s="6">
        <f t="shared" si="6"/>
        <v>3.4767497917690342E-2</v>
      </c>
      <c r="F39" s="277">
        <v>14.968999999999999</v>
      </c>
      <c r="G39" s="6">
        <f t="shared" si="7"/>
        <v>1.7600580752144095E-3</v>
      </c>
      <c r="H39" s="43" t="s">
        <v>318</v>
      </c>
      <c r="I39" s="43" t="s">
        <v>318</v>
      </c>
    </row>
    <row r="40" spans="1:9" x14ac:dyDescent="0.35">
      <c r="A40" s="276" t="s">
        <v>773</v>
      </c>
      <c r="B40" s="277"/>
      <c r="C40" s="6">
        <f t="shared" si="5"/>
        <v>0</v>
      </c>
      <c r="D40" s="277"/>
      <c r="E40" s="6">
        <f t="shared" si="6"/>
        <v>0</v>
      </c>
      <c r="F40" s="277">
        <v>13.585000000000001</v>
      </c>
      <c r="G40" s="6">
        <f t="shared" si="7"/>
        <v>1.5973270727361719E-3</v>
      </c>
      <c r="H40" s="43" t="s">
        <v>318</v>
      </c>
      <c r="I40" s="43" t="s">
        <v>318</v>
      </c>
    </row>
    <row r="41" spans="1:9" x14ac:dyDescent="0.35">
      <c r="A41" s="276" t="s">
        <v>393</v>
      </c>
      <c r="B41" s="277">
        <v>10.89</v>
      </c>
      <c r="C41" s="6">
        <f t="shared" si="5"/>
        <v>1.0175223135448755E-3</v>
      </c>
      <c r="D41" s="277">
        <v>16.241</v>
      </c>
      <c r="E41" s="6">
        <f t="shared" si="6"/>
        <v>1.5065727145126796E-3</v>
      </c>
      <c r="F41" s="277">
        <v>13.362</v>
      </c>
      <c r="G41" s="6">
        <f t="shared" si="7"/>
        <v>1.5711066872212533E-3</v>
      </c>
      <c r="H41" s="6">
        <f t="shared" si="4"/>
        <v>-0.1772674096422634</v>
      </c>
      <c r="I41" s="6">
        <f t="shared" si="3"/>
        <v>0.22699724517906339</v>
      </c>
    </row>
    <row r="42" spans="1:9" x14ac:dyDescent="0.35">
      <c r="A42" s="276" t="s">
        <v>308</v>
      </c>
      <c r="B42" s="277">
        <v>16.135000000000002</v>
      </c>
      <c r="C42" s="6">
        <f t="shared" si="5"/>
        <v>1.5075961918316406E-3</v>
      </c>
      <c r="D42" s="277">
        <v>16.914000000000001</v>
      </c>
      <c r="E42" s="6">
        <f t="shared" si="6"/>
        <v>1.5690025794758615E-3</v>
      </c>
      <c r="F42" s="277">
        <v>10.491</v>
      </c>
      <c r="G42" s="6">
        <f t="shared" si="7"/>
        <v>1.2335339212421919E-3</v>
      </c>
      <c r="H42" s="6">
        <f t="shared" si="4"/>
        <v>-0.37974459028024132</v>
      </c>
      <c r="I42" s="6">
        <f t="shared" si="3"/>
        <v>-0.34979857452742491</v>
      </c>
    </row>
    <row r="43" spans="1:9" x14ac:dyDescent="0.35">
      <c r="A43" s="276" t="s">
        <v>394</v>
      </c>
      <c r="B43" s="277">
        <v>7.3680000000000003</v>
      </c>
      <c r="C43" s="6">
        <f t="shared" si="5"/>
        <v>6.8843933941218022E-4</v>
      </c>
      <c r="D43" s="277">
        <v>12.473000000000001</v>
      </c>
      <c r="E43" s="6">
        <f t="shared" si="6"/>
        <v>1.1570396815538855E-3</v>
      </c>
      <c r="F43" s="277">
        <v>9.9949999999999992</v>
      </c>
      <c r="G43" s="6">
        <f t="shared" si="7"/>
        <v>1.1752141400072165E-3</v>
      </c>
      <c r="H43" s="6">
        <f t="shared" si="4"/>
        <v>-0.19866912531067116</v>
      </c>
      <c r="I43" s="6">
        <f t="shared" si="3"/>
        <v>0.3565418023887077</v>
      </c>
    </row>
    <row r="44" spans="1:9" x14ac:dyDescent="0.35">
      <c r="A44" s="276" t="s">
        <v>302</v>
      </c>
      <c r="B44" s="277">
        <v>4.2549999999999999</v>
      </c>
      <c r="C44" s="6">
        <f t="shared" si="5"/>
        <v>3.9757184978268545E-4</v>
      </c>
      <c r="D44" s="277">
        <v>8.49</v>
      </c>
      <c r="E44" s="6">
        <f t="shared" si="6"/>
        <v>7.8756248668263354E-4</v>
      </c>
      <c r="F44" s="277">
        <v>9.6780000000000008</v>
      </c>
      <c r="G44" s="6">
        <f t="shared" si="7"/>
        <v>1.1379412153066375E-3</v>
      </c>
      <c r="H44" s="6">
        <f t="shared" si="4"/>
        <v>0.1399293286219081</v>
      </c>
      <c r="I44" s="6">
        <f t="shared" si="3"/>
        <v>1.274500587544066</v>
      </c>
    </row>
    <row r="45" spans="1:9" x14ac:dyDescent="0.35">
      <c r="A45" s="276" t="s">
        <v>388</v>
      </c>
      <c r="B45" s="277">
        <v>101.82599999999999</v>
      </c>
      <c r="C45" s="6">
        <f t="shared" si="5"/>
        <v>9.5142540954105126E-3</v>
      </c>
      <c r="D45" s="277">
        <v>104.68899999999999</v>
      </c>
      <c r="E45" s="6">
        <f t="shared" si="6"/>
        <v>9.7113226346664562E-3</v>
      </c>
      <c r="F45" s="277">
        <v>9.23</v>
      </c>
      <c r="G45" s="6">
        <f t="shared" si="7"/>
        <v>1.0852652838685953E-3</v>
      </c>
      <c r="H45" s="6">
        <f t="shared" si="4"/>
        <v>-0.91183409909350555</v>
      </c>
      <c r="I45" s="6">
        <f t="shared" si="3"/>
        <v>-0.90935517451338554</v>
      </c>
    </row>
    <row r="46" spans="1:9" x14ac:dyDescent="0.35">
      <c r="A46" s="276" t="s">
        <v>451</v>
      </c>
      <c r="B46" s="277">
        <v>8.2989999999999995</v>
      </c>
      <c r="C46" s="6">
        <f t="shared" si="5"/>
        <v>7.7542862076298625E-4</v>
      </c>
      <c r="D46" s="277">
        <v>808.45799999999997</v>
      </c>
      <c r="E46" s="6">
        <f t="shared" si="6"/>
        <v>7.4995429076380266E-2</v>
      </c>
      <c r="F46" s="277">
        <v>9.0039999999999996</v>
      </c>
      <c r="G46" s="6">
        <f t="shared" si="7"/>
        <v>1.0586921577413683E-3</v>
      </c>
      <c r="H46" s="6">
        <f t="shared" si="4"/>
        <v>-0.9888627485905267</v>
      </c>
      <c r="I46" s="6">
        <f t="shared" si="3"/>
        <v>8.4949993975177662E-2</v>
      </c>
    </row>
    <row r="47" spans="1:9" x14ac:dyDescent="0.35">
      <c r="A47" s="276" t="s">
        <v>368</v>
      </c>
      <c r="B47" s="277">
        <v>45.701000000000001</v>
      </c>
      <c r="C47" s="6">
        <f t="shared" si="5"/>
        <v>4.2701365703686272E-3</v>
      </c>
      <c r="D47" s="277">
        <v>20.472999999999999</v>
      </c>
      <c r="E47" s="6">
        <f t="shared" si="6"/>
        <v>1.899148031784871E-3</v>
      </c>
      <c r="F47" s="277">
        <v>8.7949999999999999</v>
      </c>
      <c r="G47" s="6">
        <f t="shared" si="7"/>
        <v>1.0341178950838889E-3</v>
      </c>
      <c r="H47" s="6">
        <f t="shared" si="4"/>
        <v>-0.57040980803985741</v>
      </c>
      <c r="I47" s="6">
        <f t="shared" si="3"/>
        <v>-0.80755344522001704</v>
      </c>
    </row>
    <row r="48" spans="1:9" x14ac:dyDescent="0.35">
      <c r="A48" s="276" t="s">
        <v>314</v>
      </c>
      <c r="B48" s="277">
        <v>1.3580000000000001</v>
      </c>
      <c r="C48" s="6">
        <f t="shared" si="5"/>
        <v>1.2688662091771724E-4</v>
      </c>
      <c r="D48" s="277">
        <v>1.964</v>
      </c>
      <c r="E48" s="6">
        <f t="shared" si="6"/>
        <v>1.8218759998170697E-4</v>
      </c>
      <c r="F48" s="277">
        <v>7.9189999999999996</v>
      </c>
      <c r="G48" s="6">
        <f t="shared" si="7"/>
        <v>9.3111763628985964E-4</v>
      </c>
      <c r="H48" s="6">
        <f t="shared" si="4"/>
        <v>3.0320773930753564</v>
      </c>
      <c r="I48" s="6">
        <f t="shared" si="3"/>
        <v>4.8313696612665682</v>
      </c>
    </row>
    <row r="49" spans="1:9" x14ac:dyDescent="0.35">
      <c r="A49" s="276" t="s">
        <v>437</v>
      </c>
      <c r="B49" s="277">
        <v>2.0099999999999998</v>
      </c>
      <c r="C49" s="6">
        <f t="shared" si="5"/>
        <v>1.8780714878101004E-4</v>
      </c>
      <c r="D49" s="277">
        <v>3.4060000000000001</v>
      </c>
      <c r="E49" s="6">
        <f t="shared" si="6"/>
        <v>3.1595263011084212E-4</v>
      </c>
      <c r="F49" s="277">
        <v>6.4189999999999996</v>
      </c>
      <c r="G49" s="6">
        <f t="shared" si="7"/>
        <v>7.5474733013570008E-4</v>
      </c>
      <c r="H49" s="6">
        <f t="shared" si="4"/>
        <v>0.88461538461538436</v>
      </c>
      <c r="I49" s="6">
        <f t="shared" si="3"/>
        <v>2.193532338308458</v>
      </c>
    </row>
    <row r="50" spans="1:9" x14ac:dyDescent="0.35">
      <c r="A50" s="276" t="s">
        <v>374</v>
      </c>
      <c r="B50" s="277">
        <v>20.311</v>
      </c>
      <c r="C50" s="6">
        <f t="shared" si="5"/>
        <v>1.8977865666124853E-3</v>
      </c>
      <c r="D50" s="277">
        <v>21.859000000000002</v>
      </c>
      <c r="E50" s="6">
        <f t="shared" si="6"/>
        <v>2.0277183034623897E-3</v>
      </c>
      <c r="F50" s="277">
        <v>6.2619999999999996</v>
      </c>
      <c r="G50" s="6">
        <f t="shared" si="7"/>
        <v>7.3628723809156466E-4</v>
      </c>
      <c r="H50" s="6">
        <f t="shared" si="4"/>
        <v>-0.71352760876526833</v>
      </c>
      <c r="I50" s="6">
        <f t="shared" si="3"/>
        <v>-0.69169415587612626</v>
      </c>
    </row>
    <row r="51" spans="1:9" x14ac:dyDescent="0.35">
      <c r="A51" s="276" t="s">
        <v>391</v>
      </c>
      <c r="B51" s="277">
        <v>4.5</v>
      </c>
      <c r="C51" s="6">
        <f t="shared" si="5"/>
        <v>4.2046376592763446E-4</v>
      </c>
      <c r="D51" s="277">
        <v>3.9009999999999998</v>
      </c>
      <c r="E51" s="6">
        <f t="shared" si="6"/>
        <v>3.6187058428138437E-4</v>
      </c>
      <c r="F51" s="277">
        <v>5.7249999999999996</v>
      </c>
      <c r="G51" s="6">
        <f t="shared" si="7"/>
        <v>6.7314666848837556E-4</v>
      </c>
      <c r="H51" s="6">
        <f t="shared" si="4"/>
        <v>0.46757241732888999</v>
      </c>
      <c r="I51" s="6">
        <f t="shared" si="3"/>
        <v>0.27222222222222214</v>
      </c>
    </row>
    <row r="52" spans="1:9" x14ac:dyDescent="0.35">
      <c r="A52" s="276" t="s">
        <v>392</v>
      </c>
      <c r="B52" s="277">
        <v>5.4809999999999999</v>
      </c>
      <c r="C52" s="6">
        <f t="shared" si="5"/>
        <v>5.1212486689985873E-4</v>
      </c>
      <c r="D52" s="277">
        <v>20.905000000000001</v>
      </c>
      <c r="E52" s="6">
        <f t="shared" si="6"/>
        <v>1.9392218826973443E-3</v>
      </c>
      <c r="F52" s="277">
        <v>5.4610000000000003</v>
      </c>
      <c r="G52" s="6">
        <f t="shared" si="7"/>
        <v>6.4210549460524361E-4</v>
      </c>
      <c r="H52" s="6">
        <f t="shared" si="4"/>
        <v>-0.73877062903611579</v>
      </c>
      <c r="I52" s="6">
        <f t="shared" si="3"/>
        <v>-3.6489691662104917E-3</v>
      </c>
    </row>
    <row r="53" spans="1:9" x14ac:dyDescent="0.35">
      <c r="A53" s="276" t="s">
        <v>371</v>
      </c>
      <c r="B53" s="277">
        <v>5.2709999999999999</v>
      </c>
      <c r="C53" s="6">
        <f t="shared" si="5"/>
        <v>4.9250322448990251E-4</v>
      </c>
      <c r="D53" s="277">
        <v>0.60599999999999998</v>
      </c>
      <c r="E53" s="6">
        <f t="shared" si="6"/>
        <v>5.6214707529997163E-5</v>
      </c>
      <c r="F53" s="277">
        <v>4.6909999999999998</v>
      </c>
      <c r="G53" s="6">
        <f t="shared" si="7"/>
        <v>5.515687374461083E-4</v>
      </c>
      <c r="H53" s="6">
        <f t="shared" si="4"/>
        <v>6.7409240924092408</v>
      </c>
      <c r="I53" s="6">
        <f t="shared" si="3"/>
        <v>-0.11003604629102637</v>
      </c>
    </row>
    <row r="54" spans="1:9" x14ac:dyDescent="0.35">
      <c r="A54" s="276" t="s">
        <v>305</v>
      </c>
      <c r="B54" s="277">
        <v>2.77</v>
      </c>
      <c r="C54" s="6">
        <f t="shared" si="5"/>
        <v>2.5881880702656609E-4</v>
      </c>
      <c r="D54" s="277">
        <v>5.3810000000000002</v>
      </c>
      <c r="E54" s="6">
        <f t="shared" si="6"/>
        <v>4.991606290741167E-4</v>
      </c>
      <c r="F54" s="277">
        <v>4.6870000000000003</v>
      </c>
      <c r="G54" s="6">
        <f t="shared" si="7"/>
        <v>5.510984166296973E-4</v>
      </c>
      <c r="H54" s="6">
        <f t="shared" si="4"/>
        <v>-0.12897230997955766</v>
      </c>
      <c r="I54" s="6">
        <f t="shared" si="3"/>
        <v>0.69205776173285205</v>
      </c>
    </row>
    <row r="55" spans="1:9" x14ac:dyDescent="0.35">
      <c r="A55" s="276" t="s">
        <v>373</v>
      </c>
      <c r="B55" s="277">
        <v>9.7539999999999996</v>
      </c>
      <c r="C55" s="6">
        <f t="shared" si="5"/>
        <v>9.1137857174625474E-4</v>
      </c>
      <c r="D55" s="277">
        <v>2.3140000000000001</v>
      </c>
      <c r="E55" s="6">
        <f t="shared" si="6"/>
        <v>2.1465484030431259E-4</v>
      </c>
      <c r="F55" s="277">
        <v>3.9780000000000002</v>
      </c>
      <c r="G55" s="6">
        <f t="shared" si="7"/>
        <v>4.6773405192083116E-4</v>
      </c>
      <c r="H55" s="6">
        <f t="shared" si="4"/>
        <v>0.7191011235955056</v>
      </c>
      <c r="I55" s="6">
        <f t="shared" si="3"/>
        <v>-0.59216731597293415</v>
      </c>
    </row>
    <row r="56" spans="1:9" x14ac:dyDescent="0.35">
      <c r="A56" s="276" t="s">
        <v>436</v>
      </c>
      <c r="B56" s="277">
        <v>10.757</v>
      </c>
      <c r="C56" s="6">
        <f t="shared" si="5"/>
        <v>1.0050952733519031E-3</v>
      </c>
      <c r="D56" s="277">
        <v>5.992</v>
      </c>
      <c r="E56" s="6">
        <f t="shared" si="6"/>
        <v>5.5583915432300829E-4</v>
      </c>
      <c r="F56" s="277">
        <v>3.6840000000000002</v>
      </c>
      <c r="G56" s="6">
        <f t="shared" si="7"/>
        <v>4.331654719146159E-4</v>
      </c>
      <c r="H56" s="6">
        <f t="shared" si="4"/>
        <v>-0.38518024032042719</v>
      </c>
      <c r="I56" s="43" t="s">
        <v>318</v>
      </c>
    </row>
    <row r="57" spans="1:9" x14ac:dyDescent="0.35">
      <c r="A57" s="276" t="s">
        <v>535</v>
      </c>
      <c r="B57" s="277"/>
      <c r="C57" s="6">
        <f t="shared" si="5"/>
        <v>0</v>
      </c>
      <c r="D57" s="277">
        <v>4.2930000000000001</v>
      </c>
      <c r="E57" s="6">
        <f t="shared" si="6"/>
        <v>3.9823389344270269E-4</v>
      </c>
      <c r="F57" s="277">
        <v>3.0310000000000001</v>
      </c>
      <c r="G57" s="6">
        <f t="shared" si="7"/>
        <v>3.5638559863550507E-4</v>
      </c>
      <c r="H57" s="6">
        <f t="shared" si="4"/>
        <v>-0.29396692289774051</v>
      </c>
      <c r="I57" s="43" t="s">
        <v>318</v>
      </c>
    </row>
    <row r="58" spans="1:9" x14ac:dyDescent="0.35">
      <c r="A58" s="276" t="s">
        <v>430</v>
      </c>
      <c r="B58" s="277">
        <v>0.46300000000000002</v>
      </c>
      <c r="C58" s="6">
        <f t="shared" si="5"/>
        <v>4.326104969433217E-5</v>
      </c>
      <c r="D58" s="277">
        <v>2.3039999999999998</v>
      </c>
      <c r="E58" s="6">
        <f t="shared" si="6"/>
        <v>2.1372720486652385E-4</v>
      </c>
      <c r="F58" s="277">
        <v>3.0190000000000001</v>
      </c>
      <c r="G58" s="6">
        <f t="shared" si="7"/>
        <v>3.5497463618627183E-4</v>
      </c>
      <c r="H58" s="6">
        <f t="shared" si="4"/>
        <v>0.31032986111111116</v>
      </c>
      <c r="I58" s="6">
        <f t="shared" si="3"/>
        <v>5.5205183585313176</v>
      </c>
    </row>
    <row r="59" spans="1:9" x14ac:dyDescent="0.35">
      <c r="A59" s="276" t="s">
        <v>428</v>
      </c>
      <c r="B59" s="277">
        <v>0.6</v>
      </c>
      <c r="C59" s="6">
        <f t="shared" si="5"/>
        <v>5.6061835457017929E-5</v>
      </c>
      <c r="D59" s="277">
        <v>2.5049999999999999</v>
      </c>
      <c r="E59" s="6">
        <f t="shared" si="6"/>
        <v>2.3237267716607737E-4</v>
      </c>
      <c r="F59" s="277">
        <v>3.0089999999999999</v>
      </c>
      <c r="G59" s="6">
        <f t="shared" si="7"/>
        <v>3.5379883414524404E-4</v>
      </c>
      <c r="H59" s="6">
        <f t="shared" si="4"/>
        <v>0.20119760479041915</v>
      </c>
      <c r="I59" s="6">
        <f t="shared" si="3"/>
        <v>4.0149999999999997</v>
      </c>
    </row>
    <row r="60" spans="1:9" x14ac:dyDescent="0.35">
      <c r="A60" s="276" t="s">
        <v>408</v>
      </c>
      <c r="B60" s="277">
        <v>7.7119999999999997</v>
      </c>
      <c r="C60" s="6">
        <f t="shared" si="5"/>
        <v>7.2058145840753706E-4</v>
      </c>
      <c r="D60" s="277">
        <v>9.2260000000000009</v>
      </c>
      <c r="E60" s="6">
        <f t="shared" si="6"/>
        <v>8.5583645490388421E-4</v>
      </c>
      <c r="F60" s="277">
        <v>2.8650000000000002</v>
      </c>
      <c r="G60" s="6">
        <f t="shared" si="7"/>
        <v>3.3686728475444477E-4</v>
      </c>
      <c r="H60" s="43" t="s">
        <v>318</v>
      </c>
      <c r="I60" s="43" t="s">
        <v>318</v>
      </c>
    </row>
    <row r="61" spans="1:9" x14ac:dyDescent="0.35">
      <c r="A61" s="276" t="s">
        <v>316</v>
      </c>
      <c r="B61" s="277"/>
      <c r="C61" s="6">
        <f t="shared" si="5"/>
        <v>0</v>
      </c>
      <c r="D61" s="277"/>
      <c r="E61" s="6">
        <f t="shared" si="6"/>
        <v>0</v>
      </c>
      <c r="F61" s="277">
        <v>2.6379999999999999</v>
      </c>
      <c r="G61" s="6">
        <f t="shared" si="7"/>
        <v>3.1017657842311524E-4</v>
      </c>
      <c r="H61" s="43" t="s">
        <v>318</v>
      </c>
      <c r="I61" s="43" t="s">
        <v>318</v>
      </c>
    </row>
    <row r="62" spans="1:9" x14ac:dyDescent="0.35">
      <c r="A62" s="276" t="s">
        <v>454</v>
      </c>
      <c r="B62" s="277">
        <v>3.544</v>
      </c>
      <c r="C62" s="6">
        <f t="shared" si="5"/>
        <v>3.3113857476611922E-4</v>
      </c>
      <c r="D62" s="277">
        <v>2.4209999999999998</v>
      </c>
      <c r="E62" s="6">
        <f t="shared" si="6"/>
        <v>2.2458053948865202E-4</v>
      </c>
      <c r="F62" s="277">
        <v>2.2250000000000001</v>
      </c>
      <c r="G62" s="6">
        <f t="shared" si="7"/>
        <v>2.6161595412867004E-4</v>
      </c>
      <c r="H62" s="6">
        <f t="shared" si="4"/>
        <v>-8.0958281701775991E-2</v>
      </c>
      <c r="I62" s="6">
        <f t="shared" si="3"/>
        <v>-0.37217832957110608</v>
      </c>
    </row>
    <row r="63" spans="1:9" x14ac:dyDescent="0.35">
      <c r="A63" s="276" t="s">
        <v>400</v>
      </c>
      <c r="B63" s="277">
        <v>2.7589999999999999</v>
      </c>
      <c r="C63" s="6">
        <f t="shared" si="5"/>
        <v>2.5779100670985408E-4</v>
      </c>
      <c r="D63" s="277">
        <v>2.202</v>
      </c>
      <c r="E63" s="6">
        <f t="shared" si="6"/>
        <v>2.0426532340107878E-4</v>
      </c>
      <c r="F63" s="277">
        <v>2.145</v>
      </c>
      <c r="G63" s="6">
        <f t="shared" si="7"/>
        <v>2.5220953780044815E-4</v>
      </c>
      <c r="H63" s="6">
        <f t="shared" si="4"/>
        <v>-2.5885558583106261E-2</v>
      </c>
      <c r="I63" s="6">
        <f t="shared" si="3"/>
        <v>-0.22254440014498</v>
      </c>
    </row>
    <row r="64" spans="1:9" x14ac:dyDescent="0.35">
      <c r="A64" s="276" t="s">
        <v>409</v>
      </c>
      <c r="B64" s="277">
        <v>0.73</v>
      </c>
      <c r="C64" s="6">
        <f t="shared" si="5"/>
        <v>6.8208566472705151E-5</v>
      </c>
      <c r="D64" s="277">
        <v>1.7869999999999999</v>
      </c>
      <c r="E64" s="6">
        <f t="shared" si="6"/>
        <v>1.6576845273284641E-4</v>
      </c>
      <c r="F64" s="277">
        <v>2.1110000000000002</v>
      </c>
      <c r="G64" s="6">
        <f t="shared" si="7"/>
        <v>2.4821181086095393E-4</v>
      </c>
      <c r="H64" s="6">
        <f t="shared" si="4"/>
        <v>0.1813094571908227</v>
      </c>
      <c r="I64" s="6">
        <f t="shared" si="3"/>
        <v>1.8917808219178087</v>
      </c>
    </row>
    <row r="65" spans="1:9" x14ac:dyDescent="0.35">
      <c r="A65" s="276" t="s">
        <v>311</v>
      </c>
      <c r="B65" s="277">
        <v>0.89600000000000002</v>
      </c>
      <c r="C65" s="6">
        <f t="shared" si="5"/>
        <v>8.3719007615813446E-5</v>
      </c>
      <c r="D65" s="277">
        <v>1.8859999999999999</v>
      </c>
      <c r="E65" s="6">
        <f t="shared" si="6"/>
        <v>1.7495204356695484E-4</v>
      </c>
      <c r="F65" s="277">
        <v>1.9039999999999999</v>
      </c>
      <c r="G65" s="6">
        <f t="shared" si="7"/>
        <v>2.2387270861167985E-4</v>
      </c>
      <c r="H65" s="6">
        <f t="shared" si="4"/>
        <v>9.5440084835631822E-3</v>
      </c>
      <c r="I65" s="6">
        <f t="shared" si="3"/>
        <v>1.125</v>
      </c>
    </row>
    <row r="66" spans="1:9" x14ac:dyDescent="0.35">
      <c r="A66" s="276" t="s">
        <v>431</v>
      </c>
      <c r="B66" s="277">
        <v>0.76300000000000001</v>
      </c>
      <c r="C66" s="6">
        <f t="shared" si="5"/>
        <v>7.1291967422841128E-5</v>
      </c>
      <c r="D66" s="277">
        <v>3.8130000000000002</v>
      </c>
      <c r="E66" s="6">
        <f t="shared" si="6"/>
        <v>3.5370739242884352E-4</v>
      </c>
      <c r="F66" s="277">
        <v>1.468</v>
      </c>
      <c r="G66" s="6">
        <f t="shared" si="7"/>
        <v>1.7260773962287081E-4</v>
      </c>
      <c r="H66" s="6">
        <f t="shared" si="4"/>
        <v>-0.6150013113034356</v>
      </c>
      <c r="I66" s="6">
        <f t="shared" si="3"/>
        <v>0.92398427260812577</v>
      </c>
    </row>
    <row r="67" spans="1:9" x14ac:dyDescent="0.35">
      <c r="A67" s="276" t="s">
        <v>456</v>
      </c>
      <c r="B67" s="277">
        <v>1.1499999999999999</v>
      </c>
      <c r="C67" s="6">
        <f t="shared" si="5"/>
        <v>1.0745185129261768E-4</v>
      </c>
      <c r="D67" s="277">
        <v>0.20799999999999999</v>
      </c>
      <c r="E67" s="6">
        <f t="shared" si="6"/>
        <v>1.9294817106005625E-5</v>
      </c>
      <c r="F67" s="277">
        <v>1.4410000000000001</v>
      </c>
      <c r="G67" s="6">
        <f t="shared" si="7"/>
        <v>1.6943307411209594E-4</v>
      </c>
      <c r="H67" s="6">
        <f t="shared" si="4"/>
        <v>5.9278846153846159</v>
      </c>
      <c r="I67" s="6">
        <f t="shared" si="3"/>
        <v>0.2530434782608697</v>
      </c>
    </row>
    <row r="68" spans="1:9" x14ac:dyDescent="0.35">
      <c r="A68" s="276" t="s">
        <v>453</v>
      </c>
      <c r="B68" s="277">
        <v>2.242</v>
      </c>
      <c r="C68" s="6">
        <f t="shared" ref="C68:C99" si="8">B68/$B$174</f>
        <v>2.0948439182439033E-4</v>
      </c>
      <c r="D68" s="277">
        <v>0.50700000000000001</v>
      </c>
      <c r="E68" s="6">
        <f t="shared" ref="E68:E99" si="9">D68/$D$174</f>
        <v>4.7031116695888715E-5</v>
      </c>
      <c r="F68" s="277">
        <v>1.002</v>
      </c>
      <c r="G68" s="6">
        <f t="shared" ref="G68:G99" si="10">F68/$F$174</f>
        <v>1.1781536451097858E-4</v>
      </c>
      <c r="H68" s="6">
        <f t="shared" si="4"/>
        <v>0.97633136094674544</v>
      </c>
      <c r="I68" s="6">
        <f t="shared" ref="I68:I130" si="11">(F68/B68)-1</f>
        <v>-0.55307760927743088</v>
      </c>
    </row>
    <row r="69" spans="1:9" x14ac:dyDescent="0.35">
      <c r="A69" s="276" t="s">
        <v>466</v>
      </c>
      <c r="B69" s="277">
        <v>2.4E-2</v>
      </c>
      <c r="C69" s="6">
        <f t="shared" si="8"/>
        <v>2.2424734182807174E-6</v>
      </c>
      <c r="D69" s="277">
        <v>0.38500000000000001</v>
      </c>
      <c r="E69" s="6">
        <f t="shared" si="9"/>
        <v>3.5713964354866187E-5</v>
      </c>
      <c r="F69" s="277">
        <v>0.83699999999999997</v>
      </c>
      <c r="G69" s="6">
        <f t="shared" si="10"/>
        <v>9.841463083402103E-5</v>
      </c>
      <c r="H69" s="6">
        <f t="shared" ref="H69:H130" si="12">(F69/D69)-1</f>
        <v>1.174025974025974</v>
      </c>
      <c r="I69" s="6">
        <f t="shared" si="11"/>
        <v>33.875</v>
      </c>
    </row>
    <row r="70" spans="1:9" x14ac:dyDescent="0.35">
      <c r="A70" s="276" t="s">
        <v>427</v>
      </c>
      <c r="B70" s="277">
        <v>4.3999999999999997E-2</v>
      </c>
      <c r="C70" s="6">
        <f t="shared" si="8"/>
        <v>4.1112012668479815E-6</v>
      </c>
      <c r="D70" s="277">
        <v>1.7789999999999999</v>
      </c>
      <c r="E70" s="6">
        <f t="shared" si="9"/>
        <v>1.6502634438261542E-4</v>
      </c>
      <c r="F70" s="277">
        <v>0.82</v>
      </c>
      <c r="G70" s="6">
        <f t="shared" si="10"/>
        <v>9.641576736427388E-5</v>
      </c>
      <c r="H70" s="6">
        <f t="shared" si="12"/>
        <v>-0.53906689151208542</v>
      </c>
      <c r="I70" s="43" t="s">
        <v>318</v>
      </c>
    </row>
    <row r="71" spans="1:9" x14ac:dyDescent="0.35">
      <c r="A71" s="276" t="s">
        <v>429</v>
      </c>
      <c r="B71" s="277"/>
      <c r="C71" s="6">
        <f t="shared" si="8"/>
        <v>0</v>
      </c>
      <c r="D71" s="277">
        <v>2.423</v>
      </c>
      <c r="E71" s="6">
        <f t="shared" si="9"/>
        <v>2.2476606657620976E-4</v>
      </c>
      <c r="F71" s="277">
        <v>0.78900000000000003</v>
      </c>
      <c r="G71" s="6">
        <f t="shared" si="10"/>
        <v>9.2770781037087931E-5</v>
      </c>
      <c r="H71" s="43" t="s">
        <v>318</v>
      </c>
      <c r="I71" s="43" t="s">
        <v>318</v>
      </c>
    </row>
    <row r="72" spans="1:9" x14ac:dyDescent="0.35">
      <c r="A72" s="276" t="s">
        <v>304</v>
      </c>
      <c r="B72" s="277">
        <v>0.94499999999999995</v>
      </c>
      <c r="C72" s="6">
        <f t="shared" si="8"/>
        <v>8.829739084480323E-5</v>
      </c>
      <c r="D72" s="277"/>
      <c r="E72" s="6">
        <f t="shared" si="9"/>
        <v>0</v>
      </c>
      <c r="F72" s="277">
        <v>0.74</v>
      </c>
      <c r="G72" s="6">
        <f t="shared" si="10"/>
        <v>8.700935103605204E-5</v>
      </c>
      <c r="H72" s="43" t="s">
        <v>318</v>
      </c>
      <c r="I72" s="6">
        <f t="shared" si="11"/>
        <v>-0.21693121693121686</v>
      </c>
    </row>
    <row r="73" spans="1:9" x14ac:dyDescent="0.35">
      <c r="A73" s="276" t="s">
        <v>464</v>
      </c>
      <c r="B73" s="277">
        <v>1.2999999999999999E-2</v>
      </c>
      <c r="C73" s="6">
        <f t="shared" si="8"/>
        <v>1.2146731015687218E-6</v>
      </c>
      <c r="D73" s="277">
        <v>0.42099999999999999</v>
      </c>
      <c r="E73" s="6">
        <f t="shared" si="9"/>
        <v>3.9053451930905615E-5</v>
      </c>
      <c r="F73" s="277">
        <v>0.73799999999999999</v>
      </c>
      <c r="G73" s="6">
        <f t="shared" si="10"/>
        <v>8.6774190627846495E-5</v>
      </c>
      <c r="H73" s="6">
        <f t="shared" si="12"/>
        <v>0.75296912114014258</v>
      </c>
      <c r="I73" s="6">
        <f t="shared" si="11"/>
        <v>55.769230769230774</v>
      </c>
    </row>
    <row r="74" spans="1:9" x14ac:dyDescent="0.35">
      <c r="A74" s="276" t="s">
        <v>465</v>
      </c>
      <c r="B74" s="277">
        <v>0.115</v>
      </c>
      <c r="C74" s="6">
        <f t="shared" si="8"/>
        <v>1.074518512926177E-5</v>
      </c>
      <c r="D74" s="277">
        <v>0.01</v>
      </c>
      <c r="E74" s="6">
        <f t="shared" si="9"/>
        <v>9.2763543778873202E-7</v>
      </c>
      <c r="F74" s="277">
        <v>0.47399999999999998</v>
      </c>
      <c r="G74" s="6">
        <f t="shared" si="10"/>
        <v>5.5733016744714417E-5</v>
      </c>
      <c r="H74" s="6">
        <f t="shared" si="12"/>
        <v>46.4</v>
      </c>
      <c r="I74" s="6">
        <f t="shared" si="11"/>
        <v>3.1217391304347819</v>
      </c>
    </row>
    <row r="75" spans="1:9" x14ac:dyDescent="0.35">
      <c r="A75" s="276" t="s">
        <v>425</v>
      </c>
      <c r="B75" s="277">
        <v>1.1819999999999999</v>
      </c>
      <c r="C75" s="6">
        <f t="shared" si="8"/>
        <v>1.1044181585032531E-4</v>
      </c>
      <c r="D75" s="277">
        <v>3.8490000000000002</v>
      </c>
      <c r="E75" s="6">
        <f t="shared" si="9"/>
        <v>3.5704688000488295E-4</v>
      </c>
      <c r="F75" s="277">
        <v>0.47299999999999998</v>
      </c>
      <c r="G75" s="6">
        <f t="shared" si="10"/>
        <v>5.5615436540611645E-5</v>
      </c>
      <c r="H75" s="6">
        <f t="shared" si="12"/>
        <v>-0.87711093790594963</v>
      </c>
      <c r="I75" s="6">
        <f t="shared" si="11"/>
        <v>-0.59983079526226735</v>
      </c>
    </row>
    <row r="76" spans="1:9" x14ac:dyDescent="0.35">
      <c r="A76" s="276" t="s">
        <v>404</v>
      </c>
      <c r="B76" s="277">
        <v>0.36399999999999999</v>
      </c>
      <c r="C76" s="6">
        <f t="shared" si="8"/>
        <v>3.401084684392421E-5</v>
      </c>
      <c r="D76" s="277">
        <v>0.54400000000000004</v>
      </c>
      <c r="E76" s="6">
        <f t="shared" si="9"/>
        <v>5.0463367815707025E-5</v>
      </c>
      <c r="F76" s="277">
        <v>0.36399999999999999</v>
      </c>
      <c r="G76" s="6">
        <f t="shared" si="10"/>
        <v>4.2799194293409386E-5</v>
      </c>
      <c r="H76" s="43" t="s">
        <v>318</v>
      </c>
      <c r="I76" s="6">
        <f t="shared" si="11"/>
        <v>0</v>
      </c>
    </row>
    <row r="77" spans="1:9" x14ac:dyDescent="0.35">
      <c r="A77" s="276" t="s">
        <v>470</v>
      </c>
      <c r="B77" s="277">
        <v>0.01</v>
      </c>
      <c r="C77" s="6">
        <f t="shared" si="8"/>
        <v>9.3436392428363216E-7</v>
      </c>
      <c r="D77" s="277"/>
      <c r="E77" s="6">
        <f t="shared" si="9"/>
        <v>0</v>
      </c>
      <c r="F77" s="277">
        <v>0.29599999999999999</v>
      </c>
      <c r="G77" s="6">
        <f t="shared" si="10"/>
        <v>3.480374041442082E-5</v>
      </c>
      <c r="H77" s="43" t="s">
        <v>318</v>
      </c>
      <c r="I77" s="6">
        <f t="shared" si="11"/>
        <v>28.599999999999998</v>
      </c>
    </row>
    <row r="78" spans="1:9" x14ac:dyDescent="0.35">
      <c r="A78" s="276" t="s">
        <v>397</v>
      </c>
      <c r="B78" s="277">
        <v>24.413</v>
      </c>
      <c r="C78" s="6">
        <f t="shared" si="8"/>
        <v>2.2810626483536311E-3</v>
      </c>
      <c r="D78" s="277">
        <v>3.9</v>
      </c>
      <c r="E78" s="6">
        <f t="shared" si="9"/>
        <v>3.6177782073760551E-4</v>
      </c>
      <c r="F78" s="277">
        <v>0.28000000000000003</v>
      </c>
      <c r="G78" s="6">
        <f t="shared" si="10"/>
        <v>3.2922457148776456E-5</v>
      </c>
      <c r="H78" s="6">
        <f t="shared" si="12"/>
        <v>-0.92820512820512824</v>
      </c>
      <c r="I78" s="6">
        <f t="shared" si="11"/>
        <v>-0.98853070085610129</v>
      </c>
    </row>
    <row r="79" spans="1:9" x14ac:dyDescent="0.35">
      <c r="A79" s="276" t="s">
        <v>461</v>
      </c>
      <c r="B79" s="277">
        <v>0.44800000000000001</v>
      </c>
      <c r="C79" s="6">
        <f t="shared" si="8"/>
        <v>4.1859503807906723E-5</v>
      </c>
      <c r="D79" s="277">
        <v>0.34799999999999998</v>
      </c>
      <c r="E79" s="6">
        <f t="shared" si="9"/>
        <v>3.228171323504787E-5</v>
      </c>
      <c r="F79" s="277">
        <v>0.252</v>
      </c>
      <c r="G79" s="6">
        <f t="shared" si="10"/>
        <v>2.9630211433898807E-5</v>
      </c>
      <c r="H79" s="6">
        <f t="shared" si="12"/>
        <v>-0.27586206896551724</v>
      </c>
      <c r="I79" s="6">
        <f t="shared" si="11"/>
        <v>-0.4375</v>
      </c>
    </row>
    <row r="80" spans="1:9" x14ac:dyDescent="0.35">
      <c r="A80" s="276" t="s">
        <v>426</v>
      </c>
      <c r="B80" s="277">
        <v>6.0000000000000001E-3</v>
      </c>
      <c r="C80" s="6">
        <f t="shared" si="8"/>
        <v>5.6061835457017934E-7</v>
      </c>
      <c r="D80" s="277">
        <v>7.5999999999999998E-2</v>
      </c>
      <c r="E80" s="6">
        <f t="shared" si="9"/>
        <v>7.0500293271943632E-6</v>
      </c>
      <c r="F80" s="277">
        <v>0.252</v>
      </c>
      <c r="G80" s="6">
        <f t="shared" si="10"/>
        <v>2.9630211433898807E-5</v>
      </c>
      <c r="H80" s="6">
        <f t="shared" si="12"/>
        <v>2.3157894736842106</v>
      </c>
      <c r="I80" s="6">
        <f t="shared" si="11"/>
        <v>41</v>
      </c>
    </row>
    <row r="81" spans="1:9" x14ac:dyDescent="0.35">
      <c r="A81" s="276" t="s">
        <v>398</v>
      </c>
      <c r="B81" s="277">
        <v>1E-3</v>
      </c>
      <c r="C81" s="6">
        <f t="shared" si="8"/>
        <v>9.3436392428363219E-8</v>
      </c>
      <c r="D81" s="277">
        <v>0.51600000000000001</v>
      </c>
      <c r="E81" s="6">
        <f t="shared" si="9"/>
        <v>4.7865988589898572E-5</v>
      </c>
      <c r="F81" s="277">
        <v>0.24299999999999999</v>
      </c>
      <c r="G81" s="6">
        <f t="shared" si="10"/>
        <v>2.8571989596973846E-5</v>
      </c>
      <c r="H81" s="43" t="s">
        <v>318</v>
      </c>
      <c r="I81" s="43" t="s">
        <v>318</v>
      </c>
    </row>
    <row r="82" spans="1:9" x14ac:dyDescent="0.35">
      <c r="A82" s="276" t="s">
        <v>774</v>
      </c>
      <c r="B82" s="277"/>
      <c r="C82" s="6">
        <f t="shared" si="8"/>
        <v>0</v>
      </c>
      <c r="D82" s="277"/>
      <c r="E82" s="6">
        <f t="shared" si="9"/>
        <v>0</v>
      </c>
      <c r="F82" s="277">
        <v>0.24199999999999999</v>
      </c>
      <c r="G82" s="6">
        <f t="shared" si="10"/>
        <v>2.8454409392871073E-5</v>
      </c>
      <c r="H82" s="43" t="s">
        <v>318</v>
      </c>
      <c r="I82" s="43" t="s">
        <v>318</v>
      </c>
    </row>
    <row r="83" spans="1:9" x14ac:dyDescent="0.35">
      <c r="A83" s="276" t="s">
        <v>485</v>
      </c>
      <c r="B83" s="277">
        <v>7.2999999999999995E-2</v>
      </c>
      <c r="C83" s="6">
        <f t="shared" si="8"/>
        <v>6.8208566472705145E-6</v>
      </c>
      <c r="D83" s="277"/>
      <c r="E83" s="6">
        <f t="shared" si="9"/>
        <v>0</v>
      </c>
      <c r="F83" s="277">
        <v>0.23400000000000001</v>
      </c>
      <c r="G83" s="6">
        <f t="shared" si="10"/>
        <v>2.7513767760048891E-5</v>
      </c>
      <c r="H83" s="43" t="s">
        <v>318</v>
      </c>
      <c r="I83" s="6">
        <f t="shared" si="11"/>
        <v>2.2054794520547949</v>
      </c>
    </row>
    <row r="84" spans="1:9" x14ac:dyDescent="0.35">
      <c r="A84" s="276" t="s">
        <v>463</v>
      </c>
      <c r="B84" s="277">
        <v>5.7679999999999998</v>
      </c>
      <c r="C84" s="6">
        <f t="shared" si="8"/>
        <v>5.38941111526799E-4</v>
      </c>
      <c r="D84" s="277">
        <v>0.115</v>
      </c>
      <c r="E84" s="6">
        <f t="shared" si="9"/>
        <v>1.0667807534570418E-5</v>
      </c>
      <c r="F84" s="277">
        <v>0.219</v>
      </c>
      <c r="G84" s="6">
        <f t="shared" si="10"/>
        <v>2.5750064698507296E-5</v>
      </c>
      <c r="H84" s="6">
        <f t="shared" si="12"/>
        <v>0.90434782608695641</v>
      </c>
      <c r="I84" s="6">
        <f t="shared" si="11"/>
        <v>-0.96203190013869622</v>
      </c>
    </row>
    <row r="85" spans="1:9" x14ac:dyDescent="0.35">
      <c r="A85" s="276" t="s">
        <v>433</v>
      </c>
      <c r="B85" s="277">
        <v>221.86199999999999</v>
      </c>
      <c r="C85" s="6">
        <f t="shared" si="8"/>
        <v>2.0729984896941517E-2</v>
      </c>
      <c r="D85" s="277">
        <v>8.5999999999999993E-2</v>
      </c>
      <c r="E85" s="6">
        <f t="shared" si="9"/>
        <v>7.9776647649830948E-6</v>
      </c>
      <c r="F85" s="277">
        <v>0.217</v>
      </c>
      <c r="G85" s="6">
        <f t="shared" si="10"/>
        <v>2.5514904290301748E-5</v>
      </c>
      <c r="H85" s="43" t="s">
        <v>318</v>
      </c>
      <c r="I85" s="43" t="s">
        <v>318</v>
      </c>
    </row>
    <row r="86" spans="1:9" x14ac:dyDescent="0.35">
      <c r="A86" s="276" t="s">
        <v>571</v>
      </c>
      <c r="B86" s="277"/>
      <c r="C86" s="6">
        <f t="shared" si="8"/>
        <v>0</v>
      </c>
      <c r="D86" s="277"/>
      <c r="E86" s="6">
        <f t="shared" si="9"/>
        <v>0</v>
      </c>
      <c r="F86" s="277">
        <v>0.20699999999999999</v>
      </c>
      <c r="G86" s="6">
        <f t="shared" si="10"/>
        <v>2.4339102249274018E-5</v>
      </c>
      <c r="H86" s="43" t="s">
        <v>318</v>
      </c>
      <c r="I86" s="43" t="s">
        <v>318</v>
      </c>
    </row>
    <row r="87" spans="1:9" x14ac:dyDescent="0.35">
      <c r="A87" s="276" t="s">
        <v>399</v>
      </c>
      <c r="B87" s="277">
        <v>1E-3</v>
      </c>
      <c r="C87" s="6">
        <f t="shared" si="8"/>
        <v>9.3436392428363219E-8</v>
      </c>
      <c r="D87" s="277">
        <v>0.13400000000000001</v>
      </c>
      <c r="E87" s="6">
        <f t="shared" si="9"/>
        <v>1.243031486636901E-5</v>
      </c>
      <c r="F87" s="277">
        <v>0.19800000000000001</v>
      </c>
      <c r="G87" s="6">
        <f t="shared" si="10"/>
        <v>2.3280880412349064E-5</v>
      </c>
      <c r="H87" s="43" t="s">
        <v>318</v>
      </c>
      <c r="I87" s="43" t="s">
        <v>318</v>
      </c>
    </row>
    <row r="88" spans="1:9" x14ac:dyDescent="0.35">
      <c r="A88" s="276" t="s">
        <v>452</v>
      </c>
      <c r="B88" s="277">
        <v>0</v>
      </c>
      <c r="C88" s="6">
        <f t="shared" si="8"/>
        <v>0</v>
      </c>
      <c r="D88" s="277">
        <v>0</v>
      </c>
      <c r="E88" s="6">
        <f t="shared" si="9"/>
        <v>0</v>
      </c>
      <c r="F88" s="277">
        <v>0.17499999999999999</v>
      </c>
      <c r="G88" s="6">
        <f t="shared" si="10"/>
        <v>2.057653571798528E-5</v>
      </c>
      <c r="H88" s="43" t="s">
        <v>318</v>
      </c>
      <c r="I88" s="43" t="s">
        <v>318</v>
      </c>
    </row>
    <row r="89" spans="1:9" x14ac:dyDescent="0.35">
      <c r="A89" s="276" t="s">
        <v>420</v>
      </c>
      <c r="B89" s="277">
        <v>73.123000000000005</v>
      </c>
      <c r="C89" s="6">
        <f t="shared" si="8"/>
        <v>6.8323493235392038E-3</v>
      </c>
      <c r="D89" s="277">
        <v>0.157</v>
      </c>
      <c r="E89" s="6">
        <f t="shared" si="9"/>
        <v>1.4563876373283094E-5</v>
      </c>
      <c r="F89" s="277">
        <v>0.159</v>
      </c>
      <c r="G89" s="6">
        <f t="shared" si="10"/>
        <v>1.8695252452340912E-5</v>
      </c>
      <c r="H89" s="6">
        <f t="shared" si="12"/>
        <v>1.2738853503184711E-2</v>
      </c>
      <c r="I89" s="6">
        <f t="shared" si="11"/>
        <v>-0.99782558155436729</v>
      </c>
    </row>
    <row r="90" spans="1:9" x14ac:dyDescent="0.35">
      <c r="A90" s="276" t="s">
        <v>469</v>
      </c>
      <c r="B90" s="277">
        <v>8.0000000000000002E-3</v>
      </c>
      <c r="C90" s="6">
        <f t="shared" si="8"/>
        <v>7.4749113942690575E-7</v>
      </c>
      <c r="D90" s="277">
        <v>2.3E-2</v>
      </c>
      <c r="E90" s="6">
        <f t="shared" si="9"/>
        <v>2.1335615069140838E-6</v>
      </c>
      <c r="F90" s="277">
        <v>0.157</v>
      </c>
      <c r="G90" s="6">
        <f t="shared" si="10"/>
        <v>1.8460092044135368E-5</v>
      </c>
      <c r="H90" s="43" t="s">
        <v>318</v>
      </c>
      <c r="I90" s="6">
        <f t="shared" si="11"/>
        <v>18.625</v>
      </c>
    </row>
    <row r="91" spans="1:9" x14ac:dyDescent="0.35">
      <c r="A91" s="276" t="s">
        <v>479</v>
      </c>
      <c r="B91" s="277">
        <v>2E-3</v>
      </c>
      <c r="C91" s="6">
        <f t="shared" si="8"/>
        <v>1.8687278485672644E-7</v>
      </c>
      <c r="D91" s="277"/>
      <c r="E91" s="6">
        <f t="shared" si="9"/>
        <v>0</v>
      </c>
      <c r="F91" s="277">
        <v>0.13500000000000001</v>
      </c>
      <c r="G91" s="6">
        <f t="shared" si="10"/>
        <v>1.587332755387436E-5</v>
      </c>
      <c r="H91" s="43" t="s">
        <v>318</v>
      </c>
      <c r="I91" s="6">
        <f t="shared" si="11"/>
        <v>66.5</v>
      </c>
    </row>
    <row r="92" spans="1:9" x14ac:dyDescent="0.35">
      <c r="A92" s="276" t="s">
        <v>405</v>
      </c>
      <c r="B92" s="277">
        <v>1.4999999999999999E-2</v>
      </c>
      <c r="C92" s="6">
        <f t="shared" si="8"/>
        <v>1.4015458864254482E-6</v>
      </c>
      <c r="D92" s="277">
        <v>0.51800000000000002</v>
      </c>
      <c r="E92" s="6">
        <f t="shared" si="9"/>
        <v>4.8051515677456321E-5</v>
      </c>
      <c r="F92" s="277">
        <v>0.13200000000000001</v>
      </c>
      <c r="G92" s="6">
        <f t="shared" si="10"/>
        <v>1.5520586941566043E-5</v>
      </c>
      <c r="H92" s="6">
        <f t="shared" si="12"/>
        <v>-0.74517374517374524</v>
      </c>
      <c r="I92" s="43" t="s">
        <v>318</v>
      </c>
    </row>
    <row r="93" spans="1:9" x14ac:dyDescent="0.35">
      <c r="A93" s="276" t="s">
        <v>310</v>
      </c>
      <c r="B93" s="277"/>
      <c r="C93" s="6">
        <f t="shared" si="8"/>
        <v>0</v>
      </c>
      <c r="D93" s="277">
        <v>0.25</v>
      </c>
      <c r="E93" s="6">
        <f t="shared" si="9"/>
        <v>2.31908859447183E-5</v>
      </c>
      <c r="F93" s="277">
        <v>0.11899999999999999</v>
      </c>
      <c r="G93" s="6">
        <f t="shared" si="10"/>
        <v>1.399204428822999E-5</v>
      </c>
      <c r="H93" s="6">
        <f t="shared" si="12"/>
        <v>-0.52400000000000002</v>
      </c>
      <c r="I93" s="43" t="s">
        <v>318</v>
      </c>
    </row>
    <row r="94" spans="1:9" x14ac:dyDescent="0.35">
      <c r="A94" s="276" t="s">
        <v>467</v>
      </c>
      <c r="B94" s="277">
        <v>1.2999999999999999E-2</v>
      </c>
      <c r="C94" s="6">
        <f t="shared" si="8"/>
        <v>1.2146731015687218E-6</v>
      </c>
      <c r="D94" s="277">
        <v>45.496000000000002</v>
      </c>
      <c r="E94" s="6">
        <f t="shared" si="9"/>
        <v>4.2203701877636156E-3</v>
      </c>
      <c r="F94" s="277">
        <v>0.11799999999999999</v>
      </c>
      <c r="G94" s="6">
        <f t="shared" si="10"/>
        <v>1.3874464084127218E-5</v>
      </c>
      <c r="H94" s="6">
        <f t="shared" si="12"/>
        <v>-0.99740636539476002</v>
      </c>
      <c r="I94" s="6">
        <f t="shared" si="11"/>
        <v>8.0769230769230766</v>
      </c>
    </row>
    <row r="95" spans="1:9" x14ac:dyDescent="0.35">
      <c r="A95" s="276" t="s">
        <v>476</v>
      </c>
      <c r="B95" s="277">
        <v>8.9999999999999993E-3</v>
      </c>
      <c r="C95" s="6">
        <f t="shared" si="8"/>
        <v>8.4092753185526885E-7</v>
      </c>
      <c r="D95" s="277">
        <v>0.36</v>
      </c>
      <c r="E95" s="6">
        <f t="shared" si="9"/>
        <v>3.3394875760394351E-5</v>
      </c>
      <c r="F95" s="277">
        <v>0.11700000000000001</v>
      </c>
      <c r="G95" s="6">
        <f t="shared" si="10"/>
        <v>1.3756883880024446E-5</v>
      </c>
      <c r="H95" s="6">
        <f t="shared" si="12"/>
        <v>-0.67500000000000004</v>
      </c>
      <c r="I95" s="6">
        <f t="shared" si="11"/>
        <v>12.000000000000002</v>
      </c>
    </row>
    <row r="96" spans="1:9" x14ac:dyDescent="0.35">
      <c r="A96" s="276" t="s">
        <v>419</v>
      </c>
      <c r="B96" s="277">
        <v>6.8000000000000005E-2</v>
      </c>
      <c r="C96" s="6">
        <f t="shared" si="8"/>
        <v>6.3536746851286993E-6</v>
      </c>
      <c r="D96" s="277">
        <v>2.8000000000000001E-2</v>
      </c>
      <c r="E96" s="6">
        <f t="shared" si="9"/>
        <v>2.5973792258084496E-6</v>
      </c>
      <c r="F96" s="277">
        <v>0.11</v>
      </c>
      <c r="G96" s="6">
        <f t="shared" si="10"/>
        <v>1.2933822451305034E-5</v>
      </c>
      <c r="H96" s="6">
        <f t="shared" si="12"/>
        <v>2.9285714285714284</v>
      </c>
      <c r="I96" s="6">
        <f t="shared" si="11"/>
        <v>0.61764705882352922</v>
      </c>
    </row>
    <row r="97" spans="1:9" x14ac:dyDescent="0.35">
      <c r="A97" s="276" t="s">
        <v>462</v>
      </c>
      <c r="B97" s="277">
        <v>0.06</v>
      </c>
      <c r="C97" s="6">
        <f t="shared" si="8"/>
        <v>5.6061835457017928E-6</v>
      </c>
      <c r="D97" s="277">
        <v>3.5000000000000003E-2</v>
      </c>
      <c r="E97" s="6">
        <f t="shared" si="9"/>
        <v>3.2467240322605623E-6</v>
      </c>
      <c r="F97" s="277">
        <v>0.105</v>
      </c>
      <c r="G97" s="6">
        <f t="shared" si="10"/>
        <v>1.2345921430791168E-5</v>
      </c>
      <c r="H97" s="6">
        <f t="shared" si="12"/>
        <v>1.9999999999999996</v>
      </c>
      <c r="I97" s="43" t="s">
        <v>318</v>
      </c>
    </row>
    <row r="98" spans="1:9" x14ac:dyDescent="0.35">
      <c r="A98" s="276" t="s">
        <v>441</v>
      </c>
      <c r="B98" s="277"/>
      <c r="C98" s="6">
        <f t="shared" si="8"/>
        <v>0</v>
      </c>
      <c r="D98" s="277">
        <v>3.2000000000000001E-2</v>
      </c>
      <c r="E98" s="6">
        <f t="shared" si="9"/>
        <v>2.9684334009239425E-6</v>
      </c>
      <c r="F98" s="277">
        <v>8.3000000000000004E-2</v>
      </c>
      <c r="G98" s="6">
        <f t="shared" si="10"/>
        <v>9.7591569405301627E-6</v>
      </c>
      <c r="H98" s="6">
        <f t="shared" si="12"/>
        <v>1.59375</v>
      </c>
      <c r="I98" s="43" t="s">
        <v>318</v>
      </c>
    </row>
    <row r="99" spans="1:9" x14ac:dyDescent="0.35">
      <c r="A99" s="276" t="s">
        <v>415</v>
      </c>
      <c r="B99" s="277">
        <v>4.5999999999999999E-2</v>
      </c>
      <c r="C99" s="6">
        <f t="shared" si="8"/>
        <v>4.2980740517047081E-6</v>
      </c>
      <c r="D99" s="277">
        <v>54.534999999999997</v>
      </c>
      <c r="E99" s="6">
        <f t="shared" si="9"/>
        <v>5.0588598599808502E-3</v>
      </c>
      <c r="F99" s="277">
        <v>7.8E-2</v>
      </c>
      <c r="G99" s="6">
        <f t="shared" si="10"/>
        <v>9.171255920016296E-6</v>
      </c>
      <c r="H99" s="6">
        <f t="shared" si="12"/>
        <v>-0.99856972586412396</v>
      </c>
      <c r="I99" s="43" t="s">
        <v>318</v>
      </c>
    </row>
    <row r="100" spans="1:9" x14ac:dyDescent="0.35">
      <c r="A100" s="276" t="s">
        <v>308</v>
      </c>
      <c r="B100" s="277"/>
      <c r="C100" s="6">
        <f t="shared" ref="C100:C131" si="13">B100/$B$174</f>
        <v>0</v>
      </c>
      <c r="D100" s="277">
        <v>2E-3</v>
      </c>
      <c r="E100" s="6">
        <f t="shared" ref="E100:E131" si="14">D100/$D$174</f>
        <v>1.8552708755774641E-7</v>
      </c>
      <c r="F100" s="277">
        <v>7.8E-2</v>
      </c>
      <c r="G100" s="6">
        <f t="shared" ref="G100:G131" si="15">F100/$F$174</f>
        <v>9.171255920016296E-6</v>
      </c>
      <c r="H100" s="6">
        <f t="shared" si="12"/>
        <v>38</v>
      </c>
      <c r="I100" s="43" t="s">
        <v>318</v>
      </c>
    </row>
    <row r="101" spans="1:9" x14ac:dyDescent="0.35">
      <c r="A101" s="276" t="s">
        <v>468</v>
      </c>
      <c r="B101" s="277">
        <v>1.9E-2</v>
      </c>
      <c r="C101" s="6">
        <f t="shared" si="13"/>
        <v>1.775291456138901E-6</v>
      </c>
      <c r="D101" s="277">
        <v>3.5999999999999997E-2</v>
      </c>
      <c r="E101" s="6">
        <f t="shared" si="14"/>
        <v>3.3394875760394351E-6</v>
      </c>
      <c r="F101" s="277">
        <v>6.8000000000000005E-2</v>
      </c>
      <c r="G101" s="6">
        <f t="shared" si="15"/>
        <v>7.9954538789885676E-6</v>
      </c>
      <c r="H101" s="6">
        <f t="shared" si="12"/>
        <v>0.88888888888888906</v>
      </c>
      <c r="I101" s="43" t="s">
        <v>318</v>
      </c>
    </row>
    <row r="102" spans="1:9" x14ac:dyDescent="0.35">
      <c r="A102" s="276" t="s">
        <v>442</v>
      </c>
      <c r="B102" s="277"/>
      <c r="C102" s="6">
        <f t="shared" si="13"/>
        <v>0</v>
      </c>
      <c r="D102" s="277">
        <v>0.115</v>
      </c>
      <c r="E102" s="6">
        <f t="shared" si="14"/>
        <v>1.0667807534570418E-5</v>
      </c>
      <c r="F102" s="277">
        <v>0.06</v>
      </c>
      <c r="G102" s="6">
        <f t="shared" si="15"/>
        <v>7.0548122461663822E-6</v>
      </c>
      <c r="H102" s="6">
        <f t="shared" si="12"/>
        <v>-0.47826086956521741</v>
      </c>
      <c r="I102" s="43" t="s">
        <v>318</v>
      </c>
    </row>
    <row r="103" spans="1:9" x14ac:dyDescent="0.35">
      <c r="A103" s="276" t="s">
        <v>444</v>
      </c>
      <c r="B103" s="277">
        <v>0.33100000000000002</v>
      </c>
      <c r="C103" s="6">
        <f t="shared" si="13"/>
        <v>3.0927445893788225E-5</v>
      </c>
      <c r="D103" s="277">
        <v>0.17799999999999999</v>
      </c>
      <c r="E103" s="6">
        <f t="shared" si="14"/>
        <v>1.651191079263943E-5</v>
      </c>
      <c r="F103" s="277">
        <v>5.6000000000000001E-2</v>
      </c>
      <c r="G103" s="6">
        <f t="shared" si="15"/>
        <v>6.5844914297552903E-6</v>
      </c>
      <c r="H103" s="43" t="s">
        <v>318</v>
      </c>
      <c r="I103" s="43" t="s">
        <v>318</v>
      </c>
    </row>
    <row r="104" spans="1:9" x14ac:dyDescent="0.35">
      <c r="A104" s="276" t="s">
        <v>473</v>
      </c>
      <c r="B104" s="277"/>
      <c r="C104" s="6">
        <f t="shared" si="13"/>
        <v>0</v>
      </c>
      <c r="D104" s="277"/>
      <c r="E104" s="6">
        <f t="shared" si="14"/>
        <v>0</v>
      </c>
      <c r="F104" s="277">
        <v>0.04</v>
      </c>
      <c r="G104" s="6">
        <f t="shared" si="15"/>
        <v>4.7032081641109212E-6</v>
      </c>
      <c r="H104" s="43" t="s">
        <v>318</v>
      </c>
      <c r="I104" s="43" t="s">
        <v>318</v>
      </c>
    </row>
    <row r="105" spans="1:9" x14ac:dyDescent="0.35">
      <c r="A105" s="276" t="s">
        <v>449</v>
      </c>
      <c r="B105" s="277">
        <v>0.04</v>
      </c>
      <c r="C105" s="6">
        <f t="shared" si="13"/>
        <v>3.7374556971345286E-6</v>
      </c>
      <c r="D105" s="277">
        <v>2.1000000000000001E-2</v>
      </c>
      <c r="E105" s="6">
        <f t="shared" si="14"/>
        <v>1.9480344193563373E-6</v>
      </c>
      <c r="F105" s="277">
        <v>3.7999999999999999E-2</v>
      </c>
      <c r="G105" s="6">
        <f t="shared" si="15"/>
        <v>4.4680477559053757E-6</v>
      </c>
      <c r="H105" s="43" t="s">
        <v>318</v>
      </c>
      <c r="I105" s="43" t="s">
        <v>318</v>
      </c>
    </row>
    <row r="106" spans="1:9" x14ac:dyDescent="0.35">
      <c r="A106" s="276" t="s">
        <v>775</v>
      </c>
      <c r="B106" s="277"/>
      <c r="C106" s="6">
        <f t="shared" si="13"/>
        <v>0</v>
      </c>
      <c r="D106" s="277"/>
      <c r="E106" s="6">
        <f t="shared" si="14"/>
        <v>0</v>
      </c>
      <c r="F106" s="277">
        <v>3.4000000000000002E-2</v>
      </c>
      <c r="G106" s="6">
        <f t="shared" si="15"/>
        <v>3.9977269394942838E-6</v>
      </c>
      <c r="H106" s="43" t="s">
        <v>318</v>
      </c>
      <c r="I106" s="43" t="s">
        <v>318</v>
      </c>
    </row>
    <row r="107" spans="1:9" x14ac:dyDescent="0.35">
      <c r="A107" s="276" t="s">
        <v>460</v>
      </c>
      <c r="B107" s="277">
        <v>0.02</v>
      </c>
      <c r="C107" s="6">
        <f t="shared" si="13"/>
        <v>1.8687278485672643E-6</v>
      </c>
      <c r="D107" s="277"/>
      <c r="E107" s="6">
        <f t="shared" si="14"/>
        <v>0</v>
      </c>
      <c r="F107" s="277">
        <v>2.7E-2</v>
      </c>
      <c r="G107" s="6">
        <f t="shared" si="15"/>
        <v>3.174665510774872E-6</v>
      </c>
      <c r="H107" s="43" t="s">
        <v>318</v>
      </c>
      <c r="I107" s="43" t="s">
        <v>318</v>
      </c>
    </row>
    <row r="108" spans="1:9" x14ac:dyDescent="0.35">
      <c r="A108" s="276" t="s">
        <v>447</v>
      </c>
      <c r="B108" s="277"/>
      <c r="C108" s="6">
        <f t="shared" si="13"/>
        <v>0</v>
      </c>
      <c r="D108" s="277">
        <v>0</v>
      </c>
      <c r="E108" s="6">
        <f t="shared" si="14"/>
        <v>0</v>
      </c>
      <c r="F108" s="277">
        <v>2.7E-2</v>
      </c>
      <c r="G108" s="6">
        <f t="shared" si="15"/>
        <v>3.174665510774872E-6</v>
      </c>
      <c r="H108" s="43" t="s">
        <v>318</v>
      </c>
      <c r="I108" s="43" t="s">
        <v>318</v>
      </c>
    </row>
    <row r="109" spans="1:9" x14ac:dyDescent="0.35">
      <c r="A109" s="276" t="s">
        <v>395</v>
      </c>
      <c r="B109" s="277">
        <v>0.02</v>
      </c>
      <c r="C109" s="6">
        <f t="shared" si="13"/>
        <v>1.8687278485672643E-6</v>
      </c>
      <c r="D109" s="277">
        <v>1E-3</v>
      </c>
      <c r="E109" s="6">
        <f t="shared" si="14"/>
        <v>9.2763543778873204E-8</v>
      </c>
      <c r="F109" s="277">
        <v>2.7E-2</v>
      </c>
      <c r="G109" s="6">
        <f t="shared" si="15"/>
        <v>3.174665510774872E-6</v>
      </c>
      <c r="H109" s="6">
        <f t="shared" si="12"/>
        <v>26</v>
      </c>
      <c r="I109" s="43" t="s">
        <v>318</v>
      </c>
    </row>
    <row r="110" spans="1:9" x14ac:dyDescent="0.35">
      <c r="A110" s="276" t="s">
        <v>455</v>
      </c>
      <c r="B110" s="277"/>
      <c r="C110" s="6">
        <f t="shared" si="13"/>
        <v>0</v>
      </c>
      <c r="D110" s="277">
        <v>1.7999999999999999E-2</v>
      </c>
      <c r="E110" s="6">
        <f t="shared" si="14"/>
        <v>1.6697437880197175E-6</v>
      </c>
      <c r="F110" s="277">
        <v>2.5000000000000001E-2</v>
      </c>
      <c r="G110" s="6">
        <f t="shared" si="15"/>
        <v>2.9395051025693261E-6</v>
      </c>
      <c r="H110" s="6">
        <f t="shared" si="12"/>
        <v>0.38888888888888906</v>
      </c>
      <c r="I110" s="43" t="s">
        <v>318</v>
      </c>
    </row>
    <row r="111" spans="1:9" x14ac:dyDescent="0.35">
      <c r="A111" s="276" t="s">
        <v>458</v>
      </c>
      <c r="B111" s="277">
        <v>0.153</v>
      </c>
      <c r="C111" s="6">
        <f t="shared" si="13"/>
        <v>1.4295768041539572E-5</v>
      </c>
      <c r="D111" s="277">
        <v>0.10299999999999999</v>
      </c>
      <c r="E111" s="6">
        <f t="shared" si="14"/>
        <v>9.5546450092239395E-6</v>
      </c>
      <c r="F111" s="277">
        <v>2.5000000000000001E-2</v>
      </c>
      <c r="G111" s="6">
        <f t="shared" si="15"/>
        <v>2.9395051025693261E-6</v>
      </c>
      <c r="H111" s="43" t="s">
        <v>318</v>
      </c>
      <c r="I111" s="43" t="s">
        <v>318</v>
      </c>
    </row>
    <row r="112" spans="1:9" x14ac:dyDescent="0.35">
      <c r="A112" s="276" t="s">
        <v>768</v>
      </c>
      <c r="B112" s="277"/>
      <c r="C112" s="6">
        <f t="shared" si="13"/>
        <v>0</v>
      </c>
      <c r="D112" s="277"/>
      <c r="E112" s="6">
        <f t="shared" si="14"/>
        <v>0</v>
      </c>
      <c r="F112" s="277">
        <v>0.02</v>
      </c>
      <c r="G112" s="6">
        <f t="shared" si="15"/>
        <v>2.3516040820554606E-6</v>
      </c>
      <c r="H112" s="43" t="s">
        <v>318</v>
      </c>
      <c r="I112" s="43" t="s">
        <v>318</v>
      </c>
    </row>
    <row r="113" spans="1:9" x14ac:dyDescent="0.35">
      <c r="A113" s="276" t="s">
        <v>570</v>
      </c>
      <c r="B113" s="277">
        <v>5.0000000000000001E-3</v>
      </c>
      <c r="C113" s="6">
        <f t="shared" si="13"/>
        <v>4.6718196214181608E-7</v>
      </c>
      <c r="D113" s="277"/>
      <c r="E113" s="6">
        <f t="shared" si="14"/>
        <v>0</v>
      </c>
      <c r="F113" s="277">
        <v>1.6E-2</v>
      </c>
      <c r="G113" s="6">
        <f t="shared" si="15"/>
        <v>1.8812832656443685E-6</v>
      </c>
      <c r="H113" s="43" t="s">
        <v>318</v>
      </c>
      <c r="I113" s="6">
        <f t="shared" si="11"/>
        <v>2.2000000000000002</v>
      </c>
    </row>
    <row r="114" spans="1:9" x14ac:dyDescent="0.35">
      <c r="A114" s="276" t="s">
        <v>424</v>
      </c>
      <c r="B114" s="277">
        <v>8.9999999999999993E-3</v>
      </c>
      <c r="C114" s="6">
        <f t="shared" si="13"/>
        <v>8.4092753185526885E-7</v>
      </c>
      <c r="D114" s="277">
        <v>2.4E-2</v>
      </c>
      <c r="E114" s="6">
        <f t="shared" si="14"/>
        <v>2.226325050692957E-6</v>
      </c>
      <c r="F114" s="277">
        <v>1.4E-2</v>
      </c>
      <c r="G114" s="6">
        <f t="shared" si="15"/>
        <v>1.6461228574388226E-6</v>
      </c>
      <c r="H114" s="6">
        <f t="shared" si="12"/>
        <v>-0.41666666666666663</v>
      </c>
      <c r="I114" s="6">
        <f t="shared" si="11"/>
        <v>0.5555555555555558</v>
      </c>
    </row>
    <row r="115" spans="1:9" x14ac:dyDescent="0.35">
      <c r="A115" s="276" t="s">
        <v>471</v>
      </c>
      <c r="B115" s="277">
        <v>4.0000000000000001E-3</v>
      </c>
      <c r="C115" s="6">
        <f t="shared" si="13"/>
        <v>3.7374556971345288E-7</v>
      </c>
      <c r="D115" s="277">
        <v>3.0000000000000001E-3</v>
      </c>
      <c r="E115" s="6">
        <f t="shared" si="14"/>
        <v>2.7829063133661963E-7</v>
      </c>
      <c r="F115" s="277">
        <v>1.2999999999999999E-2</v>
      </c>
      <c r="G115" s="6">
        <f t="shared" si="15"/>
        <v>1.5285426533360494E-6</v>
      </c>
      <c r="H115" s="6">
        <f t="shared" si="12"/>
        <v>3.333333333333333</v>
      </c>
      <c r="I115" s="6">
        <f t="shared" si="11"/>
        <v>2.25</v>
      </c>
    </row>
    <row r="116" spans="1:9" x14ac:dyDescent="0.35">
      <c r="A116" s="276" t="s">
        <v>568</v>
      </c>
      <c r="B116" s="277">
        <v>1.0999999999999999E-2</v>
      </c>
      <c r="C116" s="6">
        <f t="shared" si="13"/>
        <v>1.0278003167119954E-6</v>
      </c>
      <c r="D116" s="277">
        <v>4.0000000000000001E-3</v>
      </c>
      <c r="E116" s="6">
        <f t="shared" si="14"/>
        <v>3.7105417511549282E-7</v>
      </c>
      <c r="F116" s="277">
        <v>1.0999999999999999E-2</v>
      </c>
      <c r="G116" s="6">
        <f t="shared" si="15"/>
        <v>1.2933822451305033E-6</v>
      </c>
      <c r="H116" s="6">
        <f t="shared" si="12"/>
        <v>1.75</v>
      </c>
      <c r="I116" s="6">
        <f t="shared" si="11"/>
        <v>0</v>
      </c>
    </row>
    <row r="117" spans="1:9" x14ac:dyDescent="0.35">
      <c r="A117" s="276" t="s">
        <v>421</v>
      </c>
      <c r="B117" s="277">
        <v>3.0000000000000001E-3</v>
      </c>
      <c r="C117" s="6">
        <f t="shared" si="13"/>
        <v>2.8030917728508967E-7</v>
      </c>
      <c r="D117" s="277">
        <v>9.7000000000000003E-2</v>
      </c>
      <c r="E117" s="6">
        <f t="shared" si="14"/>
        <v>8.9980637465507009E-6</v>
      </c>
      <c r="F117" s="277">
        <v>0.01</v>
      </c>
      <c r="G117" s="6">
        <f t="shared" si="15"/>
        <v>1.1758020410277303E-6</v>
      </c>
      <c r="H117" s="6">
        <f t="shared" si="12"/>
        <v>-0.89690721649484539</v>
      </c>
      <c r="I117" s="6">
        <f t="shared" si="11"/>
        <v>2.3333333333333335</v>
      </c>
    </row>
    <row r="118" spans="1:9" x14ac:dyDescent="0.35">
      <c r="A118" s="276" t="s">
        <v>423</v>
      </c>
      <c r="B118" s="277">
        <v>1.2E-2</v>
      </c>
      <c r="C118" s="6">
        <f t="shared" si="13"/>
        <v>1.1212367091403587E-6</v>
      </c>
      <c r="D118" s="277">
        <v>26.832000000000001</v>
      </c>
      <c r="E118" s="6">
        <f t="shared" si="14"/>
        <v>2.4890314066747261E-3</v>
      </c>
      <c r="F118" s="277">
        <v>0.01</v>
      </c>
      <c r="G118" s="6">
        <f t="shared" si="15"/>
        <v>1.1758020410277303E-6</v>
      </c>
      <c r="H118" s="6">
        <f t="shared" si="12"/>
        <v>-0.99962731067382227</v>
      </c>
      <c r="I118" s="6">
        <f t="shared" si="11"/>
        <v>-0.16666666666666663</v>
      </c>
    </row>
    <row r="119" spans="1:9" x14ac:dyDescent="0.35">
      <c r="A119" s="276" t="s">
        <v>306</v>
      </c>
      <c r="B119" s="277">
        <v>8.0000000000000002E-3</v>
      </c>
      <c r="C119" s="6">
        <f t="shared" si="13"/>
        <v>7.4749113942690575E-7</v>
      </c>
      <c r="D119" s="277">
        <v>1E-3</v>
      </c>
      <c r="E119" s="6">
        <f t="shared" si="14"/>
        <v>9.2763543778873204E-8</v>
      </c>
      <c r="F119" s="277">
        <v>8.9999999999999993E-3</v>
      </c>
      <c r="G119" s="6">
        <f t="shared" si="15"/>
        <v>1.0582218369249573E-6</v>
      </c>
      <c r="H119" s="6">
        <f t="shared" si="12"/>
        <v>8</v>
      </c>
      <c r="I119" s="6">
        <f t="shared" si="11"/>
        <v>0.125</v>
      </c>
    </row>
    <row r="120" spans="1:9" x14ac:dyDescent="0.35">
      <c r="A120" s="276" t="s">
        <v>432</v>
      </c>
      <c r="B120" s="277">
        <v>2.3E-2</v>
      </c>
      <c r="C120" s="6">
        <f t="shared" si="13"/>
        <v>2.149037025852354E-6</v>
      </c>
      <c r="D120" s="277">
        <v>7.0000000000000001E-3</v>
      </c>
      <c r="E120" s="6">
        <f t="shared" si="14"/>
        <v>6.4934480645211239E-7</v>
      </c>
      <c r="F120" s="277">
        <v>8.9999999999999993E-3</v>
      </c>
      <c r="G120" s="6">
        <f t="shared" si="15"/>
        <v>1.0582218369249573E-6</v>
      </c>
      <c r="H120" s="43" t="s">
        <v>318</v>
      </c>
      <c r="I120" s="43" t="s">
        <v>318</v>
      </c>
    </row>
    <row r="121" spans="1:9" x14ac:dyDescent="0.35">
      <c r="A121" s="276" t="s">
        <v>474</v>
      </c>
      <c r="B121" s="277">
        <v>0</v>
      </c>
      <c r="C121" s="6">
        <f t="shared" si="13"/>
        <v>0</v>
      </c>
      <c r="D121" s="277">
        <v>0</v>
      </c>
      <c r="E121" s="6">
        <f t="shared" si="14"/>
        <v>0</v>
      </c>
      <c r="F121" s="277">
        <v>8.0000000000000002E-3</v>
      </c>
      <c r="G121" s="6">
        <f t="shared" si="15"/>
        <v>9.4064163282218426E-7</v>
      </c>
      <c r="H121" s="43" t="s">
        <v>318</v>
      </c>
      <c r="I121" s="43" t="s">
        <v>318</v>
      </c>
    </row>
    <row r="122" spans="1:9" x14ac:dyDescent="0.35">
      <c r="A122" s="276" t="s">
        <v>312</v>
      </c>
      <c r="B122" s="277">
        <v>4.4999999999999998E-2</v>
      </c>
      <c r="C122" s="6">
        <f t="shared" si="13"/>
        <v>4.2046376592763444E-6</v>
      </c>
      <c r="D122" s="277">
        <v>3.0000000000000001E-3</v>
      </c>
      <c r="E122" s="6">
        <f t="shared" si="14"/>
        <v>2.7829063133661963E-7</v>
      </c>
      <c r="F122" s="277">
        <v>8.0000000000000002E-3</v>
      </c>
      <c r="G122" s="6">
        <f t="shared" si="15"/>
        <v>9.4064163282218426E-7</v>
      </c>
      <c r="H122" s="43" t="s">
        <v>318</v>
      </c>
      <c r="I122" s="6">
        <f t="shared" si="11"/>
        <v>-0.82222222222222219</v>
      </c>
    </row>
    <row r="123" spans="1:9" x14ac:dyDescent="0.35">
      <c r="A123" s="276" t="s">
        <v>416</v>
      </c>
      <c r="B123" s="277">
        <v>7.0000000000000001E-3</v>
      </c>
      <c r="C123" s="6">
        <f t="shared" si="13"/>
        <v>6.5405474699854255E-7</v>
      </c>
      <c r="D123" s="277"/>
      <c r="E123" s="6">
        <f t="shared" si="14"/>
        <v>0</v>
      </c>
      <c r="F123" s="277">
        <v>8.0000000000000002E-3</v>
      </c>
      <c r="G123" s="6">
        <f t="shared" si="15"/>
        <v>9.4064163282218426E-7</v>
      </c>
      <c r="H123" s="43" t="s">
        <v>318</v>
      </c>
      <c r="I123" s="43" t="s">
        <v>318</v>
      </c>
    </row>
    <row r="124" spans="1:9" x14ac:dyDescent="0.35">
      <c r="A124" s="276" t="s">
        <v>450</v>
      </c>
      <c r="B124" s="277"/>
      <c r="C124" s="6">
        <f t="shared" si="13"/>
        <v>0</v>
      </c>
      <c r="D124" s="277"/>
      <c r="E124" s="6">
        <f t="shared" si="14"/>
        <v>0</v>
      </c>
      <c r="F124" s="277">
        <v>7.0000000000000001E-3</v>
      </c>
      <c r="G124" s="6">
        <f t="shared" si="15"/>
        <v>8.2306142871941129E-7</v>
      </c>
      <c r="H124" s="43" t="s">
        <v>318</v>
      </c>
      <c r="I124" s="43" t="s">
        <v>318</v>
      </c>
    </row>
    <row r="125" spans="1:9" x14ac:dyDescent="0.35">
      <c r="A125" s="276" t="s">
        <v>529</v>
      </c>
      <c r="B125" s="277"/>
      <c r="C125" s="6">
        <f t="shared" si="13"/>
        <v>0</v>
      </c>
      <c r="D125" s="277">
        <v>1E-3</v>
      </c>
      <c r="E125" s="6">
        <f t="shared" si="14"/>
        <v>9.2763543778873204E-8</v>
      </c>
      <c r="F125" s="277">
        <v>5.0000000000000001E-3</v>
      </c>
      <c r="G125" s="6">
        <f t="shared" si="15"/>
        <v>5.8790102051386515E-7</v>
      </c>
      <c r="H125" s="43" t="s">
        <v>318</v>
      </c>
      <c r="I125" s="43" t="s">
        <v>318</v>
      </c>
    </row>
    <row r="126" spans="1:9" x14ac:dyDescent="0.35">
      <c r="A126" s="276" t="s">
        <v>776</v>
      </c>
      <c r="B126" s="277"/>
      <c r="C126" s="6">
        <f t="shared" si="13"/>
        <v>0</v>
      </c>
      <c r="D126" s="277"/>
      <c r="E126" s="6">
        <f t="shared" si="14"/>
        <v>0</v>
      </c>
      <c r="F126" s="277">
        <v>4.0000000000000001E-3</v>
      </c>
      <c r="G126" s="6">
        <f t="shared" si="15"/>
        <v>4.7032081641109213E-7</v>
      </c>
      <c r="H126" s="43" t="s">
        <v>318</v>
      </c>
      <c r="I126" s="43" t="s">
        <v>318</v>
      </c>
    </row>
    <row r="127" spans="1:9" x14ac:dyDescent="0.35">
      <c r="A127" s="276" t="s">
        <v>387</v>
      </c>
      <c r="B127" s="277">
        <v>0.35499999999999998</v>
      </c>
      <c r="C127" s="6">
        <f t="shared" si="13"/>
        <v>3.3169919312068941E-5</v>
      </c>
      <c r="D127" s="277">
        <v>0.85899999999999999</v>
      </c>
      <c r="E127" s="6">
        <f t="shared" si="14"/>
        <v>7.9683884106052083E-5</v>
      </c>
      <c r="F127" s="277">
        <v>4.0000000000000001E-3</v>
      </c>
      <c r="G127" s="6">
        <f t="shared" si="15"/>
        <v>4.7032081641109213E-7</v>
      </c>
      <c r="H127" s="43" t="s">
        <v>318</v>
      </c>
      <c r="I127" s="43" t="s">
        <v>318</v>
      </c>
    </row>
    <row r="128" spans="1:9" x14ac:dyDescent="0.35">
      <c r="A128" s="276" t="s">
        <v>777</v>
      </c>
      <c r="B128" s="277"/>
      <c r="C128" s="6">
        <f t="shared" si="13"/>
        <v>0</v>
      </c>
      <c r="D128" s="277"/>
      <c r="E128" s="6">
        <f t="shared" si="14"/>
        <v>0</v>
      </c>
      <c r="F128" s="277">
        <v>3.0000000000000001E-3</v>
      </c>
      <c r="G128" s="6">
        <f t="shared" si="15"/>
        <v>3.5274061230831911E-7</v>
      </c>
      <c r="H128" s="43" t="s">
        <v>318</v>
      </c>
      <c r="I128" s="43" t="s">
        <v>318</v>
      </c>
    </row>
    <row r="129" spans="1:9" x14ac:dyDescent="0.35">
      <c r="A129" s="276" t="s">
        <v>315</v>
      </c>
      <c r="B129" s="277">
        <v>0.04</v>
      </c>
      <c r="C129" s="6">
        <f t="shared" si="13"/>
        <v>3.7374556971345286E-6</v>
      </c>
      <c r="D129" s="277">
        <v>2E-3</v>
      </c>
      <c r="E129" s="6">
        <f t="shared" si="14"/>
        <v>1.8552708755774641E-7</v>
      </c>
      <c r="F129" s="277">
        <v>3.0000000000000001E-3</v>
      </c>
      <c r="G129" s="6">
        <f t="shared" si="15"/>
        <v>3.5274061230831911E-7</v>
      </c>
      <c r="H129" s="6">
        <f t="shared" si="12"/>
        <v>0.5</v>
      </c>
      <c r="I129" s="6">
        <f t="shared" si="11"/>
        <v>-0.92500000000000004</v>
      </c>
    </row>
    <row r="130" spans="1:9" x14ac:dyDescent="0.35">
      <c r="A130" s="276" t="s">
        <v>475</v>
      </c>
      <c r="B130" s="277">
        <v>1E-3</v>
      </c>
      <c r="C130" s="6">
        <f t="shared" si="13"/>
        <v>9.3436392428363219E-8</v>
      </c>
      <c r="D130" s="277">
        <v>5.0000000000000001E-3</v>
      </c>
      <c r="E130" s="6">
        <f t="shared" si="14"/>
        <v>4.6381771889436601E-7</v>
      </c>
      <c r="F130" s="277">
        <v>2E-3</v>
      </c>
      <c r="G130" s="6">
        <f t="shared" si="15"/>
        <v>2.3516040820554606E-7</v>
      </c>
      <c r="H130" s="6">
        <f t="shared" si="12"/>
        <v>-0.6</v>
      </c>
      <c r="I130" s="6">
        <f t="shared" si="11"/>
        <v>1</v>
      </c>
    </row>
    <row r="131" spans="1:9" x14ac:dyDescent="0.35">
      <c r="A131" s="276" t="s">
        <v>704</v>
      </c>
      <c r="B131" s="277">
        <v>4.7E-2</v>
      </c>
      <c r="C131" s="6">
        <f t="shared" si="13"/>
        <v>4.391510444133071E-6</v>
      </c>
      <c r="D131" s="277">
        <v>6.2E-2</v>
      </c>
      <c r="E131" s="6">
        <f t="shared" si="14"/>
        <v>5.7513397142901386E-6</v>
      </c>
      <c r="F131" s="277">
        <v>2E-3</v>
      </c>
      <c r="G131" s="6">
        <f t="shared" si="15"/>
        <v>2.3516040820554606E-7</v>
      </c>
      <c r="H131" s="43" t="s">
        <v>318</v>
      </c>
      <c r="I131" s="43" t="s">
        <v>318</v>
      </c>
    </row>
    <row r="132" spans="1:9" x14ac:dyDescent="0.35">
      <c r="A132" s="276" t="s">
        <v>303</v>
      </c>
      <c r="B132" s="277"/>
      <c r="C132" s="6">
        <f t="shared" ref="C132:C163" si="16">B132/$B$174</f>
        <v>0</v>
      </c>
      <c r="D132" s="277"/>
      <c r="E132" s="6">
        <f t="shared" ref="E132:E163" si="17">D132/$D$174</f>
        <v>0</v>
      </c>
      <c r="F132" s="277">
        <v>2E-3</v>
      </c>
      <c r="G132" s="6">
        <f t="shared" ref="G132:G163" si="18">F132/$F$174</f>
        <v>2.3516040820554606E-7</v>
      </c>
      <c r="H132" s="43" t="s">
        <v>318</v>
      </c>
      <c r="I132" s="43" t="s">
        <v>318</v>
      </c>
    </row>
    <row r="133" spans="1:9" x14ac:dyDescent="0.35">
      <c r="A133" s="276" t="s">
        <v>478</v>
      </c>
      <c r="B133" s="277">
        <v>6.0000000000000001E-3</v>
      </c>
      <c r="C133" s="6">
        <f t="shared" si="16"/>
        <v>5.6061835457017934E-7</v>
      </c>
      <c r="D133" s="277"/>
      <c r="E133" s="6">
        <f t="shared" si="17"/>
        <v>0</v>
      </c>
      <c r="F133" s="277">
        <v>2E-3</v>
      </c>
      <c r="G133" s="6">
        <f t="shared" si="18"/>
        <v>2.3516040820554606E-7</v>
      </c>
      <c r="H133" s="43" t="s">
        <v>318</v>
      </c>
      <c r="I133" s="43" t="s">
        <v>318</v>
      </c>
    </row>
    <row r="134" spans="1:9" x14ac:dyDescent="0.35">
      <c r="A134" s="276" t="s">
        <v>543</v>
      </c>
      <c r="B134" s="277">
        <v>0</v>
      </c>
      <c r="C134" s="6">
        <f t="shared" si="16"/>
        <v>0</v>
      </c>
      <c r="D134" s="277">
        <v>1.4E-2</v>
      </c>
      <c r="E134" s="6">
        <f t="shared" si="17"/>
        <v>1.2986896129042248E-6</v>
      </c>
      <c r="F134" s="277">
        <v>2E-3</v>
      </c>
      <c r="G134" s="6">
        <f t="shared" si="18"/>
        <v>2.3516040820554606E-7</v>
      </c>
      <c r="H134" s="43" t="s">
        <v>318</v>
      </c>
      <c r="I134" s="43" t="s">
        <v>318</v>
      </c>
    </row>
    <row r="135" spans="1:9" x14ac:dyDescent="0.35">
      <c r="A135" s="276" t="s">
        <v>472</v>
      </c>
      <c r="B135" s="277">
        <v>1.194</v>
      </c>
      <c r="C135" s="6">
        <f t="shared" si="16"/>
        <v>1.1156305255946567E-4</v>
      </c>
      <c r="D135" s="277"/>
      <c r="E135" s="6">
        <f t="shared" si="17"/>
        <v>0</v>
      </c>
      <c r="F135" s="277">
        <v>2E-3</v>
      </c>
      <c r="G135" s="6">
        <f t="shared" si="18"/>
        <v>2.3516040820554606E-7</v>
      </c>
      <c r="H135" s="43" t="s">
        <v>318</v>
      </c>
      <c r="I135" s="6">
        <f t="shared" ref="I135:I174" si="19">(F135/B135)-1</f>
        <v>-0.99832495812395305</v>
      </c>
    </row>
    <row r="136" spans="1:9" x14ac:dyDescent="0.35">
      <c r="A136" s="276" t="s">
        <v>770</v>
      </c>
      <c r="B136" s="277">
        <v>2E-3</v>
      </c>
      <c r="C136" s="6">
        <f t="shared" si="16"/>
        <v>1.8687278485672644E-7</v>
      </c>
      <c r="D136" s="277">
        <v>0</v>
      </c>
      <c r="E136" s="6">
        <f t="shared" si="17"/>
        <v>0</v>
      </c>
      <c r="F136" s="277">
        <v>1E-3</v>
      </c>
      <c r="G136" s="6">
        <f t="shared" si="18"/>
        <v>1.1758020410277303E-7</v>
      </c>
      <c r="H136" s="43" t="s">
        <v>318</v>
      </c>
      <c r="I136" s="43" t="s">
        <v>318</v>
      </c>
    </row>
    <row r="137" spans="1:9" x14ac:dyDescent="0.35">
      <c r="A137" s="276" t="s">
        <v>778</v>
      </c>
      <c r="B137" s="277"/>
      <c r="C137" s="6">
        <f t="shared" si="16"/>
        <v>0</v>
      </c>
      <c r="D137" s="277"/>
      <c r="E137" s="6">
        <f t="shared" si="17"/>
        <v>0</v>
      </c>
      <c r="F137" s="277">
        <v>1E-3</v>
      </c>
      <c r="G137" s="6">
        <f t="shared" si="18"/>
        <v>1.1758020410277303E-7</v>
      </c>
      <c r="H137" s="43" t="s">
        <v>318</v>
      </c>
      <c r="I137" s="43" t="s">
        <v>318</v>
      </c>
    </row>
    <row r="138" spans="1:9" x14ac:dyDescent="0.35">
      <c r="A138" s="276" t="s">
        <v>533</v>
      </c>
      <c r="B138" s="277">
        <v>0</v>
      </c>
      <c r="C138" s="6">
        <f t="shared" si="16"/>
        <v>0</v>
      </c>
      <c r="D138" s="277"/>
      <c r="E138" s="6">
        <f t="shared" si="17"/>
        <v>0</v>
      </c>
      <c r="F138" s="277">
        <v>1E-3</v>
      </c>
      <c r="G138" s="6">
        <f t="shared" si="18"/>
        <v>1.1758020410277303E-7</v>
      </c>
      <c r="H138" s="43" t="s">
        <v>318</v>
      </c>
      <c r="I138" s="43" t="s">
        <v>318</v>
      </c>
    </row>
    <row r="139" spans="1:9" x14ac:dyDescent="0.35">
      <c r="A139" s="276" t="s">
        <v>379</v>
      </c>
      <c r="B139" s="277">
        <v>3.0000000000000001E-3</v>
      </c>
      <c r="C139" s="6">
        <f t="shared" si="16"/>
        <v>2.8030917728508967E-7</v>
      </c>
      <c r="D139" s="277">
        <v>0.20799999999999999</v>
      </c>
      <c r="E139" s="6">
        <f t="shared" si="17"/>
        <v>1.9294817106005625E-5</v>
      </c>
      <c r="F139" s="277">
        <v>1E-3</v>
      </c>
      <c r="G139" s="6">
        <f t="shared" si="18"/>
        <v>1.1758020410277303E-7</v>
      </c>
      <c r="H139" s="43" t="s">
        <v>318</v>
      </c>
      <c r="I139" s="6">
        <f t="shared" si="19"/>
        <v>-0.66666666666666674</v>
      </c>
    </row>
    <row r="140" spans="1:9" x14ac:dyDescent="0.35">
      <c r="A140" s="276" t="s">
        <v>434</v>
      </c>
      <c r="B140" s="277">
        <v>0.05</v>
      </c>
      <c r="C140" s="6">
        <f t="shared" si="16"/>
        <v>4.6718196214181613E-6</v>
      </c>
      <c r="D140" s="277">
        <v>0</v>
      </c>
      <c r="E140" s="6">
        <f t="shared" si="17"/>
        <v>0</v>
      </c>
      <c r="F140" s="277">
        <v>0</v>
      </c>
      <c r="G140" s="6">
        <f t="shared" si="18"/>
        <v>0</v>
      </c>
      <c r="H140" s="43" t="s">
        <v>318</v>
      </c>
      <c r="I140" s="43" t="s">
        <v>318</v>
      </c>
    </row>
    <row r="141" spans="1:9" x14ac:dyDescent="0.35">
      <c r="A141" s="276" t="s">
        <v>530</v>
      </c>
      <c r="B141" s="277">
        <v>6.7000000000000004E-2</v>
      </c>
      <c r="C141" s="6">
        <f t="shared" si="16"/>
        <v>6.2602382927003355E-6</v>
      </c>
      <c r="D141" s="277"/>
      <c r="E141" s="6">
        <f t="shared" si="17"/>
        <v>0</v>
      </c>
      <c r="F141" s="277">
        <v>0</v>
      </c>
      <c r="G141" s="6">
        <f t="shared" si="18"/>
        <v>0</v>
      </c>
      <c r="H141" s="43" t="s">
        <v>318</v>
      </c>
      <c r="I141" s="43" t="s">
        <v>318</v>
      </c>
    </row>
    <row r="142" spans="1:9" x14ac:dyDescent="0.35">
      <c r="A142" s="276" t="s">
        <v>435</v>
      </c>
      <c r="B142" s="277"/>
      <c r="C142" s="6">
        <f t="shared" si="16"/>
        <v>0</v>
      </c>
      <c r="D142" s="277">
        <v>5.0000000000000001E-3</v>
      </c>
      <c r="E142" s="6">
        <f t="shared" si="17"/>
        <v>4.6381771889436601E-7</v>
      </c>
      <c r="F142" s="242">
        <v>0</v>
      </c>
      <c r="G142" s="6">
        <f t="shared" si="18"/>
        <v>0</v>
      </c>
      <c r="H142" s="43" t="s">
        <v>318</v>
      </c>
      <c r="I142" s="43" t="s">
        <v>318</v>
      </c>
    </row>
    <row r="143" spans="1:9" x14ac:dyDescent="0.35">
      <c r="A143" s="276" t="s">
        <v>691</v>
      </c>
      <c r="B143" s="277"/>
      <c r="C143" s="6">
        <f t="shared" si="16"/>
        <v>0</v>
      </c>
      <c r="D143" s="277"/>
      <c r="E143" s="6">
        <f t="shared" si="17"/>
        <v>0</v>
      </c>
      <c r="F143" s="242">
        <v>0</v>
      </c>
      <c r="G143" s="6">
        <f t="shared" si="18"/>
        <v>0</v>
      </c>
      <c r="H143" s="43" t="s">
        <v>318</v>
      </c>
      <c r="I143" s="43" t="s">
        <v>318</v>
      </c>
    </row>
    <row r="144" spans="1:9" x14ac:dyDescent="0.35">
      <c r="A144" s="276" t="s">
        <v>438</v>
      </c>
      <c r="B144" s="277">
        <v>1E-3</v>
      </c>
      <c r="C144" s="6">
        <f t="shared" si="16"/>
        <v>9.3436392428363219E-8</v>
      </c>
      <c r="D144" s="277"/>
      <c r="E144" s="6">
        <f t="shared" si="17"/>
        <v>0</v>
      </c>
      <c r="F144" s="242">
        <v>0</v>
      </c>
      <c r="G144" s="6">
        <f t="shared" si="18"/>
        <v>0</v>
      </c>
      <c r="H144" s="43" t="s">
        <v>318</v>
      </c>
      <c r="I144" s="43" t="s">
        <v>318</v>
      </c>
    </row>
    <row r="145" spans="1:9" x14ac:dyDescent="0.35">
      <c r="A145" s="276" t="s">
        <v>532</v>
      </c>
      <c r="B145" s="277">
        <v>8.0000000000000002E-3</v>
      </c>
      <c r="C145" s="6">
        <f t="shared" si="16"/>
        <v>7.4749113942690575E-7</v>
      </c>
      <c r="D145" s="277"/>
      <c r="E145" s="6">
        <f t="shared" si="17"/>
        <v>0</v>
      </c>
      <c r="F145" s="242">
        <v>0</v>
      </c>
      <c r="G145" s="6">
        <f t="shared" si="18"/>
        <v>0</v>
      </c>
      <c r="H145" s="43" t="s">
        <v>318</v>
      </c>
      <c r="I145" s="6">
        <f t="shared" si="19"/>
        <v>-1</v>
      </c>
    </row>
    <row r="146" spans="1:9" x14ac:dyDescent="0.35">
      <c r="A146" s="276" t="s">
        <v>779</v>
      </c>
      <c r="B146" s="277">
        <v>1E-3</v>
      </c>
      <c r="C146" s="6">
        <f t="shared" si="16"/>
        <v>9.3436392428363219E-8</v>
      </c>
      <c r="D146" s="277"/>
      <c r="E146" s="6">
        <f t="shared" si="17"/>
        <v>0</v>
      </c>
      <c r="F146" s="242"/>
      <c r="G146" s="6">
        <f t="shared" si="18"/>
        <v>0</v>
      </c>
      <c r="H146" s="43" t="s">
        <v>318</v>
      </c>
      <c r="I146" s="43" t="s">
        <v>318</v>
      </c>
    </row>
    <row r="147" spans="1:9" x14ac:dyDescent="0.35">
      <c r="A147" s="276" t="s">
        <v>683</v>
      </c>
      <c r="B147" s="277"/>
      <c r="C147" s="6">
        <f t="shared" si="16"/>
        <v>0</v>
      </c>
      <c r="D147" s="277">
        <v>1E-3</v>
      </c>
      <c r="E147" s="6">
        <f t="shared" si="17"/>
        <v>9.2763543778873204E-8</v>
      </c>
      <c r="F147" s="242"/>
      <c r="G147" s="6">
        <f t="shared" si="18"/>
        <v>0</v>
      </c>
      <c r="H147" s="43" t="s">
        <v>318</v>
      </c>
      <c r="I147" s="43" t="s">
        <v>318</v>
      </c>
    </row>
    <row r="148" spans="1:9" x14ac:dyDescent="0.35">
      <c r="A148" s="276" t="s">
        <v>365</v>
      </c>
      <c r="B148" s="277">
        <v>283.47699999999998</v>
      </c>
      <c r="C148" s="6">
        <f t="shared" si="16"/>
        <v>2.6487068216415117E-2</v>
      </c>
      <c r="D148" s="277">
        <v>0</v>
      </c>
      <c r="E148" s="6">
        <f t="shared" si="17"/>
        <v>0</v>
      </c>
      <c r="F148" s="242"/>
      <c r="G148" s="6">
        <f t="shared" si="18"/>
        <v>0</v>
      </c>
      <c r="H148" s="43" t="s">
        <v>318</v>
      </c>
      <c r="I148" s="6">
        <f t="shared" si="19"/>
        <v>-1</v>
      </c>
    </row>
    <row r="149" spans="1:9" x14ac:dyDescent="0.35">
      <c r="A149" s="276" t="s">
        <v>307</v>
      </c>
      <c r="B149" s="277"/>
      <c r="C149" s="6">
        <f t="shared" si="16"/>
        <v>0</v>
      </c>
      <c r="D149" s="277"/>
      <c r="E149" s="6">
        <f t="shared" si="17"/>
        <v>0</v>
      </c>
      <c r="F149" s="242"/>
      <c r="G149" s="6">
        <f t="shared" si="18"/>
        <v>0</v>
      </c>
      <c r="H149" s="43" t="s">
        <v>318</v>
      </c>
      <c r="I149" s="43" t="s">
        <v>318</v>
      </c>
    </row>
    <row r="150" spans="1:9" x14ac:dyDescent="0.35">
      <c r="A150" s="276" t="s">
        <v>418</v>
      </c>
      <c r="B150" s="277">
        <v>2.1000000000000001E-2</v>
      </c>
      <c r="C150" s="6">
        <f t="shared" si="16"/>
        <v>1.9621642409956274E-6</v>
      </c>
      <c r="D150" s="277"/>
      <c r="E150" s="6">
        <f t="shared" si="17"/>
        <v>0</v>
      </c>
      <c r="F150" s="242"/>
      <c r="G150" s="6">
        <f t="shared" si="18"/>
        <v>0</v>
      </c>
      <c r="H150" s="43" t="s">
        <v>318</v>
      </c>
      <c r="I150" s="6">
        <f t="shared" si="19"/>
        <v>-1</v>
      </c>
    </row>
    <row r="151" spans="1:9" x14ac:dyDescent="0.35">
      <c r="A151" s="276" t="s">
        <v>477</v>
      </c>
      <c r="B151" s="277">
        <v>6.5000000000000002E-2</v>
      </c>
      <c r="C151" s="6">
        <f t="shared" si="16"/>
        <v>6.0733655078436089E-6</v>
      </c>
      <c r="D151" s="277"/>
      <c r="E151" s="6">
        <f t="shared" si="17"/>
        <v>0</v>
      </c>
      <c r="F151" s="242"/>
      <c r="G151" s="6">
        <f t="shared" si="18"/>
        <v>0</v>
      </c>
      <c r="H151" s="43" t="s">
        <v>318</v>
      </c>
      <c r="I151" s="43" t="s">
        <v>318</v>
      </c>
    </row>
    <row r="152" spans="1:9" x14ac:dyDescent="0.35">
      <c r="A152" s="276" t="s">
        <v>486</v>
      </c>
      <c r="B152" s="277">
        <v>4.5999999999999999E-2</v>
      </c>
      <c r="C152" s="6">
        <f t="shared" si="16"/>
        <v>4.2980740517047081E-6</v>
      </c>
      <c r="D152" s="277"/>
      <c r="E152" s="6">
        <f t="shared" si="17"/>
        <v>0</v>
      </c>
      <c r="F152" s="242"/>
      <c r="G152" s="6">
        <f t="shared" si="18"/>
        <v>0</v>
      </c>
      <c r="H152" s="43" t="s">
        <v>318</v>
      </c>
      <c r="I152" s="6">
        <f t="shared" si="19"/>
        <v>-1</v>
      </c>
    </row>
    <row r="153" spans="1:9" x14ac:dyDescent="0.35">
      <c r="A153" s="276" t="s">
        <v>309</v>
      </c>
      <c r="B153" s="277"/>
      <c r="C153" s="6">
        <f t="shared" si="16"/>
        <v>0</v>
      </c>
      <c r="D153" s="277">
        <v>8.9559999999999995</v>
      </c>
      <c r="E153" s="6">
        <f t="shared" si="17"/>
        <v>8.3079029808358839E-4</v>
      </c>
      <c r="F153" s="242"/>
      <c r="G153" s="6">
        <f t="shared" si="18"/>
        <v>0</v>
      </c>
      <c r="H153" s="43" t="s">
        <v>318</v>
      </c>
      <c r="I153" s="43" t="s">
        <v>318</v>
      </c>
    </row>
    <row r="154" spans="1:9" x14ac:dyDescent="0.35">
      <c r="A154" s="276" t="s">
        <v>443</v>
      </c>
      <c r="B154" s="277">
        <v>8.8999999999999996E-2</v>
      </c>
      <c r="C154" s="6">
        <f t="shared" si="16"/>
        <v>8.315838926124325E-6</v>
      </c>
      <c r="D154" s="277">
        <v>1.4999999999999999E-2</v>
      </c>
      <c r="E154" s="6">
        <f t="shared" si="17"/>
        <v>1.391453156683098E-6</v>
      </c>
      <c r="F154" s="242"/>
      <c r="G154" s="6">
        <f t="shared" si="18"/>
        <v>0</v>
      </c>
      <c r="H154" s="43" t="s">
        <v>318</v>
      </c>
      <c r="I154" s="6">
        <f t="shared" si="19"/>
        <v>-1</v>
      </c>
    </row>
    <row r="155" spans="1:9" x14ac:dyDescent="0.35">
      <c r="A155" s="276" t="s">
        <v>301</v>
      </c>
      <c r="B155" s="277"/>
      <c r="C155" s="6">
        <f t="shared" si="16"/>
        <v>0</v>
      </c>
      <c r="D155" s="277"/>
      <c r="E155" s="6">
        <f t="shared" si="17"/>
        <v>0</v>
      </c>
      <c r="F155" s="242"/>
      <c r="G155" s="6">
        <f t="shared" si="18"/>
        <v>0</v>
      </c>
      <c r="H155" s="43" t="s">
        <v>318</v>
      </c>
      <c r="I155" s="43" t="s">
        <v>318</v>
      </c>
    </row>
    <row r="156" spans="1:9" x14ac:dyDescent="0.35">
      <c r="A156" s="276" t="s">
        <v>445</v>
      </c>
      <c r="B156" s="277">
        <v>6.0000000000000001E-3</v>
      </c>
      <c r="C156" s="6">
        <f t="shared" si="16"/>
        <v>5.6061835457017934E-7</v>
      </c>
      <c r="D156" s="277">
        <v>8.9999999999999993E-3</v>
      </c>
      <c r="E156" s="6">
        <f t="shared" si="17"/>
        <v>8.3487189400985877E-7</v>
      </c>
      <c r="F156" s="242"/>
      <c r="G156" s="6">
        <f t="shared" si="18"/>
        <v>0</v>
      </c>
      <c r="H156" s="43" t="s">
        <v>318</v>
      </c>
      <c r="I156" s="6">
        <f t="shared" si="19"/>
        <v>-1</v>
      </c>
    </row>
    <row r="157" spans="1:9" x14ac:dyDescent="0.35">
      <c r="A157" s="276" t="s">
        <v>706</v>
      </c>
      <c r="B157" s="277"/>
      <c r="C157" s="6">
        <f t="shared" si="16"/>
        <v>0</v>
      </c>
      <c r="D157" s="277">
        <v>2E-3</v>
      </c>
      <c r="E157" s="6">
        <f t="shared" si="17"/>
        <v>1.8552708755774641E-7</v>
      </c>
      <c r="F157" s="242"/>
      <c r="G157" s="6">
        <f t="shared" si="18"/>
        <v>0</v>
      </c>
      <c r="H157" s="6">
        <f t="shared" ref="H157:H170" si="20">(F157/D157)-1</f>
        <v>-1</v>
      </c>
      <c r="I157" s="43" t="s">
        <v>318</v>
      </c>
    </row>
    <row r="158" spans="1:9" x14ac:dyDescent="0.35">
      <c r="A158" s="276" t="s">
        <v>446</v>
      </c>
      <c r="B158" s="277">
        <v>0.02</v>
      </c>
      <c r="C158" s="6">
        <f t="shared" si="16"/>
        <v>1.8687278485672643E-6</v>
      </c>
      <c r="D158" s="277">
        <v>1E-3</v>
      </c>
      <c r="E158" s="6">
        <f t="shared" si="17"/>
        <v>9.2763543778873204E-8</v>
      </c>
      <c r="F158" s="242"/>
      <c r="G158" s="6">
        <f t="shared" si="18"/>
        <v>0</v>
      </c>
      <c r="H158" s="6">
        <f t="shared" si="20"/>
        <v>-1</v>
      </c>
      <c r="I158" s="6">
        <f t="shared" si="19"/>
        <v>-1</v>
      </c>
    </row>
    <row r="159" spans="1:9" x14ac:dyDescent="0.35">
      <c r="A159" s="276" t="s">
        <v>565</v>
      </c>
      <c r="B159" s="277"/>
      <c r="C159" s="6">
        <f t="shared" si="16"/>
        <v>0</v>
      </c>
      <c r="D159" s="277"/>
      <c r="E159" s="6">
        <f t="shared" si="17"/>
        <v>0</v>
      </c>
      <c r="F159" s="242"/>
      <c r="G159" s="6">
        <f t="shared" si="18"/>
        <v>0</v>
      </c>
      <c r="H159" s="43" t="s">
        <v>318</v>
      </c>
      <c r="I159" s="43" t="s">
        <v>318</v>
      </c>
    </row>
    <row r="160" spans="1:9" x14ac:dyDescent="0.35">
      <c r="A160" s="276" t="s">
        <v>780</v>
      </c>
      <c r="B160" s="277">
        <v>8.0000000000000002E-3</v>
      </c>
      <c r="C160" s="6">
        <f t="shared" si="16"/>
        <v>7.4749113942690575E-7</v>
      </c>
      <c r="D160" s="277"/>
      <c r="E160" s="6">
        <f t="shared" si="17"/>
        <v>0</v>
      </c>
      <c r="F160" s="242"/>
      <c r="G160" s="6">
        <f t="shared" si="18"/>
        <v>0</v>
      </c>
      <c r="H160" s="43" t="s">
        <v>318</v>
      </c>
      <c r="I160" s="43" t="s">
        <v>318</v>
      </c>
    </row>
    <row r="161" spans="1:9" x14ac:dyDescent="0.35">
      <c r="A161" s="276" t="s">
        <v>459</v>
      </c>
      <c r="B161" s="277">
        <v>6.2E-2</v>
      </c>
      <c r="C161" s="6">
        <f t="shared" si="16"/>
        <v>5.7930563305585194E-6</v>
      </c>
      <c r="D161" s="277">
        <v>0.20300000000000001</v>
      </c>
      <c r="E161" s="6">
        <f t="shared" si="17"/>
        <v>1.8830999387111262E-5</v>
      </c>
      <c r="F161" s="242"/>
      <c r="G161" s="6">
        <f t="shared" si="18"/>
        <v>0</v>
      </c>
      <c r="H161" s="43" t="s">
        <v>318</v>
      </c>
      <c r="I161" s="43" t="s">
        <v>318</v>
      </c>
    </row>
    <row r="162" spans="1:9" x14ac:dyDescent="0.35">
      <c r="A162" s="276" t="s">
        <v>531</v>
      </c>
      <c r="B162" s="277"/>
      <c r="C162" s="6">
        <f t="shared" si="16"/>
        <v>0</v>
      </c>
      <c r="D162" s="277">
        <v>1.843</v>
      </c>
      <c r="E162" s="6">
        <f t="shared" si="17"/>
        <v>1.709632111844633E-4</v>
      </c>
      <c r="F162" s="242"/>
      <c r="G162" s="6">
        <f t="shared" si="18"/>
        <v>0</v>
      </c>
      <c r="H162" s="6">
        <f t="shared" si="20"/>
        <v>-1</v>
      </c>
      <c r="I162" s="43" t="s">
        <v>318</v>
      </c>
    </row>
    <row r="163" spans="1:9" x14ac:dyDescent="0.35">
      <c r="A163" s="276" t="s">
        <v>569</v>
      </c>
      <c r="B163" s="277"/>
      <c r="C163" s="6">
        <f t="shared" si="16"/>
        <v>0</v>
      </c>
      <c r="D163" s="277">
        <v>1E-3</v>
      </c>
      <c r="E163" s="6">
        <f t="shared" si="17"/>
        <v>9.2763543778873204E-8</v>
      </c>
      <c r="F163" s="242"/>
      <c r="G163" s="6">
        <f t="shared" si="18"/>
        <v>0</v>
      </c>
      <c r="H163" s="6">
        <f t="shared" si="20"/>
        <v>-1</v>
      </c>
      <c r="I163" s="43" t="s">
        <v>318</v>
      </c>
    </row>
    <row r="164" spans="1:9" x14ac:dyDescent="0.35">
      <c r="A164" s="276" t="s">
        <v>705</v>
      </c>
      <c r="B164" s="277"/>
      <c r="C164" s="6">
        <f t="shared" ref="C164:C174" si="21">B164/$B$174</f>
        <v>0</v>
      </c>
      <c r="D164" s="277">
        <v>8.0000000000000002E-3</v>
      </c>
      <c r="E164" s="6">
        <f t="shared" ref="E164:E174" si="22">D164/$D$174</f>
        <v>7.4210835023098564E-7</v>
      </c>
      <c r="F164" s="242"/>
      <c r="G164" s="6">
        <f t="shared" ref="G164:G174" si="23">F164/$F$174</f>
        <v>0</v>
      </c>
      <c r="H164" s="6">
        <f t="shared" si="20"/>
        <v>-1</v>
      </c>
      <c r="I164" s="43" t="s">
        <v>318</v>
      </c>
    </row>
    <row r="165" spans="1:9" x14ac:dyDescent="0.35">
      <c r="A165" s="276" t="s">
        <v>707</v>
      </c>
      <c r="B165" s="277"/>
      <c r="C165" s="6">
        <f t="shared" si="21"/>
        <v>0</v>
      </c>
      <c r="D165" s="277">
        <v>1E-3</v>
      </c>
      <c r="E165" s="6">
        <f t="shared" si="22"/>
        <v>9.2763543778873204E-8</v>
      </c>
      <c r="F165" s="242"/>
      <c r="G165" s="6">
        <f t="shared" si="23"/>
        <v>0</v>
      </c>
      <c r="H165" s="43" t="s">
        <v>318</v>
      </c>
      <c r="I165" s="43" t="s">
        <v>318</v>
      </c>
    </row>
    <row r="166" spans="1:9" x14ac:dyDescent="0.35">
      <c r="A166" s="276" t="s">
        <v>313</v>
      </c>
      <c r="B166" s="277">
        <v>275.19099999999997</v>
      </c>
      <c r="C166" s="6">
        <f t="shared" si="21"/>
        <v>2.57128542687537E-2</v>
      </c>
      <c r="D166" s="277"/>
      <c r="E166" s="6">
        <f t="shared" si="22"/>
        <v>0</v>
      </c>
      <c r="F166" s="242"/>
      <c r="G166" s="6">
        <f t="shared" si="23"/>
        <v>0</v>
      </c>
      <c r="H166" s="43" t="s">
        <v>318</v>
      </c>
      <c r="I166" s="6">
        <f t="shared" si="19"/>
        <v>-1</v>
      </c>
    </row>
    <row r="167" spans="1:9" x14ac:dyDescent="0.35">
      <c r="A167" s="276" t="s">
        <v>708</v>
      </c>
      <c r="B167" s="277"/>
      <c r="C167" s="6">
        <f t="shared" si="21"/>
        <v>0</v>
      </c>
      <c r="D167" s="277"/>
      <c r="E167" s="6">
        <f t="shared" si="22"/>
        <v>0</v>
      </c>
      <c r="F167" s="242"/>
      <c r="G167" s="6">
        <f t="shared" si="23"/>
        <v>0</v>
      </c>
      <c r="H167" s="43" t="s">
        <v>318</v>
      </c>
      <c r="I167" s="43" t="s">
        <v>318</v>
      </c>
    </row>
    <row r="168" spans="1:9" x14ac:dyDescent="0.35">
      <c r="A168" s="276" t="s">
        <v>414</v>
      </c>
      <c r="B168" s="277"/>
      <c r="C168" s="6">
        <f t="shared" si="21"/>
        <v>0</v>
      </c>
      <c r="D168" s="277">
        <v>4.0000000000000001E-3</v>
      </c>
      <c r="E168" s="6">
        <f t="shared" si="22"/>
        <v>3.7105417511549282E-7</v>
      </c>
      <c r="F168" s="242"/>
      <c r="G168" s="6">
        <f t="shared" si="23"/>
        <v>0</v>
      </c>
      <c r="H168" s="6">
        <f t="shared" si="20"/>
        <v>-1</v>
      </c>
      <c r="I168" s="43" t="s">
        <v>318</v>
      </c>
    </row>
    <row r="169" spans="1:9" x14ac:dyDescent="0.35">
      <c r="A169" s="276" t="s">
        <v>781</v>
      </c>
      <c r="B169" s="277">
        <v>9.4E-2</v>
      </c>
      <c r="C169" s="6">
        <f t="shared" si="21"/>
        <v>8.783020888266142E-6</v>
      </c>
      <c r="D169" s="277"/>
      <c r="E169" s="6">
        <f t="shared" si="22"/>
        <v>0</v>
      </c>
      <c r="F169" s="242"/>
      <c r="G169" s="6">
        <f t="shared" si="23"/>
        <v>0</v>
      </c>
      <c r="H169" s="43" t="s">
        <v>318</v>
      </c>
      <c r="I169" s="43" t="s">
        <v>318</v>
      </c>
    </row>
    <row r="170" spans="1:9" x14ac:dyDescent="0.35">
      <c r="A170" s="276" t="s">
        <v>480</v>
      </c>
      <c r="B170" s="277">
        <v>1E-3</v>
      </c>
      <c r="C170" s="6">
        <f t="shared" si="21"/>
        <v>9.3436392428363219E-8</v>
      </c>
      <c r="D170" s="277">
        <v>1E-3</v>
      </c>
      <c r="E170" s="6">
        <f t="shared" si="22"/>
        <v>9.2763543778873204E-8</v>
      </c>
      <c r="F170" s="242"/>
      <c r="G170" s="6">
        <f t="shared" si="23"/>
        <v>0</v>
      </c>
      <c r="H170" s="6">
        <f t="shared" si="20"/>
        <v>-1</v>
      </c>
      <c r="I170" s="43" t="s">
        <v>318</v>
      </c>
    </row>
    <row r="171" spans="1:9" x14ac:dyDescent="0.35">
      <c r="A171" s="276" t="s">
        <v>563</v>
      </c>
      <c r="B171" s="277"/>
      <c r="C171" s="6">
        <f t="shared" si="21"/>
        <v>0</v>
      </c>
      <c r="D171" s="277"/>
      <c r="E171" s="6">
        <f t="shared" si="22"/>
        <v>0</v>
      </c>
      <c r="F171" s="242"/>
      <c r="G171" s="6">
        <f t="shared" si="23"/>
        <v>0</v>
      </c>
      <c r="H171" s="43" t="s">
        <v>318</v>
      </c>
      <c r="I171" s="43" t="s">
        <v>318</v>
      </c>
    </row>
    <row r="172" spans="1:9" x14ac:dyDescent="0.35">
      <c r="A172" s="276" t="s">
        <v>410</v>
      </c>
      <c r="B172" s="277">
        <v>0.66800000000000004</v>
      </c>
      <c r="C172" s="6">
        <f t="shared" si="21"/>
        <v>6.2415510142146629E-5</v>
      </c>
      <c r="D172" s="277">
        <v>7.5999999999999998E-2</v>
      </c>
      <c r="E172" s="6">
        <f t="shared" si="22"/>
        <v>7.0500293271943632E-6</v>
      </c>
      <c r="F172" s="242"/>
      <c r="G172" s="6">
        <f t="shared" si="23"/>
        <v>0</v>
      </c>
      <c r="H172" s="43" t="s">
        <v>318</v>
      </c>
      <c r="I172" s="6">
        <f t="shared" si="19"/>
        <v>-1</v>
      </c>
    </row>
    <row r="173" spans="1:9" x14ac:dyDescent="0.35">
      <c r="A173" s="276" t="s">
        <v>709</v>
      </c>
      <c r="B173" s="277">
        <v>6.0000000000000001E-3</v>
      </c>
      <c r="C173" s="6">
        <f t="shared" si="21"/>
        <v>5.6061835457017934E-7</v>
      </c>
      <c r="D173" s="277"/>
      <c r="E173" s="6">
        <f t="shared" si="22"/>
        <v>0</v>
      </c>
      <c r="F173" s="242"/>
      <c r="G173" s="6">
        <f t="shared" si="23"/>
        <v>0</v>
      </c>
      <c r="H173" s="43" t="s">
        <v>318</v>
      </c>
      <c r="I173" s="43" t="s">
        <v>318</v>
      </c>
    </row>
    <row r="174" spans="1:9" x14ac:dyDescent="0.35">
      <c r="A174" s="7" t="s">
        <v>264</v>
      </c>
      <c r="B174" s="8">
        <f>SUM(B4:B173)</f>
        <v>10702.468000000004</v>
      </c>
      <c r="C174" s="138">
        <f t="shared" si="21"/>
        <v>1</v>
      </c>
      <c r="D174" s="8">
        <f>SUM(D4:D173)</f>
        <v>10780.097000000003</v>
      </c>
      <c r="E174" s="138">
        <f t="shared" si="22"/>
        <v>1</v>
      </c>
      <c r="F174" s="8">
        <f>SUM(F4:F173)</f>
        <v>8504.8330000000042</v>
      </c>
      <c r="G174" s="138">
        <f t="shared" si="23"/>
        <v>1</v>
      </c>
      <c r="H174" s="51">
        <f t="shared" ref="H174" si="24">(F174/D174)-1</f>
        <v>-0.21106155167249407</v>
      </c>
      <c r="I174" s="51">
        <f t="shared" si="19"/>
        <v>-0.20533908627430597</v>
      </c>
    </row>
  </sheetData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68"/>
  <sheetViews>
    <sheetView zoomScaleNormal="100" workbookViewId="0">
      <selection activeCell="L1" sqref="L1:M1"/>
    </sheetView>
  </sheetViews>
  <sheetFormatPr defaultColWidth="9.1796875" defaultRowHeight="15.5" x14ac:dyDescent="0.35"/>
  <cols>
    <col min="1" max="1" width="32.453125" style="1" customWidth="1"/>
    <col min="2" max="2" width="13.54296875" style="1" bestFit="1" customWidth="1"/>
    <col min="3" max="3" width="9.36328125" style="1" bestFit="1" customWidth="1"/>
    <col min="4" max="4" width="13.54296875" style="1" bestFit="1" customWidth="1"/>
    <col min="5" max="5" width="8.54296875" style="27" bestFit="1" customWidth="1"/>
    <col min="6" max="6" width="13.54296875" style="1" bestFit="1" customWidth="1"/>
    <col min="7" max="7" width="8.26953125" style="1" bestFit="1" customWidth="1"/>
    <col min="8" max="8" width="12.26953125" style="1" bestFit="1" customWidth="1"/>
    <col min="9" max="9" width="13.36328125" style="1" bestFit="1" customWidth="1"/>
    <col min="10" max="10" width="13.36328125" style="1" customWidth="1"/>
    <col min="11" max="16384" width="9.1796875" style="1"/>
  </cols>
  <sheetData>
    <row r="1" spans="1:13" x14ac:dyDescent="0.35">
      <c r="A1" s="9" t="s">
        <v>498</v>
      </c>
      <c r="E1" s="1"/>
      <c r="L1" s="296" t="s">
        <v>317</v>
      </c>
      <c r="M1" s="296"/>
    </row>
    <row r="2" spans="1:13" ht="13.5" customHeight="1" x14ac:dyDescent="0.35">
      <c r="A2" s="303" t="s">
        <v>537</v>
      </c>
      <c r="B2" s="306">
        <v>44593</v>
      </c>
      <c r="C2" s="306"/>
      <c r="D2" s="306">
        <v>44927</v>
      </c>
      <c r="E2" s="306"/>
      <c r="F2" s="306">
        <v>44978</v>
      </c>
      <c r="G2" s="306"/>
      <c r="H2" s="303" t="s">
        <v>297</v>
      </c>
      <c r="I2" s="308" t="s">
        <v>540</v>
      </c>
      <c r="J2" s="310"/>
      <c r="K2" s="311"/>
    </row>
    <row r="3" spans="1:13" ht="14" customHeight="1" x14ac:dyDescent="0.35">
      <c r="A3" s="304"/>
      <c r="B3" s="77" t="s">
        <v>298</v>
      </c>
      <c r="C3" s="2" t="s">
        <v>299</v>
      </c>
      <c r="D3" s="2" t="s">
        <v>298</v>
      </c>
      <c r="E3" s="2" t="s">
        <v>299</v>
      </c>
      <c r="F3" s="2" t="s">
        <v>298</v>
      </c>
      <c r="G3" s="2" t="s">
        <v>299</v>
      </c>
      <c r="H3" s="304"/>
      <c r="I3" s="309"/>
      <c r="J3" s="310"/>
      <c r="K3" s="311"/>
    </row>
    <row r="4" spans="1:13" x14ac:dyDescent="0.35">
      <c r="A4" s="101" t="s">
        <v>578</v>
      </c>
      <c r="B4" s="217">
        <v>1237.0319999999999</v>
      </c>
      <c r="C4" s="65">
        <f>B4/$B$266</f>
        <v>0.1553390743261289</v>
      </c>
      <c r="D4" s="217">
        <v>430.12599999999998</v>
      </c>
      <c r="E4" s="65">
        <f>D4/$D$266</f>
        <v>5.5154909118513416E-2</v>
      </c>
      <c r="F4" s="217">
        <v>2000.9079999999999</v>
      </c>
      <c r="G4" s="65">
        <f>F4/$F$266</f>
        <v>0.24725467958101432</v>
      </c>
      <c r="H4" s="65">
        <f>(F4/D4)-1</f>
        <v>3.6519113004096475</v>
      </c>
      <c r="I4" s="272">
        <f>(F4/B4)-1</f>
        <v>0.61750706529822996</v>
      </c>
      <c r="J4" s="130"/>
      <c r="K4" s="49"/>
    </row>
    <row r="5" spans="1:13" x14ac:dyDescent="0.35">
      <c r="A5" s="102" t="s">
        <v>263</v>
      </c>
      <c r="B5" s="219">
        <v>982.55399999999997</v>
      </c>
      <c r="C5" s="63">
        <f t="shared" ref="C5:C68" si="0">B5/$B$266</f>
        <v>0.12338325025984392</v>
      </c>
      <c r="D5" s="219">
        <v>1224.8879999999999</v>
      </c>
      <c r="E5" s="63">
        <f t="shared" ref="E5:E68" si="1">D5/$D$266</f>
        <v>0.15706696716859167</v>
      </c>
      <c r="F5" s="219">
        <v>1192.299</v>
      </c>
      <c r="G5" s="63">
        <f t="shared" ref="G5:G68" si="2">F5/$F$266</f>
        <v>0.14733386403061202</v>
      </c>
      <c r="H5" s="63">
        <f t="shared" ref="H5:H68" si="3">(F5/D5)-1</f>
        <v>-2.6605697827066566E-2</v>
      </c>
      <c r="I5" s="271">
        <f t="shared" ref="I5:I68" si="4">(F5/B5)-1</f>
        <v>0.2134691833731277</v>
      </c>
      <c r="J5" s="130"/>
      <c r="K5" s="49"/>
    </row>
    <row r="6" spans="1:13" x14ac:dyDescent="0.35">
      <c r="A6" s="102" t="s">
        <v>797</v>
      </c>
      <c r="B6" s="219">
        <v>1160.7629999999999</v>
      </c>
      <c r="C6" s="63">
        <f t="shared" si="0"/>
        <v>0.14576166981292346</v>
      </c>
      <c r="D6" s="219">
        <v>1497.501</v>
      </c>
      <c r="E6" s="63">
        <f t="shared" si="1"/>
        <v>0.19202403844427671</v>
      </c>
      <c r="F6" s="219">
        <v>1024.4380000000001</v>
      </c>
      <c r="G6" s="63">
        <f t="shared" si="2"/>
        <v>0.12659107237345005</v>
      </c>
      <c r="H6" s="63">
        <f t="shared" si="3"/>
        <v>-0.3159016254413185</v>
      </c>
      <c r="I6" s="271">
        <f t="shared" si="4"/>
        <v>-0.11744430172222908</v>
      </c>
      <c r="J6" s="130"/>
      <c r="K6" s="49"/>
    </row>
    <row r="7" spans="1:13" x14ac:dyDescent="0.35">
      <c r="A7" s="102" t="s">
        <v>482</v>
      </c>
      <c r="B7" s="219">
        <v>547.16700000000003</v>
      </c>
      <c r="C7" s="63">
        <f t="shared" si="0"/>
        <v>6.8709956801283209E-2</v>
      </c>
      <c r="D7" s="219">
        <v>1248.3499999999999</v>
      </c>
      <c r="E7" s="63">
        <f t="shared" si="1"/>
        <v>0.16007549136321966</v>
      </c>
      <c r="F7" s="219">
        <v>736.48299999999995</v>
      </c>
      <c r="G7" s="63">
        <f t="shared" si="2"/>
        <v>9.1008116406083722E-2</v>
      </c>
      <c r="H7" s="63">
        <f t="shared" si="3"/>
        <v>-0.41003484599671569</v>
      </c>
      <c r="I7" s="271">
        <f t="shared" si="4"/>
        <v>0.34599308803345208</v>
      </c>
      <c r="J7" s="130"/>
      <c r="K7" s="49"/>
    </row>
    <row r="8" spans="1:13" x14ac:dyDescent="0.35">
      <c r="A8" s="102" t="s">
        <v>782</v>
      </c>
      <c r="B8" s="219">
        <v>1464.9760000000001</v>
      </c>
      <c r="C8" s="63">
        <f t="shared" si="0"/>
        <v>0.1839629174912169</v>
      </c>
      <c r="D8" s="219">
        <v>31.971</v>
      </c>
      <c r="E8" s="63">
        <f t="shared" si="1"/>
        <v>4.099630339546999E-3</v>
      </c>
      <c r="F8" s="219">
        <v>706.65</v>
      </c>
      <c r="G8" s="63">
        <f t="shared" si="2"/>
        <v>8.7321615649457035E-2</v>
      </c>
      <c r="H8" s="63">
        <f t="shared" si="3"/>
        <v>21.102843201651496</v>
      </c>
      <c r="I8" s="271">
        <f t="shared" si="4"/>
        <v>-0.51763714900448887</v>
      </c>
      <c r="J8" s="130"/>
      <c r="K8" s="49"/>
    </row>
    <row r="9" spans="1:13" x14ac:dyDescent="0.35">
      <c r="A9" s="102" t="s">
        <v>80</v>
      </c>
      <c r="B9" s="219">
        <v>315.08</v>
      </c>
      <c r="C9" s="63">
        <f t="shared" si="0"/>
        <v>3.9565860494050829E-2</v>
      </c>
      <c r="D9" s="219">
        <v>504.98700000000002</v>
      </c>
      <c r="E9" s="63">
        <f t="shared" si="1"/>
        <v>6.4754309414057132E-2</v>
      </c>
      <c r="F9" s="219">
        <v>606.29600000000005</v>
      </c>
      <c r="G9" s="63">
        <f t="shared" si="2"/>
        <v>7.4920747586221192E-2</v>
      </c>
      <c r="H9" s="63">
        <f t="shared" si="3"/>
        <v>0.20061704558731219</v>
      </c>
      <c r="I9" s="271">
        <f t="shared" si="4"/>
        <v>0.92426050526850356</v>
      </c>
      <c r="J9" s="130"/>
      <c r="K9" s="49"/>
    </row>
    <row r="10" spans="1:13" x14ac:dyDescent="0.35">
      <c r="A10" s="102" t="s">
        <v>123</v>
      </c>
      <c r="B10" s="219">
        <v>45.765999999999998</v>
      </c>
      <c r="C10" s="63">
        <f t="shared" si="0"/>
        <v>5.7470203483900289E-3</v>
      </c>
      <c r="D10" s="219">
        <v>154.43299999999999</v>
      </c>
      <c r="E10" s="63">
        <f t="shared" si="1"/>
        <v>1.9802890501619021E-2</v>
      </c>
      <c r="F10" s="219">
        <v>139.267</v>
      </c>
      <c r="G10" s="63">
        <f t="shared" si="2"/>
        <v>1.7209395664972663E-2</v>
      </c>
      <c r="H10" s="63">
        <f t="shared" si="3"/>
        <v>-9.820439931879843E-2</v>
      </c>
      <c r="I10" s="271">
        <f t="shared" si="4"/>
        <v>2.0430232049993444</v>
      </c>
      <c r="J10" s="130"/>
      <c r="K10" s="49"/>
    </row>
    <row r="11" spans="1:13" x14ac:dyDescent="0.35">
      <c r="A11" s="102" t="s">
        <v>47</v>
      </c>
      <c r="B11" s="219">
        <v>93.825000000000003</v>
      </c>
      <c r="C11" s="63">
        <f t="shared" si="0"/>
        <v>1.1781981912067791E-2</v>
      </c>
      <c r="D11" s="219">
        <v>98.91</v>
      </c>
      <c r="E11" s="63">
        <f t="shared" si="1"/>
        <v>1.2683195298382712E-2</v>
      </c>
      <c r="F11" s="219">
        <v>115.55500000000001</v>
      </c>
      <c r="G11" s="63">
        <f t="shared" si="2"/>
        <v>1.4279274458887723E-2</v>
      </c>
      <c r="H11" s="63">
        <f t="shared" si="3"/>
        <v>0.16828429885754748</v>
      </c>
      <c r="I11" s="271">
        <f t="shared" si="4"/>
        <v>0.23160138555822019</v>
      </c>
      <c r="J11" s="130"/>
      <c r="K11" s="49"/>
    </row>
    <row r="12" spans="1:13" x14ac:dyDescent="0.35">
      <c r="A12" s="102" t="s">
        <v>0</v>
      </c>
      <c r="B12" s="219">
        <v>123.396</v>
      </c>
      <c r="C12" s="63">
        <f t="shared" si="0"/>
        <v>1.5495331095353233E-2</v>
      </c>
      <c r="D12" s="219">
        <v>103.148</v>
      </c>
      <c r="E12" s="63">
        <f t="shared" si="1"/>
        <v>1.3226632581514306E-2</v>
      </c>
      <c r="F12" s="219">
        <v>106.916</v>
      </c>
      <c r="G12" s="63">
        <f t="shared" si="2"/>
        <v>1.3211742529933275E-2</v>
      </c>
      <c r="H12" s="63">
        <f t="shared" si="3"/>
        <v>3.6530034513514664E-2</v>
      </c>
      <c r="I12" s="271">
        <f t="shared" si="4"/>
        <v>-0.13355376187234602</v>
      </c>
      <c r="J12" s="130"/>
      <c r="K12" s="49"/>
    </row>
    <row r="13" spans="1:13" x14ac:dyDescent="0.35">
      <c r="A13" s="102" t="s">
        <v>37</v>
      </c>
      <c r="B13" s="219">
        <v>95.507000000000005</v>
      </c>
      <c r="C13" s="63">
        <f t="shared" si="0"/>
        <v>1.1993197404485569E-2</v>
      </c>
      <c r="D13" s="219">
        <v>89.18</v>
      </c>
      <c r="E13" s="63">
        <f t="shared" si="1"/>
        <v>1.1435520743198568E-2</v>
      </c>
      <c r="F13" s="219">
        <v>87.802000000000007</v>
      </c>
      <c r="G13" s="63">
        <f t="shared" si="2"/>
        <v>1.0849801878233393E-2</v>
      </c>
      <c r="H13" s="63">
        <f t="shared" si="3"/>
        <v>-1.5451895043731789E-2</v>
      </c>
      <c r="I13" s="271">
        <f t="shared" si="4"/>
        <v>-8.0674714942360226E-2</v>
      </c>
      <c r="J13" s="130"/>
      <c r="K13" s="49"/>
    </row>
    <row r="14" spans="1:13" x14ac:dyDescent="0.35">
      <c r="A14" s="102" t="s">
        <v>11</v>
      </c>
      <c r="B14" s="219">
        <v>72.661000000000001</v>
      </c>
      <c r="C14" s="63">
        <f t="shared" si="0"/>
        <v>9.1243334688276868E-3</v>
      </c>
      <c r="D14" s="219">
        <v>134.595</v>
      </c>
      <c r="E14" s="63">
        <f t="shared" si="1"/>
        <v>1.7259070581193216E-2</v>
      </c>
      <c r="F14" s="219">
        <v>83.409000000000006</v>
      </c>
      <c r="G14" s="63">
        <f t="shared" si="2"/>
        <v>1.0306953427730223E-2</v>
      </c>
      <c r="H14" s="63">
        <f t="shared" si="3"/>
        <v>-0.38029644489022618</v>
      </c>
      <c r="I14" s="271">
        <f t="shared" si="4"/>
        <v>0.1479197919103783</v>
      </c>
      <c r="J14" s="130"/>
      <c r="K14" s="49"/>
    </row>
    <row r="15" spans="1:13" x14ac:dyDescent="0.35">
      <c r="A15" s="102" t="s">
        <v>185</v>
      </c>
      <c r="B15" s="219">
        <v>21.286000000000001</v>
      </c>
      <c r="C15" s="63">
        <f t="shared" si="0"/>
        <v>2.6729684730111914E-3</v>
      </c>
      <c r="D15" s="219">
        <v>72.176000000000002</v>
      </c>
      <c r="E15" s="63">
        <f t="shared" si="1"/>
        <v>9.2551036685478792E-3</v>
      </c>
      <c r="F15" s="219">
        <v>75.582999999999998</v>
      </c>
      <c r="G15" s="63">
        <f t="shared" si="2"/>
        <v>9.3398849156342053E-3</v>
      </c>
      <c r="H15" s="63">
        <f t="shared" si="3"/>
        <v>4.7204056750166146E-2</v>
      </c>
      <c r="I15" s="271">
        <f t="shared" si="4"/>
        <v>2.5508315324626514</v>
      </c>
      <c r="J15" s="130"/>
      <c r="K15" s="49"/>
    </row>
    <row r="16" spans="1:13" x14ac:dyDescent="0.35">
      <c r="A16" s="102" t="s">
        <v>2</v>
      </c>
      <c r="B16" s="219">
        <v>71.754999999999995</v>
      </c>
      <c r="C16" s="63">
        <f t="shared" si="0"/>
        <v>9.0105634116751862E-3</v>
      </c>
      <c r="D16" s="219">
        <v>74.575999999999993</v>
      </c>
      <c r="E16" s="63">
        <f t="shared" si="1"/>
        <v>9.5628548435162178E-3</v>
      </c>
      <c r="F16" s="219">
        <v>71.444000000000003</v>
      </c>
      <c r="G16" s="63">
        <f t="shared" si="2"/>
        <v>8.8284235596968932E-3</v>
      </c>
      <c r="H16" s="63">
        <f t="shared" si="3"/>
        <v>-4.1997425445183367E-2</v>
      </c>
      <c r="I16" s="271">
        <f t="shared" si="4"/>
        <v>-4.3341927391817858E-3</v>
      </c>
      <c r="J16" s="130"/>
      <c r="K16" s="49"/>
    </row>
    <row r="17" spans="1:11" x14ac:dyDescent="0.35">
      <c r="A17" s="102" t="s">
        <v>64</v>
      </c>
      <c r="B17" s="219">
        <v>71.991</v>
      </c>
      <c r="C17" s="63">
        <f t="shared" si="0"/>
        <v>9.0401988791012234E-3</v>
      </c>
      <c r="D17" s="219">
        <v>82.311999999999998</v>
      </c>
      <c r="E17" s="63">
        <f t="shared" si="1"/>
        <v>1.0554839464164167E-2</v>
      </c>
      <c r="F17" s="219">
        <v>67.709000000000003</v>
      </c>
      <c r="G17" s="63">
        <f t="shared" si="2"/>
        <v>8.3668849840926717E-3</v>
      </c>
      <c r="H17" s="63">
        <f t="shared" si="3"/>
        <v>-0.17741034114102439</v>
      </c>
      <c r="I17" s="271">
        <f t="shared" si="4"/>
        <v>-5.9479657179369649E-2</v>
      </c>
      <c r="J17" s="130"/>
      <c r="K17" s="49"/>
    </row>
    <row r="18" spans="1:11" x14ac:dyDescent="0.35">
      <c r="A18" s="102" t="s">
        <v>157</v>
      </c>
      <c r="B18" s="219">
        <v>32.134999999999998</v>
      </c>
      <c r="C18" s="63">
        <f t="shared" si="0"/>
        <v>4.0353209565073111E-3</v>
      </c>
      <c r="D18" s="219">
        <v>89.805999999999997</v>
      </c>
      <c r="E18" s="63">
        <f t="shared" si="1"/>
        <v>1.1515792508002809E-2</v>
      </c>
      <c r="F18" s="219">
        <v>65.941000000000003</v>
      </c>
      <c r="G18" s="63">
        <f t="shared" si="2"/>
        <v>8.1484110345161637E-3</v>
      </c>
      <c r="H18" s="63">
        <f t="shared" si="3"/>
        <v>-0.26573948288533056</v>
      </c>
      <c r="I18" s="271">
        <f t="shared" si="4"/>
        <v>1.0519993776256422</v>
      </c>
      <c r="J18" s="130"/>
      <c r="K18" s="49"/>
    </row>
    <row r="19" spans="1:11" x14ac:dyDescent="0.35">
      <c r="A19" s="102" t="s">
        <v>216</v>
      </c>
      <c r="B19" s="219">
        <v>21.62</v>
      </c>
      <c r="C19" s="63">
        <f t="shared" si="0"/>
        <v>2.7149101938599056E-3</v>
      </c>
      <c r="D19" s="219">
        <v>68.912000000000006</v>
      </c>
      <c r="E19" s="63">
        <f t="shared" si="1"/>
        <v>8.8365620705909368E-3</v>
      </c>
      <c r="F19" s="219">
        <v>59.646999999999998</v>
      </c>
      <c r="G19" s="63">
        <f t="shared" si="2"/>
        <v>7.3706536597228671E-3</v>
      </c>
      <c r="H19" s="63">
        <f t="shared" si="3"/>
        <v>-0.13444683074065489</v>
      </c>
      <c r="I19" s="271">
        <f t="shared" si="4"/>
        <v>1.7588806660499534</v>
      </c>
      <c r="J19" s="130"/>
      <c r="K19" s="49"/>
    </row>
    <row r="20" spans="1:11" x14ac:dyDescent="0.35">
      <c r="A20" s="102" t="s">
        <v>129</v>
      </c>
      <c r="B20" s="219">
        <v>63.771999999999998</v>
      </c>
      <c r="C20" s="63">
        <f t="shared" si="0"/>
        <v>8.0081060537851006E-3</v>
      </c>
      <c r="D20" s="219">
        <v>83.691999999999993</v>
      </c>
      <c r="E20" s="63">
        <f t="shared" si="1"/>
        <v>1.0731796389770962E-2</v>
      </c>
      <c r="F20" s="219">
        <v>59.103000000000002</v>
      </c>
      <c r="G20" s="63">
        <f t="shared" si="2"/>
        <v>7.3034309060070182E-3</v>
      </c>
      <c r="H20" s="63">
        <f t="shared" si="3"/>
        <v>-0.29380346986569794</v>
      </c>
      <c r="I20" s="271">
        <f t="shared" si="4"/>
        <v>-7.3213949695791203E-2</v>
      </c>
      <c r="J20" s="130"/>
      <c r="K20" s="49"/>
    </row>
    <row r="21" spans="1:11" x14ac:dyDescent="0.35">
      <c r="A21" s="102" t="s">
        <v>62</v>
      </c>
      <c r="B21" s="219">
        <v>20.305</v>
      </c>
      <c r="C21" s="63">
        <f t="shared" si="0"/>
        <v>2.5497803647699067E-3</v>
      </c>
      <c r="D21" s="219">
        <v>22.207999999999998</v>
      </c>
      <c r="E21" s="63">
        <f t="shared" si="1"/>
        <v>2.8477242057070393E-3</v>
      </c>
      <c r="F21" s="219">
        <v>54.283000000000001</v>
      </c>
      <c r="G21" s="63">
        <f t="shared" si="2"/>
        <v>6.7078175366864458E-3</v>
      </c>
      <c r="H21" s="63">
        <f t="shared" si="3"/>
        <v>1.4442993515850144</v>
      </c>
      <c r="I21" s="271">
        <f t="shared" si="4"/>
        <v>1.6733809406550111</v>
      </c>
      <c r="J21" s="130"/>
      <c r="K21" s="49"/>
    </row>
    <row r="22" spans="1:11" x14ac:dyDescent="0.35">
      <c r="A22" s="102" t="s">
        <v>219</v>
      </c>
      <c r="B22" s="219">
        <v>27.687999999999999</v>
      </c>
      <c r="C22" s="63">
        <f t="shared" si="0"/>
        <v>3.4768933139497252E-3</v>
      </c>
      <c r="D22" s="219">
        <v>114.369</v>
      </c>
      <c r="E22" s="63">
        <f t="shared" si="1"/>
        <v>1.4665497554147533E-2</v>
      </c>
      <c r="F22" s="219">
        <v>52.901000000000003</v>
      </c>
      <c r="G22" s="63">
        <f t="shared" si="2"/>
        <v>6.5370420851509617E-3</v>
      </c>
      <c r="H22" s="63">
        <f t="shared" si="3"/>
        <v>-0.53745333088511749</v>
      </c>
      <c r="I22" s="271">
        <f t="shared" si="4"/>
        <v>0.91061109505923166</v>
      </c>
      <c r="J22" s="130"/>
      <c r="K22" s="49"/>
    </row>
    <row r="23" spans="1:11" x14ac:dyDescent="0.35">
      <c r="A23" s="102" t="s">
        <v>1</v>
      </c>
      <c r="B23" s="219">
        <v>43.737000000000002</v>
      </c>
      <c r="C23" s="63">
        <f t="shared" si="0"/>
        <v>5.4922306729348145E-3</v>
      </c>
      <c r="D23" s="219">
        <v>28.675000000000001</v>
      </c>
      <c r="E23" s="63">
        <f t="shared" si="1"/>
        <v>3.676985392590479E-3</v>
      </c>
      <c r="F23" s="219">
        <v>45.784999999999997</v>
      </c>
      <c r="G23" s="63">
        <f t="shared" si="2"/>
        <v>5.6577091523532025E-3</v>
      </c>
      <c r="H23" s="63">
        <f t="shared" si="3"/>
        <v>0.59668700959023524</v>
      </c>
      <c r="I23" s="271">
        <f t="shared" si="4"/>
        <v>4.6825342387452062E-2</v>
      </c>
      <c r="J23" s="130"/>
      <c r="K23" s="49"/>
    </row>
    <row r="24" spans="1:11" x14ac:dyDescent="0.35">
      <c r="A24" s="102" t="s">
        <v>76</v>
      </c>
      <c r="B24" s="219"/>
      <c r="C24" s="63">
        <f t="shared" si="0"/>
        <v>0</v>
      </c>
      <c r="D24" s="219">
        <v>17.280999999999999</v>
      </c>
      <c r="E24" s="63">
        <f t="shared" si="1"/>
        <v>2.2159366894282848E-3</v>
      </c>
      <c r="F24" s="219">
        <v>40.408999999999999</v>
      </c>
      <c r="G24" s="63">
        <f t="shared" si="2"/>
        <v>4.9933901744554018E-3</v>
      </c>
      <c r="H24" s="63">
        <f t="shared" si="3"/>
        <v>1.3383484752039814</v>
      </c>
      <c r="I24" s="271" t="s">
        <v>318</v>
      </c>
      <c r="J24" s="130"/>
      <c r="K24" s="49"/>
    </row>
    <row r="25" spans="1:11" x14ac:dyDescent="0.35">
      <c r="A25" s="102" t="s">
        <v>20</v>
      </c>
      <c r="B25" s="219">
        <v>18.736999999999998</v>
      </c>
      <c r="C25" s="63">
        <f t="shared" si="0"/>
        <v>2.3528803100070789E-3</v>
      </c>
      <c r="D25" s="219">
        <v>34.200000000000003</v>
      </c>
      <c r="E25" s="63">
        <f t="shared" si="1"/>
        <v>4.385454243298845E-3</v>
      </c>
      <c r="F25" s="219">
        <v>37.673000000000002</v>
      </c>
      <c r="G25" s="63">
        <f t="shared" si="2"/>
        <v>4.6552992660609856E-3</v>
      </c>
      <c r="H25" s="63">
        <f t="shared" si="3"/>
        <v>0.10154970760233906</v>
      </c>
      <c r="I25" s="271">
        <f t="shared" si="4"/>
        <v>1.0106206970165985</v>
      </c>
      <c r="J25" s="130"/>
      <c r="K25" s="49"/>
    </row>
    <row r="26" spans="1:11" x14ac:dyDescent="0.35">
      <c r="A26" s="102" t="s">
        <v>26</v>
      </c>
      <c r="B26" s="219">
        <v>0.4</v>
      </c>
      <c r="C26" s="63">
        <f t="shared" si="0"/>
        <v>5.0229605806843766E-5</v>
      </c>
      <c r="D26" s="219">
        <v>24.452999999999999</v>
      </c>
      <c r="E26" s="63">
        <f t="shared" si="1"/>
        <v>3.1355997839586742E-3</v>
      </c>
      <c r="F26" s="219">
        <v>36.738</v>
      </c>
      <c r="G26" s="63">
        <f t="shared" si="2"/>
        <v>4.5397601581118694E-3</v>
      </c>
      <c r="H26" s="63">
        <f t="shared" si="3"/>
        <v>0.50239234449760772</v>
      </c>
      <c r="I26" s="271">
        <f t="shared" si="4"/>
        <v>90.844999999999999</v>
      </c>
      <c r="J26" s="130"/>
      <c r="K26" s="49"/>
    </row>
    <row r="27" spans="1:11" x14ac:dyDescent="0.35">
      <c r="A27" s="102" t="s">
        <v>23</v>
      </c>
      <c r="B27" s="219">
        <v>9.6669999999999998</v>
      </c>
      <c r="C27" s="63">
        <f t="shared" si="0"/>
        <v>1.2139239983368967E-3</v>
      </c>
      <c r="D27" s="219">
        <v>85.093999999999994</v>
      </c>
      <c r="E27" s="63">
        <f t="shared" si="1"/>
        <v>1.0911574367814968E-2</v>
      </c>
      <c r="F27" s="219">
        <v>34.802999999999997</v>
      </c>
      <c r="G27" s="63">
        <f t="shared" si="2"/>
        <v>4.3006498117145022E-3</v>
      </c>
      <c r="H27" s="63">
        <f t="shared" si="3"/>
        <v>-0.59100524126260368</v>
      </c>
      <c r="I27" s="271">
        <f t="shared" si="4"/>
        <v>2.6001862004758456</v>
      </c>
      <c r="J27" s="130"/>
      <c r="K27" s="49"/>
    </row>
    <row r="28" spans="1:11" x14ac:dyDescent="0.35">
      <c r="A28" s="102" t="s">
        <v>97</v>
      </c>
      <c r="B28" s="219">
        <v>0.191</v>
      </c>
      <c r="C28" s="63">
        <f t="shared" si="0"/>
        <v>2.39846367727679E-5</v>
      </c>
      <c r="D28" s="219">
        <v>0.70599999999999996</v>
      </c>
      <c r="E28" s="63">
        <f t="shared" si="1"/>
        <v>9.0530137303186672E-5</v>
      </c>
      <c r="F28" s="219">
        <v>31.783000000000001</v>
      </c>
      <c r="G28" s="63">
        <f t="shared" si="2"/>
        <v>3.9274646716007831E-3</v>
      </c>
      <c r="H28" s="63">
        <f t="shared" si="3"/>
        <v>44.018413597733712</v>
      </c>
      <c r="I28" s="271">
        <f t="shared" si="4"/>
        <v>165.40314136125656</v>
      </c>
      <c r="J28" s="130"/>
      <c r="K28" s="49"/>
    </row>
    <row r="29" spans="1:11" x14ac:dyDescent="0.35">
      <c r="A29" s="102" t="s">
        <v>250</v>
      </c>
      <c r="B29" s="219">
        <v>104.673</v>
      </c>
      <c r="C29" s="63">
        <f t="shared" si="0"/>
        <v>1.3144208821549394E-2</v>
      </c>
      <c r="D29" s="219">
        <v>148.68600000000001</v>
      </c>
      <c r="E29" s="63">
        <f t="shared" si="1"/>
        <v>1.9065954667226083E-2</v>
      </c>
      <c r="F29" s="219">
        <v>31.184999999999999</v>
      </c>
      <c r="G29" s="63">
        <f t="shared" si="2"/>
        <v>3.8535690710087282E-3</v>
      </c>
      <c r="H29" s="63">
        <f t="shared" si="3"/>
        <v>-0.79026270126306453</v>
      </c>
      <c r="I29" s="271">
        <f t="shared" si="4"/>
        <v>-0.70207216760769253</v>
      </c>
      <c r="J29" s="130"/>
      <c r="K29" s="49"/>
    </row>
    <row r="30" spans="1:11" x14ac:dyDescent="0.35">
      <c r="A30" s="102" t="s">
        <v>108</v>
      </c>
      <c r="B30" s="219">
        <v>20.648</v>
      </c>
      <c r="C30" s="63">
        <f t="shared" si="0"/>
        <v>2.5928522517492752E-3</v>
      </c>
      <c r="D30" s="219">
        <v>8.1519999999999992</v>
      </c>
      <c r="E30" s="63">
        <f t="shared" si="1"/>
        <v>1.0453281576424615E-3</v>
      </c>
      <c r="F30" s="219">
        <v>31.094000000000001</v>
      </c>
      <c r="G30" s="63">
        <f t="shared" si="2"/>
        <v>3.8423240883099373E-3</v>
      </c>
      <c r="H30" s="63">
        <f t="shared" si="3"/>
        <v>2.8142787046123656</v>
      </c>
      <c r="I30" s="271">
        <f t="shared" si="4"/>
        <v>0.50590856257264627</v>
      </c>
      <c r="J30" s="130"/>
      <c r="K30" s="49"/>
    </row>
    <row r="31" spans="1:11" x14ac:dyDescent="0.35">
      <c r="A31" s="102" t="s">
        <v>66</v>
      </c>
      <c r="B31" s="219">
        <v>16.736000000000001</v>
      </c>
      <c r="C31" s="63">
        <f t="shared" si="0"/>
        <v>2.1016067069583432E-3</v>
      </c>
      <c r="D31" s="219">
        <v>18.768999999999998</v>
      </c>
      <c r="E31" s="63">
        <f t="shared" si="1"/>
        <v>2.4067424179086555E-3</v>
      </c>
      <c r="F31" s="219">
        <v>30.96</v>
      </c>
      <c r="G31" s="63">
        <f t="shared" si="2"/>
        <v>3.8257655423578718E-3</v>
      </c>
      <c r="H31" s="63">
        <f t="shared" si="3"/>
        <v>0.64952847780915368</v>
      </c>
      <c r="I31" s="271">
        <f t="shared" si="4"/>
        <v>0.84990439770554493</v>
      </c>
      <c r="J31" s="130"/>
      <c r="K31" s="49"/>
    </row>
    <row r="32" spans="1:11" x14ac:dyDescent="0.35">
      <c r="A32" s="102" t="s">
        <v>61</v>
      </c>
      <c r="B32" s="219">
        <v>55.905000000000001</v>
      </c>
      <c r="C32" s="63">
        <f t="shared" si="0"/>
        <v>7.0202152815790021E-3</v>
      </c>
      <c r="D32" s="219">
        <v>18.779</v>
      </c>
      <c r="E32" s="63">
        <f t="shared" si="1"/>
        <v>2.4080247144710235E-3</v>
      </c>
      <c r="F32" s="219">
        <v>27.853999999999999</v>
      </c>
      <c r="G32" s="63">
        <f t="shared" si="2"/>
        <v>3.4419532757376018E-3</v>
      </c>
      <c r="H32" s="63">
        <f t="shared" si="3"/>
        <v>0.48325256935939076</v>
      </c>
      <c r="I32" s="271">
        <f t="shared" si="4"/>
        <v>-0.50176191753868171</v>
      </c>
      <c r="J32" s="130"/>
      <c r="K32" s="49"/>
    </row>
    <row r="33" spans="1:11" x14ac:dyDescent="0.35">
      <c r="A33" s="102" t="s">
        <v>71</v>
      </c>
      <c r="B33" s="219">
        <v>170.17500000000001</v>
      </c>
      <c r="C33" s="63">
        <f t="shared" si="0"/>
        <v>2.1369557920449096E-2</v>
      </c>
      <c r="D33" s="219">
        <v>44.076000000000001</v>
      </c>
      <c r="E33" s="63">
        <f t="shared" si="1"/>
        <v>5.6518503282935641E-3</v>
      </c>
      <c r="F33" s="219">
        <v>25.725999999999999</v>
      </c>
      <c r="G33" s="63">
        <f t="shared" si="2"/>
        <v>3.1789936803197222E-3</v>
      </c>
      <c r="H33" s="63">
        <f t="shared" si="3"/>
        <v>-0.41632634540339419</v>
      </c>
      <c r="I33" s="271">
        <f t="shared" si="4"/>
        <v>-0.84882620831496991</v>
      </c>
      <c r="J33" s="130"/>
      <c r="K33" s="49"/>
    </row>
    <row r="34" spans="1:11" x14ac:dyDescent="0.35">
      <c r="A34" s="102" t="s">
        <v>72</v>
      </c>
      <c r="B34" s="219">
        <v>20.596</v>
      </c>
      <c r="C34" s="63">
        <f t="shared" si="0"/>
        <v>2.5863224029943855E-3</v>
      </c>
      <c r="D34" s="219">
        <v>24.724</v>
      </c>
      <c r="E34" s="63">
        <f t="shared" si="1"/>
        <v>3.1703500207988494E-3</v>
      </c>
      <c r="F34" s="219">
        <v>23.251000000000001</v>
      </c>
      <c r="G34" s="63">
        <f t="shared" si="2"/>
        <v>2.8731548651602995E-3</v>
      </c>
      <c r="H34" s="63">
        <f t="shared" si="3"/>
        <v>-5.9577738230059851E-2</v>
      </c>
      <c r="I34" s="271">
        <f t="shared" si="4"/>
        <v>0.12890852592736457</v>
      </c>
      <c r="J34" s="130"/>
      <c r="K34" s="49"/>
    </row>
    <row r="35" spans="1:11" x14ac:dyDescent="0.35">
      <c r="A35" s="102" t="s">
        <v>176</v>
      </c>
      <c r="B35" s="219">
        <v>13.137</v>
      </c>
      <c r="C35" s="63">
        <f t="shared" si="0"/>
        <v>1.6496658287112665E-3</v>
      </c>
      <c r="D35" s="219">
        <v>28.576000000000001</v>
      </c>
      <c r="E35" s="63">
        <f t="shared" si="1"/>
        <v>3.6642906566230348E-3</v>
      </c>
      <c r="F35" s="219">
        <v>22.794</v>
      </c>
      <c r="G35" s="63">
        <f t="shared" si="2"/>
        <v>2.8166828091894486E-3</v>
      </c>
      <c r="H35" s="63">
        <f t="shared" si="3"/>
        <v>-0.20233762597984317</v>
      </c>
      <c r="I35" s="271">
        <f t="shared" si="4"/>
        <v>0.73509933774834435</v>
      </c>
      <c r="J35" s="130"/>
      <c r="K35" s="49"/>
    </row>
    <row r="36" spans="1:11" x14ac:dyDescent="0.35">
      <c r="A36" s="102" t="s">
        <v>145</v>
      </c>
      <c r="B36" s="219">
        <v>17.934999999999999</v>
      </c>
      <c r="C36" s="63">
        <f t="shared" si="0"/>
        <v>2.2521699503643571E-3</v>
      </c>
      <c r="D36" s="219">
        <v>24.382000000000001</v>
      </c>
      <c r="E36" s="63">
        <f t="shared" si="1"/>
        <v>3.1264954783658608E-3</v>
      </c>
      <c r="F36" s="219">
        <v>22.231999999999999</v>
      </c>
      <c r="G36" s="63">
        <f t="shared" si="2"/>
        <v>2.7472357731815312E-3</v>
      </c>
      <c r="H36" s="63">
        <f t="shared" si="3"/>
        <v>-8.8179804774013659E-2</v>
      </c>
      <c r="I36" s="271">
        <f t="shared" si="4"/>
        <v>0.23958739894061898</v>
      </c>
      <c r="J36" s="130"/>
      <c r="K36" s="49"/>
    </row>
    <row r="37" spans="1:11" x14ac:dyDescent="0.35">
      <c r="A37" s="102" t="s">
        <v>179</v>
      </c>
      <c r="B37" s="219">
        <v>3.282</v>
      </c>
      <c r="C37" s="63">
        <f t="shared" si="0"/>
        <v>4.1213391564515309E-4</v>
      </c>
      <c r="D37" s="219">
        <v>13.832000000000001</v>
      </c>
      <c r="E37" s="63">
        <f t="shared" si="1"/>
        <v>1.773672605067533E-3</v>
      </c>
      <c r="F37" s="219">
        <v>21.584</v>
      </c>
      <c r="G37" s="63">
        <f t="shared" si="2"/>
        <v>2.6671616106670637E-3</v>
      </c>
      <c r="H37" s="63">
        <f t="shared" si="3"/>
        <v>0.56043956043956022</v>
      </c>
      <c r="I37" s="271">
        <f t="shared" si="4"/>
        <v>5.5764777574649607</v>
      </c>
      <c r="J37" s="130"/>
      <c r="K37" s="49"/>
    </row>
    <row r="38" spans="1:11" x14ac:dyDescent="0.35">
      <c r="A38" s="102" t="s">
        <v>33</v>
      </c>
      <c r="B38" s="219">
        <v>32.244999999999997</v>
      </c>
      <c r="C38" s="63">
        <f t="shared" si="0"/>
        <v>4.0491340981041925E-3</v>
      </c>
      <c r="D38" s="219">
        <v>18.738</v>
      </c>
      <c r="E38" s="63">
        <f t="shared" si="1"/>
        <v>2.4027672985653145E-3</v>
      </c>
      <c r="F38" s="219">
        <v>21.456</v>
      </c>
      <c r="G38" s="63">
        <f t="shared" si="2"/>
        <v>2.6513444921456878E-3</v>
      </c>
      <c r="H38" s="63">
        <f t="shared" si="3"/>
        <v>0.14505283381364076</v>
      </c>
      <c r="I38" s="271">
        <f t="shared" si="4"/>
        <v>-0.33459451077686464</v>
      </c>
      <c r="J38" s="130"/>
      <c r="K38" s="49"/>
    </row>
    <row r="39" spans="1:11" x14ac:dyDescent="0.35">
      <c r="A39" s="102" t="s">
        <v>12</v>
      </c>
      <c r="B39" s="219">
        <v>8.3960000000000008</v>
      </c>
      <c r="C39" s="63">
        <f t="shared" si="0"/>
        <v>1.0543194258856507E-3</v>
      </c>
      <c r="D39" s="219">
        <v>33.024999999999999</v>
      </c>
      <c r="E39" s="63">
        <f t="shared" si="1"/>
        <v>4.2347843972205951E-3</v>
      </c>
      <c r="F39" s="219">
        <v>21.216999999999999</v>
      </c>
      <c r="G39" s="63">
        <f t="shared" si="2"/>
        <v>2.6218109661565554E-3</v>
      </c>
      <c r="H39" s="63">
        <f t="shared" si="3"/>
        <v>-0.35754731264193795</v>
      </c>
      <c r="I39" s="271">
        <f t="shared" si="4"/>
        <v>1.527036684135302</v>
      </c>
      <c r="J39" s="130"/>
      <c r="K39" s="49"/>
    </row>
    <row r="40" spans="1:11" x14ac:dyDescent="0.35">
      <c r="A40" s="102" t="s">
        <v>35</v>
      </c>
      <c r="B40" s="219">
        <v>22.31</v>
      </c>
      <c r="C40" s="63">
        <f t="shared" si="0"/>
        <v>2.801556263876711E-3</v>
      </c>
      <c r="D40" s="219">
        <v>11.401999999999999</v>
      </c>
      <c r="E40" s="63">
        <f t="shared" si="1"/>
        <v>1.4620745404120886E-3</v>
      </c>
      <c r="F40" s="219">
        <v>20.52</v>
      </c>
      <c r="G40" s="63">
        <f t="shared" si="2"/>
        <v>2.5356818129581241E-3</v>
      </c>
      <c r="H40" s="63">
        <f t="shared" si="3"/>
        <v>0.79968426591826014</v>
      </c>
      <c r="I40" s="271">
        <f t="shared" si="4"/>
        <v>-8.0233079336620272E-2</v>
      </c>
      <c r="J40" s="130"/>
      <c r="K40" s="49"/>
    </row>
    <row r="41" spans="1:11" x14ac:dyDescent="0.35">
      <c r="A41" s="102" t="s">
        <v>81</v>
      </c>
      <c r="B41" s="219">
        <v>21.134</v>
      </c>
      <c r="C41" s="63">
        <f t="shared" si="0"/>
        <v>2.6538812228045906E-3</v>
      </c>
      <c r="D41" s="219">
        <v>6.008</v>
      </c>
      <c r="E41" s="63">
        <f t="shared" si="1"/>
        <v>7.7040377467074445E-4</v>
      </c>
      <c r="F41" s="219">
        <v>18.652000000000001</v>
      </c>
      <c r="G41" s="63">
        <f t="shared" si="2"/>
        <v>2.3048507395367901E-3</v>
      </c>
      <c r="H41" s="63">
        <f t="shared" si="3"/>
        <v>2.1045272969374169</v>
      </c>
      <c r="I41" s="271">
        <f t="shared" si="4"/>
        <v>-0.11744109018642945</v>
      </c>
      <c r="J41" s="130"/>
      <c r="K41" s="49"/>
    </row>
    <row r="42" spans="1:11" x14ac:dyDescent="0.35">
      <c r="A42" s="102" t="s">
        <v>98</v>
      </c>
      <c r="B42" s="219">
        <v>3.5539999999999998</v>
      </c>
      <c r="C42" s="63">
        <f t="shared" si="0"/>
        <v>4.4629004759380684E-4</v>
      </c>
      <c r="D42" s="219">
        <v>23.707000000000001</v>
      </c>
      <c r="E42" s="63">
        <f t="shared" si="1"/>
        <v>3.0399404604060151E-3</v>
      </c>
      <c r="F42" s="219">
        <v>17.370999999999999</v>
      </c>
      <c r="G42" s="63">
        <f t="shared" si="2"/>
        <v>2.1465559830845795E-3</v>
      </c>
      <c r="H42" s="63">
        <f t="shared" si="3"/>
        <v>-0.26726283376218007</v>
      </c>
      <c r="I42" s="271">
        <f t="shared" si="4"/>
        <v>3.8877321328081038</v>
      </c>
      <c r="J42" s="130"/>
      <c r="K42" s="49"/>
    </row>
    <row r="43" spans="1:11" x14ac:dyDescent="0.35">
      <c r="A43" s="102" t="s">
        <v>254</v>
      </c>
      <c r="B43" s="219">
        <v>17.667999999999999</v>
      </c>
      <c r="C43" s="63">
        <f t="shared" si="0"/>
        <v>2.2186416884882889E-3</v>
      </c>
      <c r="D43" s="219">
        <v>20.571999999999999</v>
      </c>
      <c r="E43" s="63">
        <f t="shared" si="1"/>
        <v>2.637940488103621E-3</v>
      </c>
      <c r="F43" s="219">
        <v>14.811</v>
      </c>
      <c r="G43" s="63">
        <f t="shared" si="2"/>
        <v>1.8302136126570553E-3</v>
      </c>
      <c r="H43" s="63">
        <f t="shared" si="3"/>
        <v>-0.28004083219910558</v>
      </c>
      <c r="I43" s="271">
        <f t="shared" si="4"/>
        <v>-0.16170477699796237</v>
      </c>
      <c r="J43" s="130"/>
      <c r="K43" s="49"/>
    </row>
    <row r="44" spans="1:11" x14ac:dyDescent="0.35">
      <c r="A44" s="102" t="s">
        <v>21</v>
      </c>
      <c r="B44" s="219">
        <v>2.7080000000000002</v>
      </c>
      <c r="C44" s="63">
        <f t="shared" si="0"/>
        <v>3.4005443131233232E-4</v>
      </c>
      <c r="D44" s="219">
        <v>17.870999999999999</v>
      </c>
      <c r="E44" s="63">
        <f t="shared" si="1"/>
        <v>2.2915921866080015E-3</v>
      </c>
      <c r="F44" s="219">
        <v>12.132999999999999</v>
      </c>
      <c r="G44" s="63">
        <f t="shared" si="2"/>
        <v>1.4992898360926374E-3</v>
      </c>
      <c r="H44" s="63">
        <f t="shared" si="3"/>
        <v>-0.32107884281797328</v>
      </c>
      <c r="I44" s="271">
        <f t="shared" si="4"/>
        <v>3.4804283604135886</v>
      </c>
      <c r="J44" s="130"/>
      <c r="K44" s="49"/>
    </row>
    <row r="45" spans="1:11" x14ac:dyDescent="0.35">
      <c r="A45" s="102" t="s">
        <v>10</v>
      </c>
      <c r="B45" s="219">
        <v>4.6740000000000004</v>
      </c>
      <c r="C45" s="63">
        <f t="shared" si="0"/>
        <v>5.8693294385296949E-4</v>
      </c>
      <c r="D45" s="219">
        <v>13.989000000000001</v>
      </c>
      <c r="E45" s="63">
        <f t="shared" si="1"/>
        <v>1.7938046610967119E-3</v>
      </c>
      <c r="F45" s="219">
        <v>9.85</v>
      </c>
      <c r="G45" s="63">
        <f t="shared" si="2"/>
        <v>1.2171766987152789E-3</v>
      </c>
      <c r="H45" s="63">
        <f t="shared" si="3"/>
        <v>-0.2958753306169134</v>
      </c>
      <c r="I45" s="271">
        <f t="shared" si="4"/>
        <v>1.1074026529738981</v>
      </c>
      <c r="J45" s="130"/>
      <c r="K45" s="49"/>
    </row>
    <row r="46" spans="1:11" x14ac:dyDescent="0.35">
      <c r="A46" s="102" t="s">
        <v>218</v>
      </c>
      <c r="B46" s="219">
        <v>6.4080000000000004</v>
      </c>
      <c r="C46" s="63">
        <f t="shared" si="0"/>
        <v>8.0467828502563718E-4</v>
      </c>
      <c r="D46" s="219">
        <v>32.457999999999998</v>
      </c>
      <c r="E46" s="63">
        <f t="shared" si="1"/>
        <v>4.1620781821343246E-3</v>
      </c>
      <c r="F46" s="219">
        <v>9.8260000000000005</v>
      </c>
      <c r="G46" s="63">
        <f t="shared" si="2"/>
        <v>1.214210988992521E-3</v>
      </c>
      <c r="H46" s="63">
        <f t="shared" si="3"/>
        <v>-0.69727031856553079</v>
      </c>
      <c r="I46" s="271">
        <f t="shared" si="4"/>
        <v>0.53339575530586769</v>
      </c>
      <c r="J46" s="130"/>
      <c r="K46" s="49"/>
    </row>
    <row r="47" spans="1:11" x14ac:dyDescent="0.35">
      <c r="A47" s="102" t="s">
        <v>251</v>
      </c>
      <c r="B47" s="219">
        <v>6.3250000000000002</v>
      </c>
      <c r="C47" s="63">
        <f t="shared" si="0"/>
        <v>7.9425564182071702E-4</v>
      </c>
      <c r="D47" s="219">
        <v>13.151999999999999</v>
      </c>
      <c r="E47" s="63">
        <f t="shared" si="1"/>
        <v>1.686476438826503E-3</v>
      </c>
      <c r="F47" s="219">
        <v>8.1859999999999999</v>
      </c>
      <c r="G47" s="63">
        <f t="shared" si="2"/>
        <v>1.0115541579373882E-3</v>
      </c>
      <c r="H47" s="63">
        <f t="shared" si="3"/>
        <v>-0.37758515815085159</v>
      </c>
      <c r="I47" s="271">
        <f t="shared" si="4"/>
        <v>0.29422924901185765</v>
      </c>
      <c r="J47" s="130"/>
      <c r="K47" s="49"/>
    </row>
    <row r="48" spans="1:11" x14ac:dyDescent="0.35">
      <c r="A48" s="102" t="s">
        <v>220</v>
      </c>
      <c r="B48" s="219">
        <v>3.6230000000000002</v>
      </c>
      <c r="C48" s="63">
        <f t="shared" si="0"/>
        <v>4.5495465459548744E-4</v>
      </c>
      <c r="D48" s="219">
        <v>4.9400000000000004</v>
      </c>
      <c r="E48" s="63">
        <f t="shared" si="1"/>
        <v>6.3345450180983325E-4</v>
      </c>
      <c r="F48" s="219">
        <v>8.1829999999999998</v>
      </c>
      <c r="G48" s="63">
        <f t="shared" si="2"/>
        <v>1.0111834442220434E-3</v>
      </c>
      <c r="H48" s="63">
        <f t="shared" si="3"/>
        <v>0.65647773279352206</v>
      </c>
      <c r="I48" s="271">
        <f t="shared" si="4"/>
        <v>1.2586254485233228</v>
      </c>
      <c r="J48" s="130"/>
      <c r="K48" s="49"/>
    </row>
    <row r="49" spans="1:11" x14ac:dyDescent="0.35">
      <c r="A49" s="102" t="s">
        <v>125</v>
      </c>
      <c r="B49" s="219">
        <v>8.3230000000000004</v>
      </c>
      <c r="C49" s="63">
        <f t="shared" si="0"/>
        <v>1.0451525228259016E-3</v>
      </c>
      <c r="D49" s="219">
        <v>5.6130000000000004</v>
      </c>
      <c r="E49" s="63">
        <f t="shared" si="1"/>
        <v>7.1975306045720527E-4</v>
      </c>
      <c r="F49" s="219">
        <v>7.51</v>
      </c>
      <c r="G49" s="63">
        <f t="shared" si="2"/>
        <v>9.2802000074636997E-4</v>
      </c>
      <c r="H49" s="63">
        <f t="shared" si="3"/>
        <v>0.33796543737751628</v>
      </c>
      <c r="I49" s="271">
        <f t="shared" si="4"/>
        <v>-9.7681124594497293E-2</v>
      </c>
      <c r="J49" s="130"/>
      <c r="K49" s="49"/>
    </row>
    <row r="50" spans="1:11" x14ac:dyDescent="0.35">
      <c r="A50" s="102" t="s">
        <v>160</v>
      </c>
      <c r="B50" s="219">
        <v>8.3780000000000001</v>
      </c>
      <c r="C50" s="63">
        <f t="shared" si="0"/>
        <v>1.0520590936243426E-3</v>
      </c>
      <c r="D50" s="219">
        <v>0.98199999999999998</v>
      </c>
      <c r="E50" s="63">
        <f t="shared" si="1"/>
        <v>1.2592152242454579E-4</v>
      </c>
      <c r="F50" s="219">
        <v>6.7119999999999997</v>
      </c>
      <c r="G50" s="63">
        <f t="shared" si="2"/>
        <v>8.2941015246466518E-4</v>
      </c>
      <c r="H50" s="63">
        <f t="shared" si="3"/>
        <v>5.8350305498981667</v>
      </c>
      <c r="I50" s="271">
        <f t="shared" si="4"/>
        <v>-0.19885414179995231</v>
      </c>
      <c r="J50" s="130"/>
      <c r="K50" s="49"/>
    </row>
    <row r="51" spans="1:11" x14ac:dyDescent="0.35">
      <c r="A51" s="102" t="s">
        <v>230</v>
      </c>
      <c r="B51" s="219">
        <v>3.1219999999999999</v>
      </c>
      <c r="C51" s="63">
        <f t="shared" si="0"/>
        <v>3.9204207332241557E-4</v>
      </c>
      <c r="D51" s="219">
        <v>5.9189999999999996</v>
      </c>
      <c r="E51" s="63">
        <f t="shared" si="1"/>
        <v>7.5899133526566851E-4</v>
      </c>
      <c r="F51" s="219">
        <v>6.3579999999999997</v>
      </c>
      <c r="G51" s="63">
        <f t="shared" si="2"/>
        <v>7.8566593405398407E-4</v>
      </c>
      <c r="H51" s="63">
        <f t="shared" si="3"/>
        <v>7.4167933772596673E-2</v>
      </c>
      <c r="I51" s="271">
        <f t="shared" si="4"/>
        <v>1.0365150544522743</v>
      </c>
      <c r="J51" s="130"/>
      <c r="K51" s="49"/>
    </row>
    <row r="52" spans="1:11" x14ac:dyDescent="0.35">
      <c r="A52" s="102" t="s">
        <v>104</v>
      </c>
      <c r="B52" s="219">
        <v>73.45</v>
      </c>
      <c r="C52" s="63">
        <f t="shared" si="0"/>
        <v>9.2234113662816863E-3</v>
      </c>
      <c r="D52" s="219">
        <v>3.3610000000000002</v>
      </c>
      <c r="E52" s="63">
        <f t="shared" si="1"/>
        <v>4.3097987461191285E-4</v>
      </c>
      <c r="F52" s="219">
        <v>5.266</v>
      </c>
      <c r="G52" s="63">
        <f t="shared" si="2"/>
        <v>6.5072614166849325E-4</v>
      </c>
      <c r="H52" s="63">
        <f t="shared" si="3"/>
        <v>0.5667955965486462</v>
      </c>
      <c r="I52" s="271">
        <f t="shared" si="4"/>
        <v>-0.92830496936691631</v>
      </c>
      <c r="J52" s="130"/>
      <c r="K52" s="49"/>
    </row>
    <row r="53" spans="1:11" x14ac:dyDescent="0.35">
      <c r="A53" s="102" t="s">
        <v>39</v>
      </c>
      <c r="B53" s="219">
        <v>0.193</v>
      </c>
      <c r="C53" s="63">
        <f t="shared" si="0"/>
        <v>2.4235784801802119E-5</v>
      </c>
      <c r="D53" s="219">
        <v>0.09</v>
      </c>
      <c r="E53" s="63">
        <f t="shared" si="1"/>
        <v>1.1540669061312749E-5</v>
      </c>
      <c r="F53" s="219">
        <v>5.0460000000000003</v>
      </c>
      <c r="G53" s="63">
        <f t="shared" si="2"/>
        <v>6.2354046920987799E-4</v>
      </c>
      <c r="H53" s="63">
        <f t="shared" si="3"/>
        <v>55.06666666666667</v>
      </c>
      <c r="I53" s="271">
        <f t="shared" si="4"/>
        <v>25.145077720207254</v>
      </c>
      <c r="J53" s="130"/>
      <c r="K53" s="49"/>
    </row>
    <row r="54" spans="1:11" x14ac:dyDescent="0.35">
      <c r="A54" s="102" t="s">
        <v>105</v>
      </c>
      <c r="B54" s="219">
        <v>3.927</v>
      </c>
      <c r="C54" s="63">
        <f t="shared" si="0"/>
        <v>4.9312915500868864E-4</v>
      </c>
      <c r="D54" s="219">
        <v>0.76300000000000001</v>
      </c>
      <c r="E54" s="63">
        <f t="shared" si="1"/>
        <v>9.7839227708684763E-5</v>
      </c>
      <c r="F54" s="219">
        <v>4.93</v>
      </c>
      <c r="G54" s="63">
        <f t="shared" si="2"/>
        <v>6.0920620554988066E-4</v>
      </c>
      <c r="H54" s="63">
        <f t="shared" si="3"/>
        <v>5.4613368283093049</v>
      </c>
      <c r="I54" s="271">
        <f t="shared" si="4"/>
        <v>0.25541125541125531</v>
      </c>
      <c r="J54" s="130"/>
      <c r="K54" s="49"/>
    </row>
    <row r="55" spans="1:11" x14ac:dyDescent="0.35">
      <c r="A55" s="102" t="s">
        <v>75</v>
      </c>
      <c r="B55" s="219">
        <v>12.734</v>
      </c>
      <c r="C55" s="63">
        <f t="shared" si="0"/>
        <v>1.5990595008608713E-3</v>
      </c>
      <c r="D55" s="219">
        <v>9.8239999999999998</v>
      </c>
      <c r="E55" s="63">
        <f t="shared" si="1"/>
        <v>1.2597281428704051E-3</v>
      </c>
      <c r="F55" s="219">
        <v>4.8470000000000004</v>
      </c>
      <c r="G55" s="63">
        <f t="shared" si="2"/>
        <v>5.9894979275867586E-4</v>
      </c>
      <c r="H55" s="63">
        <f t="shared" si="3"/>
        <v>-0.50661644951140061</v>
      </c>
      <c r="I55" s="271">
        <f t="shared" si="4"/>
        <v>-0.61936547824721222</v>
      </c>
      <c r="J55" s="130"/>
      <c r="K55" s="49"/>
    </row>
    <row r="56" spans="1:11" x14ac:dyDescent="0.35">
      <c r="A56" s="102" t="s">
        <v>169</v>
      </c>
      <c r="B56" s="219">
        <v>4.0149999999999997</v>
      </c>
      <c r="C56" s="63">
        <f t="shared" si="0"/>
        <v>5.0417966828619429E-4</v>
      </c>
      <c r="D56" s="219">
        <v>3.9340000000000002</v>
      </c>
      <c r="E56" s="63">
        <f t="shared" si="1"/>
        <v>5.0445546763560397E-4</v>
      </c>
      <c r="F56" s="219">
        <v>4.6769999999999996</v>
      </c>
      <c r="G56" s="63">
        <f t="shared" si="2"/>
        <v>5.7794268222247298E-4</v>
      </c>
      <c r="H56" s="63">
        <f t="shared" si="3"/>
        <v>0.18886629384850018</v>
      </c>
      <c r="I56" s="271">
        <f t="shared" si="4"/>
        <v>0.16488169364881688</v>
      </c>
      <c r="J56" s="130"/>
      <c r="K56" s="49"/>
    </row>
    <row r="57" spans="1:11" x14ac:dyDescent="0.35">
      <c r="A57" s="102" t="s">
        <v>152</v>
      </c>
      <c r="B57" s="219">
        <v>24.391999999999999</v>
      </c>
      <c r="C57" s="63">
        <f t="shared" si="0"/>
        <v>3.063001362101333E-3</v>
      </c>
      <c r="D57" s="219"/>
      <c r="E57" s="63">
        <f t="shared" si="1"/>
        <v>0</v>
      </c>
      <c r="F57" s="219">
        <v>4.6740000000000004</v>
      </c>
      <c r="G57" s="63">
        <f t="shared" si="2"/>
        <v>5.7757196850712837E-4</v>
      </c>
      <c r="H57" s="63" t="s">
        <v>318</v>
      </c>
      <c r="I57" s="271">
        <f t="shared" si="4"/>
        <v>-0.80837979665464088</v>
      </c>
      <c r="J57" s="130"/>
      <c r="K57" s="49"/>
    </row>
    <row r="58" spans="1:11" x14ac:dyDescent="0.35">
      <c r="A58" s="102" t="s">
        <v>133</v>
      </c>
      <c r="B58" s="219">
        <v>2.1269999999999998</v>
      </c>
      <c r="C58" s="63">
        <f t="shared" si="0"/>
        <v>2.6709592887789172E-4</v>
      </c>
      <c r="D58" s="219">
        <v>2.4449999999999998</v>
      </c>
      <c r="E58" s="63">
        <f t="shared" si="1"/>
        <v>3.1352150949899636E-4</v>
      </c>
      <c r="F58" s="219">
        <v>4.048</v>
      </c>
      <c r="G58" s="63">
        <f t="shared" si="2"/>
        <v>5.0021637323852271E-4</v>
      </c>
      <c r="H58" s="63">
        <f t="shared" si="3"/>
        <v>0.65562372188139073</v>
      </c>
      <c r="I58" s="271">
        <f t="shared" si="4"/>
        <v>0.90314997649271289</v>
      </c>
      <c r="J58" s="130"/>
      <c r="K58" s="49"/>
    </row>
    <row r="59" spans="1:11" x14ac:dyDescent="0.35">
      <c r="A59" s="102" t="s">
        <v>49</v>
      </c>
      <c r="B59" s="219">
        <v>2.3039999999999998</v>
      </c>
      <c r="C59" s="63">
        <f t="shared" si="0"/>
        <v>2.8932252944742005E-4</v>
      </c>
      <c r="D59" s="219">
        <v>4.3460000000000001</v>
      </c>
      <c r="E59" s="63">
        <f t="shared" si="1"/>
        <v>5.5728608600516907E-4</v>
      </c>
      <c r="F59" s="219">
        <v>4.0220000000000002</v>
      </c>
      <c r="G59" s="63">
        <f t="shared" si="2"/>
        <v>4.9700352103886829E-4</v>
      </c>
      <c r="H59" s="63">
        <f t="shared" si="3"/>
        <v>-7.4551311550851374E-2</v>
      </c>
      <c r="I59" s="271">
        <f t="shared" si="4"/>
        <v>0.74565972222222254</v>
      </c>
      <c r="J59" s="130"/>
      <c r="K59" s="49"/>
    </row>
    <row r="60" spans="1:11" x14ac:dyDescent="0.35">
      <c r="A60" s="102" t="s">
        <v>190</v>
      </c>
      <c r="B60" s="219">
        <v>13.509</v>
      </c>
      <c r="C60" s="63">
        <f t="shared" si="0"/>
        <v>1.6963793621116311E-3</v>
      </c>
      <c r="D60" s="219">
        <v>4.6829999999999998</v>
      </c>
      <c r="E60" s="63">
        <f t="shared" si="1"/>
        <v>6.0049948015697342E-4</v>
      </c>
      <c r="F60" s="219">
        <v>4.0030000000000001</v>
      </c>
      <c r="G60" s="63">
        <f t="shared" si="2"/>
        <v>4.9465566750835142E-4</v>
      </c>
      <c r="H60" s="63">
        <f t="shared" si="3"/>
        <v>-0.14520606448857565</v>
      </c>
      <c r="I60" s="271">
        <f t="shared" si="4"/>
        <v>-0.70367902879561772</v>
      </c>
      <c r="J60" s="130"/>
      <c r="K60" s="49"/>
    </row>
    <row r="61" spans="1:11" x14ac:dyDescent="0.35">
      <c r="A61" s="102" t="s">
        <v>201</v>
      </c>
      <c r="B61" s="219">
        <v>1.2909999999999999</v>
      </c>
      <c r="C61" s="63">
        <f t="shared" si="0"/>
        <v>1.6211605274158824E-4</v>
      </c>
      <c r="D61" s="219">
        <v>1.9410000000000001</v>
      </c>
      <c r="E61" s="63">
        <f t="shared" si="1"/>
        <v>2.4889376275564497E-4</v>
      </c>
      <c r="F61" s="219">
        <v>3.9159999999999999</v>
      </c>
      <c r="G61" s="63">
        <f t="shared" si="2"/>
        <v>4.839049697633535E-4</v>
      </c>
      <c r="H61" s="63">
        <f t="shared" si="3"/>
        <v>1.0175167439464192</v>
      </c>
      <c r="I61" s="271">
        <f t="shared" si="4"/>
        <v>2.0333075135553837</v>
      </c>
      <c r="J61" s="130"/>
      <c r="K61" s="49"/>
    </row>
    <row r="62" spans="1:11" x14ac:dyDescent="0.35">
      <c r="A62" s="102" t="s">
        <v>223</v>
      </c>
      <c r="B62" s="219">
        <v>2.7010000000000001</v>
      </c>
      <c r="C62" s="63">
        <f t="shared" si="0"/>
        <v>3.3917541321071254E-4</v>
      </c>
      <c r="D62" s="219">
        <v>1.2190000000000001</v>
      </c>
      <c r="E62" s="63">
        <f t="shared" si="1"/>
        <v>1.5631195095266938E-4</v>
      </c>
      <c r="F62" s="219">
        <v>3.6230000000000002</v>
      </c>
      <c r="G62" s="63">
        <f t="shared" si="2"/>
        <v>4.4769859689801583E-4</v>
      </c>
      <c r="H62" s="63">
        <f t="shared" si="3"/>
        <v>1.9721082854799015</v>
      </c>
      <c r="I62" s="271">
        <f t="shared" si="4"/>
        <v>0.3413550536838208</v>
      </c>
      <c r="J62" s="130"/>
      <c r="K62" s="49"/>
    </row>
    <row r="63" spans="1:11" x14ac:dyDescent="0.35">
      <c r="A63" s="102" t="s">
        <v>198</v>
      </c>
      <c r="B63" s="219">
        <v>9.9719999999999995</v>
      </c>
      <c r="C63" s="63">
        <f t="shared" si="0"/>
        <v>1.252224072764615E-3</v>
      </c>
      <c r="D63" s="219">
        <v>3.238</v>
      </c>
      <c r="E63" s="63">
        <f t="shared" si="1"/>
        <v>4.1520762689478539E-4</v>
      </c>
      <c r="F63" s="219">
        <v>3.4260000000000002</v>
      </c>
      <c r="G63" s="63">
        <f t="shared" si="2"/>
        <v>4.2335506292371023E-4</v>
      </c>
      <c r="H63" s="63">
        <f t="shared" si="3"/>
        <v>5.8060531192093867E-2</v>
      </c>
      <c r="I63" s="271">
        <f t="shared" si="4"/>
        <v>-0.65643802647412752</v>
      </c>
      <c r="J63" s="130"/>
      <c r="K63" s="49"/>
    </row>
    <row r="64" spans="1:11" x14ac:dyDescent="0.35">
      <c r="A64" s="102" t="s">
        <v>106</v>
      </c>
      <c r="B64" s="219">
        <v>1.6319999999999999</v>
      </c>
      <c r="C64" s="63">
        <f t="shared" si="0"/>
        <v>2.0493679169192254E-4</v>
      </c>
      <c r="D64" s="219">
        <v>0.14699999999999999</v>
      </c>
      <c r="E64" s="63">
        <f t="shared" si="1"/>
        <v>1.8849759466810823E-5</v>
      </c>
      <c r="F64" s="219">
        <v>3.379</v>
      </c>
      <c r="G64" s="63">
        <f t="shared" si="2"/>
        <v>4.1754721471664241E-4</v>
      </c>
      <c r="H64" s="63">
        <f t="shared" si="3"/>
        <v>21.986394557823129</v>
      </c>
      <c r="I64" s="271">
        <f t="shared" si="4"/>
        <v>1.0704656862745101</v>
      </c>
      <c r="J64" s="130"/>
      <c r="K64" s="49"/>
    </row>
    <row r="65" spans="1:11" x14ac:dyDescent="0.35">
      <c r="A65" s="102" t="s">
        <v>114</v>
      </c>
      <c r="B65" s="219">
        <v>86.456999999999994</v>
      </c>
      <c r="C65" s="63">
        <f t="shared" si="0"/>
        <v>1.0856752573105729E-2</v>
      </c>
      <c r="D65" s="219">
        <v>25.844000000000001</v>
      </c>
      <c r="E65" s="63">
        <f t="shared" si="1"/>
        <v>3.3139672357840747E-3</v>
      </c>
      <c r="F65" s="219">
        <v>2.94</v>
      </c>
      <c r="G65" s="63">
        <f t="shared" si="2"/>
        <v>3.6329944103785991E-4</v>
      </c>
      <c r="H65" s="63">
        <f t="shared" si="3"/>
        <v>-0.88624052004333698</v>
      </c>
      <c r="I65" s="271">
        <f t="shared" si="4"/>
        <v>-0.9659946563031333</v>
      </c>
      <c r="J65" s="130"/>
      <c r="K65" s="49"/>
    </row>
    <row r="66" spans="1:11" x14ac:dyDescent="0.35">
      <c r="A66" s="102" t="s">
        <v>149</v>
      </c>
      <c r="B66" s="219">
        <v>2.944</v>
      </c>
      <c r="C66" s="63">
        <f t="shared" si="0"/>
        <v>3.6968989873837011E-4</v>
      </c>
      <c r="D66" s="219">
        <v>2.2429999999999999</v>
      </c>
      <c r="E66" s="63">
        <f t="shared" si="1"/>
        <v>2.8761911893916106E-4</v>
      </c>
      <c r="F66" s="219">
        <v>2.915</v>
      </c>
      <c r="G66" s="63">
        <f t="shared" si="2"/>
        <v>3.6021016007665362E-4</v>
      </c>
      <c r="H66" s="63">
        <f t="shared" si="3"/>
        <v>0.29959875167186811</v>
      </c>
      <c r="I66" s="271">
        <f t="shared" si="4"/>
        <v>-9.8505434782608647E-3</v>
      </c>
      <c r="J66" s="130"/>
      <c r="K66" s="49"/>
    </row>
    <row r="67" spans="1:11" x14ac:dyDescent="0.35">
      <c r="A67" s="102" t="s">
        <v>217</v>
      </c>
      <c r="B67" s="219">
        <v>2.5289999999999999</v>
      </c>
      <c r="C67" s="63">
        <f t="shared" si="0"/>
        <v>3.1757668271376971E-4</v>
      </c>
      <c r="D67" s="219">
        <v>3.806</v>
      </c>
      <c r="E67" s="63">
        <f t="shared" si="1"/>
        <v>4.8804207163729251E-4</v>
      </c>
      <c r="F67" s="219">
        <v>2.8730000000000002</v>
      </c>
      <c r="G67" s="63">
        <f t="shared" si="2"/>
        <v>3.5502016806182704E-4</v>
      </c>
      <c r="H67" s="63">
        <f t="shared" si="3"/>
        <v>-0.24513925380977397</v>
      </c>
      <c r="I67" s="271">
        <f t="shared" si="4"/>
        <v>0.13602214313958094</v>
      </c>
      <c r="J67" s="130"/>
      <c r="K67" s="49"/>
    </row>
    <row r="68" spans="1:11" x14ac:dyDescent="0.35">
      <c r="A68" s="102" t="s">
        <v>197</v>
      </c>
      <c r="B68" s="219">
        <v>2.694</v>
      </c>
      <c r="C68" s="63">
        <f t="shared" si="0"/>
        <v>3.3829639510909277E-4</v>
      </c>
      <c r="D68" s="219">
        <v>6.52</v>
      </c>
      <c r="E68" s="63">
        <f t="shared" si="1"/>
        <v>8.3605735866399029E-4</v>
      </c>
      <c r="F68" s="219">
        <v>2.82</v>
      </c>
      <c r="G68" s="63">
        <f t="shared" si="2"/>
        <v>3.4847089242406968E-4</v>
      </c>
      <c r="H68" s="63">
        <f t="shared" si="3"/>
        <v>-0.56748466257668717</v>
      </c>
      <c r="I68" s="271">
        <f t="shared" si="4"/>
        <v>4.6770601336302953E-2</v>
      </c>
      <c r="J68" s="130"/>
      <c r="K68" s="49"/>
    </row>
    <row r="69" spans="1:11" x14ac:dyDescent="0.35">
      <c r="A69" s="102" t="s">
        <v>221</v>
      </c>
      <c r="B69" s="219">
        <v>13.212</v>
      </c>
      <c r="C69" s="63">
        <f t="shared" ref="C69:C132" si="5">B69/$B$266</f>
        <v>1.6590838798000497E-3</v>
      </c>
      <c r="D69" s="219">
        <v>3.1240000000000001</v>
      </c>
      <c r="E69" s="63">
        <f t="shared" ref="E69:E132" si="6">D69/$D$266</f>
        <v>4.0058944608378923E-4</v>
      </c>
      <c r="F69" s="219">
        <v>2.7389999999999999</v>
      </c>
      <c r="G69" s="63">
        <f t="shared" ref="G69:G132" si="7">F69/$F$266</f>
        <v>3.384616221097613E-4</v>
      </c>
      <c r="H69" s="63">
        <f t="shared" ref="H69:H132" si="8">(F69/D69)-1</f>
        <v>-0.12323943661971837</v>
      </c>
      <c r="I69" s="271">
        <f t="shared" ref="I69:I132" si="9">(F69/B69)-1</f>
        <v>-0.79268846503178925</v>
      </c>
      <c r="J69" s="130"/>
      <c r="K69" s="49"/>
    </row>
    <row r="70" spans="1:11" x14ac:dyDescent="0.35">
      <c r="A70" s="102" t="s">
        <v>130</v>
      </c>
      <c r="B70" s="219">
        <v>2.1520000000000001</v>
      </c>
      <c r="C70" s="63">
        <f t="shared" si="5"/>
        <v>2.7023527924081945E-4</v>
      </c>
      <c r="D70" s="219">
        <v>1.204</v>
      </c>
      <c r="E70" s="63">
        <f t="shared" si="6"/>
        <v>1.5438850610911722E-4</v>
      </c>
      <c r="F70" s="219">
        <v>2.718</v>
      </c>
      <c r="G70" s="63">
        <f t="shared" si="7"/>
        <v>3.3586662610234801E-4</v>
      </c>
      <c r="H70" s="63">
        <f t="shared" si="8"/>
        <v>1.2574750830564785</v>
      </c>
      <c r="I70" s="271">
        <f t="shared" si="9"/>
        <v>0.26301115241635675</v>
      </c>
      <c r="J70" s="130"/>
      <c r="K70" s="49"/>
    </row>
    <row r="71" spans="1:11" x14ac:dyDescent="0.35">
      <c r="A71" s="102" t="s">
        <v>51</v>
      </c>
      <c r="B71" s="219">
        <v>3.0009999999999999</v>
      </c>
      <c r="C71" s="63">
        <f t="shared" si="5"/>
        <v>3.7684761756584534E-4</v>
      </c>
      <c r="D71" s="219">
        <v>3.3540000000000001</v>
      </c>
      <c r="E71" s="63">
        <f t="shared" si="6"/>
        <v>4.3008226701825514E-4</v>
      </c>
      <c r="F71" s="219">
        <v>2.5310000000000001</v>
      </c>
      <c r="G71" s="63">
        <f t="shared" si="7"/>
        <v>3.1275880451252496E-4</v>
      </c>
      <c r="H71" s="63">
        <f t="shared" si="8"/>
        <v>-0.24537865235539658</v>
      </c>
      <c r="I71" s="271">
        <f t="shared" si="9"/>
        <v>-0.15661446184605121</v>
      </c>
      <c r="J71" s="130"/>
      <c r="K71" s="49"/>
    </row>
    <row r="72" spans="1:11" x14ac:dyDescent="0.35">
      <c r="A72" s="102" t="s">
        <v>112</v>
      </c>
      <c r="B72" s="219"/>
      <c r="C72" s="63">
        <f t="shared" si="5"/>
        <v>0</v>
      </c>
      <c r="D72" s="219">
        <v>2.7040000000000002</v>
      </c>
      <c r="E72" s="63">
        <f t="shared" si="6"/>
        <v>3.4673299046432973E-4</v>
      </c>
      <c r="F72" s="219">
        <v>2.2949999999999999</v>
      </c>
      <c r="G72" s="63">
        <f t="shared" si="7"/>
        <v>2.8359599223873756E-4</v>
      </c>
      <c r="H72" s="63">
        <f t="shared" si="8"/>
        <v>-0.15125739644970426</v>
      </c>
      <c r="I72" s="271" t="s">
        <v>318</v>
      </c>
      <c r="J72" s="130"/>
      <c r="K72" s="49"/>
    </row>
    <row r="73" spans="1:11" x14ac:dyDescent="0.35">
      <c r="A73" s="102" t="s">
        <v>195</v>
      </c>
      <c r="B73" s="219">
        <v>0.6</v>
      </c>
      <c r="C73" s="63">
        <f t="shared" si="5"/>
        <v>7.5344408710265639E-5</v>
      </c>
      <c r="D73" s="219">
        <v>7.7329999999999997</v>
      </c>
      <c r="E73" s="63">
        <f t="shared" si="6"/>
        <v>9.9159993167923888E-4</v>
      </c>
      <c r="F73" s="219">
        <v>2.266</v>
      </c>
      <c r="G73" s="63">
        <f t="shared" si="7"/>
        <v>2.800124263237383E-4</v>
      </c>
      <c r="H73" s="63">
        <f t="shared" si="8"/>
        <v>-0.7069701280227596</v>
      </c>
      <c r="I73" s="271">
        <f t="shared" si="9"/>
        <v>2.7766666666666668</v>
      </c>
      <c r="J73" s="130"/>
      <c r="K73" s="49"/>
    </row>
    <row r="74" spans="1:11" x14ac:dyDescent="0.35">
      <c r="A74" s="102" t="s">
        <v>173</v>
      </c>
      <c r="B74" s="219">
        <v>1.117</v>
      </c>
      <c r="C74" s="63">
        <f t="shared" si="5"/>
        <v>1.402661742156112E-4</v>
      </c>
      <c r="D74" s="219">
        <v>0.67700000000000005</v>
      </c>
      <c r="E74" s="63">
        <f t="shared" si="6"/>
        <v>8.6811477272319247E-5</v>
      </c>
      <c r="F74" s="219">
        <v>2.2149999999999999</v>
      </c>
      <c r="G74" s="63">
        <f t="shared" si="7"/>
        <v>2.7371029316287742E-4</v>
      </c>
      <c r="H74" s="63">
        <f t="shared" si="8"/>
        <v>2.2717872968980792</v>
      </c>
      <c r="I74" s="271">
        <f t="shared" si="9"/>
        <v>0.98299015219337504</v>
      </c>
      <c r="J74" s="130"/>
      <c r="K74" s="49"/>
    </row>
    <row r="75" spans="1:11" x14ac:dyDescent="0.35">
      <c r="A75" s="102" t="s">
        <v>212</v>
      </c>
      <c r="B75" s="219">
        <v>4.1829999999999998</v>
      </c>
      <c r="C75" s="63">
        <f t="shared" si="5"/>
        <v>5.2527610272506866E-4</v>
      </c>
      <c r="D75" s="219">
        <v>0.84499999999999997</v>
      </c>
      <c r="E75" s="63">
        <f t="shared" si="6"/>
        <v>1.0835405952010304E-4</v>
      </c>
      <c r="F75" s="219">
        <v>2.0419999999999998</v>
      </c>
      <c r="G75" s="63">
        <f t="shared" si="7"/>
        <v>2.5233246891132987E-4</v>
      </c>
      <c r="H75" s="63">
        <f t="shared" si="8"/>
        <v>1.4165680473372779</v>
      </c>
      <c r="I75" s="271">
        <f t="shared" si="9"/>
        <v>-0.51183361224001911</v>
      </c>
      <c r="J75" s="130"/>
      <c r="K75" s="49"/>
    </row>
    <row r="76" spans="1:11" x14ac:dyDescent="0.35">
      <c r="A76" s="102" t="s">
        <v>4</v>
      </c>
      <c r="B76" s="219">
        <v>2.8730000000000002</v>
      </c>
      <c r="C76" s="63">
        <f t="shared" si="5"/>
        <v>3.6077414370765538E-4</v>
      </c>
      <c r="D76" s="219">
        <v>1.7090000000000001</v>
      </c>
      <c r="E76" s="63">
        <f t="shared" si="6"/>
        <v>2.1914448250870544E-4</v>
      </c>
      <c r="F76" s="219">
        <v>1.948</v>
      </c>
      <c r="G76" s="63">
        <f t="shared" si="7"/>
        <v>2.4071677249719423E-4</v>
      </c>
      <c r="H76" s="63">
        <f t="shared" si="8"/>
        <v>0.13984786424809825</v>
      </c>
      <c r="I76" s="271">
        <f t="shared" si="9"/>
        <v>-0.32196310476853474</v>
      </c>
      <c r="J76" s="130"/>
      <c r="K76" s="49"/>
    </row>
    <row r="77" spans="1:11" x14ac:dyDescent="0.35">
      <c r="A77" s="102" t="s">
        <v>215</v>
      </c>
      <c r="B77" s="219">
        <v>0.92900000000000005</v>
      </c>
      <c r="C77" s="63">
        <f t="shared" si="5"/>
        <v>1.1665825948639465E-4</v>
      </c>
      <c r="D77" s="219">
        <v>2.536</v>
      </c>
      <c r="E77" s="63">
        <f t="shared" si="6"/>
        <v>3.2519040821654596E-4</v>
      </c>
      <c r="F77" s="219">
        <v>1.7210000000000001</v>
      </c>
      <c r="G77" s="63">
        <f t="shared" si="7"/>
        <v>2.1266610136944113E-4</v>
      </c>
      <c r="H77" s="63">
        <f t="shared" si="8"/>
        <v>-0.32137223974763407</v>
      </c>
      <c r="I77" s="271">
        <f t="shared" si="9"/>
        <v>0.85252960172228209</v>
      </c>
      <c r="J77" s="130"/>
      <c r="K77" s="49"/>
    </row>
    <row r="78" spans="1:11" x14ac:dyDescent="0.35">
      <c r="A78" s="102" t="s">
        <v>249</v>
      </c>
      <c r="B78" s="219">
        <v>0.376</v>
      </c>
      <c r="C78" s="63">
        <f t="shared" si="5"/>
        <v>4.7215829458433139E-5</v>
      </c>
      <c r="D78" s="219">
        <v>0.19700000000000001</v>
      </c>
      <c r="E78" s="63">
        <f t="shared" si="6"/>
        <v>2.5261242278651244E-5</v>
      </c>
      <c r="F78" s="219">
        <v>1.704</v>
      </c>
      <c r="G78" s="63">
        <f t="shared" si="7"/>
        <v>2.1056539031582083E-4</v>
      </c>
      <c r="H78" s="63">
        <f t="shared" si="8"/>
        <v>7.6497461928934012</v>
      </c>
      <c r="I78" s="271">
        <f t="shared" si="9"/>
        <v>3.5319148936170208</v>
      </c>
      <c r="J78" s="130"/>
      <c r="K78" s="49"/>
    </row>
    <row r="79" spans="1:11" x14ac:dyDescent="0.35">
      <c r="A79" s="102" t="s">
        <v>196</v>
      </c>
      <c r="B79" s="219">
        <v>5</v>
      </c>
      <c r="C79" s="63">
        <f t="shared" si="5"/>
        <v>6.2787007258554705E-4</v>
      </c>
      <c r="D79" s="219">
        <v>5.9880000000000004</v>
      </c>
      <c r="E79" s="63">
        <f t="shared" si="6"/>
        <v>7.6783918154600835E-4</v>
      </c>
      <c r="F79" s="219">
        <v>1.635</v>
      </c>
      <c r="G79" s="63">
        <f t="shared" si="7"/>
        <v>2.0203897486289148E-4</v>
      </c>
      <c r="H79" s="63">
        <f t="shared" si="8"/>
        <v>-0.7269539078156313</v>
      </c>
      <c r="I79" s="271">
        <f t="shared" si="9"/>
        <v>-0.67300000000000004</v>
      </c>
      <c r="J79" s="130"/>
      <c r="K79" s="49"/>
    </row>
    <row r="80" spans="1:11" x14ac:dyDescent="0.35">
      <c r="A80" s="102" t="s">
        <v>243</v>
      </c>
      <c r="B80" s="219">
        <v>3.4430000000000001</v>
      </c>
      <c r="C80" s="63">
        <f t="shared" si="5"/>
        <v>4.3235133198240775E-4</v>
      </c>
      <c r="D80" s="219">
        <v>3.1379999999999999</v>
      </c>
      <c r="E80" s="63">
        <f t="shared" si="6"/>
        <v>4.0238466127110454E-4</v>
      </c>
      <c r="F80" s="219">
        <v>1.6</v>
      </c>
      <c r="G80" s="63">
        <f t="shared" si="7"/>
        <v>1.9771398151720269E-4</v>
      </c>
      <c r="H80" s="63">
        <f t="shared" si="8"/>
        <v>-0.49012109623964306</v>
      </c>
      <c r="I80" s="271">
        <f t="shared" si="9"/>
        <v>-0.53528899215800174</v>
      </c>
      <c r="J80" s="130"/>
      <c r="K80" s="49"/>
    </row>
    <row r="81" spans="1:11" x14ac:dyDescent="0.35">
      <c r="A81" s="102" t="s">
        <v>239</v>
      </c>
      <c r="B81" s="219">
        <v>1.2410000000000001</v>
      </c>
      <c r="C81" s="63">
        <f t="shared" si="5"/>
        <v>1.5583735201573279E-4</v>
      </c>
      <c r="D81" s="219">
        <v>0.15</v>
      </c>
      <c r="E81" s="63">
        <f t="shared" si="6"/>
        <v>1.9234448435521249E-5</v>
      </c>
      <c r="F81" s="219">
        <v>1.5720000000000001</v>
      </c>
      <c r="G81" s="63">
        <f t="shared" si="7"/>
        <v>1.9425398684065162E-4</v>
      </c>
      <c r="H81" s="63">
        <f t="shared" si="8"/>
        <v>9.48</v>
      </c>
      <c r="I81" s="271">
        <f t="shared" si="9"/>
        <v>0.26672038678485088</v>
      </c>
      <c r="J81" s="130"/>
      <c r="K81" s="49"/>
    </row>
    <row r="82" spans="1:11" x14ac:dyDescent="0.35">
      <c r="A82" s="102" t="s">
        <v>210</v>
      </c>
      <c r="B82" s="219">
        <v>0.999</v>
      </c>
      <c r="C82" s="63">
        <f t="shared" si="5"/>
        <v>1.2544844050259231E-4</v>
      </c>
      <c r="D82" s="219">
        <v>1.016</v>
      </c>
      <c r="E82" s="63">
        <f t="shared" si="6"/>
        <v>1.3028133073659726E-4</v>
      </c>
      <c r="F82" s="219">
        <v>1.444</v>
      </c>
      <c r="G82" s="63">
        <f t="shared" si="7"/>
        <v>1.7843686831927539E-4</v>
      </c>
      <c r="H82" s="63">
        <f t="shared" si="8"/>
        <v>0.42125984251968496</v>
      </c>
      <c r="I82" s="271">
        <f t="shared" si="9"/>
        <v>0.44544544544544529</v>
      </c>
      <c r="J82" s="130"/>
      <c r="K82" s="49"/>
    </row>
    <row r="83" spans="1:11" x14ac:dyDescent="0.35">
      <c r="A83" s="102" t="s">
        <v>155</v>
      </c>
      <c r="B83" s="219">
        <v>2.5999999999999999E-2</v>
      </c>
      <c r="C83" s="63">
        <f t="shared" si="5"/>
        <v>3.2649243774448444E-6</v>
      </c>
      <c r="D83" s="219">
        <v>2.3769999999999998</v>
      </c>
      <c r="E83" s="63">
        <f t="shared" si="6"/>
        <v>3.0480189287489338E-4</v>
      </c>
      <c r="F83" s="219">
        <v>1.417</v>
      </c>
      <c r="G83" s="63">
        <f t="shared" si="7"/>
        <v>1.7510044488117262E-4</v>
      </c>
      <c r="H83" s="63">
        <f t="shared" si="8"/>
        <v>-0.40387042490534275</v>
      </c>
      <c r="I83" s="271">
        <f t="shared" si="9"/>
        <v>53.500000000000007</v>
      </c>
      <c r="J83" s="130"/>
      <c r="K83" s="49"/>
    </row>
    <row r="84" spans="1:11" x14ac:dyDescent="0.35">
      <c r="A84" s="102" t="s">
        <v>143</v>
      </c>
      <c r="B84" s="219">
        <v>2.7690000000000001</v>
      </c>
      <c r="C84" s="63">
        <f t="shared" si="5"/>
        <v>3.4771444619787601E-4</v>
      </c>
      <c r="D84" s="219">
        <v>0.95199999999999996</v>
      </c>
      <c r="E84" s="63">
        <f t="shared" si="6"/>
        <v>1.2207463273744153E-4</v>
      </c>
      <c r="F84" s="219">
        <v>1.4059999999999999</v>
      </c>
      <c r="G84" s="63">
        <f t="shared" si="7"/>
        <v>1.7374116125824183E-4</v>
      </c>
      <c r="H84" s="63">
        <f t="shared" si="8"/>
        <v>0.47689075630252109</v>
      </c>
      <c r="I84" s="271">
        <f t="shared" si="9"/>
        <v>-0.49223546406645002</v>
      </c>
      <c r="J84" s="130"/>
      <c r="K84" s="49"/>
    </row>
    <row r="85" spans="1:11" x14ac:dyDescent="0.35">
      <c r="A85" s="102" t="s">
        <v>214</v>
      </c>
      <c r="B85" s="219">
        <v>0.40600000000000003</v>
      </c>
      <c r="C85" s="63">
        <f t="shared" si="5"/>
        <v>5.0983049893946426E-5</v>
      </c>
      <c r="D85" s="219">
        <v>0.35199999999999998</v>
      </c>
      <c r="E85" s="63">
        <f t="shared" si="6"/>
        <v>4.5136838995356529E-5</v>
      </c>
      <c r="F85" s="219">
        <v>1.4059999999999999</v>
      </c>
      <c r="G85" s="63">
        <f t="shared" si="7"/>
        <v>1.7374116125824183E-4</v>
      </c>
      <c r="H85" s="63">
        <f t="shared" si="8"/>
        <v>2.9943181818181817</v>
      </c>
      <c r="I85" s="271">
        <f t="shared" si="9"/>
        <v>2.4630541871921179</v>
      </c>
      <c r="J85" s="130"/>
      <c r="K85" s="49"/>
    </row>
    <row r="86" spans="1:11" x14ac:dyDescent="0.35">
      <c r="A86" s="102" t="s">
        <v>147</v>
      </c>
      <c r="B86" s="219">
        <v>0.27600000000000002</v>
      </c>
      <c r="C86" s="63">
        <f t="shared" si="5"/>
        <v>3.4658428006722199E-5</v>
      </c>
      <c r="D86" s="219">
        <v>1.601</v>
      </c>
      <c r="E86" s="63">
        <f t="shared" si="6"/>
        <v>2.0529567963513013E-4</v>
      </c>
      <c r="F86" s="219">
        <v>1.3140000000000001</v>
      </c>
      <c r="G86" s="63">
        <f t="shared" si="7"/>
        <v>1.6237260732100269E-4</v>
      </c>
      <c r="H86" s="63">
        <f t="shared" si="8"/>
        <v>-0.17926296064959391</v>
      </c>
      <c r="I86" s="271">
        <f t="shared" si="9"/>
        <v>3.7608695652173907</v>
      </c>
      <c r="J86" s="130"/>
      <c r="K86" s="49"/>
    </row>
    <row r="87" spans="1:11" x14ac:dyDescent="0.35">
      <c r="A87" s="102" t="s">
        <v>181</v>
      </c>
      <c r="B87" s="219">
        <v>2.1120000000000001</v>
      </c>
      <c r="C87" s="63">
        <f t="shared" si="5"/>
        <v>2.6521231866013508E-4</v>
      </c>
      <c r="D87" s="219">
        <v>1.145</v>
      </c>
      <c r="E87" s="63">
        <f t="shared" si="6"/>
        <v>1.4682295639114554E-4</v>
      </c>
      <c r="F87" s="219">
        <v>1.2889999999999999</v>
      </c>
      <c r="G87" s="63">
        <f t="shared" si="7"/>
        <v>1.5928332635979639E-4</v>
      </c>
      <c r="H87" s="63">
        <f t="shared" si="8"/>
        <v>0.12576419213973788</v>
      </c>
      <c r="I87" s="271">
        <f t="shared" si="9"/>
        <v>-0.38967803030303039</v>
      </c>
      <c r="J87" s="130"/>
      <c r="K87" s="49"/>
    </row>
    <row r="88" spans="1:11" x14ac:dyDescent="0.35">
      <c r="A88" s="102" t="s">
        <v>148</v>
      </c>
      <c r="B88" s="219">
        <v>0.65400000000000003</v>
      </c>
      <c r="C88" s="63">
        <f t="shared" si="5"/>
        <v>8.2125405494189554E-5</v>
      </c>
      <c r="D88" s="219">
        <v>1.357</v>
      </c>
      <c r="E88" s="63">
        <f t="shared" si="6"/>
        <v>1.7400764351334889E-4</v>
      </c>
      <c r="F88" s="219">
        <v>1.2589999999999999</v>
      </c>
      <c r="G88" s="63">
        <f t="shared" si="7"/>
        <v>1.5557618920634885E-4</v>
      </c>
      <c r="H88" s="63">
        <f t="shared" si="8"/>
        <v>-7.2218128224023626E-2</v>
      </c>
      <c r="I88" s="271">
        <f t="shared" si="9"/>
        <v>0.9250764525993882</v>
      </c>
      <c r="J88" s="130"/>
      <c r="K88" s="49"/>
    </row>
    <row r="89" spans="1:11" x14ac:dyDescent="0.35">
      <c r="A89" s="102" t="s">
        <v>8</v>
      </c>
      <c r="B89" s="219">
        <v>1.1779999999999999</v>
      </c>
      <c r="C89" s="63">
        <f t="shared" si="5"/>
        <v>1.4792618910115489E-4</v>
      </c>
      <c r="D89" s="219">
        <v>0.55500000000000005</v>
      </c>
      <c r="E89" s="63">
        <f t="shared" si="6"/>
        <v>7.1167459211428626E-5</v>
      </c>
      <c r="F89" s="219">
        <v>1.109</v>
      </c>
      <c r="G89" s="63">
        <f t="shared" si="7"/>
        <v>1.3704050343911109E-4</v>
      </c>
      <c r="H89" s="63">
        <f t="shared" si="8"/>
        <v>0.99819819819819799</v>
      </c>
      <c r="I89" s="271">
        <f t="shared" si="9"/>
        <v>-5.8573853989813185E-2</v>
      </c>
      <c r="J89" s="130"/>
      <c r="K89" s="49"/>
    </row>
    <row r="90" spans="1:11" x14ac:dyDescent="0.35">
      <c r="A90" s="102" t="s">
        <v>203</v>
      </c>
      <c r="B90" s="219">
        <v>0.17799999999999999</v>
      </c>
      <c r="C90" s="63">
        <f t="shared" si="5"/>
        <v>2.2352174584045475E-5</v>
      </c>
      <c r="D90" s="219">
        <v>0.499</v>
      </c>
      <c r="E90" s="63">
        <f t="shared" si="6"/>
        <v>6.3986598462167362E-5</v>
      </c>
      <c r="F90" s="219">
        <v>1.1040000000000001</v>
      </c>
      <c r="G90" s="63">
        <f t="shared" si="7"/>
        <v>1.3642264724686985E-4</v>
      </c>
      <c r="H90" s="63">
        <f t="shared" si="8"/>
        <v>1.2124248496993988</v>
      </c>
      <c r="I90" s="271">
        <f t="shared" si="9"/>
        <v>5.2022471910112369</v>
      </c>
      <c r="J90" s="130"/>
      <c r="K90" s="49"/>
    </row>
    <row r="91" spans="1:11" x14ac:dyDescent="0.35">
      <c r="A91" s="102" t="s">
        <v>5</v>
      </c>
      <c r="B91" s="219">
        <v>3.359</v>
      </c>
      <c r="C91" s="63">
        <f t="shared" si="5"/>
        <v>4.218031147629705E-4</v>
      </c>
      <c r="D91" s="219">
        <v>4.1740000000000004</v>
      </c>
      <c r="E91" s="63">
        <f t="shared" si="6"/>
        <v>5.3523058513243798E-4</v>
      </c>
      <c r="F91" s="219">
        <v>1.0569999999999999</v>
      </c>
      <c r="G91" s="63">
        <f t="shared" si="7"/>
        <v>1.30614799039802E-4</v>
      </c>
      <c r="H91" s="63">
        <f t="shared" si="8"/>
        <v>-0.74676569238140877</v>
      </c>
      <c r="I91" s="271">
        <f t="shared" si="9"/>
        <v>-0.68532301280142893</v>
      </c>
      <c r="J91" s="130"/>
      <c r="K91" s="49"/>
    </row>
    <row r="92" spans="1:11" x14ac:dyDescent="0.35">
      <c r="A92" s="102" t="s">
        <v>60</v>
      </c>
      <c r="B92" s="219">
        <v>0.58599999999999997</v>
      </c>
      <c r="C92" s="63">
        <f t="shared" si="5"/>
        <v>7.3586372507026117E-5</v>
      </c>
      <c r="D92" s="219">
        <v>1.57</v>
      </c>
      <c r="E92" s="63">
        <f t="shared" si="6"/>
        <v>2.013205602917891E-4</v>
      </c>
      <c r="F92" s="219">
        <v>1.052</v>
      </c>
      <c r="G92" s="63">
        <f t="shared" si="7"/>
        <v>1.2999694284756075E-4</v>
      </c>
      <c r="H92" s="63">
        <f t="shared" si="8"/>
        <v>-0.32993630573248411</v>
      </c>
      <c r="I92" s="271">
        <f t="shared" si="9"/>
        <v>0.79522184300341325</v>
      </c>
      <c r="J92" s="130"/>
      <c r="K92" s="49"/>
    </row>
    <row r="93" spans="1:11" x14ac:dyDescent="0.35">
      <c r="A93" s="102" t="s">
        <v>175</v>
      </c>
      <c r="B93" s="219">
        <v>0.436</v>
      </c>
      <c r="C93" s="63">
        <f t="shared" si="5"/>
        <v>5.4750270329459707E-5</v>
      </c>
      <c r="D93" s="219">
        <v>0.58199999999999996</v>
      </c>
      <c r="E93" s="63">
        <f t="shared" si="6"/>
        <v>7.4629659929822438E-5</v>
      </c>
      <c r="F93" s="219">
        <v>1.036</v>
      </c>
      <c r="G93" s="63">
        <f t="shared" si="7"/>
        <v>1.2801980303238874E-4</v>
      </c>
      <c r="H93" s="63">
        <f t="shared" si="8"/>
        <v>0.78006872852233688</v>
      </c>
      <c r="I93" s="271">
        <f t="shared" si="9"/>
        <v>1.3761467889908259</v>
      </c>
      <c r="J93" s="130"/>
      <c r="K93" s="49"/>
    </row>
    <row r="94" spans="1:11" x14ac:dyDescent="0.35">
      <c r="A94" s="102" t="s">
        <v>50</v>
      </c>
      <c r="B94" s="219">
        <v>1.385</v>
      </c>
      <c r="C94" s="63">
        <f t="shared" si="5"/>
        <v>1.7392001010619655E-4</v>
      </c>
      <c r="D94" s="219">
        <v>0.80400000000000005</v>
      </c>
      <c r="E94" s="63">
        <f t="shared" si="6"/>
        <v>1.0309664361439391E-4</v>
      </c>
      <c r="F94" s="219">
        <v>1.0029999999999999</v>
      </c>
      <c r="G94" s="63">
        <f t="shared" si="7"/>
        <v>1.2394195216359642E-4</v>
      </c>
      <c r="H94" s="63">
        <f t="shared" si="8"/>
        <v>0.24751243781094501</v>
      </c>
      <c r="I94" s="271">
        <f t="shared" si="9"/>
        <v>-0.27581227436823108</v>
      </c>
      <c r="J94" s="130"/>
      <c r="K94" s="49"/>
    </row>
    <row r="95" spans="1:11" x14ac:dyDescent="0.35">
      <c r="A95" s="102" t="s">
        <v>120</v>
      </c>
      <c r="B95" s="219">
        <v>0.13900000000000001</v>
      </c>
      <c r="C95" s="63">
        <f t="shared" si="5"/>
        <v>1.7454788017878211E-5</v>
      </c>
      <c r="D95" s="219">
        <v>1.694</v>
      </c>
      <c r="E95" s="63">
        <f t="shared" si="6"/>
        <v>2.172210376651533E-4</v>
      </c>
      <c r="F95" s="219">
        <v>0.91800000000000004</v>
      </c>
      <c r="G95" s="63">
        <f t="shared" si="7"/>
        <v>1.1343839689549503E-4</v>
      </c>
      <c r="H95" s="63">
        <f t="shared" si="8"/>
        <v>-0.45808736717827625</v>
      </c>
      <c r="I95" s="271">
        <f t="shared" si="9"/>
        <v>5.6043165467625897</v>
      </c>
      <c r="J95" s="130"/>
      <c r="K95" s="49"/>
    </row>
    <row r="96" spans="1:11" x14ac:dyDescent="0.35">
      <c r="A96" s="102" t="s">
        <v>116</v>
      </c>
      <c r="B96" s="219">
        <v>1.6</v>
      </c>
      <c r="C96" s="63">
        <f t="shared" si="5"/>
        <v>2.0091842322737506E-4</v>
      </c>
      <c r="D96" s="219">
        <v>0.125</v>
      </c>
      <c r="E96" s="63">
        <f t="shared" si="6"/>
        <v>1.6028707029601041E-5</v>
      </c>
      <c r="F96" s="219">
        <v>0.88100000000000001</v>
      </c>
      <c r="G96" s="63">
        <f t="shared" si="7"/>
        <v>1.0886626107290972E-4</v>
      </c>
      <c r="H96" s="63">
        <f t="shared" si="8"/>
        <v>6.048</v>
      </c>
      <c r="I96" s="271">
        <f t="shared" si="9"/>
        <v>-0.44937500000000008</v>
      </c>
      <c r="J96" s="130"/>
      <c r="K96" s="49"/>
    </row>
    <row r="97" spans="1:11" x14ac:dyDescent="0.35">
      <c r="A97" s="102" t="s">
        <v>241</v>
      </c>
      <c r="B97" s="219">
        <v>1.145</v>
      </c>
      <c r="C97" s="63">
        <f t="shared" si="5"/>
        <v>1.4378224662209028E-4</v>
      </c>
      <c r="D97" s="219">
        <v>1.2529999999999999</v>
      </c>
      <c r="E97" s="63">
        <f t="shared" si="6"/>
        <v>1.6067175926472082E-4</v>
      </c>
      <c r="F97" s="219">
        <v>0.85199999999999998</v>
      </c>
      <c r="G97" s="63">
        <f t="shared" si="7"/>
        <v>1.0528269515791041E-4</v>
      </c>
      <c r="H97" s="63">
        <f t="shared" si="8"/>
        <v>-0.32003192338387865</v>
      </c>
      <c r="I97" s="271">
        <f t="shared" si="9"/>
        <v>-0.25589519650655024</v>
      </c>
      <c r="J97" s="130"/>
      <c r="K97" s="49"/>
    </row>
    <row r="98" spans="1:11" x14ac:dyDescent="0.35">
      <c r="A98" s="102" t="s">
        <v>36</v>
      </c>
      <c r="B98" s="219">
        <v>1.0620000000000001</v>
      </c>
      <c r="C98" s="63">
        <f t="shared" si="5"/>
        <v>1.333596034171702E-4</v>
      </c>
      <c r="D98" s="219">
        <v>0.78900000000000003</v>
      </c>
      <c r="E98" s="63">
        <f t="shared" si="6"/>
        <v>1.0117319877084177E-4</v>
      </c>
      <c r="F98" s="219">
        <v>0.85</v>
      </c>
      <c r="G98" s="63">
        <f t="shared" si="7"/>
        <v>1.0503555268101391E-4</v>
      </c>
      <c r="H98" s="63">
        <f t="shared" si="8"/>
        <v>7.7313054499366318E-2</v>
      </c>
      <c r="I98" s="271">
        <f t="shared" si="9"/>
        <v>-0.19962335216572513</v>
      </c>
      <c r="J98" s="130"/>
      <c r="K98" s="49"/>
    </row>
    <row r="99" spans="1:11" x14ac:dyDescent="0.35">
      <c r="A99" s="102" t="s">
        <v>27</v>
      </c>
      <c r="B99" s="219">
        <v>0.76600000000000001</v>
      </c>
      <c r="C99" s="63">
        <f t="shared" si="5"/>
        <v>9.6189695120105814E-5</v>
      </c>
      <c r="D99" s="219">
        <v>0.95799999999999996</v>
      </c>
      <c r="E99" s="63">
        <f t="shared" si="6"/>
        <v>1.2284401067486238E-4</v>
      </c>
      <c r="F99" s="219">
        <v>0.83899999999999997</v>
      </c>
      <c r="G99" s="63">
        <f t="shared" si="7"/>
        <v>1.0367626905808315E-4</v>
      </c>
      <c r="H99" s="63">
        <f t="shared" si="8"/>
        <v>-0.12421711899791232</v>
      </c>
      <c r="I99" s="271">
        <f t="shared" si="9"/>
        <v>9.530026109660561E-2</v>
      </c>
      <c r="J99" s="130"/>
      <c r="K99" s="49"/>
    </row>
    <row r="100" spans="1:11" x14ac:dyDescent="0.35">
      <c r="A100" s="102" t="s">
        <v>257</v>
      </c>
      <c r="B100" s="219">
        <v>1.4530000000000001</v>
      </c>
      <c r="C100" s="63">
        <f t="shared" si="5"/>
        <v>1.8245904309335999E-4</v>
      </c>
      <c r="D100" s="219">
        <v>0.26</v>
      </c>
      <c r="E100" s="63">
        <f t="shared" si="6"/>
        <v>3.3339710621570167E-5</v>
      </c>
      <c r="F100" s="219">
        <v>0.82599999999999996</v>
      </c>
      <c r="G100" s="63">
        <f t="shared" si="7"/>
        <v>1.0206984295825587E-4</v>
      </c>
      <c r="H100" s="63">
        <f t="shared" si="8"/>
        <v>2.1769230769230767</v>
      </c>
      <c r="I100" s="271">
        <f t="shared" si="9"/>
        <v>-0.43152099105299391</v>
      </c>
      <c r="J100" s="130"/>
      <c r="K100" s="49"/>
    </row>
    <row r="101" spans="1:11" x14ac:dyDescent="0.35">
      <c r="A101" s="102" t="s">
        <v>32</v>
      </c>
      <c r="B101" s="219">
        <v>4.8000000000000001E-2</v>
      </c>
      <c r="C101" s="63">
        <f t="shared" si="5"/>
        <v>6.0275526968212518E-6</v>
      </c>
      <c r="D101" s="219">
        <v>0.56200000000000006</v>
      </c>
      <c r="E101" s="63">
        <f t="shared" si="6"/>
        <v>7.2065066805086293E-5</v>
      </c>
      <c r="F101" s="219">
        <v>0.78500000000000003</v>
      </c>
      <c r="G101" s="63">
        <f t="shared" si="7"/>
        <v>9.7003422181877558E-5</v>
      </c>
      <c r="H101" s="63">
        <f t="shared" si="8"/>
        <v>0.39679715302491103</v>
      </c>
      <c r="I101" s="271">
        <f t="shared" si="9"/>
        <v>15.354166666666668</v>
      </c>
      <c r="J101" s="130"/>
      <c r="K101" s="49"/>
    </row>
    <row r="102" spans="1:11" x14ac:dyDescent="0.35">
      <c r="A102" s="102" t="s">
        <v>211</v>
      </c>
      <c r="B102" s="219">
        <v>0.375</v>
      </c>
      <c r="C102" s="63">
        <f t="shared" si="5"/>
        <v>4.7090255443916031E-5</v>
      </c>
      <c r="D102" s="219">
        <v>0.11799999999999999</v>
      </c>
      <c r="E102" s="63">
        <f t="shared" si="6"/>
        <v>1.5131099435943383E-5</v>
      </c>
      <c r="F102" s="219">
        <v>0.76600000000000001</v>
      </c>
      <c r="G102" s="63">
        <f t="shared" si="7"/>
        <v>9.4655568651360775E-5</v>
      </c>
      <c r="H102" s="63">
        <f t="shared" si="8"/>
        <v>5.491525423728814</v>
      </c>
      <c r="I102" s="271">
        <f t="shared" si="9"/>
        <v>1.0426666666666669</v>
      </c>
      <c r="J102" s="130"/>
      <c r="K102" s="49"/>
    </row>
    <row r="103" spans="1:11" x14ac:dyDescent="0.35">
      <c r="A103" s="102" t="s">
        <v>213</v>
      </c>
      <c r="B103" s="219">
        <v>1.2969999999999999</v>
      </c>
      <c r="C103" s="63">
        <f t="shared" si="5"/>
        <v>1.628694968286909E-4</v>
      </c>
      <c r="D103" s="219">
        <v>0.621</v>
      </c>
      <c r="E103" s="63">
        <f t="shared" si="6"/>
        <v>7.963061652305797E-5</v>
      </c>
      <c r="F103" s="219">
        <v>0.73599999999999999</v>
      </c>
      <c r="G103" s="63">
        <f t="shared" si="7"/>
        <v>9.094843149791323E-5</v>
      </c>
      <c r="H103" s="63">
        <f t="shared" si="8"/>
        <v>0.18518518518518512</v>
      </c>
      <c r="I103" s="271">
        <f t="shared" si="9"/>
        <v>-0.43253662297609863</v>
      </c>
      <c r="J103" s="130"/>
      <c r="K103" s="49"/>
    </row>
    <row r="104" spans="1:11" x14ac:dyDescent="0.35">
      <c r="A104" s="102" t="s">
        <v>202</v>
      </c>
      <c r="B104" s="219">
        <v>5.508</v>
      </c>
      <c r="C104" s="63">
        <f t="shared" si="5"/>
        <v>6.9166167196023864E-4</v>
      </c>
      <c r="D104" s="219">
        <v>1.651</v>
      </c>
      <c r="E104" s="63">
        <f t="shared" si="6"/>
        <v>2.1170716244697056E-4</v>
      </c>
      <c r="F104" s="219">
        <v>0.72399999999999998</v>
      </c>
      <c r="G104" s="63">
        <f t="shared" si="7"/>
        <v>8.9465576636534201E-5</v>
      </c>
      <c r="H104" s="63">
        <f t="shared" si="8"/>
        <v>-0.56147789218655364</v>
      </c>
      <c r="I104" s="271">
        <f t="shared" si="9"/>
        <v>-0.86855482933914308</v>
      </c>
      <c r="J104" s="130"/>
      <c r="K104" s="49"/>
    </row>
    <row r="105" spans="1:11" x14ac:dyDescent="0.35">
      <c r="A105" s="102" t="s">
        <v>199</v>
      </c>
      <c r="B105" s="219">
        <v>0.192</v>
      </c>
      <c r="C105" s="63">
        <f t="shared" si="5"/>
        <v>2.4110210787285007E-5</v>
      </c>
      <c r="D105" s="219">
        <v>13.555</v>
      </c>
      <c r="E105" s="63">
        <f t="shared" si="6"/>
        <v>1.7381529902899368E-3</v>
      </c>
      <c r="F105" s="219">
        <v>0.71199999999999997</v>
      </c>
      <c r="G105" s="63">
        <f t="shared" si="7"/>
        <v>8.7982721775155186E-5</v>
      </c>
      <c r="H105" s="63">
        <f t="shared" si="8"/>
        <v>-0.94747325710070085</v>
      </c>
      <c r="I105" s="271">
        <f t="shared" si="9"/>
        <v>2.708333333333333</v>
      </c>
      <c r="J105" s="130"/>
      <c r="K105" s="49"/>
    </row>
    <row r="106" spans="1:11" x14ac:dyDescent="0.35">
      <c r="A106" s="102" t="s">
        <v>207</v>
      </c>
      <c r="B106" s="219">
        <v>0.80200000000000005</v>
      </c>
      <c r="C106" s="63">
        <f t="shared" si="5"/>
        <v>1.0071035964272176E-4</v>
      </c>
      <c r="D106" s="219">
        <v>0.71299999999999997</v>
      </c>
      <c r="E106" s="63">
        <f t="shared" si="6"/>
        <v>9.1427744896844338E-5</v>
      </c>
      <c r="F106" s="219">
        <v>0.70199999999999996</v>
      </c>
      <c r="G106" s="63">
        <f t="shared" si="7"/>
        <v>8.6747009390672662E-5</v>
      </c>
      <c r="H106" s="63">
        <f t="shared" si="8"/>
        <v>-1.5427769985974726E-2</v>
      </c>
      <c r="I106" s="271">
        <f t="shared" si="9"/>
        <v>-0.12468827930174575</v>
      </c>
      <c r="J106" s="130"/>
      <c r="K106" s="49"/>
    </row>
    <row r="107" spans="1:11" x14ac:dyDescent="0.35">
      <c r="A107" s="102" t="s">
        <v>19</v>
      </c>
      <c r="B107" s="219">
        <v>1.3009999999999999</v>
      </c>
      <c r="C107" s="63">
        <f t="shared" si="5"/>
        <v>1.6337179288675933E-4</v>
      </c>
      <c r="D107" s="219">
        <v>0.42399999999999999</v>
      </c>
      <c r="E107" s="63">
        <f t="shared" si="6"/>
        <v>5.4369374244406733E-5</v>
      </c>
      <c r="F107" s="219">
        <v>0.7</v>
      </c>
      <c r="G107" s="63">
        <f t="shared" si="7"/>
        <v>8.6499866913776157E-5</v>
      </c>
      <c r="H107" s="63">
        <f t="shared" si="8"/>
        <v>0.65094339622641506</v>
      </c>
      <c r="I107" s="271">
        <f t="shared" si="9"/>
        <v>-0.46195234435049959</v>
      </c>
      <c r="J107" s="130"/>
      <c r="K107" s="49"/>
    </row>
    <row r="108" spans="1:11" x14ac:dyDescent="0.35">
      <c r="A108" s="102" t="s">
        <v>40</v>
      </c>
      <c r="B108" s="219">
        <v>0.20300000000000001</v>
      </c>
      <c r="C108" s="63">
        <f t="shared" si="5"/>
        <v>2.5491524946973213E-5</v>
      </c>
      <c r="D108" s="219">
        <v>4.7E-2</v>
      </c>
      <c r="E108" s="63">
        <f t="shared" si="6"/>
        <v>6.0267938431299919E-6</v>
      </c>
      <c r="F108" s="219">
        <v>0.67</v>
      </c>
      <c r="G108" s="63">
        <f t="shared" si="7"/>
        <v>8.2792729760328626E-5</v>
      </c>
      <c r="H108" s="63">
        <f t="shared" si="8"/>
        <v>13.255319148936172</v>
      </c>
      <c r="I108" s="271">
        <f t="shared" si="9"/>
        <v>2.3004926108374386</v>
      </c>
      <c r="J108" s="130"/>
      <c r="K108" s="49"/>
    </row>
    <row r="109" spans="1:11" x14ac:dyDescent="0.35">
      <c r="A109" s="102" t="s">
        <v>205</v>
      </c>
      <c r="B109" s="219">
        <v>1.857</v>
      </c>
      <c r="C109" s="63">
        <f t="shared" si="5"/>
        <v>2.3319094495827218E-4</v>
      </c>
      <c r="D109" s="219">
        <v>1.409</v>
      </c>
      <c r="E109" s="63">
        <f t="shared" si="6"/>
        <v>1.8067558563766294E-4</v>
      </c>
      <c r="F109" s="219">
        <v>0.65400000000000003</v>
      </c>
      <c r="G109" s="63">
        <f t="shared" si="7"/>
        <v>8.0815589945156587E-5</v>
      </c>
      <c r="H109" s="63">
        <f t="shared" si="8"/>
        <v>-0.53584102200141936</v>
      </c>
      <c r="I109" s="271">
        <f t="shared" si="9"/>
        <v>-0.64781906300484648</v>
      </c>
      <c r="J109" s="130"/>
      <c r="K109" s="49"/>
    </row>
    <row r="110" spans="1:11" x14ac:dyDescent="0.35">
      <c r="A110" s="102" t="s">
        <v>224</v>
      </c>
      <c r="B110" s="219">
        <v>1.409</v>
      </c>
      <c r="C110" s="63">
        <f t="shared" si="5"/>
        <v>1.7693378645460716E-4</v>
      </c>
      <c r="D110" s="219">
        <v>0.72699999999999998</v>
      </c>
      <c r="E110" s="63">
        <f t="shared" si="6"/>
        <v>9.3222960084159658E-5</v>
      </c>
      <c r="F110" s="219">
        <v>0.65400000000000003</v>
      </c>
      <c r="G110" s="63">
        <f t="shared" si="7"/>
        <v>8.0815589945156587E-5</v>
      </c>
      <c r="H110" s="63">
        <f t="shared" si="8"/>
        <v>-0.10041265474552952</v>
      </c>
      <c r="I110" s="271">
        <f t="shared" si="9"/>
        <v>-0.53584102200141936</v>
      </c>
      <c r="J110" s="130"/>
      <c r="K110" s="49"/>
    </row>
    <row r="111" spans="1:11" x14ac:dyDescent="0.35">
      <c r="A111" s="102" t="s">
        <v>135</v>
      </c>
      <c r="B111" s="219">
        <v>0.14499999999999999</v>
      </c>
      <c r="C111" s="63">
        <f t="shared" si="5"/>
        <v>1.8208232104980864E-5</v>
      </c>
      <c r="D111" s="219">
        <v>8.7970000000000006</v>
      </c>
      <c r="E111" s="63">
        <f t="shared" si="6"/>
        <v>1.128036285915203E-3</v>
      </c>
      <c r="F111" s="219">
        <v>0.63700000000000001</v>
      </c>
      <c r="G111" s="63">
        <f t="shared" si="7"/>
        <v>7.871487889153631E-5</v>
      </c>
      <c r="H111" s="63">
        <f t="shared" si="8"/>
        <v>-0.92758895077867454</v>
      </c>
      <c r="I111" s="271">
        <f t="shared" si="9"/>
        <v>3.3931034482758626</v>
      </c>
      <c r="J111" s="130"/>
      <c r="K111" s="49"/>
    </row>
    <row r="112" spans="1:11" x14ac:dyDescent="0.35">
      <c r="A112" s="102" t="s">
        <v>172</v>
      </c>
      <c r="B112" s="219">
        <v>1.018</v>
      </c>
      <c r="C112" s="63">
        <f t="shared" si="5"/>
        <v>1.2783434677841738E-4</v>
      </c>
      <c r="D112" s="219">
        <v>0.43</v>
      </c>
      <c r="E112" s="63">
        <f t="shared" si="6"/>
        <v>5.5138752181827579E-5</v>
      </c>
      <c r="F112" s="219">
        <v>0.626</v>
      </c>
      <c r="G112" s="63">
        <f t="shared" si="7"/>
        <v>7.7355595268605547E-5</v>
      </c>
      <c r="H112" s="63">
        <f t="shared" si="8"/>
        <v>0.45581395348837206</v>
      </c>
      <c r="I112" s="271">
        <f t="shared" si="9"/>
        <v>-0.38506876227897835</v>
      </c>
      <c r="J112" s="130"/>
      <c r="K112" s="49"/>
    </row>
    <row r="113" spans="1:11" x14ac:dyDescent="0.35">
      <c r="A113" s="102" t="s">
        <v>187</v>
      </c>
      <c r="B113" s="219">
        <v>0.02</v>
      </c>
      <c r="C113" s="63">
        <f t="shared" si="5"/>
        <v>2.5114802903421885E-6</v>
      </c>
      <c r="D113" s="219">
        <v>5.0000000000000001E-3</v>
      </c>
      <c r="E113" s="63">
        <f t="shared" si="6"/>
        <v>6.4114828118404163E-7</v>
      </c>
      <c r="F113" s="219">
        <v>0.59499999999999997</v>
      </c>
      <c r="G113" s="63">
        <f t="shared" si="7"/>
        <v>7.3524886876709736E-5</v>
      </c>
      <c r="H113" s="63">
        <f t="shared" si="8"/>
        <v>117.99999999999999</v>
      </c>
      <c r="I113" s="271">
        <f t="shared" si="9"/>
        <v>28.749999999999996</v>
      </c>
      <c r="J113" s="130"/>
      <c r="K113" s="49"/>
    </row>
    <row r="114" spans="1:11" x14ac:dyDescent="0.35">
      <c r="A114" s="102" t="s">
        <v>206</v>
      </c>
      <c r="B114" s="219">
        <v>0.10199999999999999</v>
      </c>
      <c r="C114" s="63">
        <f t="shared" si="5"/>
        <v>1.2808549480745159E-5</v>
      </c>
      <c r="D114" s="219">
        <v>0.152</v>
      </c>
      <c r="E114" s="63">
        <f t="shared" si="6"/>
        <v>1.9490907747994866E-5</v>
      </c>
      <c r="F114" s="219">
        <v>0.59099999999999997</v>
      </c>
      <c r="G114" s="63">
        <f t="shared" si="7"/>
        <v>7.3030601922916726E-5</v>
      </c>
      <c r="H114" s="63">
        <f t="shared" si="8"/>
        <v>2.888157894736842</v>
      </c>
      <c r="I114" s="271">
        <f t="shared" si="9"/>
        <v>4.7941176470588234</v>
      </c>
      <c r="J114" s="130"/>
      <c r="K114" s="49"/>
    </row>
    <row r="115" spans="1:11" x14ac:dyDescent="0.35">
      <c r="A115" s="102" t="s">
        <v>171</v>
      </c>
      <c r="B115" s="219">
        <v>1.486</v>
      </c>
      <c r="C115" s="63">
        <f t="shared" si="5"/>
        <v>1.8660298557242458E-4</v>
      </c>
      <c r="D115" s="219">
        <v>0.59199999999999997</v>
      </c>
      <c r="E115" s="63">
        <f t="shared" si="6"/>
        <v>7.5911956492190531E-5</v>
      </c>
      <c r="F115" s="219">
        <v>0.57299999999999995</v>
      </c>
      <c r="G115" s="63">
        <f t="shared" si="7"/>
        <v>7.0806319630848196E-5</v>
      </c>
      <c r="H115" s="63">
        <f t="shared" si="8"/>
        <v>-3.2094594594594628E-2</v>
      </c>
      <c r="I115" s="271">
        <f t="shared" si="9"/>
        <v>-0.61440107671601618</v>
      </c>
      <c r="J115" s="130"/>
      <c r="K115" s="49"/>
    </row>
    <row r="116" spans="1:11" x14ac:dyDescent="0.35">
      <c r="A116" s="102" t="s">
        <v>204</v>
      </c>
      <c r="B116" s="219">
        <v>0.23899999999999999</v>
      </c>
      <c r="C116" s="63">
        <f t="shared" si="5"/>
        <v>3.0012189469589147E-5</v>
      </c>
      <c r="D116" s="219">
        <v>0.182</v>
      </c>
      <c r="E116" s="63">
        <f t="shared" si="6"/>
        <v>2.3337797435099114E-5</v>
      </c>
      <c r="F116" s="219">
        <v>0.53300000000000003</v>
      </c>
      <c r="G116" s="63">
        <f t="shared" si="7"/>
        <v>6.5863470092918141E-5</v>
      </c>
      <c r="H116" s="63">
        <f t="shared" si="8"/>
        <v>1.9285714285714288</v>
      </c>
      <c r="I116" s="271">
        <f t="shared" si="9"/>
        <v>1.2301255230125525</v>
      </c>
      <c r="J116" s="130"/>
      <c r="K116" s="49"/>
    </row>
    <row r="117" spans="1:11" x14ac:dyDescent="0.35">
      <c r="A117" s="102" t="s">
        <v>184</v>
      </c>
      <c r="B117" s="219">
        <v>1.2E-2</v>
      </c>
      <c r="C117" s="63">
        <f t="shared" si="5"/>
        <v>1.506888174205313E-6</v>
      </c>
      <c r="D117" s="219">
        <v>0.91200000000000003</v>
      </c>
      <c r="E117" s="63">
        <f t="shared" si="6"/>
        <v>1.1694544648796921E-4</v>
      </c>
      <c r="F117" s="219">
        <v>0.51500000000000001</v>
      </c>
      <c r="G117" s="63">
        <f t="shared" si="7"/>
        <v>6.3639187800849611E-5</v>
      </c>
      <c r="H117" s="63">
        <f t="shared" si="8"/>
        <v>-0.4353070175438597</v>
      </c>
      <c r="I117" s="271">
        <f t="shared" si="9"/>
        <v>41.916666666666664</v>
      </c>
      <c r="J117" s="130"/>
      <c r="K117" s="49"/>
    </row>
    <row r="118" spans="1:11" x14ac:dyDescent="0.35">
      <c r="A118" s="102" t="s">
        <v>103</v>
      </c>
      <c r="B118" s="219">
        <v>0.34399999999999997</v>
      </c>
      <c r="C118" s="63">
        <f t="shared" si="5"/>
        <v>4.3197460993885636E-5</v>
      </c>
      <c r="D118" s="219">
        <v>0.94699999999999995</v>
      </c>
      <c r="E118" s="63">
        <f t="shared" si="6"/>
        <v>1.2143348445625749E-4</v>
      </c>
      <c r="F118" s="219">
        <v>0.497</v>
      </c>
      <c r="G118" s="63">
        <f t="shared" si="7"/>
        <v>6.1414905508781081E-5</v>
      </c>
      <c r="H118" s="63">
        <f t="shared" si="8"/>
        <v>-0.4751847940865892</v>
      </c>
      <c r="I118" s="271">
        <f t="shared" si="9"/>
        <v>0.44476744186046524</v>
      </c>
      <c r="J118" s="130"/>
      <c r="K118" s="49"/>
    </row>
    <row r="119" spans="1:11" x14ac:dyDescent="0.35">
      <c r="A119" s="102" t="s">
        <v>142</v>
      </c>
      <c r="B119" s="219">
        <v>3.2850000000000001</v>
      </c>
      <c r="C119" s="63">
        <f t="shared" si="5"/>
        <v>4.1251063768870446E-4</v>
      </c>
      <c r="D119" s="219">
        <v>4.3230000000000004</v>
      </c>
      <c r="E119" s="63">
        <f t="shared" si="6"/>
        <v>5.5433680391172246E-4</v>
      </c>
      <c r="F119" s="219">
        <v>0.497</v>
      </c>
      <c r="G119" s="63">
        <f t="shared" si="7"/>
        <v>6.1414905508781081E-5</v>
      </c>
      <c r="H119" s="63">
        <f t="shared" si="8"/>
        <v>-0.88503354152209113</v>
      </c>
      <c r="I119" s="271">
        <f t="shared" si="9"/>
        <v>-0.84870624048706245</v>
      </c>
      <c r="J119" s="130"/>
      <c r="K119" s="49"/>
    </row>
    <row r="120" spans="1:11" x14ac:dyDescent="0.35">
      <c r="A120" s="102" t="s">
        <v>89</v>
      </c>
      <c r="B120" s="219">
        <v>8.4000000000000005E-2</v>
      </c>
      <c r="C120" s="63">
        <f t="shared" si="5"/>
        <v>1.0548217219437192E-5</v>
      </c>
      <c r="D120" s="219">
        <v>0.29499999999999998</v>
      </c>
      <c r="E120" s="63">
        <f t="shared" si="6"/>
        <v>3.7827748589858459E-5</v>
      </c>
      <c r="F120" s="219">
        <v>0.496</v>
      </c>
      <c r="G120" s="63">
        <f t="shared" si="7"/>
        <v>6.1291334270332829E-5</v>
      </c>
      <c r="H120" s="63">
        <f t="shared" si="8"/>
        <v>0.68135593220338997</v>
      </c>
      <c r="I120" s="271">
        <f t="shared" si="9"/>
        <v>4.9047619047619042</v>
      </c>
      <c r="J120" s="130"/>
      <c r="K120" s="49"/>
    </row>
    <row r="121" spans="1:11" x14ac:dyDescent="0.35">
      <c r="A121" s="102" t="s">
        <v>74</v>
      </c>
      <c r="B121" s="219">
        <v>0.65800000000000003</v>
      </c>
      <c r="C121" s="63">
        <f t="shared" si="5"/>
        <v>8.2627701552257998E-5</v>
      </c>
      <c r="D121" s="219">
        <v>0.20399999999999999</v>
      </c>
      <c r="E121" s="63">
        <f t="shared" si="6"/>
        <v>2.6158849872308897E-5</v>
      </c>
      <c r="F121" s="219">
        <v>0.49</v>
      </c>
      <c r="G121" s="63">
        <f t="shared" si="7"/>
        <v>6.0549906839643314E-5</v>
      </c>
      <c r="H121" s="63">
        <f t="shared" si="8"/>
        <v>1.4019607843137254</v>
      </c>
      <c r="I121" s="271">
        <f t="shared" si="9"/>
        <v>-0.25531914893617025</v>
      </c>
      <c r="J121" s="130"/>
      <c r="K121" s="49"/>
    </row>
    <row r="122" spans="1:11" x14ac:dyDescent="0.35">
      <c r="A122" s="102" t="s">
        <v>107</v>
      </c>
      <c r="B122" s="219">
        <v>1.129</v>
      </c>
      <c r="C122" s="63">
        <f t="shared" si="5"/>
        <v>1.4177306238981652E-4</v>
      </c>
      <c r="D122" s="219">
        <v>0.498</v>
      </c>
      <c r="E122" s="63">
        <f t="shared" si="6"/>
        <v>6.3858368805930549E-5</v>
      </c>
      <c r="F122" s="219">
        <v>0.47299999999999998</v>
      </c>
      <c r="G122" s="63">
        <f t="shared" si="7"/>
        <v>5.8449195786023037E-5</v>
      </c>
      <c r="H122" s="63">
        <f t="shared" si="8"/>
        <v>-5.0200803212851475E-2</v>
      </c>
      <c r="I122" s="271">
        <f t="shared" si="9"/>
        <v>-0.58104517271922052</v>
      </c>
      <c r="J122" s="130"/>
      <c r="K122" s="49"/>
    </row>
    <row r="123" spans="1:11" x14ac:dyDescent="0.35">
      <c r="A123" s="102" t="s">
        <v>222</v>
      </c>
      <c r="B123" s="219">
        <v>0.112</v>
      </c>
      <c r="C123" s="63">
        <f t="shared" si="5"/>
        <v>1.4064289625916255E-5</v>
      </c>
      <c r="D123" s="219">
        <v>0.42499999999999999</v>
      </c>
      <c r="E123" s="63">
        <f t="shared" si="6"/>
        <v>5.4497603900643539E-5</v>
      </c>
      <c r="F123" s="219">
        <v>0.46800000000000003</v>
      </c>
      <c r="G123" s="63">
        <f t="shared" si="7"/>
        <v>5.7831339593781781E-5</v>
      </c>
      <c r="H123" s="63">
        <f t="shared" si="8"/>
        <v>0.10117647058823542</v>
      </c>
      <c r="I123" s="271">
        <f t="shared" si="9"/>
        <v>3.1785714285714288</v>
      </c>
      <c r="J123" s="130"/>
      <c r="K123" s="49"/>
    </row>
    <row r="124" spans="1:11" x14ac:dyDescent="0.35">
      <c r="A124" s="102" t="s">
        <v>117</v>
      </c>
      <c r="B124" s="219">
        <v>1.3779999999999999</v>
      </c>
      <c r="C124" s="63">
        <f t="shared" si="5"/>
        <v>1.7304099200457675E-4</v>
      </c>
      <c r="D124" s="219">
        <v>0.747</v>
      </c>
      <c r="E124" s="63">
        <f t="shared" si="6"/>
        <v>9.578755320889583E-5</v>
      </c>
      <c r="F124" s="219">
        <v>0.45500000000000002</v>
      </c>
      <c r="G124" s="63">
        <f t="shared" si="7"/>
        <v>5.6224913493954507E-5</v>
      </c>
      <c r="H124" s="63">
        <f t="shared" si="8"/>
        <v>-0.39089692101740292</v>
      </c>
      <c r="I124" s="271">
        <f t="shared" si="9"/>
        <v>-0.66981132075471694</v>
      </c>
      <c r="J124" s="130"/>
      <c r="K124" s="49"/>
    </row>
    <row r="125" spans="1:11" x14ac:dyDescent="0.35">
      <c r="A125" s="102" t="s">
        <v>158</v>
      </c>
      <c r="B125" s="219"/>
      <c r="C125" s="63">
        <f t="shared" si="5"/>
        <v>0</v>
      </c>
      <c r="D125" s="219"/>
      <c r="E125" s="63">
        <f t="shared" si="6"/>
        <v>0</v>
      </c>
      <c r="F125" s="219">
        <v>0.44900000000000001</v>
      </c>
      <c r="G125" s="63">
        <f t="shared" si="7"/>
        <v>5.5483486063264999E-5</v>
      </c>
      <c r="H125" s="63" t="s">
        <v>318</v>
      </c>
      <c r="I125" s="271" t="s">
        <v>318</v>
      </c>
      <c r="J125" s="130"/>
      <c r="K125" s="49"/>
    </row>
    <row r="126" spans="1:11" x14ac:dyDescent="0.35">
      <c r="A126" s="102" t="s">
        <v>99</v>
      </c>
      <c r="B126" s="219">
        <v>0.2</v>
      </c>
      <c r="C126" s="63">
        <f t="shared" si="5"/>
        <v>2.5114802903421883E-5</v>
      </c>
      <c r="D126" s="219">
        <v>0.629</v>
      </c>
      <c r="E126" s="63">
        <f t="shared" si="6"/>
        <v>8.0656453772952436E-5</v>
      </c>
      <c r="F126" s="219">
        <v>0.44800000000000001</v>
      </c>
      <c r="G126" s="63">
        <f t="shared" si="7"/>
        <v>5.5359914824816747E-5</v>
      </c>
      <c r="H126" s="63">
        <f t="shared" si="8"/>
        <v>-0.28775834658187593</v>
      </c>
      <c r="I126" s="271">
        <f t="shared" si="9"/>
        <v>1.2399999999999998</v>
      </c>
      <c r="J126" s="130"/>
      <c r="K126" s="49"/>
    </row>
    <row r="127" spans="1:11" x14ac:dyDescent="0.35">
      <c r="A127" s="102" t="s">
        <v>3</v>
      </c>
      <c r="B127" s="219">
        <v>0.41799999999999998</v>
      </c>
      <c r="C127" s="63">
        <f t="shared" si="5"/>
        <v>5.2489938068151733E-5</v>
      </c>
      <c r="D127" s="219">
        <v>0.68799999999999994</v>
      </c>
      <c r="E127" s="63">
        <f t="shared" si="6"/>
        <v>8.8222003490924126E-5</v>
      </c>
      <c r="F127" s="219">
        <v>0.41399999999999998</v>
      </c>
      <c r="G127" s="63">
        <f t="shared" si="7"/>
        <v>5.1158492717576185E-5</v>
      </c>
      <c r="H127" s="63">
        <f t="shared" si="8"/>
        <v>-0.3982558139534883</v>
      </c>
      <c r="I127" s="271">
        <f t="shared" si="9"/>
        <v>-9.5693779904306719E-3</v>
      </c>
      <c r="J127" s="130"/>
      <c r="K127" s="49"/>
    </row>
    <row r="128" spans="1:11" x14ac:dyDescent="0.35">
      <c r="A128" s="102" t="s">
        <v>109</v>
      </c>
      <c r="B128" s="219">
        <v>43.369</v>
      </c>
      <c r="C128" s="63">
        <f t="shared" si="5"/>
        <v>5.4460194355925185E-3</v>
      </c>
      <c r="D128" s="219">
        <v>19.356000000000002</v>
      </c>
      <c r="E128" s="63">
        <f t="shared" si="6"/>
        <v>2.4820132261196624E-3</v>
      </c>
      <c r="F128" s="219">
        <v>0.38800000000000001</v>
      </c>
      <c r="G128" s="63">
        <f t="shared" si="7"/>
        <v>4.794564051792165E-5</v>
      </c>
      <c r="H128" s="63">
        <f t="shared" si="8"/>
        <v>-0.97995453606116967</v>
      </c>
      <c r="I128" s="271">
        <f t="shared" si="9"/>
        <v>-0.99105351748945103</v>
      </c>
      <c r="J128" s="130"/>
      <c r="K128" s="49"/>
    </row>
    <row r="129" spans="1:11" x14ac:dyDescent="0.35">
      <c r="A129" s="102" t="s">
        <v>134</v>
      </c>
      <c r="B129" s="219">
        <v>0.39</v>
      </c>
      <c r="C129" s="63">
        <f t="shared" si="5"/>
        <v>4.8973865661672675E-5</v>
      </c>
      <c r="D129" s="219">
        <v>2.1219999999999999</v>
      </c>
      <c r="E129" s="63">
        <f t="shared" si="6"/>
        <v>2.7210333053450726E-4</v>
      </c>
      <c r="F129" s="219">
        <v>0.33900000000000002</v>
      </c>
      <c r="G129" s="63">
        <f t="shared" si="7"/>
        <v>4.1890649833957316E-5</v>
      </c>
      <c r="H129" s="63">
        <f t="shared" si="8"/>
        <v>-0.84024505183788878</v>
      </c>
      <c r="I129" s="271">
        <f t="shared" si="9"/>
        <v>-0.13076923076923075</v>
      </c>
      <c r="J129" s="130"/>
      <c r="K129" s="49"/>
    </row>
    <row r="130" spans="1:11" x14ac:dyDescent="0.35">
      <c r="A130" s="102" t="s">
        <v>253</v>
      </c>
      <c r="B130" s="219">
        <v>0.188</v>
      </c>
      <c r="C130" s="63">
        <f t="shared" si="5"/>
        <v>2.360791472921657E-5</v>
      </c>
      <c r="D130" s="219">
        <v>0.314</v>
      </c>
      <c r="E130" s="63">
        <f t="shared" si="6"/>
        <v>4.0264112058357818E-5</v>
      </c>
      <c r="F130" s="219">
        <v>0.33800000000000002</v>
      </c>
      <c r="G130" s="63">
        <f t="shared" si="7"/>
        <v>4.1767078595509063E-5</v>
      </c>
      <c r="H130" s="63">
        <f t="shared" si="8"/>
        <v>7.6433121019108263E-2</v>
      </c>
      <c r="I130" s="271">
        <f t="shared" si="9"/>
        <v>0.79787234042553212</v>
      </c>
      <c r="J130" s="130"/>
      <c r="K130" s="49"/>
    </row>
    <row r="131" spans="1:11" x14ac:dyDescent="0.35">
      <c r="A131" s="102" t="s">
        <v>186</v>
      </c>
      <c r="B131" s="219">
        <v>0.01</v>
      </c>
      <c r="C131" s="63">
        <f t="shared" si="5"/>
        <v>1.2557401451710942E-6</v>
      </c>
      <c r="D131" s="219">
        <v>6.4889999999999999</v>
      </c>
      <c r="E131" s="63">
        <f t="shared" si="6"/>
        <v>8.3208223932064928E-4</v>
      </c>
      <c r="F131" s="219">
        <v>0.33600000000000002</v>
      </c>
      <c r="G131" s="63">
        <f t="shared" si="7"/>
        <v>4.1519936118612565E-5</v>
      </c>
      <c r="H131" s="63">
        <f t="shared" si="8"/>
        <v>-0.94822006472491904</v>
      </c>
      <c r="I131" s="271">
        <f t="shared" si="9"/>
        <v>32.6</v>
      </c>
      <c r="J131" s="130"/>
      <c r="K131" s="49"/>
    </row>
    <row r="132" spans="1:11" x14ac:dyDescent="0.35">
      <c r="A132" s="102" t="s">
        <v>132</v>
      </c>
      <c r="B132" s="219">
        <v>0.34499999999999997</v>
      </c>
      <c r="C132" s="63">
        <f t="shared" si="5"/>
        <v>4.3323035008402744E-5</v>
      </c>
      <c r="D132" s="219">
        <v>2.0129999999999999</v>
      </c>
      <c r="E132" s="63">
        <f t="shared" si="6"/>
        <v>2.5812629800469515E-4</v>
      </c>
      <c r="F132" s="219">
        <v>0.28000000000000003</v>
      </c>
      <c r="G132" s="63">
        <f t="shared" si="7"/>
        <v>3.4599946765510471E-5</v>
      </c>
      <c r="H132" s="63">
        <f t="shared" si="8"/>
        <v>-0.86090412319920517</v>
      </c>
      <c r="I132" s="271">
        <f t="shared" si="9"/>
        <v>-0.18840579710144911</v>
      </c>
      <c r="J132" s="130"/>
      <c r="K132" s="49"/>
    </row>
    <row r="133" spans="1:11" x14ac:dyDescent="0.35">
      <c r="A133" s="102" t="s">
        <v>90</v>
      </c>
      <c r="B133" s="219">
        <v>1E-3</v>
      </c>
      <c r="C133" s="63">
        <f t="shared" ref="C133:C196" si="10">B133/$B$266</f>
        <v>1.2557401451710941E-7</v>
      </c>
      <c r="D133" s="219">
        <v>1E-3</v>
      </c>
      <c r="E133" s="63">
        <f t="shared" ref="E133:E196" si="11">D133/$D$266</f>
        <v>1.2822965623680834E-7</v>
      </c>
      <c r="F133" s="219">
        <v>0.254</v>
      </c>
      <c r="G133" s="63">
        <f t="shared" ref="G133:G196" si="12">F133/$F$266</f>
        <v>3.1387094565855922E-5</v>
      </c>
      <c r="H133" s="63">
        <f t="shared" ref="H133:H196" si="13">(F133/D133)-1</f>
        <v>253</v>
      </c>
      <c r="I133" s="271">
        <f t="shared" ref="I133:I196" si="14">(F133/B133)-1</f>
        <v>253</v>
      </c>
      <c r="J133" s="130"/>
      <c r="K133" s="49"/>
    </row>
    <row r="134" spans="1:11" x14ac:dyDescent="0.35">
      <c r="A134" s="102" t="s">
        <v>164</v>
      </c>
      <c r="B134" s="219">
        <v>0</v>
      </c>
      <c r="C134" s="63">
        <f t="shared" si="10"/>
        <v>0</v>
      </c>
      <c r="D134" s="219">
        <v>1.7999999999999999E-2</v>
      </c>
      <c r="E134" s="63">
        <f t="shared" si="11"/>
        <v>2.30813381226255E-6</v>
      </c>
      <c r="F134" s="219">
        <v>0.248</v>
      </c>
      <c r="G134" s="63">
        <f t="shared" si="12"/>
        <v>3.0645667135166414E-5</v>
      </c>
      <c r="H134" s="63">
        <f t="shared" si="13"/>
        <v>12.777777777777779</v>
      </c>
      <c r="I134" s="271" t="s">
        <v>318</v>
      </c>
      <c r="J134" s="130"/>
      <c r="K134" s="49"/>
    </row>
    <row r="135" spans="1:11" x14ac:dyDescent="0.35">
      <c r="A135" s="102" t="s">
        <v>119</v>
      </c>
      <c r="B135" s="219">
        <v>0.28399999999999997</v>
      </c>
      <c r="C135" s="63">
        <f t="shared" si="10"/>
        <v>3.5663020122859068E-5</v>
      </c>
      <c r="D135" s="219">
        <v>0.87</v>
      </c>
      <c r="E135" s="63">
        <f t="shared" si="11"/>
        <v>1.1155980092602325E-4</v>
      </c>
      <c r="F135" s="219">
        <v>0.247</v>
      </c>
      <c r="G135" s="63">
        <f t="shared" si="12"/>
        <v>3.0522095896718162E-5</v>
      </c>
      <c r="H135" s="63">
        <f t="shared" si="13"/>
        <v>-0.71609195402298853</v>
      </c>
      <c r="I135" s="271">
        <f t="shared" si="14"/>
        <v>-0.13028169014084501</v>
      </c>
      <c r="J135" s="130"/>
      <c r="K135" s="49"/>
    </row>
    <row r="136" spans="1:11" x14ac:dyDescent="0.35">
      <c r="A136" s="102" t="s">
        <v>170</v>
      </c>
      <c r="B136" s="219">
        <v>2.7890000000000001</v>
      </c>
      <c r="C136" s="63">
        <f t="shared" si="10"/>
        <v>3.5022592648821819E-4</v>
      </c>
      <c r="D136" s="219">
        <v>0.47299999999999998</v>
      </c>
      <c r="E136" s="63">
        <f t="shared" si="11"/>
        <v>6.0652627400010337E-5</v>
      </c>
      <c r="F136" s="219">
        <v>0.23799999999999999</v>
      </c>
      <c r="G136" s="63">
        <f t="shared" si="12"/>
        <v>2.9409954750683894E-5</v>
      </c>
      <c r="H136" s="63">
        <f t="shared" si="13"/>
        <v>-0.4968287526427061</v>
      </c>
      <c r="I136" s="271">
        <f t="shared" si="14"/>
        <v>-0.91466475439225525</v>
      </c>
      <c r="J136" s="130"/>
      <c r="K136" s="49"/>
    </row>
    <row r="137" spans="1:11" x14ac:dyDescent="0.35">
      <c r="A137" s="102" t="s">
        <v>25</v>
      </c>
      <c r="B137" s="219">
        <v>0.55400000000000005</v>
      </c>
      <c r="C137" s="63">
        <f t="shared" si="10"/>
        <v>6.9568004042478627E-5</v>
      </c>
      <c r="D137" s="219">
        <v>0.36599999999999999</v>
      </c>
      <c r="E137" s="63">
        <f t="shared" si="11"/>
        <v>4.6932054182671849E-5</v>
      </c>
      <c r="F137" s="219">
        <v>0.23400000000000001</v>
      </c>
      <c r="G137" s="63">
        <f t="shared" si="12"/>
        <v>2.8915669796890891E-5</v>
      </c>
      <c r="H137" s="63">
        <f t="shared" si="13"/>
        <v>-0.36065573770491799</v>
      </c>
      <c r="I137" s="271">
        <f t="shared" si="14"/>
        <v>-0.57761732851985559</v>
      </c>
      <c r="J137" s="130"/>
      <c r="K137" s="49"/>
    </row>
    <row r="138" spans="1:11" x14ac:dyDescent="0.35">
      <c r="A138" s="102" t="s">
        <v>122</v>
      </c>
      <c r="B138" s="219">
        <v>0.47399999999999998</v>
      </c>
      <c r="C138" s="63">
        <f t="shared" si="10"/>
        <v>5.9522082881109857E-5</v>
      </c>
      <c r="D138" s="219">
        <v>0.51500000000000001</v>
      </c>
      <c r="E138" s="63">
        <f t="shared" si="11"/>
        <v>6.6038272961956295E-5</v>
      </c>
      <c r="F138" s="219">
        <v>0.23</v>
      </c>
      <c r="G138" s="63">
        <f t="shared" si="12"/>
        <v>2.8421384843097884E-5</v>
      </c>
      <c r="H138" s="63">
        <f t="shared" si="13"/>
        <v>-0.55339805825242716</v>
      </c>
      <c r="I138" s="271">
        <f t="shared" si="14"/>
        <v>-0.51476793248945141</v>
      </c>
      <c r="J138" s="130"/>
      <c r="K138" s="49"/>
    </row>
    <row r="139" spans="1:11" x14ac:dyDescent="0.35">
      <c r="A139" s="102" t="s">
        <v>194</v>
      </c>
      <c r="B139" s="219">
        <v>2.625</v>
      </c>
      <c r="C139" s="63">
        <f t="shared" si="10"/>
        <v>3.2963178810741222E-4</v>
      </c>
      <c r="D139" s="219">
        <v>4.2999999999999997E-2</v>
      </c>
      <c r="E139" s="63">
        <f t="shared" si="11"/>
        <v>5.5138752181827579E-6</v>
      </c>
      <c r="F139" s="219">
        <v>0.23</v>
      </c>
      <c r="G139" s="63">
        <f t="shared" si="12"/>
        <v>2.8421384843097884E-5</v>
      </c>
      <c r="H139" s="63">
        <f t="shared" si="13"/>
        <v>4.3488372093023262</v>
      </c>
      <c r="I139" s="271">
        <f t="shared" si="14"/>
        <v>-0.9123809523809524</v>
      </c>
      <c r="J139" s="130"/>
      <c r="K139" s="49"/>
    </row>
    <row r="140" spans="1:11" x14ac:dyDescent="0.35">
      <c r="A140" s="102" t="s">
        <v>7</v>
      </c>
      <c r="B140" s="219">
        <v>8.8999999999999996E-2</v>
      </c>
      <c r="C140" s="63">
        <f t="shared" si="10"/>
        <v>1.1176087292022737E-5</v>
      </c>
      <c r="D140" s="219">
        <v>0.156</v>
      </c>
      <c r="E140" s="63">
        <f t="shared" si="11"/>
        <v>2.0003826372942099E-5</v>
      </c>
      <c r="F140" s="219">
        <v>0.221</v>
      </c>
      <c r="G140" s="63">
        <f t="shared" si="12"/>
        <v>2.730924369706362E-5</v>
      </c>
      <c r="H140" s="63">
        <f t="shared" si="13"/>
        <v>0.41666666666666674</v>
      </c>
      <c r="I140" s="271">
        <f t="shared" si="14"/>
        <v>1.4831460674157304</v>
      </c>
      <c r="J140" s="130"/>
      <c r="K140" s="49"/>
    </row>
    <row r="141" spans="1:11" x14ac:dyDescent="0.35">
      <c r="A141" s="102" t="s">
        <v>58</v>
      </c>
      <c r="B141" s="219">
        <v>0.19</v>
      </c>
      <c r="C141" s="63">
        <f t="shared" si="10"/>
        <v>2.3859062758250788E-5</v>
      </c>
      <c r="D141" s="219">
        <v>0</v>
      </c>
      <c r="E141" s="63">
        <f t="shared" si="11"/>
        <v>0</v>
      </c>
      <c r="F141" s="219">
        <v>0.185</v>
      </c>
      <c r="G141" s="63">
        <f t="shared" si="12"/>
        <v>2.2860679112926557E-5</v>
      </c>
      <c r="H141" s="63" t="s">
        <v>318</v>
      </c>
      <c r="I141" s="271">
        <f t="shared" si="14"/>
        <v>-2.6315789473684181E-2</v>
      </c>
      <c r="J141" s="130"/>
      <c r="K141" s="49"/>
    </row>
    <row r="142" spans="1:11" x14ac:dyDescent="0.35">
      <c r="A142" s="102" t="s">
        <v>128</v>
      </c>
      <c r="B142" s="219">
        <v>0.755</v>
      </c>
      <c r="C142" s="63">
        <f t="shared" si="10"/>
        <v>9.4808380960417608E-5</v>
      </c>
      <c r="D142" s="219">
        <v>0.27100000000000002</v>
      </c>
      <c r="E142" s="63">
        <f t="shared" si="11"/>
        <v>3.475023684017506E-5</v>
      </c>
      <c r="F142" s="219">
        <v>0.185</v>
      </c>
      <c r="G142" s="63">
        <f t="shared" si="12"/>
        <v>2.2860679112926557E-5</v>
      </c>
      <c r="H142" s="63">
        <f t="shared" si="13"/>
        <v>-0.31734317343173435</v>
      </c>
      <c r="I142" s="271">
        <f t="shared" si="14"/>
        <v>-0.75496688741721851</v>
      </c>
      <c r="J142" s="130"/>
      <c r="K142" s="49"/>
    </row>
    <row r="143" spans="1:11" x14ac:dyDescent="0.35">
      <c r="A143" s="102" t="s">
        <v>252</v>
      </c>
      <c r="B143" s="219">
        <v>7.8E-2</v>
      </c>
      <c r="C143" s="63">
        <f t="shared" si="10"/>
        <v>9.794773132334535E-6</v>
      </c>
      <c r="D143" s="219">
        <v>0.219</v>
      </c>
      <c r="E143" s="63">
        <f t="shared" si="11"/>
        <v>2.8082294715861026E-5</v>
      </c>
      <c r="F143" s="219">
        <v>0.18099999999999999</v>
      </c>
      <c r="G143" s="63">
        <f t="shared" si="12"/>
        <v>2.236639415913355E-5</v>
      </c>
      <c r="H143" s="63">
        <f t="shared" si="13"/>
        <v>-0.17351598173515981</v>
      </c>
      <c r="I143" s="271">
        <f t="shared" si="14"/>
        <v>1.3205128205128203</v>
      </c>
      <c r="J143" s="130"/>
      <c r="K143" s="49"/>
    </row>
    <row r="144" spans="1:11" x14ac:dyDescent="0.35">
      <c r="A144" s="102" t="s">
        <v>138</v>
      </c>
      <c r="B144" s="219">
        <v>0.28100000000000003</v>
      </c>
      <c r="C144" s="63">
        <f t="shared" si="10"/>
        <v>3.5286298079307752E-5</v>
      </c>
      <c r="D144" s="219">
        <v>0.19500000000000001</v>
      </c>
      <c r="E144" s="63">
        <f t="shared" si="11"/>
        <v>2.5004782966177627E-5</v>
      </c>
      <c r="F144" s="219">
        <v>0.17199999999999999</v>
      </c>
      <c r="G144" s="63">
        <f t="shared" si="12"/>
        <v>2.1254253013099285E-5</v>
      </c>
      <c r="H144" s="63">
        <f t="shared" si="13"/>
        <v>-0.11794871794871808</v>
      </c>
      <c r="I144" s="271">
        <f t="shared" si="14"/>
        <v>-0.3879003558718862</v>
      </c>
      <c r="J144" s="130"/>
      <c r="K144" s="49"/>
    </row>
    <row r="145" spans="1:11" x14ac:dyDescent="0.35">
      <c r="A145" s="102" t="s">
        <v>77</v>
      </c>
      <c r="B145" s="219"/>
      <c r="C145" s="63">
        <f t="shared" si="10"/>
        <v>0</v>
      </c>
      <c r="D145" s="219">
        <v>0.54300000000000004</v>
      </c>
      <c r="E145" s="63">
        <f t="shared" si="11"/>
        <v>6.9628703336586934E-5</v>
      </c>
      <c r="F145" s="219">
        <v>0.16</v>
      </c>
      <c r="G145" s="63">
        <f t="shared" si="12"/>
        <v>1.9771398151720267E-5</v>
      </c>
      <c r="H145" s="63">
        <f t="shared" si="13"/>
        <v>-0.70534069981583802</v>
      </c>
      <c r="I145" s="271" t="s">
        <v>318</v>
      </c>
      <c r="J145" s="130"/>
      <c r="K145" s="49"/>
    </row>
    <row r="146" spans="1:11" x14ac:dyDescent="0.35">
      <c r="A146" s="102" t="s">
        <v>191</v>
      </c>
      <c r="B146" s="219">
        <v>5.8999999999999997E-2</v>
      </c>
      <c r="C146" s="63">
        <f t="shared" si="10"/>
        <v>7.4088668565094551E-6</v>
      </c>
      <c r="D146" s="219">
        <v>0.94399999999999995</v>
      </c>
      <c r="E146" s="63">
        <f t="shared" si="11"/>
        <v>1.2104879548754706E-4</v>
      </c>
      <c r="F146" s="219">
        <v>0.152</v>
      </c>
      <c r="G146" s="63">
        <f t="shared" si="12"/>
        <v>1.8782828244134254E-5</v>
      </c>
      <c r="H146" s="63">
        <f t="shared" si="13"/>
        <v>-0.83898305084745761</v>
      </c>
      <c r="I146" s="271">
        <f t="shared" si="14"/>
        <v>1.5762711864406782</v>
      </c>
      <c r="J146" s="130"/>
      <c r="K146" s="49"/>
    </row>
    <row r="147" spans="1:11" x14ac:dyDescent="0.35">
      <c r="A147" s="102" t="s">
        <v>244</v>
      </c>
      <c r="B147" s="219">
        <v>4.2000000000000003E-2</v>
      </c>
      <c r="C147" s="63">
        <f t="shared" si="10"/>
        <v>5.2741086097185959E-6</v>
      </c>
      <c r="D147" s="219">
        <v>6.0000000000000001E-3</v>
      </c>
      <c r="E147" s="63">
        <f t="shared" si="11"/>
        <v>7.6937793742085002E-7</v>
      </c>
      <c r="F147" s="219">
        <v>0.151</v>
      </c>
      <c r="G147" s="63">
        <f t="shared" si="12"/>
        <v>1.8659257005686002E-5</v>
      </c>
      <c r="H147" s="63">
        <f t="shared" si="13"/>
        <v>24.166666666666664</v>
      </c>
      <c r="I147" s="271">
        <f t="shared" si="14"/>
        <v>2.5952380952380949</v>
      </c>
      <c r="J147" s="130"/>
      <c r="K147" s="49"/>
    </row>
    <row r="148" spans="1:11" x14ac:dyDescent="0.35">
      <c r="A148" s="102" t="s">
        <v>31</v>
      </c>
      <c r="B148" s="219">
        <v>3.0000000000000001E-3</v>
      </c>
      <c r="C148" s="63">
        <f t="shared" si="10"/>
        <v>3.7672204355132824E-7</v>
      </c>
      <c r="D148" s="219">
        <v>4.7E-2</v>
      </c>
      <c r="E148" s="63">
        <f t="shared" si="11"/>
        <v>6.0267938431299919E-6</v>
      </c>
      <c r="F148" s="219">
        <v>0.14699999999999999</v>
      </c>
      <c r="G148" s="63">
        <f t="shared" si="12"/>
        <v>1.8164972051892996E-5</v>
      </c>
      <c r="H148" s="63">
        <f t="shared" si="13"/>
        <v>2.1276595744680851</v>
      </c>
      <c r="I148" s="271">
        <f t="shared" si="14"/>
        <v>47.999999999999993</v>
      </c>
      <c r="J148" s="130"/>
      <c r="K148" s="49"/>
    </row>
    <row r="149" spans="1:11" x14ac:dyDescent="0.35">
      <c r="A149" s="102" t="s">
        <v>113</v>
      </c>
      <c r="B149" s="219">
        <v>4.8000000000000001E-2</v>
      </c>
      <c r="C149" s="63">
        <f t="shared" si="10"/>
        <v>6.0275526968212518E-6</v>
      </c>
      <c r="D149" s="219">
        <v>0.13300000000000001</v>
      </c>
      <c r="E149" s="63">
        <f t="shared" si="11"/>
        <v>1.705454427949551E-5</v>
      </c>
      <c r="F149" s="219">
        <v>0.13900000000000001</v>
      </c>
      <c r="G149" s="63">
        <f t="shared" si="12"/>
        <v>1.7176402144306983E-5</v>
      </c>
      <c r="H149" s="63">
        <f t="shared" si="13"/>
        <v>4.5112781954887327E-2</v>
      </c>
      <c r="I149" s="271">
        <f t="shared" si="14"/>
        <v>1.8958333333333335</v>
      </c>
      <c r="J149" s="130"/>
      <c r="K149" s="49"/>
    </row>
    <row r="150" spans="1:11" x14ac:dyDescent="0.35">
      <c r="A150" s="102" t="s">
        <v>163</v>
      </c>
      <c r="B150" s="219"/>
      <c r="C150" s="63">
        <f t="shared" si="10"/>
        <v>0</v>
      </c>
      <c r="D150" s="219"/>
      <c r="E150" s="63">
        <f t="shared" si="11"/>
        <v>0</v>
      </c>
      <c r="F150" s="219">
        <v>0.13400000000000001</v>
      </c>
      <c r="G150" s="63">
        <f t="shared" si="12"/>
        <v>1.6558545952065724E-5</v>
      </c>
      <c r="H150" s="63" t="s">
        <v>318</v>
      </c>
      <c r="I150" s="271" t="s">
        <v>318</v>
      </c>
      <c r="J150" s="130"/>
      <c r="K150" s="49"/>
    </row>
    <row r="151" spans="1:11" x14ac:dyDescent="0.35">
      <c r="A151" s="102" t="s">
        <v>200</v>
      </c>
      <c r="B151" s="219">
        <v>0.6</v>
      </c>
      <c r="C151" s="63">
        <f t="shared" si="10"/>
        <v>7.5344408710265639E-5</v>
      </c>
      <c r="D151" s="219">
        <v>0.19500000000000001</v>
      </c>
      <c r="E151" s="63">
        <f t="shared" si="11"/>
        <v>2.5004782966177627E-5</v>
      </c>
      <c r="F151" s="219">
        <v>0.129</v>
      </c>
      <c r="G151" s="63">
        <f t="shared" si="12"/>
        <v>1.5940689759824466E-5</v>
      </c>
      <c r="H151" s="63">
        <f t="shared" si="13"/>
        <v>-0.33846153846153848</v>
      </c>
      <c r="I151" s="271">
        <f t="shared" si="14"/>
        <v>-0.78499999999999992</v>
      </c>
      <c r="J151" s="130"/>
      <c r="K151" s="49"/>
    </row>
    <row r="152" spans="1:11" x14ac:dyDescent="0.35">
      <c r="A152" s="102" t="s">
        <v>236</v>
      </c>
      <c r="B152" s="219">
        <v>0.218</v>
      </c>
      <c r="C152" s="63">
        <f t="shared" si="10"/>
        <v>2.7375135164729853E-5</v>
      </c>
      <c r="D152" s="219">
        <v>0.154</v>
      </c>
      <c r="E152" s="63">
        <f t="shared" si="11"/>
        <v>1.9747367060468482E-5</v>
      </c>
      <c r="F152" s="219">
        <v>0.125</v>
      </c>
      <c r="G152" s="63">
        <f t="shared" si="12"/>
        <v>1.544640480603146E-5</v>
      </c>
      <c r="H152" s="63">
        <f t="shared" si="13"/>
        <v>-0.18831168831168832</v>
      </c>
      <c r="I152" s="271">
        <f t="shared" si="14"/>
        <v>-0.42660550458715596</v>
      </c>
      <c r="J152" s="130"/>
      <c r="K152" s="49"/>
    </row>
    <row r="153" spans="1:11" x14ac:dyDescent="0.35">
      <c r="A153" s="102" t="s">
        <v>182</v>
      </c>
      <c r="B153" s="219">
        <v>1.3080000000000001</v>
      </c>
      <c r="C153" s="63">
        <f t="shared" si="10"/>
        <v>1.6425081098837911E-4</v>
      </c>
      <c r="D153" s="219">
        <v>9.2189999999999994</v>
      </c>
      <c r="E153" s="63">
        <f t="shared" si="11"/>
        <v>1.182149200847136E-3</v>
      </c>
      <c r="F153" s="219">
        <v>0.121</v>
      </c>
      <c r="G153" s="63">
        <f t="shared" si="12"/>
        <v>1.4952119852238452E-5</v>
      </c>
      <c r="H153" s="63">
        <f t="shared" si="13"/>
        <v>-0.98687493220522837</v>
      </c>
      <c r="I153" s="271">
        <f t="shared" si="14"/>
        <v>-0.90749235474006118</v>
      </c>
      <c r="J153" s="130"/>
      <c r="K153" s="49"/>
    </row>
    <row r="154" spans="1:11" x14ac:dyDescent="0.35">
      <c r="A154" s="102" t="s">
        <v>146</v>
      </c>
      <c r="B154" s="219">
        <v>0.27300000000000002</v>
      </c>
      <c r="C154" s="63">
        <f t="shared" si="10"/>
        <v>3.4281705963170876E-5</v>
      </c>
      <c r="D154" s="219">
        <v>8.9999999999999993E-3</v>
      </c>
      <c r="E154" s="63">
        <f t="shared" si="11"/>
        <v>1.154066906131275E-6</v>
      </c>
      <c r="F154" s="219">
        <v>0.12</v>
      </c>
      <c r="G154" s="63">
        <f t="shared" si="12"/>
        <v>1.4828548613790199E-5</v>
      </c>
      <c r="H154" s="63">
        <f t="shared" si="13"/>
        <v>12.333333333333334</v>
      </c>
      <c r="I154" s="271">
        <f t="shared" si="14"/>
        <v>-0.56043956043956045</v>
      </c>
      <c r="J154" s="130"/>
      <c r="K154" s="49"/>
    </row>
    <row r="155" spans="1:11" x14ac:dyDescent="0.35">
      <c r="A155" s="102" t="s">
        <v>150</v>
      </c>
      <c r="B155" s="219">
        <v>0.158</v>
      </c>
      <c r="C155" s="63">
        <f t="shared" si="10"/>
        <v>1.9840694293703289E-5</v>
      </c>
      <c r="D155" s="219">
        <v>6.7000000000000004E-2</v>
      </c>
      <c r="E155" s="63">
        <f t="shared" si="11"/>
        <v>8.5913869678661584E-6</v>
      </c>
      <c r="F155" s="219">
        <v>0.11799999999999999</v>
      </c>
      <c r="G155" s="63">
        <f t="shared" si="12"/>
        <v>1.4581406136893696E-5</v>
      </c>
      <c r="H155" s="63">
        <f t="shared" si="13"/>
        <v>0.76119402985074602</v>
      </c>
      <c r="I155" s="271">
        <f t="shared" si="14"/>
        <v>-0.25316455696202533</v>
      </c>
      <c r="J155" s="130"/>
      <c r="K155" s="49"/>
    </row>
    <row r="156" spans="1:11" x14ac:dyDescent="0.35">
      <c r="A156" s="102" t="s">
        <v>229</v>
      </c>
      <c r="B156" s="219">
        <v>3.4990000000000001</v>
      </c>
      <c r="C156" s="63">
        <f t="shared" si="10"/>
        <v>4.3938347679536583E-4</v>
      </c>
      <c r="D156" s="219">
        <v>9.0999999999999998E-2</v>
      </c>
      <c r="E156" s="63">
        <f t="shared" si="11"/>
        <v>1.1668898717549557E-5</v>
      </c>
      <c r="F156" s="219">
        <v>0.114</v>
      </c>
      <c r="G156" s="63">
        <f t="shared" si="12"/>
        <v>1.408712118310069E-5</v>
      </c>
      <c r="H156" s="63">
        <f t="shared" si="13"/>
        <v>0.25274725274725274</v>
      </c>
      <c r="I156" s="271">
        <f t="shared" si="14"/>
        <v>-0.96741926264647038</v>
      </c>
      <c r="J156" s="130"/>
      <c r="K156" s="49"/>
    </row>
    <row r="157" spans="1:11" x14ac:dyDescent="0.35">
      <c r="A157" s="102" t="s">
        <v>225</v>
      </c>
      <c r="B157" s="219">
        <v>5.91</v>
      </c>
      <c r="C157" s="63">
        <f t="shared" si="10"/>
        <v>7.4214242579611668E-4</v>
      </c>
      <c r="D157" s="219">
        <v>6.5490000000000004</v>
      </c>
      <c r="E157" s="63">
        <f t="shared" si="11"/>
        <v>8.3977601869485781E-4</v>
      </c>
      <c r="F157" s="219">
        <v>0.11</v>
      </c>
      <c r="G157" s="63">
        <f t="shared" si="12"/>
        <v>1.3592836229307684E-5</v>
      </c>
      <c r="H157" s="63">
        <f t="shared" si="13"/>
        <v>-0.9832035425255764</v>
      </c>
      <c r="I157" s="271">
        <f t="shared" si="14"/>
        <v>-0.9813874788494078</v>
      </c>
      <c r="J157" s="130"/>
      <c r="K157" s="49"/>
    </row>
    <row r="158" spans="1:11" x14ac:dyDescent="0.35">
      <c r="A158" s="102" t="s">
        <v>22</v>
      </c>
      <c r="B158" s="219">
        <v>5.2999999999999999E-2</v>
      </c>
      <c r="C158" s="63">
        <f t="shared" si="10"/>
        <v>6.6554227694067992E-6</v>
      </c>
      <c r="D158" s="219">
        <v>0.23</v>
      </c>
      <c r="E158" s="63">
        <f t="shared" si="11"/>
        <v>2.9492820934465919E-5</v>
      </c>
      <c r="F158" s="219">
        <v>0.109</v>
      </c>
      <c r="G158" s="63">
        <f t="shared" si="12"/>
        <v>1.3469264990859431E-5</v>
      </c>
      <c r="H158" s="63">
        <f t="shared" si="13"/>
        <v>-0.5260869565217392</v>
      </c>
      <c r="I158" s="271">
        <f t="shared" si="14"/>
        <v>1.0566037735849059</v>
      </c>
      <c r="J158" s="130"/>
      <c r="K158" s="49"/>
    </row>
    <row r="159" spans="1:11" x14ac:dyDescent="0.35">
      <c r="A159" s="102" t="s">
        <v>95</v>
      </c>
      <c r="B159" s="219"/>
      <c r="C159" s="63">
        <f t="shared" si="10"/>
        <v>0</v>
      </c>
      <c r="D159" s="219">
        <v>0.377</v>
      </c>
      <c r="E159" s="63">
        <f t="shared" si="11"/>
        <v>4.8342580401276742E-5</v>
      </c>
      <c r="F159" s="219">
        <v>9.4E-2</v>
      </c>
      <c r="G159" s="63">
        <f t="shared" si="12"/>
        <v>1.1615696414135657E-5</v>
      </c>
      <c r="H159" s="63">
        <f t="shared" si="13"/>
        <v>-0.75066312997347484</v>
      </c>
      <c r="I159" s="271" t="s">
        <v>318</v>
      </c>
      <c r="J159" s="130"/>
      <c r="K159" s="49"/>
    </row>
    <row r="160" spans="1:11" x14ac:dyDescent="0.35">
      <c r="A160" s="102" t="s">
        <v>183</v>
      </c>
      <c r="B160" s="219">
        <v>0.36499999999999999</v>
      </c>
      <c r="C160" s="63">
        <f t="shared" si="10"/>
        <v>4.5834515298744933E-5</v>
      </c>
      <c r="D160" s="219">
        <v>0.128</v>
      </c>
      <c r="E160" s="63">
        <f t="shared" si="11"/>
        <v>1.6413395998311467E-5</v>
      </c>
      <c r="F160" s="219">
        <v>0.09</v>
      </c>
      <c r="G160" s="63">
        <f t="shared" si="12"/>
        <v>1.1121411460342649E-5</v>
      </c>
      <c r="H160" s="63">
        <f t="shared" si="13"/>
        <v>-0.296875</v>
      </c>
      <c r="I160" s="271">
        <f t="shared" si="14"/>
        <v>-0.75342465753424659</v>
      </c>
      <c r="J160" s="130"/>
      <c r="K160" s="49"/>
    </row>
    <row r="161" spans="1:11" x14ac:dyDescent="0.35">
      <c r="A161" s="102" t="s">
        <v>238</v>
      </c>
      <c r="B161" s="219">
        <v>0.21199999999999999</v>
      </c>
      <c r="C161" s="63">
        <f t="shared" si="10"/>
        <v>2.6621691077627197E-5</v>
      </c>
      <c r="D161" s="219">
        <v>2.024</v>
      </c>
      <c r="E161" s="63">
        <f t="shared" si="11"/>
        <v>2.5953682422330006E-4</v>
      </c>
      <c r="F161" s="219">
        <v>8.5999999999999993E-2</v>
      </c>
      <c r="G161" s="63">
        <f t="shared" si="12"/>
        <v>1.0627126506549643E-5</v>
      </c>
      <c r="H161" s="63">
        <f t="shared" si="13"/>
        <v>-0.95750988142292492</v>
      </c>
      <c r="I161" s="271">
        <f t="shared" si="14"/>
        <v>-0.59433962264150941</v>
      </c>
      <c r="J161" s="130"/>
      <c r="K161" s="49"/>
    </row>
    <row r="162" spans="1:11" x14ac:dyDescent="0.35">
      <c r="A162" s="102" t="s">
        <v>159</v>
      </c>
      <c r="B162" s="219">
        <v>9.5000000000000001E-2</v>
      </c>
      <c r="C162" s="63">
        <f t="shared" si="10"/>
        <v>1.1929531379125394E-5</v>
      </c>
      <c r="D162" s="219">
        <v>0.153</v>
      </c>
      <c r="E162" s="63">
        <f t="shared" si="11"/>
        <v>1.9619137404231676E-5</v>
      </c>
      <c r="F162" s="219">
        <v>8.4000000000000005E-2</v>
      </c>
      <c r="G162" s="63">
        <f t="shared" si="12"/>
        <v>1.0379984029653141E-5</v>
      </c>
      <c r="H162" s="63">
        <f t="shared" si="13"/>
        <v>-0.4509803921568627</v>
      </c>
      <c r="I162" s="271">
        <f t="shared" si="14"/>
        <v>-0.11578947368421044</v>
      </c>
      <c r="J162" s="130"/>
      <c r="K162" s="49"/>
    </row>
    <row r="163" spans="1:11" x14ac:dyDescent="0.35">
      <c r="A163" s="102" t="s">
        <v>48</v>
      </c>
      <c r="B163" s="219">
        <v>9.5000000000000001E-2</v>
      </c>
      <c r="C163" s="63">
        <f t="shared" si="10"/>
        <v>1.1929531379125394E-5</v>
      </c>
      <c r="D163" s="219">
        <v>0.14699999999999999</v>
      </c>
      <c r="E163" s="63">
        <f t="shared" si="11"/>
        <v>1.8849759466810823E-5</v>
      </c>
      <c r="F163" s="219">
        <v>8.1000000000000003E-2</v>
      </c>
      <c r="G163" s="63">
        <f t="shared" si="12"/>
        <v>1.0009270314308386E-5</v>
      </c>
      <c r="H163" s="63">
        <f t="shared" si="13"/>
        <v>-0.44897959183673464</v>
      </c>
      <c r="I163" s="271">
        <f t="shared" si="14"/>
        <v>-0.14736842105263159</v>
      </c>
      <c r="J163" s="130"/>
      <c r="K163" s="49"/>
    </row>
    <row r="164" spans="1:11" x14ac:dyDescent="0.35">
      <c r="A164" s="102" t="s">
        <v>247</v>
      </c>
      <c r="B164" s="219">
        <v>0.191</v>
      </c>
      <c r="C164" s="63">
        <f t="shared" si="10"/>
        <v>2.39846367727679E-5</v>
      </c>
      <c r="D164" s="219">
        <v>0.05</v>
      </c>
      <c r="E164" s="63">
        <f t="shared" si="11"/>
        <v>6.4114828118404167E-6</v>
      </c>
      <c r="F164" s="219">
        <v>7.8E-2</v>
      </c>
      <c r="G164" s="63">
        <f t="shared" si="12"/>
        <v>9.6385565989636302E-6</v>
      </c>
      <c r="H164" s="63">
        <f t="shared" si="13"/>
        <v>0.55999999999999983</v>
      </c>
      <c r="I164" s="271">
        <f t="shared" si="14"/>
        <v>-0.59162303664921467</v>
      </c>
      <c r="J164" s="130"/>
      <c r="K164" s="49"/>
    </row>
    <row r="165" spans="1:11" x14ac:dyDescent="0.35">
      <c r="A165" s="102" t="s">
        <v>88</v>
      </c>
      <c r="B165" s="219">
        <v>8.8999999999999996E-2</v>
      </c>
      <c r="C165" s="63">
        <f t="shared" si="10"/>
        <v>1.1176087292022737E-5</v>
      </c>
      <c r="D165" s="219">
        <v>5.3999999999999999E-2</v>
      </c>
      <c r="E165" s="63">
        <f t="shared" si="11"/>
        <v>6.9244014367876499E-6</v>
      </c>
      <c r="F165" s="219">
        <v>7.2999999999999995E-2</v>
      </c>
      <c r="G165" s="63">
        <f t="shared" si="12"/>
        <v>9.0207004067223716E-6</v>
      </c>
      <c r="H165" s="63">
        <f t="shared" si="13"/>
        <v>0.35185185185185186</v>
      </c>
      <c r="I165" s="271">
        <f t="shared" si="14"/>
        <v>-0.1797752808988764</v>
      </c>
      <c r="J165" s="130"/>
      <c r="K165" s="49"/>
    </row>
    <row r="166" spans="1:11" x14ac:dyDescent="0.35">
      <c r="A166" s="102" t="s">
        <v>137</v>
      </c>
      <c r="B166" s="219">
        <v>1.7999999999999999E-2</v>
      </c>
      <c r="C166" s="63">
        <f t="shared" si="10"/>
        <v>2.2603322613079691E-6</v>
      </c>
      <c r="D166" s="219">
        <v>0.06</v>
      </c>
      <c r="E166" s="63">
        <f t="shared" si="11"/>
        <v>7.6937793742085004E-6</v>
      </c>
      <c r="F166" s="219">
        <v>7.0999999999999994E-2</v>
      </c>
      <c r="G166" s="63">
        <f t="shared" si="12"/>
        <v>8.7735579298258668E-6</v>
      </c>
      <c r="H166" s="63">
        <f t="shared" si="13"/>
        <v>0.18333333333333335</v>
      </c>
      <c r="I166" s="271">
        <f t="shared" si="14"/>
        <v>2.9444444444444442</v>
      </c>
      <c r="J166" s="130"/>
      <c r="K166" s="49"/>
    </row>
    <row r="167" spans="1:11" x14ac:dyDescent="0.35">
      <c r="A167" s="102" t="s">
        <v>144</v>
      </c>
      <c r="B167" s="219">
        <v>3.3000000000000002E-2</v>
      </c>
      <c r="C167" s="63">
        <f t="shared" si="10"/>
        <v>4.1439424790646107E-6</v>
      </c>
      <c r="D167" s="219">
        <v>6.2E-2</v>
      </c>
      <c r="E167" s="63">
        <f t="shared" si="11"/>
        <v>7.950238686682117E-6</v>
      </c>
      <c r="F167" s="219">
        <v>6.8000000000000005E-2</v>
      </c>
      <c r="G167" s="63">
        <f t="shared" si="12"/>
        <v>8.4028442144811146E-6</v>
      </c>
      <c r="H167" s="63">
        <f t="shared" si="13"/>
        <v>9.6774193548387233E-2</v>
      </c>
      <c r="I167" s="271">
        <f t="shared" si="14"/>
        <v>1.0606060606060606</v>
      </c>
      <c r="J167" s="130"/>
      <c r="K167" s="49"/>
    </row>
    <row r="168" spans="1:11" x14ac:dyDescent="0.35">
      <c r="A168" s="102" t="s">
        <v>189</v>
      </c>
      <c r="B168" s="219">
        <v>0.76500000000000001</v>
      </c>
      <c r="C168" s="63">
        <f t="shared" si="10"/>
        <v>9.6064121105588699E-5</v>
      </c>
      <c r="D168" s="219">
        <v>54.08</v>
      </c>
      <c r="E168" s="63">
        <f t="shared" si="11"/>
        <v>6.9346598092865945E-3</v>
      </c>
      <c r="F168" s="219">
        <v>6.7000000000000004E-2</v>
      </c>
      <c r="G168" s="63">
        <f t="shared" si="12"/>
        <v>8.2792729760328622E-6</v>
      </c>
      <c r="H168" s="63">
        <f t="shared" si="13"/>
        <v>-0.9987610946745562</v>
      </c>
      <c r="I168" s="271">
        <f t="shared" si="14"/>
        <v>-0.91241830065359475</v>
      </c>
      <c r="J168" s="130"/>
      <c r="K168" s="49"/>
    </row>
    <row r="169" spans="1:11" x14ac:dyDescent="0.35">
      <c r="A169" s="102" t="s">
        <v>6</v>
      </c>
      <c r="B169" s="219">
        <v>0.26800000000000002</v>
      </c>
      <c r="C169" s="63">
        <f t="shared" si="10"/>
        <v>3.3653835890585323E-5</v>
      </c>
      <c r="D169" s="219">
        <v>0.379</v>
      </c>
      <c r="E169" s="63">
        <f t="shared" si="11"/>
        <v>4.8599039713750362E-5</v>
      </c>
      <c r="F169" s="219">
        <v>0.06</v>
      </c>
      <c r="G169" s="63">
        <f t="shared" si="12"/>
        <v>7.4142743068950996E-6</v>
      </c>
      <c r="H169" s="63">
        <f t="shared" si="13"/>
        <v>-0.84168865435356199</v>
      </c>
      <c r="I169" s="271">
        <f t="shared" si="14"/>
        <v>-0.77611940298507465</v>
      </c>
      <c r="J169" s="130"/>
      <c r="K169" s="49"/>
    </row>
    <row r="170" spans="1:11" x14ac:dyDescent="0.35">
      <c r="A170" s="102" t="s">
        <v>34</v>
      </c>
      <c r="B170" s="219">
        <v>6.0000000000000001E-3</v>
      </c>
      <c r="C170" s="63">
        <f t="shared" si="10"/>
        <v>7.5344408710265648E-7</v>
      </c>
      <c r="D170" s="219">
        <v>2E-3</v>
      </c>
      <c r="E170" s="63">
        <f t="shared" si="11"/>
        <v>2.5645931247361667E-7</v>
      </c>
      <c r="F170" s="219">
        <v>5.8000000000000003E-2</v>
      </c>
      <c r="G170" s="63">
        <f t="shared" si="12"/>
        <v>7.1671318299985973E-6</v>
      </c>
      <c r="H170" s="63">
        <f t="shared" si="13"/>
        <v>28</v>
      </c>
      <c r="I170" s="271">
        <f t="shared" si="14"/>
        <v>8.6666666666666661</v>
      </c>
      <c r="J170" s="130"/>
      <c r="K170" s="49"/>
    </row>
    <row r="171" spans="1:11" x14ac:dyDescent="0.35">
      <c r="A171" s="102" t="s">
        <v>59</v>
      </c>
      <c r="B171" s="219">
        <v>2.5000000000000001E-2</v>
      </c>
      <c r="C171" s="63">
        <f t="shared" si="10"/>
        <v>3.1393503629277354E-6</v>
      </c>
      <c r="D171" s="219">
        <v>0.14799999999999999</v>
      </c>
      <c r="E171" s="63">
        <f t="shared" si="11"/>
        <v>1.8977989123047633E-5</v>
      </c>
      <c r="F171" s="219">
        <v>5.6000000000000001E-2</v>
      </c>
      <c r="G171" s="63">
        <f t="shared" si="12"/>
        <v>6.9199893531020934E-6</v>
      </c>
      <c r="H171" s="63">
        <f t="shared" si="13"/>
        <v>-0.6216216216216216</v>
      </c>
      <c r="I171" s="271">
        <f t="shared" si="14"/>
        <v>1.2399999999999998</v>
      </c>
      <c r="J171" s="130"/>
      <c r="K171" s="49"/>
    </row>
    <row r="172" spans="1:11" x14ac:dyDescent="0.35">
      <c r="A172" s="102" t="s">
        <v>228</v>
      </c>
      <c r="B172" s="219">
        <v>0.35799999999999998</v>
      </c>
      <c r="C172" s="63">
        <f t="shared" si="10"/>
        <v>4.4955497197125165E-5</v>
      </c>
      <c r="D172" s="219">
        <v>5.8000000000000003E-2</v>
      </c>
      <c r="E172" s="63">
        <f t="shared" si="11"/>
        <v>7.4373200617348838E-6</v>
      </c>
      <c r="F172" s="219">
        <v>5.6000000000000001E-2</v>
      </c>
      <c r="G172" s="63">
        <f t="shared" si="12"/>
        <v>6.9199893531020934E-6</v>
      </c>
      <c r="H172" s="63">
        <f t="shared" si="13"/>
        <v>-3.4482758620689724E-2</v>
      </c>
      <c r="I172" s="271">
        <f t="shared" si="14"/>
        <v>-0.84357541899441335</v>
      </c>
      <c r="J172" s="130"/>
      <c r="K172" s="49"/>
    </row>
    <row r="173" spans="1:11" x14ac:dyDescent="0.35">
      <c r="A173" s="102" t="s">
        <v>208</v>
      </c>
      <c r="B173" s="219">
        <v>8.6999999999999994E-2</v>
      </c>
      <c r="C173" s="63">
        <f t="shared" si="10"/>
        <v>1.0924939262988518E-5</v>
      </c>
      <c r="D173" s="219">
        <v>8.0000000000000002E-3</v>
      </c>
      <c r="E173" s="63">
        <f t="shared" si="11"/>
        <v>1.0258372498944667E-6</v>
      </c>
      <c r="F173" s="219">
        <v>5.2999999999999999E-2</v>
      </c>
      <c r="G173" s="63">
        <f t="shared" si="12"/>
        <v>6.5492756377573378E-6</v>
      </c>
      <c r="H173" s="63">
        <f t="shared" si="13"/>
        <v>5.625</v>
      </c>
      <c r="I173" s="271">
        <f t="shared" si="14"/>
        <v>-0.39080459770114939</v>
      </c>
      <c r="J173" s="130"/>
      <c r="K173" s="49"/>
    </row>
    <row r="174" spans="1:11" x14ac:dyDescent="0.35">
      <c r="A174" s="102" t="s">
        <v>166</v>
      </c>
      <c r="B174" s="219">
        <v>7.0000000000000001E-3</v>
      </c>
      <c r="C174" s="63">
        <f t="shared" si="10"/>
        <v>8.7901810161976595E-7</v>
      </c>
      <c r="D174" s="219">
        <v>8.0000000000000002E-3</v>
      </c>
      <c r="E174" s="63">
        <f t="shared" si="11"/>
        <v>1.0258372498944667E-6</v>
      </c>
      <c r="F174" s="219">
        <v>5.1999999999999998E-2</v>
      </c>
      <c r="G174" s="63">
        <f t="shared" si="12"/>
        <v>6.4257043993090863E-6</v>
      </c>
      <c r="H174" s="63">
        <f t="shared" si="13"/>
        <v>5.5</v>
      </c>
      <c r="I174" s="271">
        <f t="shared" si="14"/>
        <v>6.4285714285714279</v>
      </c>
      <c r="J174" s="130"/>
      <c r="K174" s="49"/>
    </row>
    <row r="175" spans="1:11" x14ac:dyDescent="0.35">
      <c r="A175" s="102" t="s">
        <v>126</v>
      </c>
      <c r="B175" s="219">
        <v>0</v>
      </c>
      <c r="C175" s="63">
        <f t="shared" si="10"/>
        <v>0</v>
      </c>
      <c r="D175" s="219">
        <v>0</v>
      </c>
      <c r="E175" s="63">
        <f t="shared" si="11"/>
        <v>0</v>
      </c>
      <c r="F175" s="219">
        <v>0.05</v>
      </c>
      <c r="G175" s="63">
        <f t="shared" si="12"/>
        <v>6.178561922412584E-6</v>
      </c>
      <c r="H175" s="63" t="s">
        <v>318</v>
      </c>
      <c r="I175" s="271" t="s">
        <v>318</v>
      </c>
      <c r="J175" s="130"/>
      <c r="K175" s="49"/>
    </row>
    <row r="176" spans="1:11" x14ac:dyDescent="0.35">
      <c r="A176" s="102" t="s">
        <v>256</v>
      </c>
      <c r="B176" s="219">
        <v>0.127</v>
      </c>
      <c r="C176" s="63">
        <f t="shared" si="10"/>
        <v>1.5947899843672897E-5</v>
      </c>
      <c r="D176" s="219">
        <v>0.108</v>
      </c>
      <c r="E176" s="63">
        <f t="shared" si="11"/>
        <v>1.38488028735753E-5</v>
      </c>
      <c r="F176" s="219">
        <v>4.8000000000000001E-2</v>
      </c>
      <c r="G176" s="63">
        <f t="shared" si="12"/>
        <v>5.93141944551608E-6</v>
      </c>
      <c r="H176" s="63">
        <f t="shared" si="13"/>
        <v>-0.55555555555555558</v>
      </c>
      <c r="I176" s="271">
        <f t="shared" si="14"/>
        <v>-0.62204724409448819</v>
      </c>
      <c r="J176" s="130"/>
      <c r="K176" s="49"/>
    </row>
    <row r="177" spans="1:11" x14ac:dyDescent="0.35">
      <c r="A177" s="102" t="s">
        <v>65</v>
      </c>
      <c r="B177" s="219">
        <v>3.3000000000000002E-2</v>
      </c>
      <c r="C177" s="63">
        <f t="shared" si="10"/>
        <v>4.1439424790646107E-6</v>
      </c>
      <c r="D177" s="219">
        <v>6.5000000000000002E-2</v>
      </c>
      <c r="E177" s="63">
        <f t="shared" si="11"/>
        <v>8.3349276553925418E-6</v>
      </c>
      <c r="F177" s="219">
        <v>4.4999999999999998E-2</v>
      </c>
      <c r="G177" s="63">
        <f t="shared" si="12"/>
        <v>5.5607057301713245E-6</v>
      </c>
      <c r="H177" s="63">
        <f t="shared" si="13"/>
        <v>-0.30769230769230771</v>
      </c>
      <c r="I177" s="271">
        <f t="shared" si="14"/>
        <v>0.36363636363636354</v>
      </c>
      <c r="J177" s="130"/>
      <c r="K177" s="49"/>
    </row>
    <row r="178" spans="1:11" x14ac:dyDescent="0.35">
      <c r="A178" s="102" t="s">
        <v>24</v>
      </c>
      <c r="B178" s="219">
        <v>7.0000000000000001E-3</v>
      </c>
      <c r="C178" s="63">
        <f t="shared" si="10"/>
        <v>8.7901810161976595E-7</v>
      </c>
      <c r="D178" s="219">
        <v>8.5000000000000006E-2</v>
      </c>
      <c r="E178" s="63">
        <f t="shared" si="11"/>
        <v>1.0899520780128709E-5</v>
      </c>
      <c r="F178" s="219">
        <v>4.2999999999999997E-2</v>
      </c>
      <c r="G178" s="63">
        <f t="shared" si="12"/>
        <v>5.3135632532748214E-6</v>
      </c>
      <c r="H178" s="63">
        <f t="shared" si="13"/>
        <v>-0.49411764705882366</v>
      </c>
      <c r="I178" s="271">
        <f t="shared" si="14"/>
        <v>5.1428571428571423</v>
      </c>
      <c r="J178" s="130"/>
      <c r="K178" s="49"/>
    </row>
    <row r="179" spans="1:11" x14ac:dyDescent="0.35">
      <c r="A179" s="102" t="s">
        <v>237</v>
      </c>
      <c r="B179" s="219">
        <v>0.14499999999999999</v>
      </c>
      <c r="C179" s="63">
        <f t="shared" si="10"/>
        <v>1.8208232104980864E-5</v>
      </c>
      <c r="D179" s="219">
        <v>4.1000000000000002E-2</v>
      </c>
      <c r="E179" s="63">
        <f t="shared" si="11"/>
        <v>5.2574159057091422E-6</v>
      </c>
      <c r="F179" s="219">
        <v>4.2000000000000003E-2</v>
      </c>
      <c r="G179" s="63">
        <f t="shared" si="12"/>
        <v>5.1899920148265707E-6</v>
      </c>
      <c r="H179" s="63">
        <f t="shared" si="13"/>
        <v>2.4390243902439046E-2</v>
      </c>
      <c r="I179" s="271">
        <f t="shared" si="14"/>
        <v>-0.71034482758620687</v>
      </c>
      <c r="J179" s="130"/>
      <c r="K179" s="49"/>
    </row>
    <row r="180" spans="1:11" x14ac:dyDescent="0.35">
      <c r="A180" s="102" t="s">
        <v>231</v>
      </c>
      <c r="B180" s="219">
        <v>0.126</v>
      </c>
      <c r="C180" s="63">
        <f t="shared" si="10"/>
        <v>1.5822325829155786E-5</v>
      </c>
      <c r="D180" s="219">
        <v>5.5E-2</v>
      </c>
      <c r="E180" s="63">
        <f t="shared" si="11"/>
        <v>7.0526310930244581E-6</v>
      </c>
      <c r="F180" s="219">
        <v>3.9E-2</v>
      </c>
      <c r="G180" s="63">
        <f t="shared" si="12"/>
        <v>4.8192782994818151E-6</v>
      </c>
      <c r="H180" s="63">
        <f t="shared" si="13"/>
        <v>-0.29090909090909089</v>
      </c>
      <c r="I180" s="271">
        <f t="shared" si="14"/>
        <v>-0.69047619047619047</v>
      </c>
      <c r="J180" s="130"/>
      <c r="K180" s="49"/>
    </row>
    <row r="181" spans="1:11" x14ac:dyDescent="0.35">
      <c r="A181" s="102" t="s">
        <v>180</v>
      </c>
      <c r="B181" s="219">
        <v>8.7999999999999995E-2</v>
      </c>
      <c r="C181" s="63">
        <f t="shared" si="10"/>
        <v>1.1050513277505628E-5</v>
      </c>
      <c r="D181" s="219">
        <v>0</v>
      </c>
      <c r="E181" s="63">
        <f t="shared" si="11"/>
        <v>0</v>
      </c>
      <c r="F181" s="219">
        <v>3.4000000000000002E-2</v>
      </c>
      <c r="G181" s="63">
        <f t="shared" si="12"/>
        <v>4.2014221072405573E-6</v>
      </c>
      <c r="H181" s="63" t="s">
        <v>318</v>
      </c>
      <c r="I181" s="271">
        <f t="shared" si="14"/>
        <v>-0.61363636363636354</v>
      </c>
      <c r="J181" s="130"/>
      <c r="K181" s="49"/>
    </row>
    <row r="182" spans="1:11" x14ac:dyDescent="0.35">
      <c r="A182" s="102" t="s">
        <v>121</v>
      </c>
      <c r="B182" s="219">
        <v>3.0000000000000001E-3</v>
      </c>
      <c r="C182" s="63">
        <f t="shared" si="10"/>
        <v>3.7672204355132824E-7</v>
      </c>
      <c r="D182" s="219">
        <v>0.10199999999999999</v>
      </c>
      <c r="E182" s="63">
        <f t="shared" si="11"/>
        <v>1.3079424936154448E-5</v>
      </c>
      <c r="F182" s="219">
        <v>2.5000000000000001E-2</v>
      </c>
      <c r="G182" s="63">
        <f t="shared" si="12"/>
        <v>3.089280961206292E-6</v>
      </c>
      <c r="H182" s="63">
        <f t="shared" si="13"/>
        <v>-0.75490196078431371</v>
      </c>
      <c r="I182" s="271">
        <f t="shared" si="14"/>
        <v>7.3333333333333339</v>
      </c>
      <c r="J182" s="130"/>
      <c r="K182" s="49"/>
    </row>
    <row r="183" spans="1:11" x14ac:dyDescent="0.35">
      <c r="A183" s="102" t="s">
        <v>174</v>
      </c>
      <c r="B183" s="219">
        <v>0.10199999999999999</v>
      </c>
      <c r="C183" s="63">
        <f t="shared" si="10"/>
        <v>1.2808549480745159E-5</v>
      </c>
      <c r="D183" s="219">
        <v>1.2E-2</v>
      </c>
      <c r="E183" s="63">
        <f t="shared" si="11"/>
        <v>1.5387558748417E-6</v>
      </c>
      <c r="F183" s="219">
        <v>2.5000000000000001E-2</v>
      </c>
      <c r="G183" s="63">
        <f t="shared" si="12"/>
        <v>3.089280961206292E-6</v>
      </c>
      <c r="H183" s="63">
        <f t="shared" si="13"/>
        <v>1.0833333333333335</v>
      </c>
      <c r="I183" s="271">
        <f t="shared" si="14"/>
        <v>-0.75490196078431371</v>
      </c>
      <c r="J183" s="130"/>
      <c r="K183" s="49"/>
    </row>
    <row r="184" spans="1:11" x14ac:dyDescent="0.35">
      <c r="A184" s="102" t="s">
        <v>209</v>
      </c>
      <c r="B184" s="219">
        <v>5.0000000000000001E-3</v>
      </c>
      <c r="C184" s="63">
        <f t="shared" si="10"/>
        <v>6.2787007258554712E-7</v>
      </c>
      <c r="D184" s="219">
        <v>4.2000000000000003E-2</v>
      </c>
      <c r="E184" s="63">
        <f t="shared" si="11"/>
        <v>5.3856455619459505E-6</v>
      </c>
      <c r="F184" s="219">
        <v>2.3E-2</v>
      </c>
      <c r="G184" s="63">
        <f t="shared" si="12"/>
        <v>2.8421384843097884E-6</v>
      </c>
      <c r="H184" s="63">
        <f t="shared" si="13"/>
        <v>-0.45238095238095244</v>
      </c>
      <c r="I184" s="271">
        <f t="shared" si="14"/>
        <v>3.5999999999999996</v>
      </c>
      <c r="J184" s="130"/>
      <c r="K184" s="49"/>
    </row>
    <row r="185" spans="1:11" x14ac:dyDescent="0.35">
      <c r="A185" s="102" t="s">
        <v>83</v>
      </c>
      <c r="B185" s="219"/>
      <c r="C185" s="63">
        <f t="shared" si="10"/>
        <v>0</v>
      </c>
      <c r="D185" s="219"/>
      <c r="E185" s="63">
        <f t="shared" si="11"/>
        <v>0</v>
      </c>
      <c r="F185" s="219">
        <v>2.1999999999999999E-2</v>
      </c>
      <c r="G185" s="63">
        <f t="shared" si="12"/>
        <v>2.7185672458615365E-6</v>
      </c>
      <c r="H185" s="63" t="s">
        <v>318</v>
      </c>
      <c r="I185" s="271" t="s">
        <v>318</v>
      </c>
      <c r="J185" s="130"/>
      <c r="K185" s="49"/>
    </row>
    <row r="186" spans="1:11" x14ac:dyDescent="0.35">
      <c r="A186" s="102" t="s">
        <v>127</v>
      </c>
      <c r="B186" s="219">
        <v>4.9000000000000002E-2</v>
      </c>
      <c r="C186" s="63">
        <f t="shared" si="10"/>
        <v>6.1531267113383613E-6</v>
      </c>
      <c r="D186" s="219">
        <v>0.20300000000000001</v>
      </c>
      <c r="E186" s="63">
        <f t="shared" si="11"/>
        <v>2.6030620216072093E-5</v>
      </c>
      <c r="F186" s="219">
        <v>1.7000000000000001E-2</v>
      </c>
      <c r="G186" s="63">
        <f t="shared" si="12"/>
        <v>2.1007110536202787E-6</v>
      </c>
      <c r="H186" s="63">
        <f t="shared" si="13"/>
        <v>-0.91625615763546797</v>
      </c>
      <c r="I186" s="271">
        <f t="shared" si="14"/>
        <v>-0.65306122448979598</v>
      </c>
      <c r="J186" s="130"/>
      <c r="K186" s="49"/>
    </row>
    <row r="187" spans="1:11" x14ac:dyDescent="0.35">
      <c r="A187" s="102" t="s">
        <v>188</v>
      </c>
      <c r="B187" s="219">
        <v>2E-3</v>
      </c>
      <c r="C187" s="63">
        <f t="shared" si="10"/>
        <v>2.5114802903421883E-7</v>
      </c>
      <c r="D187" s="219">
        <v>0.94099999999999995</v>
      </c>
      <c r="E187" s="63">
        <f t="shared" si="11"/>
        <v>1.2066410651883663E-4</v>
      </c>
      <c r="F187" s="219">
        <v>1.7000000000000001E-2</v>
      </c>
      <c r="G187" s="63">
        <f t="shared" si="12"/>
        <v>2.1007110536202787E-6</v>
      </c>
      <c r="H187" s="63">
        <f t="shared" si="13"/>
        <v>-0.98193411264612118</v>
      </c>
      <c r="I187" s="271">
        <f t="shared" si="14"/>
        <v>7.5</v>
      </c>
      <c r="J187" s="130"/>
      <c r="K187" s="49"/>
    </row>
    <row r="188" spans="1:11" x14ac:dyDescent="0.35">
      <c r="A188" s="102" t="s">
        <v>110</v>
      </c>
      <c r="B188" s="219">
        <v>4.2999999999999997E-2</v>
      </c>
      <c r="C188" s="63">
        <f t="shared" si="10"/>
        <v>5.3996826242357045E-6</v>
      </c>
      <c r="D188" s="219"/>
      <c r="E188" s="63">
        <f t="shared" si="11"/>
        <v>0</v>
      </c>
      <c r="F188" s="219">
        <v>1.4999999999999999E-2</v>
      </c>
      <c r="G188" s="63">
        <f t="shared" si="12"/>
        <v>1.8535685767237749E-6</v>
      </c>
      <c r="H188" s="63" t="s">
        <v>318</v>
      </c>
      <c r="I188" s="271">
        <f t="shared" si="14"/>
        <v>-0.65116279069767447</v>
      </c>
      <c r="J188" s="130"/>
      <c r="K188" s="49"/>
    </row>
    <row r="189" spans="1:11" x14ac:dyDescent="0.35">
      <c r="A189" s="102" t="s">
        <v>226</v>
      </c>
      <c r="B189" s="219">
        <v>0.29599999999999999</v>
      </c>
      <c r="C189" s="63">
        <f t="shared" si="10"/>
        <v>3.7169908297064382E-5</v>
      </c>
      <c r="D189" s="219">
        <v>1.8160000000000001</v>
      </c>
      <c r="E189" s="63">
        <f t="shared" si="11"/>
        <v>2.3286505572604394E-4</v>
      </c>
      <c r="F189" s="219">
        <v>1.4E-2</v>
      </c>
      <c r="G189" s="63">
        <f t="shared" si="12"/>
        <v>1.7299973382755233E-6</v>
      </c>
      <c r="H189" s="63">
        <f t="shared" si="13"/>
        <v>-0.99229074889867841</v>
      </c>
      <c r="I189" s="271">
        <f t="shared" si="14"/>
        <v>-0.95270270270270274</v>
      </c>
      <c r="J189" s="130"/>
      <c r="K189" s="49"/>
    </row>
    <row r="190" spans="1:11" x14ac:dyDescent="0.35">
      <c r="A190" s="102" t="s">
        <v>248</v>
      </c>
      <c r="B190" s="219">
        <v>6.0000000000000001E-3</v>
      </c>
      <c r="C190" s="63">
        <f t="shared" si="10"/>
        <v>7.5344408710265648E-7</v>
      </c>
      <c r="D190" s="219">
        <v>8.9999999999999993E-3</v>
      </c>
      <c r="E190" s="63">
        <f t="shared" si="11"/>
        <v>1.154066906131275E-6</v>
      </c>
      <c r="F190" s="219">
        <v>1.4E-2</v>
      </c>
      <c r="G190" s="63">
        <f t="shared" si="12"/>
        <v>1.7299973382755233E-6</v>
      </c>
      <c r="H190" s="63">
        <f t="shared" si="13"/>
        <v>0.5555555555555558</v>
      </c>
      <c r="I190" s="271">
        <f t="shared" si="14"/>
        <v>1.3333333333333335</v>
      </c>
      <c r="J190" s="130"/>
      <c r="K190" s="49"/>
    </row>
    <row r="191" spans="1:11" x14ac:dyDescent="0.35">
      <c r="A191" s="102" t="s">
        <v>240</v>
      </c>
      <c r="B191" s="219"/>
      <c r="C191" s="63">
        <f t="shared" si="10"/>
        <v>0</v>
      </c>
      <c r="D191" s="219">
        <v>7.5999999999999998E-2</v>
      </c>
      <c r="E191" s="63">
        <f t="shared" si="11"/>
        <v>9.7454538739974329E-6</v>
      </c>
      <c r="F191" s="219">
        <v>1.2999999999999999E-2</v>
      </c>
      <c r="G191" s="63">
        <f t="shared" si="12"/>
        <v>1.6064260998272716E-6</v>
      </c>
      <c r="H191" s="63">
        <f t="shared" si="13"/>
        <v>-0.82894736842105265</v>
      </c>
      <c r="I191" s="271" t="s">
        <v>318</v>
      </c>
      <c r="J191" s="130"/>
      <c r="K191" s="49"/>
    </row>
    <row r="192" spans="1:11" x14ac:dyDescent="0.35">
      <c r="A192" s="102" t="s">
        <v>79</v>
      </c>
      <c r="B192" s="219">
        <v>5.109</v>
      </c>
      <c r="C192" s="63">
        <f t="shared" si="10"/>
        <v>6.4155764016791202E-4</v>
      </c>
      <c r="D192" s="219">
        <v>0.34200000000000003</v>
      </c>
      <c r="E192" s="63">
        <f t="shared" si="11"/>
        <v>4.385454243298845E-5</v>
      </c>
      <c r="F192" s="219">
        <v>1.2E-2</v>
      </c>
      <c r="G192" s="63">
        <f t="shared" si="12"/>
        <v>1.48285486137902E-6</v>
      </c>
      <c r="H192" s="63">
        <f t="shared" si="13"/>
        <v>-0.96491228070175439</v>
      </c>
      <c r="I192" s="271">
        <f t="shared" si="14"/>
        <v>-0.99765120375807403</v>
      </c>
      <c r="J192" s="130"/>
      <c r="K192" s="49"/>
    </row>
    <row r="193" spans="1:11" x14ac:dyDescent="0.35">
      <c r="A193" s="102" t="s">
        <v>93</v>
      </c>
      <c r="B193" s="219">
        <v>0.871</v>
      </c>
      <c r="C193" s="63">
        <f t="shared" si="10"/>
        <v>1.093749666444023E-4</v>
      </c>
      <c r="D193" s="219">
        <v>1.4E-2</v>
      </c>
      <c r="E193" s="63">
        <f t="shared" si="11"/>
        <v>1.7952151873153166E-6</v>
      </c>
      <c r="F193" s="219">
        <v>1.2E-2</v>
      </c>
      <c r="G193" s="63">
        <f t="shared" si="12"/>
        <v>1.48285486137902E-6</v>
      </c>
      <c r="H193" s="63">
        <f t="shared" si="13"/>
        <v>-0.1428571428571429</v>
      </c>
      <c r="I193" s="271">
        <f t="shared" si="14"/>
        <v>-0.98622273249138925</v>
      </c>
      <c r="J193" s="130"/>
      <c r="K193" s="49"/>
    </row>
    <row r="194" spans="1:11" x14ac:dyDescent="0.35">
      <c r="A194" s="102" t="s">
        <v>242</v>
      </c>
      <c r="B194" s="219">
        <v>2.7E-2</v>
      </c>
      <c r="C194" s="63">
        <f t="shared" si="10"/>
        <v>3.3904983919619543E-6</v>
      </c>
      <c r="D194" s="219">
        <v>1.0999999999999999E-2</v>
      </c>
      <c r="E194" s="63">
        <f t="shared" si="11"/>
        <v>1.4105262186048915E-6</v>
      </c>
      <c r="F194" s="219">
        <v>1.2E-2</v>
      </c>
      <c r="G194" s="63">
        <f t="shared" si="12"/>
        <v>1.48285486137902E-6</v>
      </c>
      <c r="H194" s="63">
        <f t="shared" si="13"/>
        <v>9.090909090909105E-2</v>
      </c>
      <c r="I194" s="271">
        <f t="shared" si="14"/>
        <v>-0.55555555555555558</v>
      </c>
      <c r="J194" s="130"/>
      <c r="K194" s="49"/>
    </row>
    <row r="195" spans="1:11" x14ac:dyDescent="0.35">
      <c r="A195" s="102" t="s">
        <v>233</v>
      </c>
      <c r="B195" s="219">
        <v>0.19500000000000001</v>
      </c>
      <c r="C195" s="63">
        <f t="shared" si="10"/>
        <v>2.4486932830836337E-5</v>
      </c>
      <c r="D195" s="219">
        <v>2E-3</v>
      </c>
      <c r="E195" s="63">
        <f t="shared" si="11"/>
        <v>2.5645931247361667E-7</v>
      </c>
      <c r="F195" s="219">
        <v>1.0999999999999999E-2</v>
      </c>
      <c r="G195" s="63">
        <f t="shared" si="12"/>
        <v>1.3592836229307682E-6</v>
      </c>
      <c r="H195" s="63">
        <f t="shared" si="13"/>
        <v>4.5</v>
      </c>
      <c r="I195" s="271">
        <f t="shared" si="14"/>
        <v>-0.94358974358974357</v>
      </c>
      <c r="J195" s="130"/>
      <c r="K195" s="49"/>
    </row>
    <row r="196" spans="1:11" x14ac:dyDescent="0.35">
      <c r="A196" s="102" t="s">
        <v>255</v>
      </c>
      <c r="B196" s="219">
        <v>6.0999999999999999E-2</v>
      </c>
      <c r="C196" s="63">
        <f t="shared" si="10"/>
        <v>7.6600148855436741E-6</v>
      </c>
      <c r="D196" s="219">
        <v>3.4000000000000002E-2</v>
      </c>
      <c r="E196" s="63">
        <f t="shared" si="11"/>
        <v>4.3598083120514833E-6</v>
      </c>
      <c r="F196" s="219">
        <v>1.0999999999999999E-2</v>
      </c>
      <c r="G196" s="63">
        <f t="shared" si="12"/>
        <v>1.3592836229307682E-6</v>
      </c>
      <c r="H196" s="63">
        <f t="shared" si="13"/>
        <v>-0.67647058823529416</v>
      </c>
      <c r="I196" s="271">
        <f t="shared" si="14"/>
        <v>-0.81967213114754101</v>
      </c>
      <c r="J196" s="130"/>
      <c r="K196" s="49"/>
    </row>
    <row r="197" spans="1:11" x14ac:dyDescent="0.35">
      <c r="A197" s="102" t="s">
        <v>139</v>
      </c>
      <c r="B197" s="219">
        <v>0.97399999999999998</v>
      </c>
      <c r="C197" s="63">
        <f t="shared" ref="C197:C260" si="15">B197/$B$266</f>
        <v>1.2230909013966456E-4</v>
      </c>
      <c r="D197" s="219">
        <v>0.19500000000000001</v>
      </c>
      <c r="E197" s="63">
        <f t="shared" ref="E197:E260" si="16">D197/$D$266</f>
        <v>2.5004782966177627E-5</v>
      </c>
      <c r="F197" s="219">
        <v>0.01</v>
      </c>
      <c r="G197" s="63">
        <f t="shared" ref="G197:G260" si="17">F197/$F$266</f>
        <v>1.2357123844825167E-6</v>
      </c>
      <c r="H197" s="63">
        <f t="shared" ref="H197:H259" si="18">(F197/D197)-1</f>
        <v>-0.94871794871794868</v>
      </c>
      <c r="I197" s="271">
        <f t="shared" ref="I197:I259" si="19">(F197/B197)-1</f>
        <v>-0.98973305954825463</v>
      </c>
      <c r="J197" s="130"/>
      <c r="K197" s="49"/>
    </row>
    <row r="198" spans="1:11" x14ac:dyDescent="0.35">
      <c r="A198" s="102" t="s">
        <v>136</v>
      </c>
      <c r="B198" s="219">
        <v>2.5000000000000001E-2</v>
      </c>
      <c r="C198" s="63">
        <f t="shared" si="15"/>
        <v>3.1393503629277354E-6</v>
      </c>
      <c r="D198" s="219">
        <v>2.9000000000000001E-2</v>
      </c>
      <c r="E198" s="63">
        <f t="shared" si="16"/>
        <v>3.7186600308674419E-6</v>
      </c>
      <c r="F198" s="219">
        <v>8.9999999999999993E-3</v>
      </c>
      <c r="G198" s="63">
        <f t="shared" si="17"/>
        <v>1.1121411460342649E-6</v>
      </c>
      <c r="H198" s="63">
        <f t="shared" si="18"/>
        <v>-0.68965517241379315</v>
      </c>
      <c r="I198" s="271">
        <f t="shared" si="19"/>
        <v>-0.64000000000000012</v>
      </c>
      <c r="J198" s="130"/>
      <c r="K198" s="49"/>
    </row>
    <row r="199" spans="1:11" x14ac:dyDescent="0.35">
      <c r="A199" s="102" t="s">
        <v>235</v>
      </c>
      <c r="B199" s="219">
        <v>0.37</v>
      </c>
      <c r="C199" s="63">
        <f t="shared" si="15"/>
        <v>4.6462385371330486E-5</v>
      </c>
      <c r="D199" s="219">
        <v>4.0000000000000001E-3</v>
      </c>
      <c r="E199" s="63">
        <f t="shared" si="16"/>
        <v>5.1291862494723335E-7</v>
      </c>
      <c r="F199" s="219">
        <v>7.0000000000000001E-3</v>
      </c>
      <c r="G199" s="63">
        <f t="shared" si="17"/>
        <v>8.6499866913776167E-7</v>
      </c>
      <c r="H199" s="63">
        <f t="shared" si="18"/>
        <v>0.75</v>
      </c>
      <c r="I199" s="271">
        <f t="shared" si="19"/>
        <v>-0.98108108108108105</v>
      </c>
      <c r="J199" s="130"/>
      <c r="K199" s="49"/>
    </row>
    <row r="200" spans="1:11" x14ac:dyDescent="0.35">
      <c r="A200" s="102" t="s">
        <v>73</v>
      </c>
      <c r="B200" s="219">
        <v>8.0000000000000002E-3</v>
      </c>
      <c r="C200" s="63">
        <f t="shared" si="15"/>
        <v>1.0045921161368753E-6</v>
      </c>
      <c r="D200" s="219">
        <v>2.4E-2</v>
      </c>
      <c r="E200" s="63">
        <f t="shared" si="16"/>
        <v>3.0775117496834001E-6</v>
      </c>
      <c r="F200" s="219">
        <v>6.0000000000000001E-3</v>
      </c>
      <c r="G200" s="63">
        <f t="shared" si="17"/>
        <v>7.4142743068951E-7</v>
      </c>
      <c r="H200" s="63">
        <f t="shared" si="18"/>
        <v>-0.75</v>
      </c>
      <c r="I200" s="271">
        <f t="shared" si="19"/>
        <v>-0.25</v>
      </c>
      <c r="J200" s="130"/>
      <c r="K200" s="49"/>
    </row>
    <row r="201" spans="1:11" x14ac:dyDescent="0.35">
      <c r="A201" s="102" t="s">
        <v>96</v>
      </c>
      <c r="B201" s="219">
        <v>3.9E-2</v>
      </c>
      <c r="C201" s="63">
        <f t="shared" si="15"/>
        <v>4.8973865661672675E-6</v>
      </c>
      <c r="D201" s="219">
        <v>0.01</v>
      </c>
      <c r="E201" s="63">
        <f t="shared" si="16"/>
        <v>1.2822965623680833E-6</v>
      </c>
      <c r="F201" s="219">
        <v>6.0000000000000001E-3</v>
      </c>
      <c r="G201" s="63">
        <f t="shared" si="17"/>
        <v>7.4142743068951E-7</v>
      </c>
      <c r="H201" s="63">
        <f t="shared" si="18"/>
        <v>-0.4</v>
      </c>
      <c r="I201" s="271">
        <f t="shared" si="19"/>
        <v>-0.84615384615384615</v>
      </c>
      <c r="J201" s="130"/>
      <c r="K201" s="49"/>
    </row>
    <row r="202" spans="1:11" x14ac:dyDescent="0.35">
      <c r="A202" s="102" t="s">
        <v>234</v>
      </c>
      <c r="B202" s="219">
        <v>2.8000000000000001E-2</v>
      </c>
      <c r="C202" s="63">
        <f t="shared" si="15"/>
        <v>3.5160724064790638E-6</v>
      </c>
      <c r="D202" s="219">
        <v>0.03</v>
      </c>
      <c r="E202" s="63">
        <f t="shared" si="16"/>
        <v>3.8468896871042502E-6</v>
      </c>
      <c r="F202" s="219">
        <v>6.0000000000000001E-3</v>
      </c>
      <c r="G202" s="63">
        <f t="shared" si="17"/>
        <v>7.4142743068951E-7</v>
      </c>
      <c r="H202" s="63">
        <f t="shared" si="18"/>
        <v>-0.8</v>
      </c>
      <c r="I202" s="271">
        <f t="shared" si="19"/>
        <v>-0.7857142857142857</v>
      </c>
      <c r="J202" s="130"/>
      <c r="K202" s="49"/>
    </row>
    <row r="203" spans="1:11" x14ac:dyDescent="0.35">
      <c r="A203" s="102" t="s">
        <v>63</v>
      </c>
      <c r="B203" s="219">
        <v>1E-3</v>
      </c>
      <c r="C203" s="63">
        <f t="shared" si="15"/>
        <v>1.2557401451710941E-7</v>
      </c>
      <c r="D203" s="219"/>
      <c r="E203" s="63">
        <f t="shared" si="16"/>
        <v>0</v>
      </c>
      <c r="F203" s="219">
        <v>5.0000000000000001E-3</v>
      </c>
      <c r="G203" s="63">
        <f t="shared" si="17"/>
        <v>6.1785619224125834E-7</v>
      </c>
      <c r="H203" s="63" t="s">
        <v>318</v>
      </c>
      <c r="I203" s="271">
        <f t="shared" si="19"/>
        <v>4</v>
      </c>
      <c r="J203" s="130"/>
      <c r="K203" s="49"/>
    </row>
    <row r="204" spans="1:11" x14ac:dyDescent="0.35">
      <c r="A204" s="102" t="s">
        <v>140</v>
      </c>
      <c r="B204" s="219"/>
      <c r="C204" s="63">
        <f t="shared" si="15"/>
        <v>0</v>
      </c>
      <c r="D204" s="219"/>
      <c r="E204" s="63">
        <f t="shared" si="16"/>
        <v>0</v>
      </c>
      <c r="F204" s="219">
        <v>5.0000000000000001E-3</v>
      </c>
      <c r="G204" s="63">
        <f t="shared" si="17"/>
        <v>6.1785619224125834E-7</v>
      </c>
      <c r="H204" s="63" t="s">
        <v>318</v>
      </c>
      <c r="I204" s="271" t="s">
        <v>318</v>
      </c>
      <c r="J204" s="130"/>
      <c r="K204" s="49"/>
    </row>
    <row r="205" spans="1:11" x14ac:dyDescent="0.35">
      <c r="A205" s="102" t="s">
        <v>154</v>
      </c>
      <c r="B205" s="219"/>
      <c r="C205" s="63">
        <f t="shared" si="15"/>
        <v>0</v>
      </c>
      <c r="D205" s="219"/>
      <c r="E205" s="63">
        <f t="shared" si="16"/>
        <v>0</v>
      </c>
      <c r="F205" s="219">
        <v>5.0000000000000001E-3</v>
      </c>
      <c r="G205" s="63">
        <f t="shared" si="17"/>
        <v>6.1785619224125834E-7</v>
      </c>
      <c r="H205" s="63" t="s">
        <v>318</v>
      </c>
      <c r="I205" s="271" t="s">
        <v>318</v>
      </c>
      <c r="J205" s="130"/>
      <c r="K205" s="49"/>
    </row>
    <row r="206" spans="1:11" x14ac:dyDescent="0.35">
      <c r="A206" s="102" t="s">
        <v>91</v>
      </c>
      <c r="B206" s="219">
        <v>1.0999999999999999E-2</v>
      </c>
      <c r="C206" s="63">
        <f t="shared" si="15"/>
        <v>1.3813141596882035E-6</v>
      </c>
      <c r="D206" s="219">
        <v>0.02</v>
      </c>
      <c r="E206" s="63">
        <f t="shared" si="16"/>
        <v>2.5645931247361665E-6</v>
      </c>
      <c r="F206" s="219">
        <v>4.0000000000000001E-3</v>
      </c>
      <c r="G206" s="63">
        <f t="shared" si="17"/>
        <v>4.9428495379300667E-7</v>
      </c>
      <c r="H206" s="63">
        <f t="shared" si="18"/>
        <v>-0.8</v>
      </c>
      <c r="I206" s="271">
        <f t="shared" si="19"/>
        <v>-0.63636363636363635</v>
      </c>
      <c r="J206" s="130"/>
      <c r="K206" s="49"/>
    </row>
    <row r="207" spans="1:11" x14ac:dyDescent="0.35">
      <c r="A207" s="102" t="s">
        <v>156</v>
      </c>
      <c r="B207" s="219">
        <v>2E-3</v>
      </c>
      <c r="C207" s="63">
        <f t="shared" si="15"/>
        <v>2.5114802903421883E-7</v>
      </c>
      <c r="D207" s="219"/>
      <c r="E207" s="63">
        <f t="shared" si="16"/>
        <v>0</v>
      </c>
      <c r="F207" s="219">
        <v>4.0000000000000001E-3</v>
      </c>
      <c r="G207" s="63">
        <f t="shared" si="17"/>
        <v>4.9428495379300667E-7</v>
      </c>
      <c r="H207" s="63" t="s">
        <v>318</v>
      </c>
      <c r="I207" s="271">
        <f t="shared" si="19"/>
        <v>1</v>
      </c>
      <c r="J207" s="130"/>
      <c r="K207" s="49"/>
    </row>
    <row r="208" spans="1:11" x14ac:dyDescent="0.35">
      <c r="A208" s="102" t="s">
        <v>193</v>
      </c>
      <c r="B208" s="219"/>
      <c r="C208" s="63">
        <f t="shared" si="15"/>
        <v>0</v>
      </c>
      <c r="D208" s="219">
        <v>2E-3</v>
      </c>
      <c r="E208" s="63">
        <f t="shared" si="16"/>
        <v>2.5645931247361667E-7</v>
      </c>
      <c r="F208" s="219">
        <v>4.0000000000000001E-3</v>
      </c>
      <c r="G208" s="63">
        <f t="shared" si="17"/>
        <v>4.9428495379300667E-7</v>
      </c>
      <c r="H208" s="63">
        <f t="shared" si="18"/>
        <v>1</v>
      </c>
      <c r="I208" s="271" t="s">
        <v>318</v>
      </c>
      <c r="J208" s="130"/>
      <c r="K208" s="49"/>
    </row>
    <row r="209" spans="1:11" x14ac:dyDescent="0.35">
      <c r="A209" s="102" t="s">
        <v>28</v>
      </c>
      <c r="B209" s="219">
        <v>2.5999999999999999E-2</v>
      </c>
      <c r="C209" s="63">
        <f t="shared" si="15"/>
        <v>3.2649243774448444E-6</v>
      </c>
      <c r="D209" s="219">
        <v>0.06</v>
      </c>
      <c r="E209" s="63">
        <f t="shared" si="16"/>
        <v>7.6937793742085004E-6</v>
      </c>
      <c r="F209" s="219">
        <v>3.0000000000000001E-3</v>
      </c>
      <c r="G209" s="63">
        <f t="shared" si="17"/>
        <v>3.70713715344755E-7</v>
      </c>
      <c r="H209" s="63">
        <f t="shared" si="18"/>
        <v>-0.95</v>
      </c>
      <c r="I209" s="271">
        <f t="shared" si="19"/>
        <v>-0.88461538461538458</v>
      </c>
      <c r="J209" s="130"/>
      <c r="K209" s="49"/>
    </row>
    <row r="210" spans="1:11" x14ac:dyDescent="0.35">
      <c r="A210" s="102" t="s">
        <v>67</v>
      </c>
      <c r="B210" s="219">
        <v>434.32600000000002</v>
      </c>
      <c r="C210" s="63">
        <f t="shared" si="15"/>
        <v>5.4540059429158065E-2</v>
      </c>
      <c r="D210" s="219">
        <v>658.47199999999998</v>
      </c>
      <c r="E210" s="63">
        <f t="shared" si="16"/>
        <v>8.4435638201563648E-2</v>
      </c>
      <c r="F210" s="219">
        <v>3.0000000000000001E-3</v>
      </c>
      <c r="G210" s="63">
        <f t="shared" si="17"/>
        <v>3.70713715344755E-7</v>
      </c>
      <c r="H210" s="63">
        <f t="shared" si="18"/>
        <v>-0.99999544399761875</v>
      </c>
      <c r="I210" s="271">
        <f t="shared" si="19"/>
        <v>-0.9999930927460019</v>
      </c>
      <c r="J210" s="130"/>
      <c r="K210" s="49"/>
    </row>
    <row r="211" spans="1:11" x14ac:dyDescent="0.35">
      <c r="A211" s="102" t="s">
        <v>87</v>
      </c>
      <c r="B211" s="219">
        <v>0.35899999999999999</v>
      </c>
      <c r="C211" s="63">
        <f t="shared" si="15"/>
        <v>4.508107121164228E-5</v>
      </c>
      <c r="D211" s="219"/>
      <c r="E211" s="63">
        <f t="shared" si="16"/>
        <v>0</v>
      </c>
      <c r="F211" s="219">
        <v>2E-3</v>
      </c>
      <c r="G211" s="63">
        <f t="shared" si="17"/>
        <v>2.4714247689650333E-7</v>
      </c>
      <c r="H211" s="63" t="s">
        <v>318</v>
      </c>
      <c r="I211" s="271">
        <f t="shared" si="19"/>
        <v>-0.99442896935933145</v>
      </c>
      <c r="J211" s="130"/>
      <c r="K211" s="49"/>
    </row>
    <row r="212" spans="1:11" x14ac:dyDescent="0.35">
      <c r="A212" s="102" t="s">
        <v>101</v>
      </c>
      <c r="B212" s="219">
        <v>3.0000000000000001E-3</v>
      </c>
      <c r="C212" s="63">
        <f t="shared" si="15"/>
        <v>3.7672204355132824E-7</v>
      </c>
      <c r="D212" s="219">
        <v>8.9999999999999993E-3</v>
      </c>
      <c r="E212" s="63">
        <f t="shared" si="16"/>
        <v>1.154066906131275E-6</v>
      </c>
      <c r="F212" s="219">
        <v>2E-3</v>
      </c>
      <c r="G212" s="63">
        <f t="shared" si="17"/>
        <v>2.4714247689650333E-7</v>
      </c>
      <c r="H212" s="63">
        <f t="shared" si="18"/>
        <v>-0.77777777777777779</v>
      </c>
      <c r="I212" s="271">
        <f t="shared" si="19"/>
        <v>-0.33333333333333337</v>
      </c>
      <c r="J212" s="130"/>
      <c r="K212" s="49"/>
    </row>
    <row r="213" spans="1:11" x14ac:dyDescent="0.35">
      <c r="A213" s="102" t="s">
        <v>102</v>
      </c>
      <c r="B213" s="219">
        <v>0</v>
      </c>
      <c r="C213" s="63">
        <f t="shared" si="15"/>
        <v>0</v>
      </c>
      <c r="D213" s="219">
        <v>4.0000000000000001E-3</v>
      </c>
      <c r="E213" s="63">
        <f t="shared" si="16"/>
        <v>5.1291862494723335E-7</v>
      </c>
      <c r="F213" s="219">
        <v>2E-3</v>
      </c>
      <c r="G213" s="63">
        <f t="shared" si="17"/>
        <v>2.4714247689650333E-7</v>
      </c>
      <c r="H213" s="63">
        <f t="shared" si="18"/>
        <v>-0.5</v>
      </c>
      <c r="I213" s="271" t="s">
        <v>318</v>
      </c>
      <c r="J213" s="130"/>
      <c r="K213" s="49"/>
    </row>
    <row r="214" spans="1:11" x14ac:dyDescent="0.35">
      <c r="A214" s="102" t="s">
        <v>30</v>
      </c>
      <c r="B214" s="219">
        <v>0.14399999999999999</v>
      </c>
      <c r="C214" s="63">
        <f t="shared" si="15"/>
        <v>1.8082658090463753E-5</v>
      </c>
      <c r="D214" s="219">
        <v>0.115</v>
      </c>
      <c r="E214" s="63">
        <f t="shared" si="16"/>
        <v>1.4746410467232959E-5</v>
      </c>
      <c r="F214" s="219">
        <v>1E-3</v>
      </c>
      <c r="G214" s="63">
        <f t="shared" si="17"/>
        <v>1.2357123844825167E-7</v>
      </c>
      <c r="H214" s="63">
        <f t="shared" si="18"/>
        <v>-0.99130434782608701</v>
      </c>
      <c r="I214" s="271">
        <f t="shared" si="19"/>
        <v>-0.99305555555555558</v>
      </c>
      <c r="J214" s="130"/>
      <c r="K214" s="49"/>
    </row>
    <row r="215" spans="1:11" x14ac:dyDescent="0.35">
      <c r="A215" s="102" t="s">
        <v>44</v>
      </c>
      <c r="B215" s="219">
        <v>0</v>
      </c>
      <c r="C215" s="63">
        <f t="shared" si="15"/>
        <v>0</v>
      </c>
      <c r="D215" s="219">
        <v>0.01</v>
      </c>
      <c r="E215" s="63">
        <f t="shared" si="16"/>
        <v>1.2822965623680833E-6</v>
      </c>
      <c r="F215" s="219">
        <v>1E-3</v>
      </c>
      <c r="G215" s="63">
        <f t="shared" si="17"/>
        <v>1.2357123844825167E-7</v>
      </c>
      <c r="H215" s="63">
        <f t="shared" si="18"/>
        <v>-0.9</v>
      </c>
      <c r="I215" s="271" t="s">
        <v>318</v>
      </c>
      <c r="J215" s="130"/>
      <c r="K215" s="49"/>
    </row>
    <row r="216" spans="1:11" x14ac:dyDescent="0.35">
      <c r="A216" s="102" t="s">
        <v>84</v>
      </c>
      <c r="B216" s="219">
        <v>3.0000000000000001E-3</v>
      </c>
      <c r="C216" s="63">
        <f t="shared" si="15"/>
        <v>3.7672204355132824E-7</v>
      </c>
      <c r="D216" s="219"/>
      <c r="E216" s="63">
        <f t="shared" si="16"/>
        <v>0</v>
      </c>
      <c r="F216" s="219">
        <v>1E-3</v>
      </c>
      <c r="G216" s="63">
        <f t="shared" si="17"/>
        <v>1.2357123844825167E-7</v>
      </c>
      <c r="H216" s="63" t="s">
        <v>318</v>
      </c>
      <c r="I216" s="271">
        <f t="shared" si="19"/>
        <v>-0.66666666666666674</v>
      </c>
      <c r="J216" s="130"/>
      <c r="K216" s="49"/>
    </row>
    <row r="217" spans="1:11" x14ac:dyDescent="0.35">
      <c r="A217" s="102" t="s">
        <v>227</v>
      </c>
      <c r="B217" s="219">
        <v>7.2430000000000003</v>
      </c>
      <c r="C217" s="63">
        <f t="shared" si="15"/>
        <v>9.0953258714742357E-4</v>
      </c>
      <c r="D217" s="219">
        <v>0</v>
      </c>
      <c r="E217" s="63">
        <f t="shared" si="16"/>
        <v>0</v>
      </c>
      <c r="F217" s="219">
        <v>1E-3</v>
      </c>
      <c r="G217" s="63">
        <f t="shared" si="17"/>
        <v>1.2357123844825167E-7</v>
      </c>
      <c r="H217" s="63" t="s">
        <v>318</v>
      </c>
      <c r="I217" s="271">
        <f t="shared" si="19"/>
        <v>-0.99986193566201853</v>
      </c>
      <c r="J217" s="130"/>
      <c r="K217" s="49"/>
    </row>
    <row r="218" spans="1:11" x14ac:dyDescent="0.35">
      <c r="A218" s="102" t="s">
        <v>232</v>
      </c>
      <c r="B218" s="219">
        <v>1.2E-2</v>
      </c>
      <c r="C218" s="63">
        <f t="shared" si="15"/>
        <v>1.506888174205313E-6</v>
      </c>
      <c r="D218" s="219">
        <v>8.1000000000000003E-2</v>
      </c>
      <c r="E218" s="63">
        <f t="shared" si="16"/>
        <v>1.0386602155181476E-5</v>
      </c>
      <c r="F218" s="219">
        <v>1E-3</v>
      </c>
      <c r="G218" s="63">
        <f t="shared" si="17"/>
        <v>1.2357123844825167E-7</v>
      </c>
      <c r="H218" s="63">
        <f t="shared" si="18"/>
        <v>-0.98765432098765427</v>
      </c>
      <c r="I218" s="271">
        <f t="shared" si="19"/>
        <v>-0.91666666666666663</v>
      </c>
      <c r="J218" s="130"/>
      <c r="K218" s="49"/>
    </row>
    <row r="219" spans="1:11" x14ac:dyDescent="0.35">
      <c r="A219" s="102" t="s">
        <v>245</v>
      </c>
      <c r="B219" s="219"/>
      <c r="C219" s="63">
        <f t="shared" si="15"/>
        <v>0</v>
      </c>
      <c r="D219" s="219"/>
      <c r="E219" s="63">
        <f t="shared" si="16"/>
        <v>0</v>
      </c>
      <c r="F219" s="219">
        <v>1E-3</v>
      </c>
      <c r="G219" s="63">
        <f t="shared" si="17"/>
        <v>1.2357123844825167E-7</v>
      </c>
      <c r="H219" s="63" t="s">
        <v>318</v>
      </c>
      <c r="I219" s="271" t="s">
        <v>318</v>
      </c>
      <c r="J219" s="130"/>
      <c r="K219" s="49"/>
    </row>
    <row r="220" spans="1:11" x14ac:dyDescent="0.35">
      <c r="A220" s="102" t="s">
        <v>13</v>
      </c>
      <c r="B220" s="219"/>
      <c r="C220" s="63">
        <f t="shared" si="15"/>
        <v>0</v>
      </c>
      <c r="D220" s="219">
        <v>0</v>
      </c>
      <c r="E220" s="63">
        <f t="shared" si="16"/>
        <v>0</v>
      </c>
      <c r="F220" s="219">
        <v>0</v>
      </c>
      <c r="G220" s="63">
        <f t="shared" si="17"/>
        <v>0</v>
      </c>
      <c r="H220" s="63" t="s">
        <v>318</v>
      </c>
      <c r="I220" s="271" t="s">
        <v>318</v>
      </c>
      <c r="J220" s="130"/>
      <c r="K220" s="49"/>
    </row>
    <row r="221" spans="1:11" x14ac:dyDescent="0.35">
      <c r="A221" s="102" t="s">
        <v>16</v>
      </c>
      <c r="B221" s="219">
        <v>1.304</v>
      </c>
      <c r="C221" s="63">
        <f t="shared" si="15"/>
        <v>1.6374851493031068E-4</v>
      </c>
      <c r="D221" s="219">
        <v>0.30099999999999999</v>
      </c>
      <c r="E221" s="63">
        <f t="shared" si="16"/>
        <v>3.8597126527279305E-5</v>
      </c>
      <c r="F221" s="219">
        <v>0</v>
      </c>
      <c r="G221" s="63">
        <f t="shared" si="17"/>
        <v>0</v>
      </c>
      <c r="H221" s="63">
        <f t="shared" si="18"/>
        <v>-1</v>
      </c>
      <c r="I221" s="271">
        <f t="shared" si="19"/>
        <v>-1</v>
      </c>
      <c r="J221" s="130"/>
      <c r="K221" s="49"/>
    </row>
    <row r="222" spans="1:11" x14ac:dyDescent="0.35">
      <c r="A222" s="102" t="s">
        <v>17</v>
      </c>
      <c r="B222" s="219">
        <v>0.02</v>
      </c>
      <c r="C222" s="63">
        <f t="shared" si="15"/>
        <v>2.5114802903421885E-6</v>
      </c>
      <c r="D222" s="219"/>
      <c r="E222" s="63">
        <f t="shared" si="16"/>
        <v>0</v>
      </c>
      <c r="F222" s="219">
        <v>0</v>
      </c>
      <c r="G222" s="63">
        <f t="shared" si="17"/>
        <v>0</v>
      </c>
      <c r="H222" s="63" t="s">
        <v>318</v>
      </c>
      <c r="I222" s="271">
        <f t="shared" si="19"/>
        <v>-1</v>
      </c>
      <c r="J222" s="130"/>
      <c r="K222" s="49"/>
    </row>
    <row r="223" spans="1:11" x14ac:dyDescent="0.35">
      <c r="A223" s="102" t="s">
        <v>18</v>
      </c>
      <c r="B223" s="219">
        <v>2.1000000000000001E-2</v>
      </c>
      <c r="C223" s="63">
        <f t="shared" si="15"/>
        <v>2.6370543048592979E-6</v>
      </c>
      <c r="D223" s="219">
        <v>1E-3</v>
      </c>
      <c r="E223" s="63">
        <f t="shared" si="16"/>
        <v>1.2822965623680834E-7</v>
      </c>
      <c r="F223" s="219">
        <v>0</v>
      </c>
      <c r="G223" s="63">
        <f t="shared" si="17"/>
        <v>0</v>
      </c>
      <c r="H223" s="63">
        <f t="shared" si="18"/>
        <v>-1</v>
      </c>
      <c r="I223" s="271">
        <f t="shared" si="19"/>
        <v>-1</v>
      </c>
      <c r="J223" s="130"/>
      <c r="K223" s="49"/>
    </row>
    <row r="224" spans="1:11" x14ac:dyDescent="0.35">
      <c r="A224" s="102" t="s">
        <v>92</v>
      </c>
      <c r="B224" s="219">
        <v>8.0000000000000002E-3</v>
      </c>
      <c r="C224" s="63">
        <f t="shared" si="15"/>
        <v>1.0045921161368753E-6</v>
      </c>
      <c r="D224" s="219">
        <v>0.90800000000000003</v>
      </c>
      <c r="E224" s="63">
        <f t="shared" si="16"/>
        <v>1.1643252786302197E-4</v>
      </c>
      <c r="F224" s="219">
        <v>0</v>
      </c>
      <c r="G224" s="63">
        <f t="shared" si="17"/>
        <v>0</v>
      </c>
      <c r="H224" s="63">
        <f t="shared" si="18"/>
        <v>-1</v>
      </c>
      <c r="I224" s="271">
        <f t="shared" si="19"/>
        <v>-1</v>
      </c>
      <c r="J224" s="130"/>
      <c r="K224" s="49"/>
    </row>
    <row r="225" spans="1:11" x14ac:dyDescent="0.35">
      <c r="A225" s="102" t="s">
        <v>100</v>
      </c>
      <c r="B225" s="219"/>
      <c r="C225" s="63">
        <f t="shared" si="15"/>
        <v>0</v>
      </c>
      <c r="D225" s="219">
        <v>1E-3</v>
      </c>
      <c r="E225" s="63">
        <f t="shared" si="16"/>
        <v>1.2822965623680834E-7</v>
      </c>
      <c r="F225" s="219">
        <v>0</v>
      </c>
      <c r="G225" s="63">
        <f t="shared" si="17"/>
        <v>0</v>
      </c>
      <c r="H225" s="63">
        <f t="shared" si="18"/>
        <v>-1</v>
      </c>
      <c r="I225" s="271" t="s">
        <v>318</v>
      </c>
      <c r="J225" s="130"/>
      <c r="K225" s="49"/>
    </row>
    <row r="226" spans="1:11" x14ac:dyDescent="0.35">
      <c r="A226" s="102" t="s">
        <v>141</v>
      </c>
      <c r="B226" s="219">
        <v>1E-3</v>
      </c>
      <c r="C226" s="63">
        <f t="shared" si="15"/>
        <v>1.2557401451710941E-7</v>
      </c>
      <c r="D226" s="219">
        <v>5.3999999999999999E-2</v>
      </c>
      <c r="E226" s="63">
        <f t="shared" si="16"/>
        <v>6.9244014367876499E-6</v>
      </c>
      <c r="F226" s="219">
        <v>0</v>
      </c>
      <c r="G226" s="63">
        <f t="shared" si="17"/>
        <v>0</v>
      </c>
      <c r="H226" s="63">
        <f t="shared" si="18"/>
        <v>-1</v>
      </c>
      <c r="I226" s="271">
        <f t="shared" si="19"/>
        <v>-1</v>
      </c>
      <c r="J226" s="130"/>
      <c r="K226" s="49"/>
    </row>
    <row r="227" spans="1:11" x14ac:dyDescent="0.35">
      <c r="A227" s="102" t="s">
        <v>192</v>
      </c>
      <c r="B227" s="219"/>
      <c r="C227" s="63">
        <f t="shared" si="15"/>
        <v>0</v>
      </c>
      <c r="D227" s="219">
        <v>0.25600000000000001</v>
      </c>
      <c r="E227" s="63">
        <f t="shared" si="16"/>
        <v>3.2826791996622934E-5</v>
      </c>
      <c r="F227" s="219">
        <v>0</v>
      </c>
      <c r="G227" s="63">
        <f t="shared" si="17"/>
        <v>0</v>
      </c>
      <c r="H227" s="63">
        <f t="shared" si="18"/>
        <v>-1</v>
      </c>
      <c r="I227" s="271" t="s">
        <v>318</v>
      </c>
      <c r="J227" s="130"/>
      <c r="K227" s="49"/>
    </row>
    <row r="228" spans="1:11" x14ac:dyDescent="0.35">
      <c r="A228" s="102" t="s">
        <v>14</v>
      </c>
      <c r="B228" s="219">
        <v>2E-3</v>
      </c>
      <c r="C228" s="63">
        <f t="shared" si="15"/>
        <v>2.5114802903421883E-7</v>
      </c>
      <c r="D228" s="219"/>
      <c r="E228" s="63">
        <f t="shared" si="16"/>
        <v>0</v>
      </c>
      <c r="F228" s="219"/>
      <c r="G228" s="63">
        <f t="shared" si="17"/>
        <v>0</v>
      </c>
      <c r="H228" s="63" t="s">
        <v>318</v>
      </c>
      <c r="I228" s="271">
        <f t="shared" si="19"/>
        <v>-1</v>
      </c>
      <c r="J228" s="130"/>
      <c r="K228" s="49"/>
    </row>
    <row r="229" spans="1:11" x14ac:dyDescent="0.35">
      <c r="A229" s="102" t="s">
        <v>15</v>
      </c>
      <c r="B229" s="219"/>
      <c r="C229" s="63">
        <f t="shared" si="15"/>
        <v>0</v>
      </c>
      <c r="D229" s="219"/>
      <c r="E229" s="63">
        <f t="shared" si="16"/>
        <v>0</v>
      </c>
      <c r="F229" s="219"/>
      <c r="G229" s="63">
        <f t="shared" si="17"/>
        <v>0</v>
      </c>
      <c r="H229" s="63" t="s">
        <v>318</v>
      </c>
      <c r="I229" s="271" t="s">
        <v>318</v>
      </c>
      <c r="J229" s="130"/>
      <c r="K229" s="49"/>
    </row>
    <row r="230" spans="1:11" x14ac:dyDescent="0.35">
      <c r="A230" s="102" t="s">
        <v>29</v>
      </c>
      <c r="B230" s="219">
        <v>1E-3</v>
      </c>
      <c r="C230" s="63">
        <f t="shared" si="15"/>
        <v>1.2557401451710941E-7</v>
      </c>
      <c r="D230" s="219">
        <v>2.8000000000000001E-2</v>
      </c>
      <c r="E230" s="63">
        <f t="shared" si="16"/>
        <v>3.5904303746306332E-6</v>
      </c>
      <c r="F230" s="219"/>
      <c r="G230" s="63">
        <f t="shared" si="17"/>
        <v>0</v>
      </c>
      <c r="H230" s="63">
        <f t="shared" si="18"/>
        <v>-1</v>
      </c>
      <c r="I230" s="271">
        <f t="shared" si="19"/>
        <v>-1</v>
      </c>
      <c r="J230" s="130"/>
      <c r="K230" s="49"/>
    </row>
    <row r="231" spans="1:11" x14ac:dyDescent="0.35">
      <c r="A231" s="102" t="s">
        <v>38</v>
      </c>
      <c r="B231" s="219"/>
      <c r="C231" s="63">
        <f t="shared" si="15"/>
        <v>0</v>
      </c>
      <c r="D231" s="219"/>
      <c r="E231" s="63">
        <f t="shared" si="16"/>
        <v>0</v>
      </c>
      <c r="F231" s="219"/>
      <c r="G231" s="63">
        <f t="shared" si="17"/>
        <v>0</v>
      </c>
      <c r="H231" s="63" t="s">
        <v>318</v>
      </c>
      <c r="I231" s="271" t="s">
        <v>318</v>
      </c>
      <c r="J231" s="130"/>
      <c r="K231" s="49"/>
    </row>
    <row r="232" spans="1:11" x14ac:dyDescent="0.35">
      <c r="A232" s="102" t="s">
        <v>41</v>
      </c>
      <c r="B232" s="219"/>
      <c r="C232" s="63">
        <f t="shared" si="15"/>
        <v>0</v>
      </c>
      <c r="D232" s="219"/>
      <c r="E232" s="63">
        <f t="shared" si="16"/>
        <v>0</v>
      </c>
      <c r="F232" s="219"/>
      <c r="G232" s="63">
        <f t="shared" si="17"/>
        <v>0</v>
      </c>
      <c r="H232" s="63" t="s">
        <v>318</v>
      </c>
      <c r="I232" s="271" t="s">
        <v>318</v>
      </c>
      <c r="J232" s="130"/>
      <c r="K232" s="49"/>
    </row>
    <row r="233" spans="1:11" x14ac:dyDescent="0.35">
      <c r="A233" s="102" t="s">
        <v>42</v>
      </c>
      <c r="B233" s="219">
        <v>0.29699999999999999</v>
      </c>
      <c r="C233" s="63">
        <f t="shared" si="15"/>
        <v>3.7295482311581496E-5</v>
      </c>
      <c r="D233" s="219"/>
      <c r="E233" s="63">
        <f t="shared" si="16"/>
        <v>0</v>
      </c>
      <c r="F233" s="219"/>
      <c r="G233" s="63">
        <f t="shared" si="17"/>
        <v>0</v>
      </c>
      <c r="H233" s="63" t="s">
        <v>318</v>
      </c>
      <c r="I233" s="271">
        <f t="shared" si="19"/>
        <v>-1</v>
      </c>
      <c r="J233" s="130"/>
      <c r="K233" s="49"/>
    </row>
    <row r="234" spans="1:11" x14ac:dyDescent="0.35">
      <c r="A234" s="102" t="s">
        <v>43</v>
      </c>
      <c r="B234" s="219"/>
      <c r="C234" s="63">
        <f t="shared" si="15"/>
        <v>0</v>
      </c>
      <c r="D234" s="219">
        <v>4.0000000000000001E-3</v>
      </c>
      <c r="E234" s="63">
        <f t="shared" si="16"/>
        <v>5.1291862494723335E-7</v>
      </c>
      <c r="F234" s="219"/>
      <c r="G234" s="63">
        <f t="shared" si="17"/>
        <v>0</v>
      </c>
      <c r="H234" s="63">
        <f t="shared" si="18"/>
        <v>-1</v>
      </c>
      <c r="I234" s="271" t="s">
        <v>318</v>
      </c>
      <c r="J234" s="130"/>
      <c r="K234" s="49"/>
    </row>
    <row r="235" spans="1:11" x14ac:dyDescent="0.35">
      <c r="A235" s="102" t="s">
        <v>45</v>
      </c>
      <c r="B235" s="219"/>
      <c r="C235" s="63">
        <f t="shared" si="15"/>
        <v>0</v>
      </c>
      <c r="D235" s="219">
        <v>1E-3</v>
      </c>
      <c r="E235" s="63">
        <f t="shared" si="16"/>
        <v>1.2822965623680834E-7</v>
      </c>
      <c r="F235" s="219"/>
      <c r="G235" s="63">
        <f t="shared" si="17"/>
        <v>0</v>
      </c>
      <c r="H235" s="63">
        <f t="shared" si="18"/>
        <v>-1</v>
      </c>
      <c r="I235" s="271" t="s">
        <v>318</v>
      </c>
      <c r="J235" s="130"/>
      <c r="K235" s="49"/>
    </row>
    <row r="236" spans="1:11" x14ac:dyDescent="0.35">
      <c r="A236" s="102" t="s">
        <v>46</v>
      </c>
      <c r="B236" s="219"/>
      <c r="C236" s="63">
        <f t="shared" si="15"/>
        <v>0</v>
      </c>
      <c r="D236" s="219"/>
      <c r="E236" s="63">
        <f t="shared" si="16"/>
        <v>0</v>
      </c>
      <c r="F236" s="219"/>
      <c r="G236" s="63">
        <f t="shared" si="17"/>
        <v>0</v>
      </c>
      <c r="H236" s="63" t="s">
        <v>318</v>
      </c>
      <c r="I236" s="271" t="s">
        <v>318</v>
      </c>
      <c r="J236" s="130"/>
      <c r="K236" s="49"/>
    </row>
    <row r="237" spans="1:11" x14ac:dyDescent="0.35">
      <c r="A237" s="102" t="s">
        <v>52</v>
      </c>
      <c r="B237" s="219"/>
      <c r="C237" s="63">
        <f t="shared" si="15"/>
        <v>0</v>
      </c>
      <c r="D237" s="219"/>
      <c r="E237" s="63">
        <f t="shared" si="16"/>
        <v>0</v>
      </c>
      <c r="F237" s="219"/>
      <c r="G237" s="63">
        <f t="shared" si="17"/>
        <v>0</v>
      </c>
      <c r="H237" s="63" t="s">
        <v>318</v>
      </c>
      <c r="I237" s="271" t="s">
        <v>318</v>
      </c>
      <c r="J237" s="130"/>
      <c r="K237" s="49"/>
    </row>
    <row r="238" spans="1:11" x14ac:dyDescent="0.35">
      <c r="A238" s="102" t="s">
        <v>53</v>
      </c>
      <c r="B238" s="219"/>
      <c r="C238" s="63">
        <f t="shared" si="15"/>
        <v>0</v>
      </c>
      <c r="D238" s="219"/>
      <c r="E238" s="63">
        <f t="shared" si="16"/>
        <v>0</v>
      </c>
      <c r="F238" s="219"/>
      <c r="G238" s="63">
        <f t="shared" si="17"/>
        <v>0</v>
      </c>
      <c r="H238" s="63" t="s">
        <v>318</v>
      </c>
      <c r="I238" s="271" t="s">
        <v>318</v>
      </c>
      <c r="J238" s="130"/>
      <c r="K238" s="49"/>
    </row>
    <row r="239" spans="1:11" x14ac:dyDescent="0.35">
      <c r="A239" s="102" t="s">
        <v>54</v>
      </c>
      <c r="B239" s="219"/>
      <c r="C239" s="63">
        <f t="shared" si="15"/>
        <v>0</v>
      </c>
      <c r="D239" s="219"/>
      <c r="E239" s="63">
        <f t="shared" si="16"/>
        <v>0</v>
      </c>
      <c r="F239" s="219"/>
      <c r="G239" s="63">
        <f t="shared" si="17"/>
        <v>0</v>
      </c>
      <c r="H239" s="63" t="s">
        <v>318</v>
      </c>
      <c r="I239" s="271" t="s">
        <v>318</v>
      </c>
      <c r="J239" s="130"/>
      <c r="K239" s="49"/>
    </row>
    <row r="240" spans="1:11" x14ac:dyDescent="0.35">
      <c r="A240" s="102" t="s">
        <v>55</v>
      </c>
      <c r="B240" s="219"/>
      <c r="C240" s="63">
        <f t="shared" si="15"/>
        <v>0</v>
      </c>
      <c r="D240" s="219"/>
      <c r="E240" s="63">
        <f t="shared" si="16"/>
        <v>0</v>
      </c>
      <c r="F240" s="219"/>
      <c r="G240" s="63">
        <f t="shared" si="17"/>
        <v>0</v>
      </c>
      <c r="H240" s="63" t="s">
        <v>318</v>
      </c>
      <c r="I240" s="271" t="s">
        <v>318</v>
      </c>
      <c r="J240" s="130"/>
      <c r="K240" s="49"/>
    </row>
    <row r="241" spans="1:11" x14ac:dyDescent="0.35">
      <c r="A241" s="102" t="s">
        <v>56</v>
      </c>
      <c r="B241" s="219">
        <v>0</v>
      </c>
      <c r="C241" s="63">
        <f t="shared" si="15"/>
        <v>0</v>
      </c>
      <c r="D241" s="219"/>
      <c r="E241" s="63">
        <f t="shared" si="16"/>
        <v>0</v>
      </c>
      <c r="F241" s="219"/>
      <c r="G241" s="63">
        <f t="shared" si="17"/>
        <v>0</v>
      </c>
      <c r="H241" s="63" t="s">
        <v>318</v>
      </c>
      <c r="I241" s="271" t="s">
        <v>318</v>
      </c>
      <c r="J241" s="130"/>
      <c r="K241" s="49"/>
    </row>
    <row r="242" spans="1:11" x14ac:dyDescent="0.35">
      <c r="A242" s="102" t="s">
        <v>57</v>
      </c>
      <c r="B242" s="219"/>
      <c r="C242" s="63">
        <f t="shared" si="15"/>
        <v>0</v>
      </c>
      <c r="D242" s="219"/>
      <c r="E242" s="63">
        <f t="shared" si="16"/>
        <v>0</v>
      </c>
      <c r="F242" s="219"/>
      <c r="G242" s="63">
        <f t="shared" si="17"/>
        <v>0</v>
      </c>
      <c r="H242" s="63" t="s">
        <v>318</v>
      </c>
      <c r="I242" s="271" t="s">
        <v>318</v>
      </c>
      <c r="J242" s="130"/>
      <c r="K242" s="49"/>
    </row>
    <row r="243" spans="1:11" x14ac:dyDescent="0.35">
      <c r="A243" s="102" t="s">
        <v>68</v>
      </c>
      <c r="B243" s="219"/>
      <c r="C243" s="63">
        <f t="shared" si="15"/>
        <v>0</v>
      </c>
      <c r="D243" s="219"/>
      <c r="E243" s="63">
        <f t="shared" si="16"/>
        <v>0</v>
      </c>
      <c r="F243" s="219"/>
      <c r="G243" s="63">
        <f t="shared" si="17"/>
        <v>0</v>
      </c>
      <c r="H243" s="63" t="s">
        <v>318</v>
      </c>
      <c r="I243" s="271" t="s">
        <v>318</v>
      </c>
      <c r="J243" s="130"/>
      <c r="K243" s="49"/>
    </row>
    <row r="244" spans="1:11" x14ac:dyDescent="0.35">
      <c r="A244" s="102" t="s">
        <v>69</v>
      </c>
      <c r="B244" s="219"/>
      <c r="C244" s="63">
        <f t="shared" si="15"/>
        <v>0</v>
      </c>
      <c r="D244" s="219"/>
      <c r="E244" s="63">
        <f t="shared" si="16"/>
        <v>0</v>
      </c>
      <c r="F244" s="219"/>
      <c r="G244" s="63">
        <f t="shared" si="17"/>
        <v>0</v>
      </c>
      <c r="H244" s="63" t="s">
        <v>318</v>
      </c>
      <c r="I244" s="271" t="s">
        <v>318</v>
      </c>
      <c r="J244" s="130"/>
      <c r="K244" s="49"/>
    </row>
    <row r="245" spans="1:11" x14ac:dyDescent="0.35">
      <c r="A245" s="102" t="s">
        <v>78</v>
      </c>
      <c r="B245" s="219"/>
      <c r="C245" s="63">
        <f t="shared" si="15"/>
        <v>0</v>
      </c>
      <c r="D245" s="219">
        <v>0</v>
      </c>
      <c r="E245" s="63">
        <f t="shared" si="16"/>
        <v>0</v>
      </c>
      <c r="F245" s="219"/>
      <c r="G245" s="63">
        <f t="shared" si="17"/>
        <v>0</v>
      </c>
      <c r="H245" s="63" t="s">
        <v>318</v>
      </c>
      <c r="I245" s="271" t="s">
        <v>318</v>
      </c>
      <c r="J245" s="130"/>
      <c r="K245" s="49"/>
    </row>
    <row r="246" spans="1:11" x14ac:dyDescent="0.35">
      <c r="A246" s="102" t="s">
        <v>82</v>
      </c>
      <c r="B246" s="219">
        <v>4.1000000000000002E-2</v>
      </c>
      <c r="C246" s="63">
        <f t="shared" si="15"/>
        <v>5.1485345952014864E-6</v>
      </c>
      <c r="D246" s="219">
        <v>1.6E-2</v>
      </c>
      <c r="E246" s="63">
        <f t="shared" si="16"/>
        <v>2.0516744997889334E-6</v>
      </c>
      <c r="F246" s="219"/>
      <c r="G246" s="63">
        <f t="shared" si="17"/>
        <v>0</v>
      </c>
      <c r="H246" s="63">
        <f t="shared" si="18"/>
        <v>-1</v>
      </c>
      <c r="I246" s="271">
        <f t="shared" si="19"/>
        <v>-1</v>
      </c>
      <c r="J246" s="130"/>
      <c r="K246" s="49"/>
    </row>
    <row r="247" spans="1:11" x14ac:dyDescent="0.35">
      <c r="A247" s="102" t="s">
        <v>85</v>
      </c>
      <c r="B247" s="219"/>
      <c r="C247" s="63">
        <f t="shared" si="15"/>
        <v>0</v>
      </c>
      <c r="D247" s="219"/>
      <c r="E247" s="63">
        <f t="shared" si="16"/>
        <v>0</v>
      </c>
      <c r="F247" s="219"/>
      <c r="G247" s="63">
        <f t="shared" si="17"/>
        <v>0</v>
      </c>
      <c r="H247" s="63" t="s">
        <v>318</v>
      </c>
      <c r="I247" s="271" t="s">
        <v>318</v>
      </c>
      <c r="J247" s="130"/>
      <c r="K247" s="49"/>
    </row>
    <row r="248" spans="1:11" x14ac:dyDescent="0.35">
      <c r="A248" s="102" t="s">
        <v>86</v>
      </c>
      <c r="B248" s="219"/>
      <c r="C248" s="63">
        <f t="shared" si="15"/>
        <v>0</v>
      </c>
      <c r="D248" s="219"/>
      <c r="E248" s="63">
        <f t="shared" si="16"/>
        <v>0</v>
      </c>
      <c r="F248" s="219"/>
      <c r="G248" s="63">
        <f t="shared" si="17"/>
        <v>0</v>
      </c>
      <c r="H248" s="63" t="s">
        <v>318</v>
      </c>
      <c r="I248" s="271" t="s">
        <v>318</v>
      </c>
      <c r="J248" s="130"/>
      <c r="K248" s="49"/>
    </row>
    <row r="249" spans="1:11" x14ac:dyDescent="0.35">
      <c r="A249" s="102" t="s">
        <v>94</v>
      </c>
      <c r="B249" s="219">
        <v>2E-3</v>
      </c>
      <c r="C249" s="63">
        <f t="shared" si="15"/>
        <v>2.5114802903421883E-7</v>
      </c>
      <c r="D249" s="219">
        <v>0</v>
      </c>
      <c r="E249" s="63">
        <f t="shared" si="16"/>
        <v>0</v>
      </c>
      <c r="F249" s="219"/>
      <c r="G249" s="63">
        <f t="shared" si="17"/>
        <v>0</v>
      </c>
      <c r="H249" s="63" t="s">
        <v>318</v>
      </c>
      <c r="I249" s="271">
        <f t="shared" si="19"/>
        <v>-1</v>
      </c>
      <c r="J249" s="130"/>
      <c r="K249" s="49"/>
    </row>
    <row r="250" spans="1:11" x14ac:dyDescent="0.35">
      <c r="A250" s="102" t="s">
        <v>111</v>
      </c>
      <c r="B250" s="219">
        <v>1.4E-2</v>
      </c>
      <c r="C250" s="63">
        <f t="shared" si="15"/>
        <v>1.7580362032395319E-6</v>
      </c>
      <c r="D250" s="219"/>
      <c r="E250" s="63">
        <f t="shared" si="16"/>
        <v>0</v>
      </c>
      <c r="F250" s="219"/>
      <c r="G250" s="63">
        <f t="shared" si="17"/>
        <v>0</v>
      </c>
      <c r="H250" s="63" t="s">
        <v>318</v>
      </c>
      <c r="I250" s="271">
        <f t="shared" si="19"/>
        <v>-1</v>
      </c>
      <c r="J250" s="130"/>
      <c r="K250" s="49"/>
    </row>
    <row r="251" spans="1:11" x14ac:dyDescent="0.35">
      <c r="A251" s="102" t="s">
        <v>115</v>
      </c>
      <c r="B251" s="219">
        <v>0.52200000000000002</v>
      </c>
      <c r="C251" s="63">
        <f t="shared" si="15"/>
        <v>6.5549635577931111E-5</v>
      </c>
      <c r="D251" s="219">
        <v>0.17799999999999999</v>
      </c>
      <c r="E251" s="63">
        <f t="shared" si="16"/>
        <v>2.2824878810151881E-5</v>
      </c>
      <c r="F251" s="219"/>
      <c r="G251" s="63">
        <f t="shared" si="17"/>
        <v>0</v>
      </c>
      <c r="H251" s="63">
        <f t="shared" si="18"/>
        <v>-1</v>
      </c>
      <c r="I251" s="271">
        <f t="shared" si="19"/>
        <v>-1</v>
      </c>
      <c r="J251" s="130"/>
      <c r="K251" s="49"/>
    </row>
    <row r="252" spans="1:11" x14ac:dyDescent="0.35">
      <c r="A252" s="102" t="s">
        <v>118</v>
      </c>
      <c r="B252" s="219"/>
      <c r="C252" s="63">
        <f t="shared" si="15"/>
        <v>0</v>
      </c>
      <c r="D252" s="219">
        <v>4.0000000000000001E-3</v>
      </c>
      <c r="E252" s="63">
        <f t="shared" si="16"/>
        <v>5.1291862494723335E-7</v>
      </c>
      <c r="F252" s="219"/>
      <c r="G252" s="63">
        <f t="shared" si="17"/>
        <v>0</v>
      </c>
      <c r="H252" s="63">
        <f t="shared" si="18"/>
        <v>-1</v>
      </c>
      <c r="I252" s="271" t="s">
        <v>318</v>
      </c>
      <c r="J252" s="130"/>
      <c r="K252" s="49"/>
    </row>
    <row r="253" spans="1:11" x14ac:dyDescent="0.35">
      <c r="A253" s="102" t="s">
        <v>124</v>
      </c>
      <c r="B253" s="219">
        <v>0</v>
      </c>
      <c r="C253" s="63">
        <f t="shared" si="15"/>
        <v>0</v>
      </c>
      <c r="D253" s="219">
        <v>1E-3</v>
      </c>
      <c r="E253" s="63">
        <f t="shared" si="16"/>
        <v>1.2822965623680834E-7</v>
      </c>
      <c r="F253" s="219"/>
      <c r="G253" s="63">
        <f t="shared" si="17"/>
        <v>0</v>
      </c>
      <c r="H253" s="63">
        <f t="shared" si="18"/>
        <v>-1</v>
      </c>
      <c r="I253" s="271" t="s">
        <v>318</v>
      </c>
      <c r="J253" s="130"/>
      <c r="K253" s="49"/>
    </row>
    <row r="254" spans="1:11" x14ac:dyDescent="0.35">
      <c r="A254" s="102" t="s">
        <v>131</v>
      </c>
      <c r="B254" s="219">
        <v>1E-3</v>
      </c>
      <c r="C254" s="63">
        <f t="shared" si="15"/>
        <v>1.2557401451710941E-7</v>
      </c>
      <c r="D254" s="219">
        <v>0</v>
      </c>
      <c r="E254" s="63">
        <f t="shared" si="16"/>
        <v>0</v>
      </c>
      <c r="F254" s="219"/>
      <c r="G254" s="63">
        <f t="shared" si="17"/>
        <v>0</v>
      </c>
      <c r="H254" s="63" t="s">
        <v>318</v>
      </c>
      <c r="I254" s="271">
        <f t="shared" si="19"/>
        <v>-1</v>
      </c>
      <c r="J254" s="130"/>
      <c r="K254" s="49"/>
    </row>
    <row r="255" spans="1:11" x14ac:dyDescent="0.35">
      <c r="A255" s="102" t="s">
        <v>153</v>
      </c>
      <c r="B255" s="219"/>
      <c r="C255" s="63">
        <f t="shared" si="15"/>
        <v>0</v>
      </c>
      <c r="D255" s="219"/>
      <c r="E255" s="63">
        <f t="shared" si="16"/>
        <v>0</v>
      </c>
      <c r="F255" s="219"/>
      <c r="G255" s="63">
        <f t="shared" si="17"/>
        <v>0</v>
      </c>
      <c r="H255" s="63" t="s">
        <v>318</v>
      </c>
      <c r="I255" s="271" t="s">
        <v>318</v>
      </c>
      <c r="J255" s="130"/>
      <c r="K255" s="49"/>
    </row>
    <row r="256" spans="1:11" x14ac:dyDescent="0.35">
      <c r="A256" s="102" t="s">
        <v>161</v>
      </c>
      <c r="B256" s="219"/>
      <c r="C256" s="63">
        <f t="shared" si="15"/>
        <v>0</v>
      </c>
      <c r="D256" s="219"/>
      <c r="E256" s="63">
        <f t="shared" si="16"/>
        <v>0</v>
      </c>
      <c r="F256" s="219"/>
      <c r="G256" s="63">
        <f t="shared" si="17"/>
        <v>0</v>
      </c>
      <c r="H256" s="63" t="s">
        <v>318</v>
      </c>
      <c r="I256" s="271" t="s">
        <v>318</v>
      </c>
      <c r="J256" s="130"/>
      <c r="K256" s="49"/>
    </row>
    <row r="257" spans="1:11" x14ac:dyDescent="0.35">
      <c r="A257" s="102" t="s">
        <v>165</v>
      </c>
      <c r="B257" s="219"/>
      <c r="C257" s="63">
        <f t="shared" si="15"/>
        <v>0</v>
      </c>
      <c r="D257" s="219">
        <v>0</v>
      </c>
      <c r="E257" s="63">
        <f t="shared" si="16"/>
        <v>0</v>
      </c>
      <c r="F257" s="219"/>
      <c r="G257" s="63">
        <f t="shared" si="17"/>
        <v>0</v>
      </c>
      <c r="H257" s="63" t="s">
        <v>318</v>
      </c>
      <c r="I257" s="271" t="s">
        <v>318</v>
      </c>
      <c r="J257" s="130"/>
      <c r="K257" s="49"/>
    </row>
    <row r="258" spans="1:11" x14ac:dyDescent="0.35">
      <c r="A258" s="102" t="s">
        <v>167</v>
      </c>
      <c r="B258" s="219"/>
      <c r="C258" s="63">
        <f t="shared" si="15"/>
        <v>0</v>
      </c>
      <c r="D258" s="219"/>
      <c r="E258" s="63">
        <f t="shared" si="16"/>
        <v>0</v>
      </c>
      <c r="F258" s="219"/>
      <c r="G258" s="63">
        <f t="shared" si="17"/>
        <v>0</v>
      </c>
      <c r="H258" s="63" t="s">
        <v>318</v>
      </c>
      <c r="I258" s="271" t="s">
        <v>318</v>
      </c>
      <c r="J258" s="130"/>
      <c r="K258" s="49"/>
    </row>
    <row r="259" spans="1:11" x14ac:dyDescent="0.35">
      <c r="A259" s="102" t="s">
        <v>168</v>
      </c>
      <c r="B259" s="219">
        <v>6.0000000000000001E-3</v>
      </c>
      <c r="C259" s="63">
        <f t="shared" si="15"/>
        <v>7.5344408710265648E-7</v>
      </c>
      <c r="D259" s="219">
        <v>6.0000000000000001E-3</v>
      </c>
      <c r="E259" s="63">
        <f t="shared" si="16"/>
        <v>7.6937793742085002E-7</v>
      </c>
      <c r="F259" s="219"/>
      <c r="G259" s="63">
        <f t="shared" si="17"/>
        <v>0</v>
      </c>
      <c r="H259" s="63">
        <f t="shared" si="18"/>
        <v>-1</v>
      </c>
      <c r="I259" s="271">
        <f t="shared" si="19"/>
        <v>-1</v>
      </c>
      <c r="J259" s="130"/>
      <c r="K259" s="49"/>
    </row>
    <row r="260" spans="1:11" x14ac:dyDescent="0.35">
      <c r="A260" s="102" t="s">
        <v>177</v>
      </c>
      <c r="B260" s="219"/>
      <c r="C260" s="63">
        <f t="shared" si="15"/>
        <v>0</v>
      </c>
      <c r="D260" s="219"/>
      <c r="E260" s="63">
        <f t="shared" si="16"/>
        <v>0</v>
      </c>
      <c r="F260" s="219"/>
      <c r="G260" s="63">
        <f t="shared" si="17"/>
        <v>0</v>
      </c>
      <c r="H260" s="63" t="s">
        <v>318</v>
      </c>
      <c r="I260" s="271" t="s">
        <v>318</v>
      </c>
      <c r="J260" s="130"/>
      <c r="K260" s="49"/>
    </row>
    <row r="261" spans="1:11" x14ac:dyDescent="0.35">
      <c r="A261" s="102" t="s">
        <v>178</v>
      </c>
      <c r="B261" s="219"/>
      <c r="C261" s="63">
        <f t="shared" ref="C261:C265" si="20">B261/$B$266</f>
        <v>0</v>
      </c>
      <c r="D261" s="219"/>
      <c r="E261" s="63">
        <f t="shared" ref="E261:E266" si="21">D261/$D$266</f>
        <v>0</v>
      </c>
      <c r="F261" s="219"/>
      <c r="G261" s="63">
        <f t="shared" ref="G261:G266" si="22">F261/$F$266</f>
        <v>0</v>
      </c>
      <c r="H261" s="63" t="s">
        <v>318</v>
      </c>
      <c r="I261" s="271" t="s">
        <v>318</v>
      </c>
      <c r="J261" s="130"/>
      <c r="K261" s="49"/>
    </row>
    <row r="262" spans="1:11" x14ac:dyDescent="0.35">
      <c r="A262" s="102" t="s">
        <v>246</v>
      </c>
      <c r="B262" s="219"/>
      <c r="C262" s="63">
        <f t="shared" si="20"/>
        <v>0</v>
      </c>
      <c r="D262" s="219"/>
      <c r="E262" s="63">
        <f t="shared" si="21"/>
        <v>0</v>
      </c>
      <c r="F262" s="219"/>
      <c r="G262" s="63">
        <f t="shared" si="22"/>
        <v>0</v>
      </c>
      <c r="H262" s="63" t="s">
        <v>318</v>
      </c>
      <c r="I262" s="271" t="s">
        <v>318</v>
      </c>
      <c r="J262" s="130"/>
      <c r="K262" s="49"/>
    </row>
    <row r="263" spans="1:11" x14ac:dyDescent="0.35">
      <c r="A263" s="102" t="s">
        <v>258</v>
      </c>
      <c r="B263" s="219"/>
      <c r="C263" s="63">
        <f t="shared" si="20"/>
        <v>0</v>
      </c>
      <c r="D263" s="219"/>
      <c r="E263" s="63">
        <f t="shared" si="21"/>
        <v>0</v>
      </c>
      <c r="F263" s="219"/>
      <c r="G263" s="63">
        <f t="shared" si="22"/>
        <v>0</v>
      </c>
      <c r="H263" s="63" t="s">
        <v>318</v>
      </c>
      <c r="I263" s="271" t="s">
        <v>318</v>
      </c>
      <c r="J263" s="130"/>
      <c r="K263" s="49"/>
    </row>
    <row r="264" spans="1:11" x14ac:dyDescent="0.35">
      <c r="A264" s="102" t="s">
        <v>259</v>
      </c>
      <c r="B264" s="219"/>
      <c r="C264" s="63">
        <f t="shared" si="20"/>
        <v>0</v>
      </c>
      <c r="D264" s="219"/>
      <c r="E264" s="63">
        <f t="shared" si="21"/>
        <v>0</v>
      </c>
      <c r="F264" s="219"/>
      <c r="G264" s="63">
        <f t="shared" si="22"/>
        <v>0</v>
      </c>
      <c r="H264" s="63" t="s">
        <v>318</v>
      </c>
      <c r="I264" s="271" t="s">
        <v>318</v>
      </c>
      <c r="J264" s="130"/>
      <c r="K264" s="49"/>
    </row>
    <row r="265" spans="1:11" x14ac:dyDescent="0.35">
      <c r="A265" s="102" t="s">
        <v>260</v>
      </c>
      <c r="B265" s="219"/>
      <c r="C265" s="63">
        <f t="shared" si="20"/>
        <v>0</v>
      </c>
      <c r="D265" s="219"/>
      <c r="E265" s="63">
        <f t="shared" si="21"/>
        <v>0</v>
      </c>
      <c r="F265" s="219"/>
      <c r="G265" s="63">
        <f t="shared" si="22"/>
        <v>0</v>
      </c>
      <c r="H265" s="63" t="s">
        <v>318</v>
      </c>
      <c r="I265" s="271" t="s">
        <v>318</v>
      </c>
      <c r="J265" s="130"/>
      <c r="K265" s="49"/>
    </row>
    <row r="266" spans="1:11" x14ac:dyDescent="0.35">
      <c r="A266" s="7" t="s">
        <v>293</v>
      </c>
      <c r="B266" s="8">
        <f>SUM(B4:B265)</f>
        <v>7963.4310000000069</v>
      </c>
      <c r="C266" s="61">
        <f>B266/$B$266</f>
        <v>1</v>
      </c>
      <c r="D266" s="8">
        <f>SUM(D4:D265)</f>
        <v>7798.5080000000025</v>
      </c>
      <c r="E266" s="61">
        <f t="shared" si="21"/>
        <v>1</v>
      </c>
      <c r="F266" s="8">
        <f>SUM(F4:F265)</f>
        <v>8092.4980000000023</v>
      </c>
      <c r="G266" s="61">
        <f t="shared" si="22"/>
        <v>1</v>
      </c>
      <c r="H266" s="61">
        <f t="shared" ref="H266" si="23">(F266/D266)-1</f>
        <v>3.769823663705929E-2</v>
      </c>
      <c r="I266" s="61">
        <f t="shared" ref="I266" si="24">(F266/B266)-1</f>
        <v>1.6207461331679163E-2</v>
      </c>
      <c r="J266" s="148"/>
    </row>
    <row r="267" spans="1:11" s="9" customFormat="1" x14ac:dyDescent="0.35">
      <c r="B267" s="147"/>
      <c r="C267" s="23"/>
      <c r="D267" s="147"/>
      <c r="E267" s="23"/>
      <c r="F267" s="147"/>
      <c r="G267" s="23"/>
      <c r="H267" s="148"/>
      <c r="I267" s="148"/>
      <c r="J267" s="148"/>
    </row>
    <row r="268" spans="1:11" x14ac:dyDescent="0.35">
      <c r="E268" s="21"/>
    </row>
  </sheetData>
  <sortState xmlns:xlrd2="http://schemas.microsoft.com/office/spreadsheetml/2017/richdata2" ref="J4:K265">
    <sortCondition descending="1" ref="K4:K265"/>
  </sortState>
  <mergeCells count="9">
    <mergeCell ref="A2:A3"/>
    <mergeCell ref="B2:C2"/>
    <mergeCell ref="D2:E2"/>
    <mergeCell ref="F2:G2"/>
    <mergeCell ref="L1:M1"/>
    <mergeCell ref="H2:H3"/>
    <mergeCell ref="I2:I3"/>
    <mergeCell ref="J2:J3"/>
    <mergeCell ref="K2:K3"/>
  </mergeCells>
  <hyperlinks>
    <hyperlink ref="L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28"/>
  <sheetViews>
    <sheetView zoomScaleNormal="100" workbookViewId="0">
      <selection activeCell="K1" sqref="K1:L1"/>
    </sheetView>
  </sheetViews>
  <sheetFormatPr defaultColWidth="9.1796875" defaultRowHeight="15.5" x14ac:dyDescent="0.35"/>
  <cols>
    <col min="1" max="1" width="38.1796875" style="1" customWidth="1"/>
    <col min="2" max="2" width="15" style="1" bestFit="1" customWidth="1"/>
    <col min="3" max="3" width="9.81640625" style="1" customWidth="1"/>
    <col min="4" max="4" width="13.54296875" style="1" bestFit="1" customWidth="1"/>
    <col min="5" max="5" width="10" style="1" customWidth="1"/>
    <col min="6" max="6" width="13.54296875" style="1" bestFit="1" customWidth="1"/>
    <col min="7" max="7" width="9.6328125" style="1" bestFit="1" customWidth="1"/>
    <col min="8" max="8" width="11.6328125" style="1" bestFit="1" customWidth="1"/>
    <col min="9" max="9" width="15.54296875" style="1" customWidth="1"/>
    <col min="10" max="10" width="11" style="1" customWidth="1"/>
    <col min="11" max="16384" width="9.1796875" style="1"/>
  </cols>
  <sheetData>
    <row r="1" spans="1:12" x14ac:dyDescent="0.35">
      <c r="A1" s="9" t="s">
        <v>497</v>
      </c>
      <c r="K1" s="296" t="s">
        <v>317</v>
      </c>
      <c r="L1" s="296"/>
    </row>
    <row r="2" spans="1:12" x14ac:dyDescent="0.35">
      <c r="A2" s="304" t="s">
        <v>537</v>
      </c>
      <c r="B2" s="306">
        <v>44593</v>
      </c>
      <c r="C2" s="306"/>
      <c r="D2" s="306">
        <v>44927</v>
      </c>
      <c r="E2" s="306"/>
      <c r="F2" s="306">
        <v>44978</v>
      </c>
      <c r="G2" s="306"/>
      <c r="H2" s="304" t="s">
        <v>297</v>
      </c>
      <c r="I2" s="304" t="s">
        <v>540</v>
      </c>
      <c r="J2" s="64"/>
    </row>
    <row r="3" spans="1:12" x14ac:dyDescent="0.35">
      <c r="A3" s="312"/>
      <c r="B3" s="62" t="s">
        <v>298</v>
      </c>
      <c r="C3" s="62" t="s">
        <v>299</v>
      </c>
      <c r="D3" s="62" t="s">
        <v>298</v>
      </c>
      <c r="E3" s="62" t="s">
        <v>299</v>
      </c>
      <c r="F3" s="62" t="s">
        <v>298</v>
      </c>
      <c r="G3" s="62" t="s">
        <v>299</v>
      </c>
      <c r="H3" s="312"/>
      <c r="I3" s="312"/>
      <c r="J3" s="64"/>
    </row>
    <row r="4" spans="1:12" x14ac:dyDescent="0.35">
      <c r="A4" s="212" t="s">
        <v>782</v>
      </c>
      <c r="B4" s="236">
        <v>1463.0909999999999</v>
      </c>
      <c r="C4" s="5">
        <f>B4/$B$228</f>
        <v>0.40618050005122053</v>
      </c>
      <c r="D4" s="236">
        <v>30.170999999999999</v>
      </c>
      <c r="E4" s="5">
        <f>D4/$D$228</f>
        <v>1.0825840356261322E-2</v>
      </c>
      <c r="F4" s="236">
        <v>706.64499999999998</v>
      </c>
      <c r="G4" s="5">
        <f>F4/$F$228</f>
        <v>0.26163219063204624</v>
      </c>
      <c r="H4" s="5">
        <f t="shared" ref="H4:H67" si="0">(F4/D4)-1</f>
        <v>22.421331742401645</v>
      </c>
      <c r="I4" s="5">
        <f t="shared" ref="I4:I67" si="1">(F4/B4)-1</f>
        <v>-0.51701910544183516</v>
      </c>
      <c r="J4" s="21"/>
    </row>
    <row r="5" spans="1:12" x14ac:dyDescent="0.35">
      <c r="A5" s="20" t="s">
        <v>798</v>
      </c>
      <c r="B5" s="237">
        <v>406.40699999999998</v>
      </c>
      <c r="C5" s="6">
        <f t="shared" ref="C5:C68" si="2">B5/$B$228</f>
        <v>0.11282592708472432</v>
      </c>
      <c r="D5" s="237">
        <v>391.81799999999998</v>
      </c>
      <c r="E5" s="6">
        <f t="shared" ref="E5:E68" si="3">D5/$D$228</f>
        <v>0.14059060411353944</v>
      </c>
      <c r="F5" s="237">
        <v>536.95100000000002</v>
      </c>
      <c r="G5" s="6">
        <f t="shared" ref="G5:G68" si="4">F5/$F$228</f>
        <v>0.19880373651843269</v>
      </c>
      <c r="H5" s="6">
        <f t="shared" si="0"/>
        <v>0.37040922060752712</v>
      </c>
      <c r="I5" s="6">
        <f t="shared" si="1"/>
        <v>0.32121493970330239</v>
      </c>
      <c r="J5" s="21"/>
    </row>
    <row r="6" spans="1:12" x14ac:dyDescent="0.35">
      <c r="A6" s="20" t="s">
        <v>538</v>
      </c>
      <c r="B6" s="237">
        <v>262.35399999999998</v>
      </c>
      <c r="C6" s="6">
        <f t="shared" si="2"/>
        <v>7.2834211207941202E-2</v>
      </c>
      <c r="D6" s="237">
        <v>340.42899999999997</v>
      </c>
      <c r="E6" s="6">
        <f t="shared" si="3"/>
        <v>0.12215140388590651</v>
      </c>
      <c r="F6" s="237">
        <v>415.04</v>
      </c>
      <c r="G6" s="6">
        <f t="shared" si="4"/>
        <v>0.15366672714011206</v>
      </c>
      <c r="H6" s="6">
        <f t="shared" si="0"/>
        <v>0.21916757973028167</v>
      </c>
      <c r="I6" s="6">
        <f t="shared" si="1"/>
        <v>0.58198464669873551</v>
      </c>
      <c r="J6" s="21"/>
    </row>
    <row r="7" spans="1:12" x14ac:dyDescent="0.35">
      <c r="A7" s="20" t="s">
        <v>539</v>
      </c>
      <c r="B7" s="237">
        <v>45.662999999999997</v>
      </c>
      <c r="C7" s="6">
        <f t="shared" si="2"/>
        <v>1.2676873942795685E-2</v>
      </c>
      <c r="D7" s="237">
        <v>154.29599999999999</v>
      </c>
      <c r="E7" s="6">
        <f t="shared" si="3"/>
        <v>5.5363887958957171E-2</v>
      </c>
      <c r="F7" s="237">
        <v>139.136</v>
      </c>
      <c r="G7" s="6">
        <f t="shared" si="4"/>
        <v>5.1514489560925761E-2</v>
      </c>
      <c r="H7" s="6">
        <f t="shared" si="0"/>
        <v>-9.8252709078654021E-2</v>
      </c>
      <c r="I7" s="6">
        <f t="shared" si="1"/>
        <v>2.0470183737380374</v>
      </c>
      <c r="J7" s="21"/>
    </row>
    <row r="8" spans="1:12" x14ac:dyDescent="0.35">
      <c r="A8" s="20" t="s">
        <v>786</v>
      </c>
      <c r="B8" s="237">
        <v>21.286000000000001</v>
      </c>
      <c r="C8" s="6">
        <f t="shared" si="2"/>
        <v>5.9093782437936405E-3</v>
      </c>
      <c r="D8" s="237">
        <v>72.176000000000002</v>
      </c>
      <c r="E8" s="6">
        <f t="shared" si="3"/>
        <v>2.5897910362716423E-2</v>
      </c>
      <c r="F8" s="237">
        <v>75.582999999999998</v>
      </c>
      <c r="G8" s="6">
        <f t="shared" si="4"/>
        <v>2.7984271967596109E-2</v>
      </c>
      <c r="H8" s="6">
        <f t="shared" si="0"/>
        <v>4.7204056750166146E-2</v>
      </c>
      <c r="I8" s="6">
        <f t="shared" si="1"/>
        <v>2.5508315324626514</v>
      </c>
      <c r="J8" s="21"/>
    </row>
    <row r="9" spans="1:12" x14ac:dyDescent="0.35">
      <c r="A9" s="20" t="s">
        <v>157</v>
      </c>
      <c r="B9" s="237">
        <v>31.648</v>
      </c>
      <c r="C9" s="6">
        <f t="shared" si="2"/>
        <v>8.7860566879442419E-3</v>
      </c>
      <c r="D9" s="237">
        <v>89.751999999999995</v>
      </c>
      <c r="E9" s="6">
        <f t="shared" si="3"/>
        <v>3.2204462021648804E-2</v>
      </c>
      <c r="F9" s="237">
        <v>65.935000000000002</v>
      </c>
      <c r="G9" s="6">
        <f t="shared" si="4"/>
        <v>2.4412142574169449E-2</v>
      </c>
      <c r="H9" s="6">
        <f t="shared" si="0"/>
        <v>-0.26536456012122289</v>
      </c>
      <c r="I9" s="6">
        <f t="shared" si="1"/>
        <v>1.0833859959555108</v>
      </c>
      <c r="J9" s="21"/>
    </row>
    <row r="10" spans="1:12" x14ac:dyDescent="0.35">
      <c r="A10" s="20" t="s">
        <v>2</v>
      </c>
      <c r="B10" s="237">
        <v>70.126000000000005</v>
      </c>
      <c r="C10" s="6">
        <f t="shared" si="2"/>
        <v>1.9468244795841062E-2</v>
      </c>
      <c r="D10" s="237">
        <v>74.045000000000002</v>
      </c>
      <c r="E10" s="6">
        <f t="shared" si="3"/>
        <v>2.6568537641422876E-2</v>
      </c>
      <c r="F10" s="237">
        <v>62.256999999999998</v>
      </c>
      <c r="G10" s="6">
        <f t="shared" si="4"/>
        <v>2.3050379316600703E-2</v>
      </c>
      <c r="H10" s="6">
        <f t="shared" si="0"/>
        <v>-0.15920048619082994</v>
      </c>
      <c r="I10" s="6">
        <f t="shared" si="1"/>
        <v>-0.1122123035678636</v>
      </c>
      <c r="J10" s="21"/>
    </row>
    <row r="11" spans="1:12" x14ac:dyDescent="0.35">
      <c r="A11" s="20" t="s">
        <v>216</v>
      </c>
      <c r="B11" s="237">
        <v>21.62</v>
      </c>
      <c r="C11" s="6">
        <f t="shared" si="2"/>
        <v>6.0021026792642347E-3</v>
      </c>
      <c r="D11" s="237">
        <v>68.912000000000006</v>
      </c>
      <c r="E11" s="6">
        <f t="shared" si="3"/>
        <v>2.4726734633611094E-2</v>
      </c>
      <c r="F11" s="237">
        <v>59.646999999999998</v>
      </c>
      <c r="G11" s="6">
        <f t="shared" si="4"/>
        <v>2.2084038342632669E-2</v>
      </c>
      <c r="H11" s="6">
        <f t="shared" si="0"/>
        <v>-0.13444683074065489</v>
      </c>
      <c r="I11" s="6">
        <f t="shared" si="1"/>
        <v>1.7588806660499534</v>
      </c>
      <c r="J11" s="21"/>
    </row>
    <row r="12" spans="1:12" x14ac:dyDescent="0.35">
      <c r="A12" s="20" t="s">
        <v>129</v>
      </c>
      <c r="B12" s="237">
        <v>63.716000000000001</v>
      </c>
      <c r="C12" s="6">
        <f t="shared" si="2"/>
        <v>1.7688712965402403E-2</v>
      </c>
      <c r="D12" s="237">
        <v>81.417000000000002</v>
      </c>
      <c r="E12" s="6">
        <f t="shared" si="3"/>
        <v>2.9213729882527198E-2</v>
      </c>
      <c r="F12" s="237">
        <v>57.79</v>
      </c>
      <c r="G12" s="6">
        <f t="shared" si="4"/>
        <v>2.1396492293338173E-2</v>
      </c>
      <c r="H12" s="6">
        <f t="shared" si="0"/>
        <v>-0.29019737892577724</v>
      </c>
      <c r="I12" s="6">
        <f t="shared" si="1"/>
        <v>-9.300646619373476E-2</v>
      </c>
      <c r="J12" s="21"/>
    </row>
    <row r="13" spans="1:12" x14ac:dyDescent="0.35">
      <c r="A13" s="20" t="s">
        <v>62</v>
      </c>
      <c r="B13" s="237">
        <v>20.305</v>
      </c>
      <c r="C13" s="6">
        <f t="shared" si="2"/>
        <v>5.6370349168575525E-3</v>
      </c>
      <c r="D13" s="237">
        <v>22.207999999999998</v>
      </c>
      <c r="E13" s="6">
        <f t="shared" si="3"/>
        <v>7.9685878039127446E-3</v>
      </c>
      <c r="F13" s="237">
        <v>54.283000000000001</v>
      </c>
      <c r="G13" s="6">
        <f t="shared" si="4"/>
        <v>2.0098041030615608E-2</v>
      </c>
      <c r="H13" s="6">
        <f t="shared" si="0"/>
        <v>1.4442993515850144</v>
      </c>
      <c r="I13" s="6">
        <f t="shared" si="1"/>
        <v>1.6733809406550111</v>
      </c>
      <c r="J13" s="21"/>
    </row>
    <row r="14" spans="1:12" x14ac:dyDescent="0.35">
      <c r="A14" s="20" t="s">
        <v>219</v>
      </c>
      <c r="B14" s="237">
        <v>27.687999999999999</v>
      </c>
      <c r="C14" s="6">
        <f t="shared" si="2"/>
        <v>7.6866891296701254E-3</v>
      </c>
      <c r="D14" s="237">
        <v>114.369</v>
      </c>
      <c r="E14" s="6">
        <f t="shared" si="3"/>
        <v>4.1037437794744995E-2</v>
      </c>
      <c r="F14" s="237">
        <v>52.901000000000003</v>
      </c>
      <c r="G14" s="6">
        <f t="shared" si="4"/>
        <v>1.9586361633671615E-2</v>
      </c>
      <c r="H14" s="6">
        <f t="shared" si="0"/>
        <v>-0.53745333088511749</v>
      </c>
      <c r="I14" s="6">
        <f t="shared" si="1"/>
        <v>0.91061109505923166</v>
      </c>
      <c r="J14" s="21"/>
    </row>
    <row r="15" spans="1:12" x14ac:dyDescent="0.35">
      <c r="A15" s="20" t="s">
        <v>76</v>
      </c>
      <c r="B15" s="237"/>
      <c r="C15" s="6">
        <f t="shared" si="2"/>
        <v>0</v>
      </c>
      <c r="D15" s="237">
        <v>17.280999999999999</v>
      </c>
      <c r="E15" s="6">
        <f t="shared" si="3"/>
        <v>6.200700911356995E-3</v>
      </c>
      <c r="F15" s="237">
        <v>40.408999999999999</v>
      </c>
      <c r="G15" s="6">
        <f t="shared" si="4"/>
        <v>1.4961253799645306E-2</v>
      </c>
      <c r="H15" s="6">
        <f t="shared" si="0"/>
        <v>1.3383484752039814</v>
      </c>
      <c r="I15" s="43" t="s">
        <v>318</v>
      </c>
      <c r="J15" s="21"/>
    </row>
    <row r="16" spans="1:12" x14ac:dyDescent="0.35">
      <c r="A16" s="20" t="s">
        <v>26</v>
      </c>
      <c r="B16" s="237">
        <v>0.35299999999999998</v>
      </c>
      <c r="C16" s="6">
        <f t="shared" si="2"/>
        <v>9.7999178805748129E-5</v>
      </c>
      <c r="D16" s="237">
        <v>24.405000000000001</v>
      </c>
      <c r="E16" s="6">
        <f t="shared" si="3"/>
        <v>8.7569067612792931E-3</v>
      </c>
      <c r="F16" s="237">
        <v>36.69</v>
      </c>
      <c r="G16" s="6">
        <f t="shared" si="4"/>
        <v>1.3584310473136832E-2</v>
      </c>
      <c r="H16" s="6">
        <f t="shared" si="0"/>
        <v>0.50338045482483085</v>
      </c>
      <c r="I16" s="6">
        <f t="shared" si="1"/>
        <v>102.93767705382436</v>
      </c>
      <c r="J16" s="21"/>
    </row>
    <row r="17" spans="1:10" x14ac:dyDescent="0.35">
      <c r="A17" s="20" t="s">
        <v>97</v>
      </c>
      <c r="B17" s="237">
        <v>0.16</v>
      </c>
      <c r="C17" s="6">
        <f t="shared" si="2"/>
        <v>4.4418891243398588E-5</v>
      </c>
      <c r="D17" s="237">
        <v>0.106</v>
      </c>
      <c r="E17" s="6">
        <f t="shared" si="3"/>
        <v>3.8034505908445198E-5</v>
      </c>
      <c r="F17" s="237">
        <v>31.753</v>
      </c>
      <c r="G17" s="6">
        <f t="shared" si="4"/>
        <v>1.1756408025443277E-2</v>
      </c>
      <c r="H17" s="6">
        <f t="shared" si="0"/>
        <v>298.55660377358492</v>
      </c>
      <c r="I17" s="6">
        <f t="shared" si="1"/>
        <v>197.45624999999998</v>
      </c>
      <c r="J17" s="21"/>
    </row>
    <row r="18" spans="1:10" x14ac:dyDescent="0.35">
      <c r="A18" s="20" t="s">
        <v>250</v>
      </c>
      <c r="B18" s="237">
        <v>104.506</v>
      </c>
      <c r="C18" s="6">
        <f t="shared" si="2"/>
        <v>2.9012754051766333E-2</v>
      </c>
      <c r="D18" s="237">
        <v>148.25200000000001</v>
      </c>
      <c r="E18" s="6">
        <f t="shared" si="3"/>
        <v>5.3195203489988852E-2</v>
      </c>
      <c r="F18" s="237">
        <v>31.117000000000001</v>
      </c>
      <c r="G18" s="6">
        <f t="shared" si="4"/>
        <v>1.1520931834085551E-2</v>
      </c>
      <c r="H18" s="6">
        <f t="shared" si="0"/>
        <v>-0.79010738472330899</v>
      </c>
      <c r="I18" s="6">
        <f t="shared" si="1"/>
        <v>-0.70224676095152438</v>
      </c>
      <c r="J18" s="21"/>
    </row>
    <row r="19" spans="1:10" x14ac:dyDescent="0.35">
      <c r="A19" s="20" t="s">
        <v>108</v>
      </c>
      <c r="B19" s="237">
        <v>20.337</v>
      </c>
      <c r="C19" s="6">
        <f t="shared" si="2"/>
        <v>5.6459186951062319E-3</v>
      </c>
      <c r="D19" s="237">
        <v>8.0310000000000006</v>
      </c>
      <c r="E19" s="6">
        <f t="shared" si="3"/>
        <v>2.8816520467049378E-3</v>
      </c>
      <c r="F19" s="237">
        <v>30.969000000000001</v>
      </c>
      <c r="G19" s="6">
        <f t="shared" si="4"/>
        <v>1.1466135487668972E-2</v>
      </c>
      <c r="H19" s="6">
        <f t="shared" si="0"/>
        <v>2.8561822936122523</v>
      </c>
      <c r="I19" s="6">
        <f t="shared" si="1"/>
        <v>0.52279097211978165</v>
      </c>
      <c r="J19" s="21"/>
    </row>
    <row r="20" spans="1:10" x14ac:dyDescent="0.35">
      <c r="A20" s="20" t="s">
        <v>64</v>
      </c>
      <c r="B20" s="237">
        <v>11.782999999999999</v>
      </c>
      <c r="C20" s="6">
        <f t="shared" si="2"/>
        <v>3.2711737220060349E-3</v>
      </c>
      <c r="D20" s="237">
        <v>26.478000000000002</v>
      </c>
      <c r="E20" s="6">
        <f t="shared" si="3"/>
        <v>9.5007325230548317E-3</v>
      </c>
      <c r="F20" s="237">
        <v>23.199000000000002</v>
      </c>
      <c r="G20" s="6">
        <f t="shared" si="4"/>
        <v>8.5893273007986212E-3</v>
      </c>
      <c r="H20" s="6">
        <f t="shared" si="0"/>
        <v>-0.12383865850895082</v>
      </c>
      <c r="I20" s="6">
        <f t="shared" si="1"/>
        <v>0.96885343291182235</v>
      </c>
      <c r="J20" s="21"/>
    </row>
    <row r="21" spans="1:10" x14ac:dyDescent="0.35">
      <c r="A21" s="20" t="s">
        <v>37</v>
      </c>
      <c r="B21" s="237">
        <v>16.256</v>
      </c>
      <c r="C21" s="6">
        <f t="shared" si="2"/>
        <v>4.5129593503292972E-3</v>
      </c>
      <c r="D21" s="237">
        <v>21.795000000000002</v>
      </c>
      <c r="E21" s="6">
        <f t="shared" si="3"/>
        <v>7.8203967573071999E-3</v>
      </c>
      <c r="F21" s="237">
        <v>22.312000000000001</v>
      </c>
      <c r="G21" s="6">
        <f t="shared" si="4"/>
        <v>8.2609194678830485E-3</v>
      </c>
      <c r="H21" s="6">
        <f t="shared" si="0"/>
        <v>2.3721036935076878E-2</v>
      </c>
      <c r="I21" s="6">
        <f t="shared" si="1"/>
        <v>0.37253937007874027</v>
      </c>
      <c r="J21" s="21"/>
    </row>
    <row r="22" spans="1:10" x14ac:dyDescent="0.35">
      <c r="A22" s="20" t="s">
        <v>179</v>
      </c>
      <c r="B22" s="237">
        <v>3.282</v>
      </c>
      <c r="C22" s="6">
        <f t="shared" si="2"/>
        <v>9.1114250663021357E-4</v>
      </c>
      <c r="D22" s="237">
        <v>13.832000000000001</v>
      </c>
      <c r="E22" s="6">
        <f t="shared" si="3"/>
        <v>4.9631442049586231E-3</v>
      </c>
      <c r="F22" s="237">
        <v>21.584</v>
      </c>
      <c r="G22" s="6">
        <f t="shared" si="4"/>
        <v>7.9913806828069058E-3</v>
      </c>
      <c r="H22" s="6">
        <f t="shared" si="0"/>
        <v>0.56043956043956022</v>
      </c>
      <c r="I22" s="6">
        <f t="shared" si="1"/>
        <v>5.5764777574649607</v>
      </c>
      <c r="J22" s="21"/>
    </row>
    <row r="23" spans="1:10" x14ac:dyDescent="0.35">
      <c r="A23" s="20" t="s">
        <v>9</v>
      </c>
      <c r="B23" s="237">
        <v>14.302</v>
      </c>
      <c r="C23" s="6">
        <f t="shared" si="2"/>
        <v>3.9704936410192918E-3</v>
      </c>
      <c r="D23" s="237">
        <v>20.853999999999999</v>
      </c>
      <c r="E23" s="6">
        <f t="shared" si="3"/>
        <v>7.4827508133463788E-3</v>
      </c>
      <c r="F23" s="237">
        <v>20.013000000000002</v>
      </c>
      <c r="G23" s="6">
        <f t="shared" si="4"/>
        <v>7.4097248705066081E-3</v>
      </c>
      <c r="H23" s="6">
        <f t="shared" si="0"/>
        <v>-4.0327994629327568E-2</v>
      </c>
      <c r="I23" s="6">
        <f t="shared" si="1"/>
        <v>0.39931478114948971</v>
      </c>
      <c r="J23" s="21"/>
    </row>
    <row r="24" spans="1:10" x14ac:dyDescent="0.35">
      <c r="A24" s="20" t="s">
        <v>176</v>
      </c>
      <c r="B24" s="237">
        <v>11.438000000000001</v>
      </c>
      <c r="C24" s="6">
        <f t="shared" si="2"/>
        <v>3.1753954877624569E-3</v>
      </c>
      <c r="D24" s="237">
        <v>27.911999999999999</v>
      </c>
      <c r="E24" s="6">
        <f t="shared" si="3"/>
        <v>1.0015274801099268E-2</v>
      </c>
      <c r="F24" s="237">
        <v>19.113</v>
      </c>
      <c r="G24" s="6">
        <f t="shared" si="4"/>
        <v>7.0765038450003887E-3</v>
      </c>
      <c r="H24" s="6">
        <f t="shared" si="0"/>
        <v>-0.31524075666380047</v>
      </c>
      <c r="I24" s="6">
        <f t="shared" si="1"/>
        <v>0.67100891764294435</v>
      </c>
      <c r="J24" s="21"/>
    </row>
    <row r="25" spans="1:10" x14ac:dyDescent="0.35">
      <c r="A25" s="20" t="s">
        <v>81</v>
      </c>
      <c r="B25" s="237">
        <v>21.132999999999999</v>
      </c>
      <c r="C25" s="6">
        <f t="shared" si="2"/>
        <v>5.8669026790421396E-3</v>
      </c>
      <c r="D25" s="237">
        <v>6.0069999999999997</v>
      </c>
      <c r="E25" s="6">
        <f t="shared" si="3"/>
        <v>2.1554082735097198E-3</v>
      </c>
      <c r="F25" s="237">
        <v>18.652000000000001</v>
      </c>
      <c r="G25" s="6">
        <f t="shared" si="4"/>
        <v>6.9058206308244266E-3</v>
      </c>
      <c r="H25" s="6">
        <f t="shared" si="0"/>
        <v>2.1050441151989348</v>
      </c>
      <c r="I25" s="6">
        <f t="shared" si="1"/>
        <v>-0.11739932806511133</v>
      </c>
      <c r="J25" s="21"/>
    </row>
    <row r="26" spans="1:10" x14ac:dyDescent="0.35">
      <c r="A26" s="20" t="s">
        <v>98</v>
      </c>
      <c r="B26" s="237">
        <v>3.5459999999999998</v>
      </c>
      <c r="C26" s="6">
        <f t="shared" si="2"/>
        <v>9.844336771818213E-4</v>
      </c>
      <c r="D26" s="237">
        <v>22.701000000000001</v>
      </c>
      <c r="E26" s="6">
        <f t="shared" si="3"/>
        <v>8.145484137996364E-3</v>
      </c>
      <c r="F26" s="237">
        <v>17.245999999999999</v>
      </c>
      <c r="G26" s="6">
        <f t="shared" si="4"/>
        <v>6.3852553398669335E-3</v>
      </c>
      <c r="H26" s="6">
        <f t="shared" si="0"/>
        <v>-0.24029778423857984</v>
      </c>
      <c r="I26" s="6">
        <f t="shared" si="1"/>
        <v>3.8635081782289902</v>
      </c>
      <c r="J26" s="21"/>
    </row>
    <row r="27" spans="1:10" x14ac:dyDescent="0.35">
      <c r="A27" s="20" t="s">
        <v>12</v>
      </c>
      <c r="B27" s="237">
        <v>4.415</v>
      </c>
      <c r="C27" s="6">
        <f t="shared" si="2"/>
        <v>1.2256837802475298E-3</v>
      </c>
      <c r="D27" s="237">
        <v>31.984000000000002</v>
      </c>
      <c r="E27" s="6">
        <f t="shared" si="3"/>
        <v>1.1476373933733125E-2</v>
      </c>
      <c r="F27" s="237">
        <v>16.619</v>
      </c>
      <c r="G27" s="6">
        <f t="shared" si="4"/>
        <v>6.1531113587642685E-3</v>
      </c>
      <c r="H27" s="6">
        <f t="shared" si="0"/>
        <v>-0.48039644822411209</v>
      </c>
      <c r="I27" s="6">
        <f t="shared" si="1"/>
        <v>2.7642129105322764</v>
      </c>
      <c r="J27" s="21"/>
    </row>
    <row r="28" spans="1:10" x14ac:dyDescent="0.35">
      <c r="A28" s="20" t="s">
        <v>218</v>
      </c>
      <c r="B28" s="237">
        <v>6.4080000000000004</v>
      </c>
      <c r="C28" s="6">
        <f t="shared" si="2"/>
        <v>1.7789765942981136E-3</v>
      </c>
      <c r="D28" s="237">
        <v>32.457999999999998</v>
      </c>
      <c r="E28" s="6">
        <f t="shared" si="3"/>
        <v>1.1646452762040701E-2</v>
      </c>
      <c r="F28" s="237">
        <v>9.8260000000000005</v>
      </c>
      <c r="G28" s="6">
        <f t="shared" si="4"/>
        <v>3.6380331073601123E-3</v>
      </c>
      <c r="H28" s="6">
        <f t="shared" si="0"/>
        <v>-0.69727031856553079</v>
      </c>
      <c r="I28" s="6">
        <f t="shared" si="1"/>
        <v>0.53339575530586769</v>
      </c>
      <c r="J28" s="21"/>
    </row>
    <row r="29" spans="1:10" x14ac:dyDescent="0.35">
      <c r="A29" s="20" t="s">
        <v>220</v>
      </c>
      <c r="B29" s="237">
        <v>3.6230000000000002</v>
      </c>
      <c r="C29" s="6">
        <f t="shared" si="2"/>
        <v>1.0058102685927069E-3</v>
      </c>
      <c r="D29" s="237">
        <v>4.9400000000000004</v>
      </c>
      <c r="E29" s="6">
        <f t="shared" si="3"/>
        <v>1.7725515017709369E-3</v>
      </c>
      <c r="F29" s="237">
        <v>8.1829999999999998</v>
      </c>
      <c r="G29" s="6">
        <f t="shared" si="4"/>
        <v>3.029719613019316E-3</v>
      </c>
      <c r="H29" s="6">
        <f t="shared" si="0"/>
        <v>0.65647773279352206</v>
      </c>
      <c r="I29" s="6">
        <f t="shared" si="1"/>
        <v>1.2586254485233228</v>
      </c>
      <c r="J29" s="21"/>
    </row>
    <row r="30" spans="1:10" x14ac:dyDescent="0.35">
      <c r="A30" s="20" t="s">
        <v>20</v>
      </c>
      <c r="B30" s="237">
        <v>3.2679999999999998</v>
      </c>
      <c r="C30" s="6">
        <f t="shared" si="2"/>
        <v>9.0725585364641618E-4</v>
      </c>
      <c r="D30" s="237">
        <v>18.065000000000001</v>
      </c>
      <c r="E30" s="6">
        <f t="shared" si="3"/>
        <v>6.4820127286421003E-3</v>
      </c>
      <c r="F30" s="237">
        <v>7.1689999999999996</v>
      </c>
      <c r="G30" s="6">
        <f t="shared" si="4"/>
        <v>2.6542905909489765E-3</v>
      </c>
      <c r="H30" s="6">
        <f t="shared" si="0"/>
        <v>-0.60315527262662605</v>
      </c>
      <c r="I30" s="6">
        <f t="shared" si="1"/>
        <v>1.1936964504283964</v>
      </c>
      <c r="J30" s="21"/>
    </row>
    <row r="31" spans="1:10" x14ac:dyDescent="0.35">
      <c r="A31" s="20" t="s">
        <v>160</v>
      </c>
      <c r="B31" s="237">
        <v>0.55300000000000005</v>
      </c>
      <c r="C31" s="6">
        <f t="shared" si="2"/>
        <v>1.5352279285999639E-4</v>
      </c>
      <c r="D31" s="237">
        <v>0.93100000000000005</v>
      </c>
      <c r="E31" s="6">
        <f t="shared" si="3"/>
        <v>3.3405778302606116E-4</v>
      </c>
      <c r="F31" s="237">
        <v>6.64</v>
      </c>
      <c r="G31" s="6">
        <f t="shared" si="4"/>
        <v>2.4584306770680992E-3</v>
      </c>
      <c r="H31" s="6">
        <f t="shared" si="0"/>
        <v>6.1321160042964546</v>
      </c>
      <c r="I31" s="6">
        <f t="shared" si="1"/>
        <v>11.007233273056057</v>
      </c>
      <c r="J31" s="21"/>
    </row>
    <row r="32" spans="1:10" x14ac:dyDescent="0.35">
      <c r="A32" s="20" t="s">
        <v>230</v>
      </c>
      <c r="B32" s="237">
        <v>2.7850000000000001</v>
      </c>
      <c r="C32" s="6">
        <f t="shared" si="2"/>
        <v>7.731663257054067E-4</v>
      </c>
      <c r="D32" s="237">
        <v>5.6580000000000004</v>
      </c>
      <c r="E32" s="6">
        <f t="shared" si="3"/>
        <v>2.0301814568866317E-3</v>
      </c>
      <c r="F32" s="237">
        <v>6.1550000000000002</v>
      </c>
      <c r="G32" s="6">
        <f t="shared" si="4"/>
        <v>2.2788615688786374E-3</v>
      </c>
      <c r="H32" s="6">
        <f t="shared" si="0"/>
        <v>8.7840226228349305E-2</v>
      </c>
      <c r="I32" s="6">
        <f t="shared" si="1"/>
        <v>1.2100538599640935</v>
      </c>
      <c r="J32" s="21"/>
    </row>
    <row r="33" spans="1:10" x14ac:dyDescent="0.35">
      <c r="A33" s="20" t="s">
        <v>39</v>
      </c>
      <c r="B33" s="237">
        <v>0.19</v>
      </c>
      <c r="C33" s="6">
        <f t="shared" si="2"/>
        <v>5.274743335153583E-5</v>
      </c>
      <c r="D33" s="237">
        <v>0.09</v>
      </c>
      <c r="E33" s="6">
        <f t="shared" si="3"/>
        <v>3.2293448412830831E-5</v>
      </c>
      <c r="F33" s="237">
        <v>5.0460000000000003</v>
      </c>
      <c r="G33" s="6">
        <f t="shared" si="4"/>
        <v>1.8682592163381973E-3</v>
      </c>
      <c r="H33" s="6">
        <f t="shared" si="0"/>
        <v>55.06666666666667</v>
      </c>
      <c r="I33" s="6">
        <f t="shared" si="1"/>
        <v>25.557894736842105</v>
      </c>
      <c r="J33" s="21"/>
    </row>
    <row r="34" spans="1:10" x14ac:dyDescent="0.35">
      <c r="A34" s="20" t="s">
        <v>152</v>
      </c>
      <c r="B34" s="237">
        <v>24.391999999999999</v>
      </c>
      <c r="C34" s="6">
        <f t="shared" si="2"/>
        <v>6.7716599700561146E-3</v>
      </c>
      <c r="D34" s="237"/>
      <c r="E34" s="6">
        <f t="shared" si="3"/>
        <v>0</v>
      </c>
      <c r="F34" s="237">
        <v>4.6740000000000004</v>
      </c>
      <c r="G34" s="6">
        <f t="shared" si="4"/>
        <v>1.7305278591289604E-3</v>
      </c>
      <c r="H34" s="43" t="s">
        <v>318</v>
      </c>
      <c r="I34" s="6">
        <f t="shared" si="1"/>
        <v>-0.80837979665464088</v>
      </c>
      <c r="J34" s="21"/>
    </row>
    <row r="35" spans="1:10" x14ac:dyDescent="0.35">
      <c r="A35" s="20" t="s">
        <v>190</v>
      </c>
      <c r="B35" s="237">
        <v>13.509</v>
      </c>
      <c r="C35" s="6">
        <f t="shared" si="2"/>
        <v>3.7503425112941973E-3</v>
      </c>
      <c r="D35" s="237">
        <v>4.6829999999999998</v>
      </c>
      <c r="E35" s="6">
        <f t="shared" si="3"/>
        <v>1.6803357657476309E-3</v>
      </c>
      <c r="F35" s="237">
        <v>4.0030000000000001</v>
      </c>
      <c r="G35" s="6">
        <f t="shared" si="4"/>
        <v>1.4820930723348799E-3</v>
      </c>
      <c r="H35" s="6">
        <f t="shared" si="0"/>
        <v>-0.14520606448857565</v>
      </c>
      <c r="I35" s="6">
        <f t="shared" si="1"/>
        <v>-0.70367902879561772</v>
      </c>
      <c r="J35" s="21"/>
    </row>
    <row r="36" spans="1:10" x14ac:dyDescent="0.35">
      <c r="A36" s="20" t="s">
        <v>201</v>
      </c>
      <c r="B36" s="237">
        <v>1.2909999999999999</v>
      </c>
      <c r="C36" s="6">
        <f t="shared" si="2"/>
        <v>3.5840492872017237E-4</v>
      </c>
      <c r="D36" s="237">
        <v>1.9410000000000001</v>
      </c>
      <c r="E36" s="6">
        <f t="shared" si="3"/>
        <v>6.9646203743671824E-4</v>
      </c>
      <c r="F36" s="237">
        <v>3.9159999999999999</v>
      </c>
      <c r="G36" s="6">
        <f t="shared" si="4"/>
        <v>1.4498817065359453E-3</v>
      </c>
      <c r="H36" s="6">
        <f t="shared" si="0"/>
        <v>1.0175167439464192</v>
      </c>
      <c r="I36" s="6">
        <f t="shared" si="1"/>
        <v>2.0333075135553837</v>
      </c>
      <c r="J36" s="21"/>
    </row>
    <row r="37" spans="1:10" x14ac:dyDescent="0.35">
      <c r="A37" s="20" t="s">
        <v>223</v>
      </c>
      <c r="B37" s="237">
        <v>2.7010000000000001</v>
      </c>
      <c r="C37" s="6">
        <f t="shared" si="2"/>
        <v>7.4984640780262248E-4</v>
      </c>
      <c r="D37" s="237">
        <v>1.2190000000000001</v>
      </c>
      <c r="E37" s="6">
        <f t="shared" si="3"/>
        <v>4.3739681794711981E-4</v>
      </c>
      <c r="F37" s="237">
        <v>3.6230000000000002</v>
      </c>
      <c r="G37" s="6">
        <f t="shared" si="4"/>
        <v>1.3413997504544766E-3</v>
      </c>
      <c r="H37" s="6">
        <f t="shared" si="0"/>
        <v>1.9721082854799015</v>
      </c>
      <c r="I37" s="6">
        <f t="shared" si="1"/>
        <v>0.3413550536838208</v>
      </c>
      <c r="J37" s="21"/>
    </row>
    <row r="38" spans="1:10" x14ac:dyDescent="0.35">
      <c r="A38" s="20" t="s">
        <v>198</v>
      </c>
      <c r="B38" s="237">
        <v>9.9719999999999995</v>
      </c>
      <c r="C38" s="6">
        <f t="shared" si="2"/>
        <v>2.7684073967448172E-3</v>
      </c>
      <c r="D38" s="237">
        <v>3.238</v>
      </c>
      <c r="E38" s="6">
        <f t="shared" si="3"/>
        <v>1.1618465106749581E-3</v>
      </c>
      <c r="F38" s="237">
        <v>3.4260000000000002</v>
      </c>
      <c r="G38" s="6">
        <f t="shared" si="4"/>
        <v>1.2684613704270044E-3</v>
      </c>
      <c r="H38" s="6">
        <f t="shared" si="0"/>
        <v>5.8060531192093867E-2</v>
      </c>
      <c r="I38" s="6">
        <f t="shared" si="1"/>
        <v>-0.65643802647412752</v>
      </c>
      <c r="J38" s="21"/>
    </row>
    <row r="39" spans="1:10" x14ac:dyDescent="0.35">
      <c r="A39" s="20" t="s">
        <v>217</v>
      </c>
      <c r="B39" s="237">
        <v>2.5289999999999999</v>
      </c>
      <c r="C39" s="6">
        <f t="shared" si="2"/>
        <v>7.0209609971596892E-4</v>
      </c>
      <c r="D39" s="237">
        <v>3.806</v>
      </c>
      <c r="E39" s="6">
        <f t="shared" si="3"/>
        <v>1.3656540517692683E-3</v>
      </c>
      <c r="F39" s="237">
        <v>2.8730000000000002</v>
      </c>
      <c r="G39" s="6">
        <f t="shared" si="4"/>
        <v>1.0637155625326281E-3</v>
      </c>
      <c r="H39" s="6">
        <f t="shared" si="0"/>
        <v>-0.24513925380977397</v>
      </c>
      <c r="I39" s="6">
        <f t="shared" si="1"/>
        <v>0.13602214313958094</v>
      </c>
      <c r="J39" s="21"/>
    </row>
    <row r="40" spans="1:10" x14ac:dyDescent="0.35">
      <c r="A40" s="20" t="s">
        <v>197</v>
      </c>
      <c r="B40" s="237">
        <v>2.694</v>
      </c>
      <c r="C40" s="6">
        <f t="shared" si="2"/>
        <v>7.4790308131072374E-4</v>
      </c>
      <c r="D40" s="237">
        <v>6.52</v>
      </c>
      <c r="E40" s="6">
        <f t="shared" si="3"/>
        <v>2.3394809294628558E-3</v>
      </c>
      <c r="F40" s="237">
        <v>2.82</v>
      </c>
      <c r="G40" s="6">
        <f t="shared" si="4"/>
        <v>1.0440925465861506E-3</v>
      </c>
      <c r="H40" s="6">
        <f t="shared" si="0"/>
        <v>-0.56748466257668717</v>
      </c>
      <c r="I40" s="6">
        <f t="shared" si="1"/>
        <v>4.6770601336302953E-2</v>
      </c>
      <c r="J40" s="21"/>
    </row>
    <row r="41" spans="1:10" x14ac:dyDescent="0.35">
      <c r="A41" s="20" t="s">
        <v>169</v>
      </c>
      <c r="B41" s="237">
        <v>2.5529999999999999</v>
      </c>
      <c r="C41" s="6">
        <f t="shared" si="2"/>
        <v>7.0875893340247877E-4</v>
      </c>
      <c r="D41" s="237">
        <v>2.9670000000000001</v>
      </c>
      <c r="E41" s="6">
        <f t="shared" si="3"/>
        <v>1.0646073493429898E-3</v>
      </c>
      <c r="F41" s="237">
        <v>2.819</v>
      </c>
      <c r="G41" s="6">
        <f t="shared" si="4"/>
        <v>1.0437223010022548E-3</v>
      </c>
      <c r="H41" s="6">
        <f t="shared" si="0"/>
        <v>-4.9882035726322882E-2</v>
      </c>
      <c r="I41" s="6">
        <f t="shared" si="1"/>
        <v>0.10419114766940862</v>
      </c>
      <c r="J41" s="21"/>
    </row>
    <row r="42" spans="1:10" x14ac:dyDescent="0.35">
      <c r="A42" s="20" t="s">
        <v>149</v>
      </c>
      <c r="B42" s="237">
        <v>2.6829999999999998</v>
      </c>
      <c r="C42" s="6">
        <f t="shared" si="2"/>
        <v>7.4484928253774007E-4</v>
      </c>
      <c r="D42" s="237">
        <v>2.2429999999999999</v>
      </c>
      <c r="E42" s="6">
        <f t="shared" si="3"/>
        <v>8.0482449766643941E-4</v>
      </c>
      <c r="F42" s="237">
        <v>2.8170000000000002</v>
      </c>
      <c r="G42" s="6">
        <f t="shared" si="4"/>
        <v>1.0429818098344633E-3</v>
      </c>
      <c r="H42" s="6">
        <f t="shared" si="0"/>
        <v>0.255907267053054</v>
      </c>
      <c r="I42" s="6">
        <f t="shared" si="1"/>
        <v>4.9944092433842791E-2</v>
      </c>
      <c r="J42" s="21"/>
    </row>
    <row r="43" spans="1:10" x14ac:dyDescent="0.35">
      <c r="A43" s="20" t="s">
        <v>114</v>
      </c>
      <c r="B43" s="237">
        <v>86.364000000000004</v>
      </c>
      <c r="C43" s="6">
        <f t="shared" si="2"/>
        <v>2.3976207020905475E-2</v>
      </c>
      <c r="D43" s="237">
        <v>25.783999999999999</v>
      </c>
      <c r="E43" s="6">
        <f t="shared" si="3"/>
        <v>9.2517141541825568E-3</v>
      </c>
      <c r="F43" s="237">
        <v>2.7629999999999999</v>
      </c>
      <c r="G43" s="6">
        <f t="shared" si="4"/>
        <v>1.0229885483040901E-3</v>
      </c>
      <c r="H43" s="6">
        <f t="shared" si="0"/>
        <v>-0.89284052125349056</v>
      </c>
      <c r="I43" s="6">
        <f t="shared" si="1"/>
        <v>-0.96800750312630268</v>
      </c>
      <c r="J43" s="21"/>
    </row>
    <row r="44" spans="1:10" x14ac:dyDescent="0.35">
      <c r="A44" s="20" t="s">
        <v>221</v>
      </c>
      <c r="B44" s="237">
        <v>13.212</v>
      </c>
      <c r="C44" s="6">
        <f t="shared" si="2"/>
        <v>3.6678899444236384E-3</v>
      </c>
      <c r="D44" s="237">
        <v>3.1240000000000001</v>
      </c>
      <c r="E44" s="6">
        <f t="shared" si="3"/>
        <v>1.1209414760187057E-3</v>
      </c>
      <c r="F44" s="237">
        <v>2.7389999999999999</v>
      </c>
      <c r="G44" s="6">
        <f t="shared" si="4"/>
        <v>1.0141026542905909E-3</v>
      </c>
      <c r="H44" s="6">
        <f t="shared" si="0"/>
        <v>-0.12323943661971837</v>
      </c>
      <c r="I44" s="6">
        <f t="shared" si="1"/>
        <v>-0.79268846503178925</v>
      </c>
      <c r="J44" s="21"/>
    </row>
    <row r="45" spans="1:10" x14ac:dyDescent="0.35">
      <c r="A45" s="20" t="s">
        <v>133</v>
      </c>
      <c r="B45" s="237">
        <v>1.5189999999999999</v>
      </c>
      <c r="C45" s="6">
        <f t="shared" si="2"/>
        <v>4.2170184874201533E-4</v>
      </c>
      <c r="D45" s="237">
        <v>1.579</v>
      </c>
      <c r="E45" s="6">
        <f t="shared" si="3"/>
        <v>5.6657061159844308E-4</v>
      </c>
      <c r="F45" s="237">
        <v>2.5830000000000002</v>
      </c>
      <c r="G45" s="6">
        <f t="shared" si="4"/>
        <v>9.563443432028466E-4</v>
      </c>
      <c r="H45" s="6">
        <f t="shared" si="0"/>
        <v>0.63584547181760631</v>
      </c>
      <c r="I45" s="6">
        <f t="shared" si="1"/>
        <v>0.70046082949308786</v>
      </c>
      <c r="J45" s="21"/>
    </row>
    <row r="46" spans="1:10" x14ac:dyDescent="0.35">
      <c r="A46" s="20" t="s">
        <v>112</v>
      </c>
      <c r="B46" s="237"/>
      <c r="C46" s="6">
        <f t="shared" si="2"/>
        <v>0</v>
      </c>
      <c r="D46" s="237">
        <v>2.7040000000000002</v>
      </c>
      <c r="E46" s="6">
        <f t="shared" si="3"/>
        <v>9.7023871675882862E-4</v>
      </c>
      <c r="F46" s="237">
        <v>2.2949999999999999</v>
      </c>
      <c r="G46" s="6">
        <f t="shared" si="4"/>
        <v>8.4971361504085666E-4</v>
      </c>
      <c r="H46" s="6">
        <f t="shared" si="0"/>
        <v>-0.15125739644970426</v>
      </c>
      <c r="I46" s="43" t="s">
        <v>318</v>
      </c>
      <c r="J46" s="21"/>
    </row>
    <row r="47" spans="1:10" x14ac:dyDescent="0.35">
      <c r="A47" s="20" t="s">
        <v>195</v>
      </c>
      <c r="B47" s="237">
        <v>0.6</v>
      </c>
      <c r="C47" s="6">
        <f t="shared" si="2"/>
        <v>1.6657084216274471E-4</v>
      </c>
      <c r="D47" s="237">
        <v>7.7329999999999997</v>
      </c>
      <c r="E47" s="6">
        <f t="shared" si="3"/>
        <v>2.77472485084912E-3</v>
      </c>
      <c r="F47" s="237">
        <v>2.266</v>
      </c>
      <c r="G47" s="6">
        <f t="shared" si="4"/>
        <v>8.3897649310787849E-4</v>
      </c>
      <c r="H47" s="6">
        <f t="shared" si="0"/>
        <v>-0.7069701280227596</v>
      </c>
      <c r="I47" s="6">
        <f t="shared" si="1"/>
        <v>2.7766666666666668</v>
      </c>
      <c r="J47" s="21"/>
    </row>
    <row r="48" spans="1:10" x14ac:dyDescent="0.35">
      <c r="A48" s="20" t="s">
        <v>212</v>
      </c>
      <c r="B48" s="237">
        <v>4.1829999999999998</v>
      </c>
      <c r="C48" s="6">
        <f t="shared" si="2"/>
        <v>1.1612763879446019E-3</v>
      </c>
      <c r="D48" s="237">
        <v>0.84499999999999997</v>
      </c>
      <c r="E48" s="6">
        <f t="shared" si="3"/>
        <v>3.0319959898713391E-4</v>
      </c>
      <c r="F48" s="237">
        <v>2.0419999999999998</v>
      </c>
      <c r="G48" s="6">
        <f t="shared" si="4"/>
        <v>7.560414823152196E-4</v>
      </c>
      <c r="H48" s="6">
        <f t="shared" si="0"/>
        <v>1.4165680473372779</v>
      </c>
      <c r="I48" s="6">
        <f t="shared" si="1"/>
        <v>-0.51183361224001911</v>
      </c>
      <c r="J48" s="21"/>
    </row>
    <row r="49" spans="1:10" x14ac:dyDescent="0.35">
      <c r="A49" s="20" t="s">
        <v>173</v>
      </c>
      <c r="B49" s="237">
        <v>0.93500000000000005</v>
      </c>
      <c r="C49" s="6">
        <f t="shared" si="2"/>
        <v>2.5957289570361053E-4</v>
      </c>
      <c r="D49" s="237">
        <v>0.41099999999999998</v>
      </c>
      <c r="E49" s="6">
        <f t="shared" si="3"/>
        <v>1.4747341441859413E-4</v>
      </c>
      <c r="F49" s="237">
        <v>1.792</v>
      </c>
      <c r="G49" s="6">
        <f t="shared" si="4"/>
        <v>6.6348008634127022E-4</v>
      </c>
      <c r="H49" s="6">
        <f t="shared" si="0"/>
        <v>3.3600973236009732</v>
      </c>
      <c r="I49" s="6">
        <f t="shared" si="1"/>
        <v>0.9165775401069518</v>
      </c>
      <c r="J49" s="21"/>
    </row>
    <row r="50" spans="1:10" x14ac:dyDescent="0.35">
      <c r="A50" s="20" t="s">
        <v>105</v>
      </c>
      <c r="B50" s="237">
        <v>1.5580000000000001</v>
      </c>
      <c r="C50" s="6">
        <f t="shared" si="2"/>
        <v>4.3252895348259377E-4</v>
      </c>
      <c r="D50" s="237">
        <v>0.629</v>
      </c>
      <c r="E50" s="6">
        <f t="shared" si="3"/>
        <v>2.2569532279633991E-4</v>
      </c>
      <c r="F50" s="237">
        <v>1.784</v>
      </c>
      <c r="G50" s="6">
        <f t="shared" si="4"/>
        <v>6.6051812167010381E-4</v>
      </c>
      <c r="H50" s="6">
        <f t="shared" si="0"/>
        <v>1.8362480127186012</v>
      </c>
      <c r="I50" s="6">
        <f t="shared" si="1"/>
        <v>0.1450577663671373</v>
      </c>
      <c r="J50" s="21"/>
    </row>
    <row r="51" spans="1:10" x14ac:dyDescent="0.35">
      <c r="A51" s="20" t="s">
        <v>251</v>
      </c>
      <c r="B51" s="237">
        <v>2.1509999999999998</v>
      </c>
      <c r="C51" s="6">
        <f t="shared" si="2"/>
        <v>5.9715646915343978E-4</v>
      </c>
      <c r="D51" s="237">
        <v>4.3940000000000001</v>
      </c>
      <c r="E51" s="6">
        <f t="shared" si="3"/>
        <v>1.5766379147330964E-3</v>
      </c>
      <c r="F51" s="237">
        <v>1.764</v>
      </c>
      <c r="G51" s="6">
        <f t="shared" si="4"/>
        <v>6.531132099921879E-4</v>
      </c>
      <c r="H51" s="6">
        <f t="shared" si="0"/>
        <v>-0.59854346836595362</v>
      </c>
      <c r="I51" s="6">
        <f t="shared" si="1"/>
        <v>-0.17991631799163177</v>
      </c>
      <c r="J51" s="21"/>
    </row>
    <row r="52" spans="1:10" x14ac:dyDescent="0.35">
      <c r="A52" s="20" t="s">
        <v>215</v>
      </c>
      <c r="B52" s="237">
        <v>0.92900000000000005</v>
      </c>
      <c r="C52" s="6">
        <f t="shared" si="2"/>
        <v>2.5790718728198309E-4</v>
      </c>
      <c r="D52" s="237">
        <v>2.536</v>
      </c>
      <c r="E52" s="6">
        <f t="shared" si="3"/>
        <v>9.0995761305487767E-4</v>
      </c>
      <c r="F52" s="237">
        <v>1.7210000000000001</v>
      </c>
      <c r="G52" s="6">
        <f t="shared" si="4"/>
        <v>6.3719264988466862E-4</v>
      </c>
      <c r="H52" s="6">
        <f t="shared" si="0"/>
        <v>-0.32137223974763407</v>
      </c>
      <c r="I52" s="6">
        <f t="shared" si="1"/>
        <v>0.85252960172228209</v>
      </c>
      <c r="J52" s="21"/>
    </row>
    <row r="53" spans="1:10" x14ac:dyDescent="0.35">
      <c r="A53" s="20" t="s">
        <v>249</v>
      </c>
      <c r="B53" s="237">
        <v>0.376</v>
      </c>
      <c r="C53" s="6">
        <f t="shared" si="2"/>
        <v>1.0438439442198668E-4</v>
      </c>
      <c r="D53" s="237">
        <v>0.19700000000000001</v>
      </c>
      <c r="E53" s="6">
        <f t="shared" si="3"/>
        <v>7.0686770414751926E-5</v>
      </c>
      <c r="F53" s="237">
        <v>1.704</v>
      </c>
      <c r="G53" s="6">
        <f t="shared" si="4"/>
        <v>6.3089847495843994E-4</v>
      </c>
      <c r="H53" s="6">
        <f t="shared" si="0"/>
        <v>7.6497461928934012</v>
      </c>
      <c r="I53" s="6">
        <f t="shared" si="1"/>
        <v>3.5319148936170208</v>
      </c>
      <c r="J53" s="21"/>
    </row>
    <row r="54" spans="1:10" x14ac:dyDescent="0.35">
      <c r="A54" s="20" t="s">
        <v>11</v>
      </c>
      <c r="B54" s="237">
        <v>0.186</v>
      </c>
      <c r="C54" s="6">
        <f t="shared" si="2"/>
        <v>5.1636961070450861E-5</v>
      </c>
      <c r="D54" s="237">
        <v>12.972</v>
      </c>
      <c r="E54" s="6">
        <f t="shared" si="3"/>
        <v>4.6545623645693505E-3</v>
      </c>
      <c r="F54" s="237">
        <v>1.655</v>
      </c>
      <c r="G54" s="6">
        <f t="shared" si="4"/>
        <v>6.1275644134754586E-4</v>
      </c>
      <c r="H54" s="6">
        <f t="shared" si="0"/>
        <v>-0.87241751464693185</v>
      </c>
      <c r="I54" s="6">
        <f t="shared" si="1"/>
        <v>7.8978494623655919</v>
      </c>
      <c r="J54" s="21"/>
    </row>
    <row r="55" spans="1:10" x14ac:dyDescent="0.35">
      <c r="A55" s="20" t="s">
        <v>196</v>
      </c>
      <c r="B55" s="237">
        <v>5</v>
      </c>
      <c r="C55" s="6">
        <f t="shared" si="2"/>
        <v>1.3880903513562059E-3</v>
      </c>
      <c r="D55" s="237">
        <v>5.9880000000000004</v>
      </c>
      <c r="E55" s="6">
        <f t="shared" si="3"/>
        <v>2.148590767733678E-3</v>
      </c>
      <c r="F55" s="237">
        <v>1.635</v>
      </c>
      <c r="G55" s="6">
        <f t="shared" si="4"/>
        <v>6.0535152966962995E-4</v>
      </c>
      <c r="H55" s="6">
        <f t="shared" si="0"/>
        <v>-0.7269539078156313</v>
      </c>
      <c r="I55" s="6">
        <f t="shared" si="1"/>
        <v>-0.67300000000000004</v>
      </c>
      <c r="J55" s="21"/>
    </row>
    <row r="56" spans="1:10" x14ac:dyDescent="0.35">
      <c r="A56" s="20" t="s">
        <v>243</v>
      </c>
      <c r="B56" s="237">
        <v>3.4430000000000001</v>
      </c>
      <c r="C56" s="6">
        <f t="shared" si="2"/>
        <v>9.5583901594388347E-4</v>
      </c>
      <c r="D56" s="237">
        <v>3.1379999999999999</v>
      </c>
      <c r="E56" s="6">
        <f t="shared" si="3"/>
        <v>1.1259649013273683E-3</v>
      </c>
      <c r="F56" s="237">
        <v>1.6</v>
      </c>
      <c r="G56" s="6">
        <f t="shared" si="4"/>
        <v>5.9239293423327696E-4</v>
      </c>
      <c r="H56" s="6">
        <f t="shared" si="0"/>
        <v>-0.49012109623964306</v>
      </c>
      <c r="I56" s="6">
        <f t="shared" si="1"/>
        <v>-0.53528899215800174</v>
      </c>
      <c r="J56" s="21"/>
    </row>
    <row r="57" spans="1:10" x14ac:dyDescent="0.35">
      <c r="A57" s="20" t="s">
        <v>239</v>
      </c>
      <c r="B57" s="237">
        <v>1.181</v>
      </c>
      <c r="C57" s="6">
        <f t="shared" si="2"/>
        <v>3.2786694099033584E-4</v>
      </c>
      <c r="D57" s="237">
        <v>8.4000000000000005E-2</v>
      </c>
      <c r="E57" s="6">
        <f t="shared" si="3"/>
        <v>3.0140551851975442E-5</v>
      </c>
      <c r="F57" s="237">
        <v>1.53</v>
      </c>
      <c r="G57" s="6">
        <f t="shared" si="4"/>
        <v>5.6647574336057111E-4</v>
      </c>
      <c r="H57" s="6">
        <f t="shared" si="0"/>
        <v>17.214285714285712</v>
      </c>
      <c r="I57" s="6">
        <f t="shared" si="1"/>
        <v>0.29551227773073663</v>
      </c>
      <c r="J57" s="21"/>
    </row>
    <row r="58" spans="1:10" x14ac:dyDescent="0.35">
      <c r="A58" s="20" t="s">
        <v>106</v>
      </c>
      <c r="B58" s="237">
        <v>0</v>
      </c>
      <c r="C58" s="6">
        <f t="shared" si="2"/>
        <v>0</v>
      </c>
      <c r="D58" s="237"/>
      <c r="E58" s="6">
        <f t="shared" si="3"/>
        <v>0</v>
      </c>
      <c r="F58" s="237">
        <v>1.5229999999999999</v>
      </c>
      <c r="G58" s="6">
        <f t="shared" si="4"/>
        <v>5.6388402427330045E-4</v>
      </c>
      <c r="H58" s="43" t="s">
        <v>318</v>
      </c>
      <c r="I58" s="43" t="s">
        <v>318</v>
      </c>
      <c r="J58" s="21"/>
    </row>
    <row r="59" spans="1:10" x14ac:dyDescent="0.35">
      <c r="A59" s="20" t="s">
        <v>210</v>
      </c>
      <c r="B59" s="237">
        <v>0.999</v>
      </c>
      <c r="C59" s="6">
        <f t="shared" si="2"/>
        <v>2.7734045220096997E-4</v>
      </c>
      <c r="D59" s="237">
        <v>1.016</v>
      </c>
      <c r="E59" s="6">
        <f t="shared" si="3"/>
        <v>3.6455715097151247E-4</v>
      </c>
      <c r="F59" s="237">
        <v>1.444</v>
      </c>
      <c r="G59" s="6">
        <f t="shared" si="4"/>
        <v>5.3463462314553244E-4</v>
      </c>
      <c r="H59" s="6">
        <f t="shared" si="0"/>
        <v>0.42125984251968496</v>
      </c>
      <c r="I59" s="6">
        <f t="shared" si="1"/>
        <v>0.44544544544544529</v>
      </c>
      <c r="J59" s="21"/>
    </row>
    <row r="60" spans="1:10" x14ac:dyDescent="0.35">
      <c r="A60" s="20" t="s">
        <v>214</v>
      </c>
      <c r="B60" s="237">
        <v>0.40600000000000003</v>
      </c>
      <c r="C60" s="6">
        <f t="shared" si="2"/>
        <v>1.1271293653012393E-4</v>
      </c>
      <c r="D60" s="237">
        <v>0.35199999999999998</v>
      </c>
      <c r="E60" s="6">
        <f t="shared" si="3"/>
        <v>1.2630326490351614E-4</v>
      </c>
      <c r="F60" s="237">
        <v>1.4059999999999999</v>
      </c>
      <c r="G60" s="6">
        <f t="shared" si="4"/>
        <v>5.2056529095749211E-4</v>
      </c>
      <c r="H60" s="6">
        <f t="shared" si="0"/>
        <v>2.9943181818181817</v>
      </c>
      <c r="I60" s="6">
        <f t="shared" si="1"/>
        <v>2.4630541871921179</v>
      </c>
      <c r="J60" s="21"/>
    </row>
    <row r="61" spans="1:10" x14ac:dyDescent="0.35">
      <c r="A61" s="20" t="s">
        <v>155</v>
      </c>
      <c r="B61" s="237">
        <v>2.5999999999999999E-2</v>
      </c>
      <c r="C61" s="6">
        <f t="shared" si="2"/>
        <v>7.2180698270522707E-6</v>
      </c>
      <c r="D61" s="237">
        <v>2.3620000000000001</v>
      </c>
      <c r="E61" s="6">
        <f t="shared" si="3"/>
        <v>8.4752361279007138E-4</v>
      </c>
      <c r="F61" s="237">
        <v>1.3919999999999999</v>
      </c>
      <c r="G61" s="6">
        <f t="shared" si="4"/>
        <v>5.1538185278295089E-4</v>
      </c>
      <c r="H61" s="6">
        <f t="shared" si="0"/>
        <v>-0.41066892464013549</v>
      </c>
      <c r="I61" s="6">
        <f t="shared" si="1"/>
        <v>52.53846153846154</v>
      </c>
      <c r="J61" s="21"/>
    </row>
    <row r="62" spans="1:10" x14ac:dyDescent="0.35">
      <c r="A62" s="20" t="s">
        <v>49</v>
      </c>
      <c r="B62" s="237">
        <v>0</v>
      </c>
      <c r="C62" s="6">
        <f t="shared" si="2"/>
        <v>0</v>
      </c>
      <c r="D62" s="237">
        <v>1.5569999999999999</v>
      </c>
      <c r="E62" s="6">
        <f t="shared" si="3"/>
        <v>5.5867665754197337E-4</v>
      </c>
      <c r="F62" s="237">
        <v>1.32</v>
      </c>
      <c r="G62" s="6">
        <f t="shared" si="4"/>
        <v>4.8872417074245355E-4</v>
      </c>
      <c r="H62" s="6">
        <f t="shared" si="0"/>
        <v>-0.15221579961464349</v>
      </c>
      <c r="I62" s="43" t="s">
        <v>318</v>
      </c>
      <c r="J62" s="21"/>
    </row>
    <row r="63" spans="1:10" x14ac:dyDescent="0.35">
      <c r="A63" s="20" t="s">
        <v>181</v>
      </c>
      <c r="B63" s="237">
        <v>2.1120000000000001</v>
      </c>
      <c r="C63" s="6">
        <f t="shared" si="2"/>
        <v>5.8632936441286145E-4</v>
      </c>
      <c r="D63" s="237">
        <v>1.145</v>
      </c>
      <c r="E63" s="6">
        <f t="shared" si="3"/>
        <v>4.1084442702990335E-4</v>
      </c>
      <c r="F63" s="237">
        <v>1.2889999999999999</v>
      </c>
      <c r="G63" s="6">
        <f t="shared" si="4"/>
        <v>4.7724655764168372E-4</v>
      </c>
      <c r="H63" s="6">
        <f t="shared" si="0"/>
        <v>0.12576419213973788</v>
      </c>
      <c r="I63" s="6">
        <f t="shared" si="1"/>
        <v>-0.38967803030303039</v>
      </c>
      <c r="J63" s="21"/>
    </row>
    <row r="64" spans="1:10" x14ac:dyDescent="0.35">
      <c r="A64" s="20" t="s">
        <v>203</v>
      </c>
      <c r="B64" s="237">
        <v>0.17799999999999999</v>
      </c>
      <c r="C64" s="6">
        <f t="shared" si="2"/>
        <v>4.9416016508280931E-5</v>
      </c>
      <c r="D64" s="237">
        <v>0.499</v>
      </c>
      <c r="E64" s="6">
        <f t="shared" si="3"/>
        <v>1.7904923064447317E-4</v>
      </c>
      <c r="F64" s="237">
        <v>1.1040000000000001</v>
      </c>
      <c r="G64" s="6">
        <f t="shared" si="4"/>
        <v>4.0875112462096112E-4</v>
      </c>
      <c r="H64" s="6">
        <f t="shared" si="0"/>
        <v>1.2124248496993988</v>
      </c>
      <c r="I64" s="6">
        <f t="shared" si="1"/>
        <v>5.2022471910112369</v>
      </c>
      <c r="J64" s="21"/>
    </row>
    <row r="65" spans="1:10" x14ac:dyDescent="0.35">
      <c r="A65" s="20" t="s">
        <v>1</v>
      </c>
      <c r="B65" s="237"/>
      <c r="C65" s="6">
        <f t="shared" si="2"/>
        <v>0</v>
      </c>
      <c r="D65" s="237"/>
      <c r="E65" s="6">
        <f t="shared" si="3"/>
        <v>0</v>
      </c>
      <c r="F65" s="237">
        <v>1.1020000000000001</v>
      </c>
      <c r="G65" s="6">
        <f t="shared" si="4"/>
        <v>4.0801063345316952E-4</v>
      </c>
      <c r="H65" s="43" t="s">
        <v>318</v>
      </c>
      <c r="I65" s="43" t="s">
        <v>318</v>
      </c>
      <c r="J65" s="21"/>
    </row>
    <row r="66" spans="1:10" x14ac:dyDescent="0.35">
      <c r="A66" s="20" t="s">
        <v>0</v>
      </c>
      <c r="B66" s="237"/>
      <c r="C66" s="6">
        <f t="shared" si="2"/>
        <v>0</v>
      </c>
      <c r="D66" s="237"/>
      <c r="E66" s="6">
        <f t="shared" si="3"/>
        <v>0</v>
      </c>
      <c r="F66" s="237">
        <v>1.0660000000000001</v>
      </c>
      <c r="G66" s="6">
        <f t="shared" si="4"/>
        <v>3.9468179243292079E-4</v>
      </c>
      <c r="H66" s="43" t="s">
        <v>318</v>
      </c>
      <c r="I66" s="43" t="s">
        <v>318</v>
      </c>
      <c r="J66" s="21"/>
    </row>
    <row r="67" spans="1:10" x14ac:dyDescent="0.35">
      <c r="A67" s="20" t="s">
        <v>143</v>
      </c>
      <c r="B67" s="237">
        <v>2.1429999999999998</v>
      </c>
      <c r="C67" s="6">
        <f t="shared" si="2"/>
        <v>5.9493552459126983E-4</v>
      </c>
      <c r="D67" s="237">
        <v>0.505</v>
      </c>
      <c r="E67" s="6">
        <f t="shared" si="3"/>
        <v>1.8120212720532856E-4</v>
      </c>
      <c r="F67" s="237">
        <v>1.022</v>
      </c>
      <c r="G67" s="6">
        <f t="shared" si="4"/>
        <v>3.7839098674150566E-4</v>
      </c>
      <c r="H67" s="6">
        <f t="shared" si="0"/>
        <v>1.0237623762376238</v>
      </c>
      <c r="I67" s="6">
        <f t="shared" si="1"/>
        <v>-0.52309846010265981</v>
      </c>
      <c r="J67" s="21"/>
    </row>
    <row r="68" spans="1:10" x14ac:dyDescent="0.35">
      <c r="A68" s="20" t="s">
        <v>72</v>
      </c>
      <c r="B68" s="237">
        <v>0.88400000000000001</v>
      </c>
      <c r="C68" s="6">
        <f t="shared" si="2"/>
        <v>2.4541437411977721E-4</v>
      </c>
      <c r="D68" s="237"/>
      <c r="E68" s="6">
        <f t="shared" si="3"/>
        <v>0</v>
      </c>
      <c r="F68" s="237">
        <v>0.96599999999999997</v>
      </c>
      <c r="G68" s="6">
        <f t="shared" si="4"/>
        <v>3.5765723404334096E-4</v>
      </c>
      <c r="H68" s="43" t="s">
        <v>318</v>
      </c>
      <c r="I68" s="6">
        <f t="shared" ref="I68:I131" si="5">(F68/B68)-1</f>
        <v>9.2760180995475006E-2</v>
      </c>
      <c r="J68" s="21"/>
    </row>
    <row r="69" spans="1:10" x14ac:dyDescent="0.35">
      <c r="A69" s="20" t="s">
        <v>120</v>
      </c>
      <c r="B69" s="237">
        <v>2.3E-2</v>
      </c>
      <c r="C69" s="6">
        <f t="shared" ref="C69:C132" si="6">B69/$B$228</f>
        <v>6.3852156162385475E-6</v>
      </c>
      <c r="D69" s="237">
        <v>0.71799999999999997</v>
      </c>
      <c r="E69" s="6">
        <f t="shared" ref="E69:E132" si="7">D69/$D$228</f>
        <v>2.5762995511569486E-4</v>
      </c>
      <c r="F69" s="237">
        <v>0.91</v>
      </c>
      <c r="G69" s="6">
        <f t="shared" ref="G69:G132" si="8">F69/$F$228</f>
        <v>3.3692348134517627E-4</v>
      </c>
      <c r="H69" s="6">
        <f t="shared" ref="H69:H131" si="9">(F69/D69)-1</f>
        <v>0.26740947075208932</v>
      </c>
      <c r="I69" s="6">
        <f t="shared" si="5"/>
        <v>38.565217391304351</v>
      </c>
      <c r="J69" s="21"/>
    </row>
    <row r="70" spans="1:10" x14ac:dyDescent="0.35">
      <c r="A70" s="20" t="s">
        <v>130</v>
      </c>
      <c r="B70" s="237">
        <v>1.103</v>
      </c>
      <c r="C70" s="6">
        <f t="shared" si="6"/>
        <v>3.0621273150917901E-4</v>
      </c>
      <c r="D70" s="237">
        <v>1.1679999999999999</v>
      </c>
      <c r="E70" s="6">
        <f t="shared" si="7"/>
        <v>4.1909719717984895E-4</v>
      </c>
      <c r="F70" s="237">
        <v>0.90600000000000003</v>
      </c>
      <c r="G70" s="6">
        <f t="shared" si="8"/>
        <v>3.3544249900959306E-4</v>
      </c>
      <c r="H70" s="6">
        <f t="shared" si="9"/>
        <v>-0.22431506849315064</v>
      </c>
      <c r="I70" s="6">
        <f t="shared" si="5"/>
        <v>-0.17860380779691742</v>
      </c>
      <c r="J70" s="21"/>
    </row>
    <row r="71" spans="1:10" x14ac:dyDescent="0.35">
      <c r="A71" s="20" t="s">
        <v>175</v>
      </c>
      <c r="B71" s="237">
        <v>0.39200000000000002</v>
      </c>
      <c r="C71" s="6">
        <f t="shared" si="6"/>
        <v>1.0882628354632655E-4</v>
      </c>
      <c r="D71" s="237">
        <v>0.56899999999999995</v>
      </c>
      <c r="E71" s="6">
        <f t="shared" si="7"/>
        <v>2.04166357187786E-4</v>
      </c>
      <c r="F71" s="237">
        <v>0.89</v>
      </c>
      <c r="G71" s="6">
        <f t="shared" si="8"/>
        <v>3.295185696672603E-4</v>
      </c>
      <c r="H71" s="6">
        <f t="shared" si="9"/>
        <v>0.56414762741652047</v>
      </c>
      <c r="I71" s="6">
        <f t="shared" si="5"/>
        <v>1.2704081632653059</v>
      </c>
      <c r="J71" s="21"/>
    </row>
    <row r="72" spans="1:10" x14ac:dyDescent="0.35">
      <c r="A72" s="20" t="s">
        <v>116</v>
      </c>
      <c r="B72" s="237">
        <v>2.5000000000000001E-2</v>
      </c>
      <c r="C72" s="6">
        <f t="shared" si="6"/>
        <v>6.9404517567810302E-6</v>
      </c>
      <c r="D72" s="237">
        <v>0.12</v>
      </c>
      <c r="E72" s="6">
        <f t="shared" si="7"/>
        <v>4.305793121710777E-5</v>
      </c>
      <c r="F72" s="237">
        <v>0.874</v>
      </c>
      <c r="G72" s="6">
        <f t="shared" si="8"/>
        <v>3.2359464032492754E-4</v>
      </c>
      <c r="H72" s="6">
        <f t="shared" si="9"/>
        <v>6.2833333333333332</v>
      </c>
      <c r="I72" s="6">
        <f t="shared" si="5"/>
        <v>33.96</v>
      </c>
      <c r="J72" s="21"/>
    </row>
    <row r="73" spans="1:10" x14ac:dyDescent="0.35">
      <c r="A73" s="20" t="s">
        <v>241</v>
      </c>
      <c r="B73" s="237">
        <v>1.145</v>
      </c>
      <c r="C73" s="6">
        <f t="shared" si="6"/>
        <v>3.1787269046057117E-4</v>
      </c>
      <c r="D73" s="237">
        <v>1.196</v>
      </c>
      <c r="E73" s="6">
        <f t="shared" si="7"/>
        <v>4.2914404779717411E-4</v>
      </c>
      <c r="F73" s="237">
        <v>0.85199999999999998</v>
      </c>
      <c r="G73" s="6">
        <f t="shared" si="8"/>
        <v>3.1544923747921997E-4</v>
      </c>
      <c r="H73" s="6">
        <f t="shared" si="9"/>
        <v>-0.2876254180602007</v>
      </c>
      <c r="I73" s="6">
        <f t="shared" si="5"/>
        <v>-0.25589519650655024</v>
      </c>
      <c r="J73" s="21"/>
    </row>
    <row r="74" spans="1:10" x14ac:dyDescent="0.35">
      <c r="A74" s="20" t="s">
        <v>27</v>
      </c>
      <c r="B74" s="237">
        <v>0.754</v>
      </c>
      <c r="C74" s="6">
        <f t="shared" si="6"/>
        <v>2.0932402498451586E-4</v>
      </c>
      <c r="D74" s="237">
        <v>0.93400000000000005</v>
      </c>
      <c r="E74" s="6">
        <f t="shared" si="7"/>
        <v>3.3513423130648884E-4</v>
      </c>
      <c r="F74" s="237">
        <v>0.83799999999999997</v>
      </c>
      <c r="G74" s="6">
        <f t="shared" si="8"/>
        <v>3.1026579930467881E-4</v>
      </c>
      <c r="H74" s="6">
        <f t="shared" si="9"/>
        <v>-0.10278372591006435</v>
      </c>
      <c r="I74" s="6">
        <f t="shared" si="5"/>
        <v>0.1114058355437666</v>
      </c>
      <c r="J74" s="21"/>
    </row>
    <row r="75" spans="1:10" x14ac:dyDescent="0.35">
      <c r="A75" s="20" t="s">
        <v>257</v>
      </c>
      <c r="B75" s="237">
        <v>0.373</v>
      </c>
      <c r="C75" s="6">
        <f t="shared" si="6"/>
        <v>1.0355154021117297E-4</v>
      </c>
      <c r="D75" s="237">
        <v>0.20899999999999999</v>
      </c>
      <c r="E75" s="6">
        <f t="shared" si="7"/>
        <v>7.4992563536462709E-5</v>
      </c>
      <c r="F75" s="237">
        <v>0.81299999999999994</v>
      </c>
      <c r="G75" s="6">
        <f t="shared" si="8"/>
        <v>3.0100965970728384E-4</v>
      </c>
      <c r="H75" s="6">
        <f t="shared" si="9"/>
        <v>2.8899521531100478</v>
      </c>
      <c r="I75" s="6">
        <f t="shared" si="5"/>
        <v>1.1796246648793565</v>
      </c>
      <c r="J75" s="21"/>
    </row>
    <row r="76" spans="1:10" x14ac:dyDescent="0.35">
      <c r="A76" s="20" t="s">
        <v>211</v>
      </c>
      <c r="B76" s="237">
        <v>0.375</v>
      </c>
      <c r="C76" s="6">
        <f t="shared" si="6"/>
        <v>1.0410677635171544E-4</v>
      </c>
      <c r="D76" s="237">
        <v>0.11799999999999999</v>
      </c>
      <c r="E76" s="6">
        <f t="shared" si="7"/>
        <v>4.2340299030155975E-5</v>
      </c>
      <c r="F76" s="237">
        <v>0.76600000000000001</v>
      </c>
      <c r="G76" s="6">
        <f t="shared" si="8"/>
        <v>2.8360811726418136E-4</v>
      </c>
      <c r="H76" s="6">
        <f t="shared" si="9"/>
        <v>5.491525423728814</v>
      </c>
      <c r="I76" s="6">
        <f t="shared" si="5"/>
        <v>1.0426666666666669</v>
      </c>
      <c r="J76" s="21"/>
    </row>
    <row r="77" spans="1:10" x14ac:dyDescent="0.35">
      <c r="A77" s="20" t="s">
        <v>213</v>
      </c>
      <c r="B77" s="237">
        <v>1.2969999999999999</v>
      </c>
      <c r="C77" s="6">
        <f t="shared" si="6"/>
        <v>3.6007063714179981E-4</v>
      </c>
      <c r="D77" s="237">
        <v>0.621</v>
      </c>
      <c r="E77" s="6">
        <f t="shared" si="7"/>
        <v>2.2282479404853273E-4</v>
      </c>
      <c r="F77" s="237">
        <v>0.73599999999999999</v>
      </c>
      <c r="G77" s="6">
        <f t="shared" si="8"/>
        <v>2.7250074974730738E-4</v>
      </c>
      <c r="H77" s="6">
        <f t="shared" si="9"/>
        <v>0.18518518518518512</v>
      </c>
      <c r="I77" s="6">
        <f t="shared" si="5"/>
        <v>-0.43253662297609863</v>
      </c>
      <c r="J77" s="21"/>
    </row>
    <row r="78" spans="1:10" x14ac:dyDescent="0.35">
      <c r="A78" s="20" t="s">
        <v>202</v>
      </c>
      <c r="B78" s="237">
        <v>5.508</v>
      </c>
      <c r="C78" s="6">
        <f t="shared" si="6"/>
        <v>1.5291203310539964E-3</v>
      </c>
      <c r="D78" s="237">
        <v>1.651</v>
      </c>
      <c r="E78" s="6">
        <f t="shared" si="7"/>
        <v>5.9240537032870775E-4</v>
      </c>
      <c r="F78" s="237">
        <v>0.71599999999999997</v>
      </c>
      <c r="G78" s="6">
        <f t="shared" si="8"/>
        <v>2.6509583806939141E-4</v>
      </c>
      <c r="H78" s="6">
        <f t="shared" si="9"/>
        <v>-0.56632344033918836</v>
      </c>
      <c r="I78" s="6">
        <f t="shared" si="5"/>
        <v>-0.87000726216412494</v>
      </c>
      <c r="J78" s="21"/>
    </row>
    <row r="79" spans="1:10" x14ac:dyDescent="0.35">
      <c r="A79" s="20" t="s">
        <v>199</v>
      </c>
      <c r="B79" s="237">
        <v>0.192</v>
      </c>
      <c r="C79" s="6">
        <f t="shared" si="6"/>
        <v>5.3302669492078311E-5</v>
      </c>
      <c r="D79" s="237">
        <v>13.555</v>
      </c>
      <c r="E79" s="6">
        <f t="shared" si="7"/>
        <v>4.8637521470657986E-3</v>
      </c>
      <c r="F79" s="237">
        <v>0.71199999999999997</v>
      </c>
      <c r="G79" s="6">
        <f t="shared" si="8"/>
        <v>2.6361485573380826E-4</v>
      </c>
      <c r="H79" s="6">
        <f t="shared" si="9"/>
        <v>-0.94747325710070085</v>
      </c>
      <c r="I79" s="6">
        <f t="shared" si="5"/>
        <v>2.708333333333333</v>
      </c>
      <c r="J79" s="21"/>
    </row>
    <row r="80" spans="1:10" x14ac:dyDescent="0.35">
      <c r="A80" s="20" t="s">
        <v>207</v>
      </c>
      <c r="B80" s="237">
        <v>0.80200000000000005</v>
      </c>
      <c r="C80" s="6">
        <f t="shared" si="6"/>
        <v>2.2264969235753545E-4</v>
      </c>
      <c r="D80" s="237">
        <v>0.71299999999999997</v>
      </c>
      <c r="E80" s="6">
        <f t="shared" si="7"/>
        <v>2.5583587464831536E-4</v>
      </c>
      <c r="F80" s="237">
        <v>0.70199999999999996</v>
      </c>
      <c r="G80" s="6">
        <f t="shared" si="8"/>
        <v>2.5991239989485025E-4</v>
      </c>
      <c r="H80" s="6">
        <f t="shared" si="9"/>
        <v>-1.5427769985974726E-2</v>
      </c>
      <c r="I80" s="6">
        <f t="shared" si="5"/>
        <v>-0.12468827930174575</v>
      </c>
      <c r="J80" s="21"/>
    </row>
    <row r="81" spans="1:10" x14ac:dyDescent="0.35">
      <c r="A81" s="20" t="s">
        <v>205</v>
      </c>
      <c r="B81" s="237">
        <v>1.857</v>
      </c>
      <c r="C81" s="6">
        <f t="shared" si="6"/>
        <v>5.1553675649369487E-4</v>
      </c>
      <c r="D81" s="237">
        <v>1.409</v>
      </c>
      <c r="E81" s="6">
        <f t="shared" si="7"/>
        <v>5.0557187570754046E-4</v>
      </c>
      <c r="F81" s="237">
        <v>0.65400000000000003</v>
      </c>
      <c r="G81" s="6">
        <f t="shared" si="8"/>
        <v>2.4214061186785197E-4</v>
      </c>
      <c r="H81" s="6">
        <f t="shared" si="9"/>
        <v>-0.53584102200141936</v>
      </c>
      <c r="I81" s="6">
        <f t="shared" si="5"/>
        <v>-0.64781906300484648</v>
      </c>
      <c r="J81" s="21"/>
    </row>
    <row r="82" spans="1:10" x14ac:dyDescent="0.35">
      <c r="A82" s="20" t="s">
        <v>224</v>
      </c>
      <c r="B82" s="237">
        <v>1.409</v>
      </c>
      <c r="C82" s="6">
        <f t="shared" si="6"/>
        <v>3.9116386101217885E-4</v>
      </c>
      <c r="D82" s="237">
        <v>0.72699999999999998</v>
      </c>
      <c r="E82" s="6">
        <f t="shared" si="7"/>
        <v>2.6085929995697793E-4</v>
      </c>
      <c r="F82" s="237">
        <v>0.65400000000000003</v>
      </c>
      <c r="G82" s="6">
        <f t="shared" si="8"/>
        <v>2.4214061186785197E-4</v>
      </c>
      <c r="H82" s="6">
        <f t="shared" si="9"/>
        <v>-0.10041265474552952</v>
      </c>
      <c r="I82" s="6">
        <f t="shared" si="5"/>
        <v>-0.53584102200141936</v>
      </c>
      <c r="J82" s="21"/>
    </row>
    <row r="83" spans="1:10" x14ac:dyDescent="0.35">
      <c r="A83" s="20" t="s">
        <v>254</v>
      </c>
      <c r="B83" s="237">
        <v>0.26300000000000001</v>
      </c>
      <c r="C83" s="6">
        <f t="shared" si="6"/>
        <v>7.3013552481336437E-5</v>
      </c>
      <c r="D83" s="237">
        <v>4.5839999999999996</v>
      </c>
      <c r="E83" s="6">
        <f t="shared" si="7"/>
        <v>1.6448129724935168E-3</v>
      </c>
      <c r="F83" s="237">
        <v>0.65100000000000002</v>
      </c>
      <c r="G83" s="6">
        <f t="shared" si="8"/>
        <v>2.4102987511616456E-4</v>
      </c>
      <c r="H83" s="6">
        <f t="shared" si="9"/>
        <v>-0.85798429319371727</v>
      </c>
      <c r="I83" s="6">
        <f t="shared" si="5"/>
        <v>1.4752851711026618</v>
      </c>
      <c r="J83" s="21"/>
    </row>
    <row r="84" spans="1:10" x14ac:dyDescent="0.35">
      <c r="A84" s="20" t="s">
        <v>187</v>
      </c>
      <c r="B84" s="237">
        <v>0.02</v>
      </c>
      <c r="C84" s="6">
        <f t="shared" si="6"/>
        <v>5.5523614054248235E-6</v>
      </c>
      <c r="D84" s="237">
        <v>5.0000000000000001E-3</v>
      </c>
      <c r="E84" s="6">
        <f t="shared" si="7"/>
        <v>1.7940804673794905E-6</v>
      </c>
      <c r="F84" s="237">
        <v>0.59499999999999997</v>
      </c>
      <c r="G84" s="6">
        <f t="shared" si="8"/>
        <v>2.2029612241799987E-4</v>
      </c>
      <c r="H84" s="6">
        <f t="shared" si="9"/>
        <v>117.99999999999999</v>
      </c>
      <c r="I84" s="6">
        <f t="shared" si="5"/>
        <v>28.749999999999996</v>
      </c>
      <c r="J84" s="21"/>
    </row>
    <row r="85" spans="1:10" x14ac:dyDescent="0.35">
      <c r="A85" s="20" t="s">
        <v>206</v>
      </c>
      <c r="B85" s="237">
        <v>0.10199999999999999</v>
      </c>
      <c r="C85" s="6">
        <f t="shared" si="6"/>
        <v>2.8317043167666599E-5</v>
      </c>
      <c r="D85" s="237">
        <v>0.152</v>
      </c>
      <c r="E85" s="6">
        <f t="shared" si="7"/>
        <v>5.454004620833651E-5</v>
      </c>
      <c r="F85" s="237">
        <v>0.59099999999999997</v>
      </c>
      <c r="G85" s="6">
        <f t="shared" si="8"/>
        <v>2.1881514008241667E-4</v>
      </c>
      <c r="H85" s="6">
        <f t="shared" si="9"/>
        <v>2.888157894736842</v>
      </c>
      <c r="I85" s="6">
        <f t="shared" si="5"/>
        <v>4.7941176470588234</v>
      </c>
      <c r="J85" s="21"/>
    </row>
    <row r="86" spans="1:10" x14ac:dyDescent="0.35">
      <c r="A86" s="20" t="s">
        <v>4</v>
      </c>
      <c r="B86" s="237">
        <v>2.0070000000000001</v>
      </c>
      <c r="C86" s="6">
        <f t="shared" si="6"/>
        <v>5.571794670343811E-4</v>
      </c>
      <c r="D86" s="237">
        <v>1.0389999999999999</v>
      </c>
      <c r="E86" s="6">
        <f t="shared" si="7"/>
        <v>3.7280992112145812E-4</v>
      </c>
      <c r="F86" s="237">
        <v>0.58899999999999997</v>
      </c>
      <c r="G86" s="6">
        <f t="shared" si="8"/>
        <v>2.1807464891462506E-4</v>
      </c>
      <c r="H86" s="6">
        <f t="shared" si="9"/>
        <v>-0.43310875842155916</v>
      </c>
      <c r="I86" s="6">
        <f t="shared" si="5"/>
        <v>-0.70652715495764828</v>
      </c>
      <c r="J86" s="21"/>
    </row>
    <row r="87" spans="1:10" x14ac:dyDescent="0.35">
      <c r="A87" s="20" t="s">
        <v>36</v>
      </c>
      <c r="B87" s="237">
        <v>0.28299999999999997</v>
      </c>
      <c r="C87" s="6">
        <f t="shared" si="6"/>
        <v>7.8565913886761247E-5</v>
      </c>
      <c r="D87" s="237">
        <v>0.45300000000000001</v>
      </c>
      <c r="E87" s="6">
        <f t="shared" si="7"/>
        <v>1.6254369034458184E-4</v>
      </c>
      <c r="F87" s="237">
        <v>0.55700000000000005</v>
      </c>
      <c r="G87" s="6">
        <f t="shared" si="8"/>
        <v>2.0622679022995957E-4</v>
      </c>
      <c r="H87" s="6">
        <f t="shared" si="9"/>
        <v>0.22958057395143494</v>
      </c>
      <c r="I87" s="6">
        <f t="shared" si="5"/>
        <v>0.96819787985865768</v>
      </c>
      <c r="J87" s="21"/>
    </row>
    <row r="88" spans="1:10" x14ac:dyDescent="0.35">
      <c r="A88" s="20" t="s">
        <v>147</v>
      </c>
      <c r="B88" s="237">
        <v>0.184</v>
      </c>
      <c r="C88" s="6">
        <f t="shared" si="6"/>
        <v>5.108172492990838E-5</v>
      </c>
      <c r="D88" s="237">
        <v>0.61499999999999999</v>
      </c>
      <c r="E88" s="6">
        <f t="shared" si="7"/>
        <v>2.2067189748767733E-4</v>
      </c>
      <c r="F88" s="237">
        <v>0.55500000000000005</v>
      </c>
      <c r="G88" s="6">
        <f t="shared" si="8"/>
        <v>2.0548629906216796E-4</v>
      </c>
      <c r="H88" s="6">
        <f t="shared" si="9"/>
        <v>-9.7560975609755962E-2</v>
      </c>
      <c r="I88" s="6">
        <f t="shared" si="5"/>
        <v>2.0163043478260874</v>
      </c>
      <c r="J88" s="21"/>
    </row>
    <row r="89" spans="1:10" x14ac:dyDescent="0.35">
      <c r="A89" s="20" t="s">
        <v>204</v>
      </c>
      <c r="B89" s="237">
        <v>0.23899999999999999</v>
      </c>
      <c r="C89" s="6">
        <f t="shared" si="6"/>
        <v>6.6350718794826638E-5</v>
      </c>
      <c r="D89" s="237">
        <v>0.182</v>
      </c>
      <c r="E89" s="6">
        <f t="shared" si="7"/>
        <v>6.5304529012613456E-5</v>
      </c>
      <c r="F89" s="237">
        <v>0.53300000000000003</v>
      </c>
      <c r="G89" s="6">
        <f t="shared" si="8"/>
        <v>1.973408962164604E-4</v>
      </c>
      <c r="H89" s="6">
        <f t="shared" si="9"/>
        <v>1.9285714285714288</v>
      </c>
      <c r="I89" s="6">
        <f t="shared" si="5"/>
        <v>1.2301255230125525</v>
      </c>
      <c r="J89" s="21"/>
    </row>
    <row r="90" spans="1:10" x14ac:dyDescent="0.35">
      <c r="A90" s="20" t="s">
        <v>35</v>
      </c>
      <c r="B90" s="237">
        <v>1.1559999999999999</v>
      </c>
      <c r="C90" s="6">
        <f t="shared" si="6"/>
        <v>3.2092648923355479E-4</v>
      </c>
      <c r="D90" s="237">
        <v>1.004</v>
      </c>
      <c r="E90" s="6">
        <f t="shared" si="7"/>
        <v>3.6025135784980173E-4</v>
      </c>
      <c r="F90" s="237">
        <v>0.52500000000000002</v>
      </c>
      <c r="G90" s="6">
        <f t="shared" si="8"/>
        <v>1.9437893154529402E-4</v>
      </c>
      <c r="H90" s="6">
        <f t="shared" si="9"/>
        <v>-0.47709163346613548</v>
      </c>
      <c r="I90" s="6">
        <f t="shared" si="5"/>
        <v>-0.54584775086505188</v>
      </c>
      <c r="J90" s="21"/>
    </row>
    <row r="91" spans="1:10" x14ac:dyDescent="0.35">
      <c r="A91" s="20" t="s">
        <v>184</v>
      </c>
      <c r="B91" s="237">
        <v>1.2E-2</v>
      </c>
      <c r="C91" s="6">
        <f t="shared" si="6"/>
        <v>3.3314168432548944E-6</v>
      </c>
      <c r="D91" s="237">
        <v>0.91200000000000003</v>
      </c>
      <c r="E91" s="6">
        <f t="shared" si="7"/>
        <v>3.2724027725001908E-4</v>
      </c>
      <c r="F91" s="237">
        <v>0.51500000000000001</v>
      </c>
      <c r="G91" s="6">
        <f t="shared" si="8"/>
        <v>1.9067647570633603E-4</v>
      </c>
      <c r="H91" s="6">
        <f t="shared" si="9"/>
        <v>-0.4353070175438597</v>
      </c>
      <c r="I91" s="6">
        <f t="shared" si="5"/>
        <v>41.916666666666664</v>
      </c>
      <c r="J91" s="21"/>
    </row>
    <row r="92" spans="1:10" x14ac:dyDescent="0.35">
      <c r="A92" s="20" t="s">
        <v>104</v>
      </c>
      <c r="B92" s="237">
        <v>70.885000000000005</v>
      </c>
      <c r="C92" s="6">
        <f t="shared" si="6"/>
        <v>1.9678956911176933E-2</v>
      </c>
      <c r="D92" s="237">
        <v>0.58399999999999996</v>
      </c>
      <c r="E92" s="6">
        <f t="shared" si="7"/>
        <v>2.0954859858992447E-4</v>
      </c>
      <c r="F92" s="237">
        <v>0.497</v>
      </c>
      <c r="G92" s="6">
        <f t="shared" si="8"/>
        <v>1.8401205519621167E-4</v>
      </c>
      <c r="H92" s="6">
        <f t="shared" si="9"/>
        <v>-0.14897260273972601</v>
      </c>
      <c r="I92" s="6">
        <f t="shared" si="5"/>
        <v>-0.99298864357762573</v>
      </c>
      <c r="J92" s="21"/>
    </row>
    <row r="93" spans="1:10" x14ac:dyDescent="0.35">
      <c r="A93" s="20" t="s">
        <v>89</v>
      </c>
      <c r="B93" s="237">
        <v>8.3000000000000004E-2</v>
      </c>
      <c r="C93" s="6">
        <f t="shared" si="6"/>
        <v>2.3042299832513019E-5</v>
      </c>
      <c r="D93" s="237">
        <v>0.218</v>
      </c>
      <c r="E93" s="6">
        <f t="shared" si="7"/>
        <v>7.8221908377745794E-5</v>
      </c>
      <c r="F93" s="237">
        <v>0.496</v>
      </c>
      <c r="G93" s="6">
        <f t="shared" si="8"/>
        <v>1.8364180961231587E-4</v>
      </c>
      <c r="H93" s="6">
        <f t="shared" si="9"/>
        <v>1.2752293577981653</v>
      </c>
      <c r="I93" s="6">
        <f t="shared" si="5"/>
        <v>4.975903614457831</v>
      </c>
      <c r="J93" s="21"/>
    </row>
    <row r="94" spans="1:10" x14ac:dyDescent="0.35">
      <c r="A94" s="20" t="s">
        <v>171</v>
      </c>
      <c r="B94" s="237">
        <v>1.7000000000000001E-2</v>
      </c>
      <c r="C94" s="6">
        <f t="shared" si="6"/>
        <v>4.7195071946111003E-6</v>
      </c>
      <c r="D94" s="237">
        <v>0.48699999999999999</v>
      </c>
      <c r="E94" s="6">
        <f t="shared" si="7"/>
        <v>1.7474343752276237E-4</v>
      </c>
      <c r="F94" s="237">
        <v>0.46800000000000003</v>
      </c>
      <c r="G94" s="6">
        <f t="shared" si="8"/>
        <v>1.7327493326323352E-4</v>
      </c>
      <c r="H94" s="6">
        <f t="shared" si="9"/>
        <v>-3.9014373716632411E-2</v>
      </c>
      <c r="I94" s="6">
        <f t="shared" si="5"/>
        <v>26.52941176470588</v>
      </c>
      <c r="J94" s="21"/>
    </row>
    <row r="95" spans="1:10" x14ac:dyDescent="0.35">
      <c r="A95" s="20" t="s">
        <v>222</v>
      </c>
      <c r="B95" s="237">
        <v>0.112</v>
      </c>
      <c r="C95" s="6">
        <f t="shared" si="6"/>
        <v>3.1093223870379017E-5</v>
      </c>
      <c r="D95" s="237">
        <v>0.42499999999999999</v>
      </c>
      <c r="E95" s="6">
        <f t="shared" si="7"/>
        <v>1.5249683972725671E-4</v>
      </c>
      <c r="F95" s="237">
        <v>0.46800000000000003</v>
      </c>
      <c r="G95" s="6">
        <f t="shared" si="8"/>
        <v>1.7327493326323352E-4</v>
      </c>
      <c r="H95" s="6">
        <f t="shared" si="9"/>
        <v>0.10117647058823542</v>
      </c>
      <c r="I95" s="6">
        <f t="shared" si="5"/>
        <v>3.1785714285714288</v>
      </c>
      <c r="J95" s="21"/>
    </row>
    <row r="96" spans="1:10" x14ac:dyDescent="0.35">
      <c r="A96" s="20" t="s">
        <v>5</v>
      </c>
      <c r="B96" s="237">
        <v>3.3490000000000002</v>
      </c>
      <c r="C96" s="6">
        <f t="shared" si="6"/>
        <v>9.2974291733838679E-4</v>
      </c>
      <c r="D96" s="237">
        <v>4.1550000000000002</v>
      </c>
      <c r="E96" s="6">
        <f t="shared" si="7"/>
        <v>1.4908808683923567E-3</v>
      </c>
      <c r="F96" s="237">
        <v>0.44900000000000001</v>
      </c>
      <c r="G96" s="6">
        <f t="shared" si="8"/>
        <v>1.6624026716921336E-4</v>
      </c>
      <c r="H96" s="6">
        <f t="shared" si="9"/>
        <v>-0.89193742478941029</v>
      </c>
      <c r="I96" s="6">
        <f t="shared" si="5"/>
        <v>-0.86593012839653627</v>
      </c>
      <c r="J96" s="21"/>
    </row>
    <row r="97" spans="1:10" x14ac:dyDescent="0.35">
      <c r="A97" s="20" t="s">
        <v>107</v>
      </c>
      <c r="B97" s="237">
        <v>1.107</v>
      </c>
      <c r="C97" s="6">
        <f t="shared" si="6"/>
        <v>3.0732320379026399E-4</v>
      </c>
      <c r="D97" s="237">
        <v>0.46500000000000002</v>
      </c>
      <c r="E97" s="6">
        <f t="shared" si="7"/>
        <v>1.6684948346629264E-4</v>
      </c>
      <c r="F97" s="237">
        <v>0.432</v>
      </c>
      <c r="G97" s="6">
        <f t="shared" si="8"/>
        <v>1.5994609224298477E-4</v>
      </c>
      <c r="H97" s="6">
        <f t="shared" si="9"/>
        <v>-7.0967741935483941E-2</v>
      </c>
      <c r="I97" s="6">
        <f t="shared" si="5"/>
        <v>-0.6097560975609756</v>
      </c>
      <c r="J97" s="21"/>
    </row>
    <row r="98" spans="1:10" x14ac:dyDescent="0.35">
      <c r="A98" s="20" t="s">
        <v>103</v>
      </c>
      <c r="B98" s="237">
        <v>0.29799999999999999</v>
      </c>
      <c r="C98" s="6">
        <f t="shared" si="6"/>
        <v>8.2730184940829865E-5</v>
      </c>
      <c r="D98" s="237">
        <v>0.312</v>
      </c>
      <c r="E98" s="6">
        <f t="shared" si="7"/>
        <v>1.1195062116448021E-4</v>
      </c>
      <c r="F98" s="237">
        <v>0.41</v>
      </c>
      <c r="G98" s="6">
        <f t="shared" si="8"/>
        <v>1.5180068939727722E-4</v>
      </c>
      <c r="H98" s="6">
        <f t="shared" si="9"/>
        <v>0.3141025641025641</v>
      </c>
      <c r="I98" s="6">
        <f t="shared" si="5"/>
        <v>0.37583892617449655</v>
      </c>
      <c r="J98" s="21"/>
    </row>
    <row r="99" spans="1:10" x14ac:dyDescent="0.35">
      <c r="A99" s="20" t="s">
        <v>186</v>
      </c>
      <c r="B99" s="237">
        <v>0.01</v>
      </c>
      <c r="C99" s="6">
        <f t="shared" si="6"/>
        <v>2.7761807027124118E-6</v>
      </c>
      <c r="D99" s="237">
        <v>6.4889999999999999</v>
      </c>
      <c r="E99" s="6">
        <f t="shared" si="7"/>
        <v>2.3283576305651028E-3</v>
      </c>
      <c r="F99" s="237">
        <v>0.33600000000000002</v>
      </c>
      <c r="G99" s="6">
        <f t="shared" si="8"/>
        <v>1.2440251618898817E-4</v>
      </c>
      <c r="H99" s="6">
        <f t="shared" si="9"/>
        <v>-0.94822006472491904</v>
      </c>
      <c r="I99" s="6">
        <f t="shared" si="5"/>
        <v>32.6</v>
      </c>
      <c r="J99" s="21"/>
    </row>
    <row r="100" spans="1:10" x14ac:dyDescent="0.35">
      <c r="A100" s="20" t="s">
        <v>99</v>
      </c>
      <c r="B100" s="237">
        <v>0.14000000000000001</v>
      </c>
      <c r="C100" s="6">
        <f t="shared" si="6"/>
        <v>3.8866529837973771E-5</v>
      </c>
      <c r="D100" s="237">
        <v>0.13100000000000001</v>
      </c>
      <c r="E100" s="6">
        <f t="shared" si="7"/>
        <v>4.7004908245342656E-5</v>
      </c>
      <c r="F100" s="237">
        <v>0.32700000000000001</v>
      </c>
      <c r="G100" s="6">
        <f t="shared" si="8"/>
        <v>1.2107030593392598E-4</v>
      </c>
      <c r="H100" s="6">
        <f t="shared" si="9"/>
        <v>1.4961832061068701</v>
      </c>
      <c r="I100" s="6">
        <f t="shared" si="5"/>
        <v>1.3357142857142854</v>
      </c>
      <c r="J100" s="21"/>
    </row>
    <row r="101" spans="1:10" x14ac:dyDescent="0.35">
      <c r="A101" s="20" t="s">
        <v>134</v>
      </c>
      <c r="B101" s="237">
        <v>0.36299999999999999</v>
      </c>
      <c r="C101" s="6">
        <f t="shared" si="6"/>
        <v>1.0077535950846055E-4</v>
      </c>
      <c r="D101" s="237">
        <v>2.0870000000000002</v>
      </c>
      <c r="E101" s="6">
        <f t="shared" si="7"/>
        <v>7.4884918708419948E-4</v>
      </c>
      <c r="F101" s="237">
        <v>0.307</v>
      </c>
      <c r="G101" s="6">
        <f t="shared" si="8"/>
        <v>1.1366539425601002E-4</v>
      </c>
      <c r="H101" s="6">
        <f t="shared" si="9"/>
        <v>-0.85289889793962625</v>
      </c>
      <c r="I101" s="6">
        <f t="shared" si="5"/>
        <v>-0.15426997245179064</v>
      </c>
      <c r="J101" s="21"/>
    </row>
    <row r="102" spans="1:10" x14ac:dyDescent="0.35">
      <c r="A102" s="20" t="s">
        <v>142</v>
      </c>
      <c r="B102" s="237">
        <v>2.2429999999999999</v>
      </c>
      <c r="C102" s="6">
        <f t="shared" si="6"/>
        <v>6.2269733161839395E-4</v>
      </c>
      <c r="D102" s="237">
        <v>3.3090000000000002</v>
      </c>
      <c r="E102" s="6">
        <f t="shared" si="7"/>
        <v>1.1873224533117469E-3</v>
      </c>
      <c r="F102" s="237">
        <v>0.30499999999999999</v>
      </c>
      <c r="G102" s="6">
        <f t="shared" si="8"/>
        <v>1.1292490308821842E-4</v>
      </c>
      <c r="H102" s="6">
        <f t="shared" si="9"/>
        <v>-0.90782713810818982</v>
      </c>
      <c r="I102" s="6">
        <f t="shared" si="5"/>
        <v>-0.86402139991083371</v>
      </c>
      <c r="J102" s="21"/>
    </row>
    <row r="103" spans="1:10" x14ac:dyDescent="0.35">
      <c r="A103" s="20" t="s">
        <v>253</v>
      </c>
      <c r="B103" s="237">
        <v>6.0999999999999999E-2</v>
      </c>
      <c r="C103" s="6">
        <f t="shared" si="6"/>
        <v>1.6934702286545711E-5</v>
      </c>
      <c r="D103" s="237">
        <v>2.4E-2</v>
      </c>
      <c r="E103" s="6">
        <f t="shared" si="7"/>
        <v>8.6115862434215556E-6</v>
      </c>
      <c r="F103" s="237">
        <v>0.29799999999999999</v>
      </c>
      <c r="G103" s="6">
        <f t="shared" si="8"/>
        <v>1.1033318400094784E-4</v>
      </c>
      <c r="H103" s="6">
        <f t="shared" si="9"/>
        <v>11.416666666666666</v>
      </c>
      <c r="I103" s="6">
        <f t="shared" si="5"/>
        <v>3.8852459016393439</v>
      </c>
      <c r="J103" s="21"/>
    </row>
    <row r="104" spans="1:10" x14ac:dyDescent="0.35">
      <c r="A104" s="20" t="s">
        <v>172</v>
      </c>
      <c r="B104" s="237">
        <v>0.255</v>
      </c>
      <c r="C104" s="6">
        <f t="shared" si="6"/>
        <v>7.07926079191665E-5</v>
      </c>
      <c r="D104" s="237">
        <v>0.35599999999999998</v>
      </c>
      <c r="E104" s="6">
        <f t="shared" si="7"/>
        <v>1.2773852927741973E-4</v>
      </c>
      <c r="F104" s="237">
        <v>0.29699999999999999</v>
      </c>
      <c r="G104" s="6">
        <f t="shared" si="8"/>
        <v>1.0996293841705203E-4</v>
      </c>
      <c r="H104" s="6">
        <f t="shared" si="9"/>
        <v>-0.1657303370786517</v>
      </c>
      <c r="I104" s="6">
        <f t="shared" si="5"/>
        <v>0.16470588235294104</v>
      </c>
      <c r="J104" s="21"/>
    </row>
    <row r="105" spans="1:10" x14ac:dyDescent="0.35">
      <c r="A105" s="20" t="s">
        <v>119</v>
      </c>
      <c r="B105" s="237">
        <v>0.22500000000000001</v>
      </c>
      <c r="C105" s="6">
        <f t="shared" si="6"/>
        <v>6.2464065811029264E-5</v>
      </c>
      <c r="D105" s="237">
        <v>0.51900000000000002</v>
      </c>
      <c r="E105" s="6">
        <f t="shared" si="7"/>
        <v>1.8622555251399112E-4</v>
      </c>
      <c r="F105" s="237">
        <v>0.246</v>
      </c>
      <c r="G105" s="6">
        <f t="shared" si="8"/>
        <v>9.1080413638366332E-5</v>
      </c>
      <c r="H105" s="6">
        <f t="shared" si="9"/>
        <v>-0.52601156069364163</v>
      </c>
      <c r="I105" s="6">
        <f t="shared" si="5"/>
        <v>9.3333333333333268E-2</v>
      </c>
      <c r="J105" s="21"/>
    </row>
    <row r="106" spans="1:10" x14ac:dyDescent="0.35">
      <c r="A106" s="20" t="s">
        <v>194</v>
      </c>
      <c r="B106" s="237">
        <v>2.625</v>
      </c>
      <c r="C106" s="6">
        <f t="shared" si="6"/>
        <v>7.2874743446200811E-4</v>
      </c>
      <c r="D106" s="237">
        <v>4.2999999999999997E-2</v>
      </c>
      <c r="E106" s="6">
        <f t="shared" si="7"/>
        <v>1.5429092019463617E-5</v>
      </c>
      <c r="F106" s="237">
        <v>0.23</v>
      </c>
      <c r="G106" s="6">
        <f t="shared" si="8"/>
        <v>8.515648429603357E-5</v>
      </c>
      <c r="H106" s="6">
        <f t="shared" si="9"/>
        <v>4.3488372093023262</v>
      </c>
      <c r="I106" s="6">
        <f t="shared" si="5"/>
        <v>-0.9123809523809524</v>
      </c>
      <c r="J106" s="21"/>
    </row>
    <row r="107" spans="1:10" x14ac:dyDescent="0.35">
      <c r="A107" s="20" t="s">
        <v>32</v>
      </c>
      <c r="B107" s="237">
        <v>1.4E-2</v>
      </c>
      <c r="C107" s="6">
        <f t="shared" si="6"/>
        <v>3.8866529837973771E-6</v>
      </c>
      <c r="D107" s="237">
        <v>0.16600000000000001</v>
      </c>
      <c r="E107" s="6">
        <f t="shared" si="7"/>
        <v>5.9563471516999089E-5</v>
      </c>
      <c r="F107" s="237">
        <v>0.22800000000000001</v>
      </c>
      <c r="G107" s="6">
        <f t="shared" si="8"/>
        <v>8.4415993128241968E-5</v>
      </c>
      <c r="H107" s="6">
        <f t="shared" si="9"/>
        <v>0.37349397590361444</v>
      </c>
      <c r="I107" s="6">
        <f t="shared" si="5"/>
        <v>15.285714285714285</v>
      </c>
      <c r="J107" s="21"/>
    </row>
    <row r="108" spans="1:10" x14ac:dyDescent="0.35">
      <c r="A108" s="20" t="s">
        <v>66</v>
      </c>
      <c r="B108" s="237">
        <v>0.36699999999999999</v>
      </c>
      <c r="C108" s="6">
        <f t="shared" si="6"/>
        <v>1.0188583178954552E-4</v>
      </c>
      <c r="D108" s="237"/>
      <c r="E108" s="6">
        <f t="shared" si="7"/>
        <v>0</v>
      </c>
      <c r="F108" s="237">
        <v>0.22600000000000001</v>
      </c>
      <c r="G108" s="6">
        <f t="shared" si="8"/>
        <v>8.3675501960450379E-5</v>
      </c>
      <c r="H108" s="43" t="s">
        <v>318</v>
      </c>
      <c r="I108" s="6">
        <f t="shared" si="5"/>
        <v>-0.38419618528610355</v>
      </c>
      <c r="J108" s="21"/>
    </row>
    <row r="109" spans="1:10" x14ac:dyDescent="0.35">
      <c r="A109" s="20" t="s">
        <v>170</v>
      </c>
      <c r="B109" s="237">
        <v>1.45</v>
      </c>
      <c r="C109" s="6">
        <f t="shared" si="6"/>
        <v>4.025462018932997E-4</v>
      </c>
      <c r="D109" s="237">
        <v>0.30399999999999999</v>
      </c>
      <c r="E109" s="6">
        <f t="shared" si="7"/>
        <v>1.0908009241667302E-4</v>
      </c>
      <c r="F109" s="237">
        <v>0.221</v>
      </c>
      <c r="G109" s="6">
        <f t="shared" si="8"/>
        <v>8.1824274040971388E-5</v>
      </c>
      <c r="H109" s="6">
        <f t="shared" si="9"/>
        <v>-0.27302631578947367</v>
      </c>
      <c r="I109" s="6">
        <f t="shared" si="5"/>
        <v>-0.84758620689655173</v>
      </c>
      <c r="J109" s="21"/>
    </row>
    <row r="110" spans="1:10" x14ac:dyDescent="0.35">
      <c r="A110" s="20" t="s">
        <v>50</v>
      </c>
      <c r="B110" s="237">
        <v>1.2999999999999999E-2</v>
      </c>
      <c r="C110" s="6">
        <f t="shared" si="6"/>
        <v>3.6090349135261354E-6</v>
      </c>
      <c r="D110" s="237">
        <v>0.70799999999999996</v>
      </c>
      <c r="E110" s="6">
        <f t="shared" si="7"/>
        <v>2.5404179418093585E-4</v>
      </c>
      <c r="F110" s="237">
        <v>0.214</v>
      </c>
      <c r="G110" s="6">
        <f t="shared" si="8"/>
        <v>7.9232554953700794E-5</v>
      </c>
      <c r="H110" s="6">
        <f t="shared" si="9"/>
        <v>-0.69774011299435035</v>
      </c>
      <c r="I110" s="6">
        <f t="shared" si="5"/>
        <v>15.461538461538463</v>
      </c>
      <c r="J110" s="21"/>
    </row>
    <row r="111" spans="1:10" x14ac:dyDescent="0.35">
      <c r="A111" s="20" t="s">
        <v>122</v>
      </c>
      <c r="B111" s="237">
        <v>0.308</v>
      </c>
      <c r="C111" s="6">
        <f t="shared" si="6"/>
        <v>8.550636564354229E-5</v>
      </c>
      <c r="D111" s="237">
        <v>0.185</v>
      </c>
      <c r="E111" s="6">
        <f t="shared" si="7"/>
        <v>6.6380977293041156E-5</v>
      </c>
      <c r="F111" s="237">
        <v>0.19800000000000001</v>
      </c>
      <c r="G111" s="6">
        <f t="shared" si="8"/>
        <v>7.3308625611368032E-5</v>
      </c>
      <c r="H111" s="6">
        <f t="shared" si="9"/>
        <v>7.0270270270270441E-2</v>
      </c>
      <c r="I111" s="6">
        <f t="shared" si="5"/>
        <v>-0.3571428571428571</v>
      </c>
      <c r="J111" s="21"/>
    </row>
    <row r="112" spans="1:10" x14ac:dyDescent="0.35">
      <c r="A112" s="20" t="s">
        <v>25</v>
      </c>
      <c r="B112" s="237">
        <v>0.28799999999999998</v>
      </c>
      <c r="C112" s="6">
        <f t="shared" si="6"/>
        <v>7.9954004238117453E-5</v>
      </c>
      <c r="D112" s="237">
        <v>0.35099999999999998</v>
      </c>
      <c r="E112" s="6">
        <f t="shared" si="7"/>
        <v>1.2594444881004022E-4</v>
      </c>
      <c r="F112" s="237">
        <v>0.191</v>
      </c>
      <c r="G112" s="6">
        <f t="shared" si="8"/>
        <v>7.0716906524097438E-5</v>
      </c>
      <c r="H112" s="6">
        <f t="shared" si="9"/>
        <v>-0.45584045584045585</v>
      </c>
      <c r="I112" s="6">
        <f t="shared" si="5"/>
        <v>-0.33680555555555547</v>
      </c>
      <c r="J112" s="21"/>
    </row>
    <row r="113" spans="1:10" x14ac:dyDescent="0.35">
      <c r="A113" s="20" t="s">
        <v>164</v>
      </c>
      <c r="B113" s="237"/>
      <c r="C113" s="6">
        <f t="shared" si="6"/>
        <v>0</v>
      </c>
      <c r="D113" s="237">
        <v>1.7999999999999999E-2</v>
      </c>
      <c r="E113" s="6">
        <f t="shared" si="7"/>
        <v>6.4586896825661654E-6</v>
      </c>
      <c r="F113" s="237">
        <v>0.188</v>
      </c>
      <c r="G113" s="6">
        <f t="shared" si="8"/>
        <v>6.9606169772410049E-5</v>
      </c>
      <c r="H113" s="6">
        <f t="shared" si="9"/>
        <v>9.4444444444444446</v>
      </c>
      <c r="I113" s="43" t="s">
        <v>318</v>
      </c>
      <c r="J113" s="21"/>
    </row>
    <row r="114" spans="1:10" x14ac:dyDescent="0.35">
      <c r="A114" s="20" t="s">
        <v>109</v>
      </c>
      <c r="B114" s="237">
        <v>40.978999999999999</v>
      </c>
      <c r="C114" s="6">
        <f t="shared" si="6"/>
        <v>1.1376510901645192E-2</v>
      </c>
      <c r="D114" s="237">
        <v>10.023</v>
      </c>
      <c r="E114" s="6">
        <f t="shared" si="7"/>
        <v>3.5964137049089265E-3</v>
      </c>
      <c r="F114" s="237">
        <v>0.183</v>
      </c>
      <c r="G114" s="6">
        <f t="shared" si="8"/>
        <v>6.7754941852931057E-5</v>
      </c>
      <c r="H114" s="6">
        <f t="shared" si="9"/>
        <v>-0.98174199341514512</v>
      </c>
      <c r="I114" s="6">
        <f t="shared" si="5"/>
        <v>-0.99553429805510141</v>
      </c>
      <c r="J114" s="21"/>
    </row>
    <row r="115" spans="1:10" x14ac:dyDescent="0.35">
      <c r="A115" s="20" t="s">
        <v>138</v>
      </c>
      <c r="B115" s="237">
        <v>0.28100000000000003</v>
      </c>
      <c r="C115" s="6">
        <f t="shared" si="6"/>
        <v>7.8010677746218786E-5</v>
      </c>
      <c r="D115" s="237">
        <v>0.19500000000000001</v>
      </c>
      <c r="E115" s="6">
        <f t="shared" si="7"/>
        <v>6.9969138227800131E-5</v>
      </c>
      <c r="F115" s="237">
        <v>0.17199999999999999</v>
      </c>
      <c r="G115" s="6">
        <f t="shared" si="8"/>
        <v>6.3682240430077273E-5</v>
      </c>
      <c r="H115" s="6">
        <f t="shared" si="9"/>
        <v>-0.11794871794871808</v>
      </c>
      <c r="I115" s="6">
        <f t="shared" si="5"/>
        <v>-0.3879003558718862</v>
      </c>
      <c r="J115" s="21"/>
    </row>
    <row r="116" spans="1:10" x14ac:dyDescent="0.35">
      <c r="A116" s="20" t="s">
        <v>191</v>
      </c>
      <c r="B116" s="237">
        <v>5.8999999999999997E-2</v>
      </c>
      <c r="C116" s="6">
        <f t="shared" si="6"/>
        <v>1.637946614600323E-5</v>
      </c>
      <c r="D116" s="237">
        <v>0.94399999999999995</v>
      </c>
      <c r="E116" s="6">
        <f t="shared" si="7"/>
        <v>3.387223922412478E-4</v>
      </c>
      <c r="F116" s="237">
        <v>0.152</v>
      </c>
      <c r="G116" s="6">
        <f t="shared" si="8"/>
        <v>5.6277328752161307E-5</v>
      </c>
      <c r="H116" s="6">
        <f t="shared" si="9"/>
        <v>-0.83898305084745761</v>
      </c>
      <c r="I116" s="6">
        <f t="shared" si="5"/>
        <v>1.5762711864406782</v>
      </c>
      <c r="J116" s="21"/>
    </row>
    <row r="117" spans="1:10" x14ac:dyDescent="0.35">
      <c r="A117" s="20" t="s">
        <v>135</v>
      </c>
      <c r="B117" s="237">
        <v>0.112</v>
      </c>
      <c r="C117" s="6">
        <f t="shared" si="6"/>
        <v>3.1093223870379017E-5</v>
      </c>
      <c r="D117" s="237">
        <v>0.68799999999999994</v>
      </c>
      <c r="E117" s="6">
        <f t="shared" si="7"/>
        <v>2.4686547231141787E-4</v>
      </c>
      <c r="F117" s="237">
        <v>0.151</v>
      </c>
      <c r="G117" s="6">
        <f t="shared" si="8"/>
        <v>5.5907083168265513E-5</v>
      </c>
      <c r="H117" s="6">
        <f t="shared" si="9"/>
        <v>-0.78052325581395343</v>
      </c>
      <c r="I117" s="6">
        <f t="shared" si="5"/>
        <v>0.34821428571428559</v>
      </c>
      <c r="J117" s="21"/>
    </row>
    <row r="118" spans="1:10" x14ac:dyDescent="0.35">
      <c r="A118" s="20" t="s">
        <v>244</v>
      </c>
      <c r="B118" s="237">
        <v>4.2000000000000003E-2</v>
      </c>
      <c r="C118" s="6">
        <f t="shared" si="6"/>
        <v>1.1659958951392131E-5</v>
      </c>
      <c r="D118" s="237">
        <v>6.0000000000000001E-3</v>
      </c>
      <c r="E118" s="6">
        <f t="shared" si="7"/>
        <v>2.1528965608553889E-6</v>
      </c>
      <c r="F118" s="237">
        <v>0.151</v>
      </c>
      <c r="G118" s="6">
        <f t="shared" si="8"/>
        <v>5.5907083168265513E-5</v>
      </c>
      <c r="H118" s="6">
        <f t="shared" si="9"/>
        <v>24.166666666666664</v>
      </c>
      <c r="I118" s="6">
        <f t="shared" si="5"/>
        <v>2.5952380952380949</v>
      </c>
      <c r="J118" s="21"/>
    </row>
    <row r="119" spans="1:10" x14ac:dyDescent="0.35">
      <c r="A119" s="20" t="s">
        <v>31</v>
      </c>
      <c r="B119" s="237">
        <v>3.0000000000000001E-3</v>
      </c>
      <c r="C119" s="6">
        <f t="shared" si="6"/>
        <v>8.3285421081372361E-7</v>
      </c>
      <c r="D119" s="237">
        <v>4.7E-2</v>
      </c>
      <c r="E119" s="6">
        <f t="shared" si="7"/>
        <v>1.686435639336721E-5</v>
      </c>
      <c r="F119" s="237">
        <v>0.14699999999999999</v>
      </c>
      <c r="G119" s="6">
        <f t="shared" si="8"/>
        <v>5.4426100832682316E-5</v>
      </c>
      <c r="H119" s="6">
        <f t="shared" si="9"/>
        <v>2.1276595744680851</v>
      </c>
      <c r="I119" s="6">
        <f t="shared" si="5"/>
        <v>47.999999999999993</v>
      </c>
      <c r="J119" s="21"/>
    </row>
    <row r="120" spans="1:10" x14ac:dyDescent="0.35">
      <c r="A120" s="20" t="s">
        <v>21</v>
      </c>
      <c r="B120" s="237"/>
      <c r="C120" s="6">
        <f t="shared" si="6"/>
        <v>0</v>
      </c>
      <c r="D120" s="237">
        <v>0.39200000000000002</v>
      </c>
      <c r="E120" s="6">
        <f t="shared" si="7"/>
        <v>1.4065590864255207E-4</v>
      </c>
      <c r="F120" s="237">
        <v>0.13800000000000001</v>
      </c>
      <c r="G120" s="6">
        <f t="shared" si="8"/>
        <v>5.109389057762014E-5</v>
      </c>
      <c r="H120" s="6">
        <f t="shared" si="9"/>
        <v>-0.64795918367346939</v>
      </c>
      <c r="I120" s="43" t="s">
        <v>318</v>
      </c>
      <c r="J120" s="21"/>
    </row>
    <row r="121" spans="1:10" x14ac:dyDescent="0.35">
      <c r="A121" s="20" t="s">
        <v>113</v>
      </c>
      <c r="B121" s="237">
        <v>4.8000000000000001E-2</v>
      </c>
      <c r="C121" s="6">
        <f t="shared" si="6"/>
        <v>1.3325667373019578E-5</v>
      </c>
      <c r="D121" s="237">
        <v>0.13300000000000001</v>
      </c>
      <c r="E121" s="6">
        <f t="shared" si="7"/>
        <v>4.7722540432294451E-5</v>
      </c>
      <c r="F121" s="237">
        <v>0.13800000000000001</v>
      </c>
      <c r="G121" s="6">
        <f t="shared" si="8"/>
        <v>5.109389057762014E-5</v>
      </c>
      <c r="H121" s="6">
        <f t="shared" si="9"/>
        <v>3.7593984962406068E-2</v>
      </c>
      <c r="I121" s="6">
        <f t="shared" si="5"/>
        <v>1.875</v>
      </c>
      <c r="J121" s="21"/>
    </row>
    <row r="122" spans="1:10" x14ac:dyDescent="0.35">
      <c r="A122" s="20" t="s">
        <v>132</v>
      </c>
      <c r="B122" s="237">
        <v>0.19400000000000001</v>
      </c>
      <c r="C122" s="6">
        <f t="shared" si="6"/>
        <v>5.3857905632620792E-5</v>
      </c>
      <c r="D122" s="237">
        <v>1.9530000000000001</v>
      </c>
      <c r="E122" s="6">
        <f t="shared" si="7"/>
        <v>7.0076783055842903E-4</v>
      </c>
      <c r="F122" s="237">
        <v>0.13700000000000001</v>
      </c>
      <c r="G122" s="6">
        <f t="shared" si="8"/>
        <v>5.0723644993724346E-5</v>
      </c>
      <c r="H122" s="6">
        <f t="shared" si="9"/>
        <v>-0.92985151049667181</v>
      </c>
      <c r="I122" s="6">
        <f t="shared" si="5"/>
        <v>-0.29381443298969068</v>
      </c>
      <c r="J122" s="21"/>
    </row>
    <row r="123" spans="1:10" x14ac:dyDescent="0.35">
      <c r="A123" s="20" t="s">
        <v>148</v>
      </c>
      <c r="B123" s="237">
        <v>4.7E-2</v>
      </c>
      <c r="C123" s="6">
        <f t="shared" si="6"/>
        <v>1.3048049302748336E-5</v>
      </c>
      <c r="D123" s="237">
        <v>0.64200000000000002</v>
      </c>
      <c r="E123" s="6">
        <f t="shared" si="7"/>
        <v>2.303599320115266E-4</v>
      </c>
      <c r="F123" s="237">
        <v>0.13600000000000001</v>
      </c>
      <c r="G123" s="6">
        <f t="shared" si="8"/>
        <v>5.0353399409828545E-5</v>
      </c>
      <c r="H123" s="6">
        <f t="shared" si="9"/>
        <v>-0.78816199376947038</v>
      </c>
      <c r="I123" s="6">
        <f t="shared" si="5"/>
        <v>1.8936170212765959</v>
      </c>
      <c r="J123" s="21"/>
    </row>
    <row r="124" spans="1:10" x14ac:dyDescent="0.35">
      <c r="A124" s="20" t="s">
        <v>163</v>
      </c>
      <c r="B124" s="237"/>
      <c r="C124" s="6">
        <f t="shared" si="6"/>
        <v>0</v>
      </c>
      <c r="D124" s="237"/>
      <c r="E124" s="6">
        <f t="shared" si="7"/>
        <v>0</v>
      </c>
      <c r="F124" s="237">
        <v>0.13400000000000001</v>
      </c>
      <c r="G124" s="6">
        <f t="shared" si="8"/>
        <v>4.961290824203695E-5</v>
      </c>
      <c r="H124" s="43" t="s">
        <v>318</v>
      </c>
      <c r="I124" s="43" t="s">
        <v>318</v>
      </c>
      <c r="J124" s="21"/>
    </row>
    <row r="125" spans="1:10" x14ac:dyDescent="0.35">
      <c r="A125" s="20" t="s">
        <v>23</v>
      </c>
      <c r="B125" s="237">
        <v>0.14000000000000001</v>
      </c>
      <c r="C125" s="6">
        <f t="shared" si="6"/>
        <v>3.8866529837973771E-5</v>
      </c>
      <c r="D125" s="237">
        <v>0.224</v>
      </c>
      <c r="E125" s="6">
        <f t="shared" si="7"/>
        <v>8.0374804938601179E-5</v>
      </c>
      <c r="F125" s="237">
        <v>0.13300000000000001</v>
      </c>
      <c r="G125" s="6">
        <f t="shared" si="8"/>
        <v>4.9242662658141149E-5</v>
      </c>
      <c r="H125" s="6">
        <f t="shared" si="9"/>
        <v>-0.40625</v>
      </c>
      <c r="I125" s="6">
        <f t="shared" si="5"/>
        <v>-5.0000000000000044E-2</v>
      </c>
      <c r="J125" s="21"/>
    </row>
    <row r="126" spans="1:10" x14ac:dyDescent="0.35">
      <c r="A126" s="20" t="s">
        <v>200</v>
      </c>
      <c r="B126" s="237">
        <v>0.6</v>
      </c>
      <c r="C126" s="6">
        <f t="shared" si="6"/>
        <v>1.6657084216274471E-4</v>
      </c>
      <c r="D126" s="237">
        <v>0.19500000000000001</v>
      </c>
      <c r="E126" s="6">
        <f t="shared" si="7"/>
        <v>6.9969138227800131E-5</v>
      </c>
      <c r="F126" s="237">
        <v>0.129</v>
      </c>
      <c r="G126" s="6">
        <f t="shared" si="8"/>
        <v>4.7761680322557958E-5</v>
      </c>
      <c r="H126" s="6">
        <f t="shared" si="9"/>
        <v>-0.33846153846153848</v>
      </c>
      <c r="I126" s="6">
        <f t="shared" si="5"/>
        <v>-0.78499999999999992</v>
      </c>
      <c r="J126" s="21"/>
    </row>
    <row r="127" spans="1:10" x14ac:dyDescent="0.35">
      <c r="A127" s="20" t="s">
        <v>33</v>
      </c>
      <c r="B127" s="237">
        <v>5.8999999999999997E-2</v>
      </c>
      <c r="C127" s="6">
        <f t="shared" si="6"/>
        <v>1.637946614600323E-5</v>
      </c>
      <c r="D127" s="237">
        <v>1.284</v>
      </c>
      <c r="E127" s="6">
        <f t="shared" si="7"/>
        <v>4.607198640230532E-4</v>
      </c>
      <c r="F127" s="237">
        <v>0.128</v>
      </c>
      <c r="G127" s="6">
        <f t="shared" si="8"/>
        <v>4.7391434738662157E-5</v>
      </c>
      <c r="H127" s="6">
        <f t="shared" si="9"/>
        <v>-0.90031152647975077</v>
      </c>
      <c r="I127" s="6">
        <f t="shared" si="5"/>
        <v>1.1694915254237288</v>
      </c>
      <c r="J127" s="21"/>
    </row>
    <row r="128" spans="1:10" x14ac:dyDescent="0.35">
      <c r="A128" s="20" t="s">
        <v>252</v>
      </c>
      <c r="B128" s="237">
        <v>7.1999999999999995E-2</v>
      </c>
      <c r="C128" s="6">
        <f t="shared" si="6"/>
        <v>1.9988501059529363E-5</v>
      </c>
      <c r="D128" s="237">
        <v>0.20300000000000001</v>
      </c>
      <c r="E128" s="6">
        <f t="shared" si="7"/>
        <v>7.2839666975607324E-5</v>
      </c>
      <c r="F128" s="237">
        <v>0.128</v>
      </c>
      <c r="G128" s="6">
        <f t="shared" si="8"/>
        <v>4.7391434738662157E-5</v>
      </c>
      <c r="H128" s="6">
        <f t="shared" si="9"/>
        <v>-0.36945812807881773</v>
      </c>
      <c r="I128" s="6">
        <f t="shared" si="5"/>
        <v>0.7777777777777779</v>
      </c>
      <c r="J128" s="21"/>
    </row>
    <row r="129" spans="1:10" x14ac:dyDescent="0.35">
      <c r="A129" s="20" t="s">
        <v>182</v>
      </c>
      <c r="B129" s="237">
        <v>1.3080000000000001</v>
      </c>
      <c r="C129" s="6">
        <f t="shared" si="6"/>
        <v>3.6312443591478348E-4</v>
      </c>
      <c r="D129" s="237">
        <v>9.2189999999999994</v>
      </c>
      <c r="E129" s="6">
        <f t="shared" si="7"/>
        <v>3.3079255657543047E-3</v>
      </c>
      <c r="F129" s="237">
        <v>0.121</v>
      </c>
      <c r="G129" s="6">
        <f t="shared" si="8"/>
        <v>4.4799715651391571E-5</v>
      </c>
      <c r="H129" s="6">
        <f t="shared" si="9"/>
        <v>-0.98687493220522837</v>
      </c>
      <c r="I129" s="6">
        <f t="shared" si="5"/>
        <v>-0.90749235474006118</v>
      </c>
      <c r="J129" s="21"/>
    </row>
    <row r="130" spans="1:10" x14ac:dyDescent="0.35">
      <c r="A130" s="20" t="s">
        <v>146</v>
      </c>
      <c r="B130" s="237">
        <v>0.23699999999999999</v>
      </c>
      <c r="C130" s="6">
        <f t="shared" si="6"/>
        <v>6.5795482654284164E-5</v>
      </c>
      <c r="D130" s="237">
        <v>5.0000000000000001E-3</v>
      </c>
      <c r="E130" s="6">
        <f t="shared" si="7"/>
        <v>1.7940804673794905E-6</v>
      </c>
      <c r="F130" s="237">
        <v>0.12</v>
      </c>
      <c r="G130" s="6">
        <f t="shared" si="8"/>
        <v>4.442947006749577E-5</v>
      </c>
      <c r="H130" s="6">
        <f t="shared" si="9"/>
        <v>23</v>
      </c>
      <c r="I130" s="6">
        <f t="shared" si="5"/>
        <v>-0.49367088607594933</v>
      </c>
      <c r="J130" s="21"/>
    </row>
    <row r="131" spans="1:10" x14ac:dyDescent="0.35">
      <c r="A131" s="20" t="s">
        <v>150</v>
      </c>
      <c r="B131" s="237">
        <v>9.9000000000000005E-2</v>
      </c>
      <c r="C131" s="6">
        <f t="shared" si="6"/>
        <v>2.748418895685288E-5</v>
      </c>
      <c r="D131" s="237">
        <v>2.7E-2</v>
      </c>
      <c r="E131" s="6">
        <f t="shared" si="7"/>
        <v>9.6880345238492499E-6</v>
      </c>
      <c r="F131" s="237">
        <v>0.11700000000000001</v>
      </c>
      <c r="G131" s="6">
        <f t="shared" si="8"/>
        <v>4.331873331580838E-5</v>
      </c>
      <c r="H131" s="6">
        <f t="shared" si="9"/>
        <v>3.3333333333333339</v>
      </c>
      <c r="I131" s="6">
        <f t="shared" si="5"/>
        <v>0.18181818181818188</v>
      </c>
      <c r="J131" s="21"/>
    </row>
    <row r="132" spans="1:10" x14ac:dyDescent="0.35">
      <c r="A132" s="20" t="s">
        <v>229</v>
      </c>
      <c r="B132" s="237">
        <v>3.4449999999999998</v>
      </c>
      <c r="C132" s="6">
        <f t="shared" si="6"/>
        <v>9.5639425208442588E-4</v>
      </c>
      <c r="D132" s="237">
        <v>9.0999999999999998E-2</v>
      </c>
      <c r="E132" s="6">
        <f t="shared" si="7"/>
        <v>3.2652264506306728E-5</v>
      </c>
      <c r="F132" s="237">
        <v>0.114</v>
      </c>
      <c r="G132" s="6">
        <f t="shared" si="8"/>
        <v>4.2207996564120984E-5</v>
      </c>
      <c r="H132" s="6">
        <f t="shared" ref="H132:H195" si="10">(F132/D132)-1</f>
        <v>0.25274725274725274</v>
      </c>
      <c r="I132" s="6">
        <f t="shared" ref="I132:I195" si="11">(F132/B132)-1</f>
        <v>-0.96690856313497819</v>
      </c>
      <c r="J132" s="21"/>
    </row>
    <row r="133" spans="1:10" x14ac:dyDescent="0.35">
      <c r="A133" s="20" t="s">
        <v>225</v>
      </c>
      <c r="B133" s="237">
        <v>5.91</v>
      </c>
      <c r="C133" s="6">
        <f t="shared" ref="C133:C196" si="12">B133/$B$228</f>
        <v>1.6407227953030355E-3</v>
      </c>
      <c r="D133" s="237">
        <v>6.5490000000000004</v>
      </c>
      <c r="E133" s="6">
        <f t="shared" ref="E133:E196" si="13">D133/$D$228</f>
        <v>2.3498865961736567E-3</v>
      </c>
      <c r="F133" s="237">
        <v>0.11</v>
      </c>
      <c r="G133" s="6">
        <f t="shared" ref="G133:G196" si="14">F133/$F$228</f>
        <v>4.0727014228537793E-5</v>
      </c>
      <c r="H133" s="6">
        <f t="shared" si="10"/>
        <v>-0.9832035425255764</v>
      </c>
      <c r="I133" s="6">
        <f t="shared" si="11"/>
        <v>-0.9813874788494078</v>
      </c>
      <c r="J133" s="21"/>
    </row>
    <row r="134" spans="1:10" x14ac:dyDescent="0.35">
      <c r="A134" s="20" t="s">
        <v>22</v>
      </c>
      <c r="B134" s="237">
        <v>0.05</v>
      </c>
      <c r="C134" s="6">
        <f t="shared" si="12"/>
        <v>1.388090351356206E-5</v>
      </c>
      <c r="D134" s="237">
        <v>0.223</v>
      </c>
      <c r="E134" s="6">
        <f t="shared" si="13"/>
        <v>8.0015988845125275E-5</v>
      </c>
      <c r="F134" s="237">
        <v>0.107</v>
      </c>
      <c r="G134" s="6">
        <f t="shared" si="14"/>
        <v>3.9616277476850397E-5</v>
      </c>
      <c r="H134" s="6">
        <f t="shared" si="10"/>
        <v>-0.52017937219730936</v>
      </c>
      <c r="I134" s="6">
        <f t="shared" si="11"/>
        <v>1.1399999999999997</v>
      </c>
      <c r="J134" s="21"/>
    </row>
    <row r="135" spans="1:10" x14ac:dyDescent="0.35">
      <c r="A135" s="20" t="s">
        <v>128</v>
      </c>
      <c r="B135" s="237">
        <v>0.46800000000000003</v>
      </c>
      <c r="C135" s="6">
        <f t="shared" si="12"/>
        <v>1.2992525688694089E-4</v>
      </c>
      <c r="D135" s="237">
        <v>0.249</v>
      </c>
      <c r="E135" s="6">
        <f t="shared" si="13"/>
        <v>8.9345207275498637E-5</v>
      </c>
      <c r="F135" s="237">
        <v>9.1999999999999998E-2</v>
      </c>
      <c r="G135" s="6">
        <f t="shared" si="14"/>
        <v>3.4062593718413422E-5</v>
      </c>
      <c r="H135" s="6">
        <f t="shared" si="10"/>
        <v>-0.63052208835341372</v>
      </c>
      <c r="I135" s="6">
        <f t="shared" si="11"/>
        <v>-0.80341880341880345</v>
      </c>
      <c r="J135" s="21"/>
    </row>
    <row r="136" spans="1:10" x14ac:dyDescent="0.35">
      <c r="A136" s="20" t="s">
        <v>183</v>
      </c>
      <c r="B136" s="237">
        <v>0.36499999999999999</v>
      </c>
      <c r="C136" s="6">
        <f t="shared" si="12"/>
        <v>1.0133059564900303E-4</v>
      </c>
      <c r="D136" s="237">
        <v>0.128</v>
      </c>
      <c r="E136" s="6">
        <f t="shared" si="13"/>
        <v>4.5928459964914957E-5</v>
      </c>
      <c r="F136" s="237">
        <v>0.09</v>
      </c>
      <c r="G136" s="6">
        <f t="shared" si="14"/>
        <v>3.3322102550621827E-5</v>
      </c>
      <c r="H136" s="6">
        <f t="shared" si="10"/>
        <v>-0.296875</v>
      </c>
      <c r="I136" s="6">
        <f t="shared" si="11"/>
        <v>-0.75342465753424659</v>
      </c>
      <c r="J136" s="21"/>
    </row>
    <row r="137" spans="1:10" x14ac:dyDescent="0.35">
      <c r="A137" s="20" t="s">
        <v>159</v>
      </c>
      <c r="B137" s="237">
        <v>9.2999999999999999E-2</v>
      </c>
      <c r="C137" s="6">
        <f t="shared" si="12"/>
        <v>2.5818480535225431E-5</v>
      </c>
      <c r="D137" s="237">
        <v>0.152</v>
      </c>
      <c r="E137" s="6">
        <f t="shared" si="13"/>
        <v>5.454004620833651E-5</v>
      </c>
      <c r="F137" s="237">
        <v>8.4000000000000005E-2</v>
      </c>
      <c r="G137" s="6">
        <f t="shared" si="14"/>
        <v>3.1100629047247041E-5</v>
      </c>
      <c r="H137" s="6">
        <f t="shared" si="10"/>
        <v>-0.44736842105263153</v>
      </c>
      <c r="I137" s="6">
        <f t="shared" si="11"/>
        <v>-9.6774193548387011E-2</v>
      </c>
      <c r="J137" s="21"/>
    </row>
    <row r="138" spans="1:10" x14ac:dyDescent="0.35">
      <c r="A138" s="20" t="s">
        <v>247</v>
      </c>
      <c r="B138" s="237">
        <v>0.191</v>
      </c>
      <c r="C138" s="6">
        <f t="shared" si="12"/>
        <v>5.3025051421807067E-5</v>
      </c>
      <c r="D138" s="237">
        <v>0.05</v>
      </c>
      <c r="E138" s="6">
        <f t="shared" si="13"/>
        <v>1.7940804673794906E-5</v>
      </c>
      <c r="F138" s="237">
        <v>7.8E-2</v>
      </c>
      <c r="G138" s="6">
        <f t="shared" si="14"/>
        <v>2.8879155543872252E-5</v>
      </c>
      <c r="H138" s="6">
        <f t="shared" si="10"/>
        <v>0.55999999999999983</v>
      </c>
      <c r="I138" s="6">
        <f t="shared" si="11"/>
        <v>-0.59162303664921467</v>
      </c>
      <c r="J138" s="21"/>
    </row>
    <row r="139" spans="1:10" x14ac:dyDescent="0.35">
      <c r="A139" s="20" t="s">
        <v>137</v>
      </c>
      <c r="B139" s="237">
        <v>1.2E-2</v>
      </c>
      <c r="C139" s="6">
        <f t="shared" si="12"/>
        <v>3.3314168432548944E-6</v>
      </c>
      <c r="D139" s="237">
        <v>0.06</v>
      </c>
      <c r="E139" s="6">
        <f t="shared" si="13"/>
        <v>2.1528965608553885E-5</v>
      </c>
      <c r="F139" s="237">
        <v>7.0999999999999994E-2</v>
      </c>
      <c r="G139" s="6">
        <f t="shared" si="14"/>
        <v>2.6287436456601662E-5</v>
      </c>
      <c r="H139" s="6">
        <f t="shared" si="10"/>
        <v>0.18333333333333335</v>
      </c>
      <c r="I139" s="6">
        <f t="shared" si="11"/>
        <v>4.9166666666666661</v>
      </c>
      <c r="J139" s="21"/>
    </row>
    <row r="140" spans="1:10" x14ac:dyDescent="0.35">
      <c r="A140" s="20" t="s">
        <v>189</v>
      </c>
      <c r="B140" s="237">
        <v>0.76500000000000001</v>
      </c>
      <c r="C140" s="6">
        <f t="shared" si="12"/>
        <v>2.1237782375749953E-4</v>
      </c>
      <c r="D140" s="237">
        <v>54.08</v>
      </c>
      <c r="E140" s="6">
        <f t="shared" si="13"/>
        <v>1.940477433517657E-2</v>
      </c>
      <c r="F140" s="237">
        <v>6.7000000000000004E-2</v>
      </c>
      <c r="G140" s="6">
        <f t="shared" si="14"/>
        <v>2.4806454121018475E-5</v>
      </c>
      <c r="H140" s="6">
        <f t="shared" si="10"/>
        <v>-0.9987610946745562</v>
      </c>
      <c r="I140" s="6">
        <f t="shared" si="11"/>
        <v>-0.91241830065359475</v>
      </c>
      <c r="J140" s="21"/>
    </row>
    <row r="141" spans="1:10" x14ac:dyDescent="0.35">
      <c r="A141" s="20" t="s">
        <v>236</v>
      </c>
      <c r="B141" s="237">
        <v>0.17699999999999999</v>
      </c>
      <c r="C141" s="6">
        <f t="shared" si="12"/>
        <v>4.9138398438009687E-5</v>
      </c>
      <c r="D141" s="237">
        <v>0.126</v>
      </c>
      <c r="E141" s="6">
        <f t="shared" si="13"/>
        <v>4.5210827777963161E-5</v>
      </c>
      <c r="F141" s="237">
        <v>6.7000000000000004E-2</v>
      </c>
      <c r="G141" s="6">
        <f t="shared" si="14"/>
        <v>2.4806454121018475E-5</v>
      </c>
      <c r="H141" s="6">
        <f t="shared" si="10"/>
        <v>-0.46825396825396826</v>
      </c>
      <c r="I141" s="6">
        <f t="shared" si="11"/>
        <v>-0.62146892655367225</v>
      </c>
      <c r="J141" s="21"/>
    </row>
    <row r="142" spans="1:10" x14ac:dyDescent="0.35">
      <c r="A142" s="20" t="s">
        <v>6</v>
      </c>
      <c r="B142" s="237">
        <v>0.26800000000000002</v>
      </c>
      <c r="C142" s="6">
        <f t="shared" si="12"/>
        <v>7.4401642832692643E-5</v>
      </c>
      <c r="D142" s="237">
        <v>0.379</v>
      </c>
      <c r="E142" s="6">
        <f t="shared" si="13"/>
        <v>1.3599129942736538E-4</v>
      </c>
      <c r="F142" s="237">
        <v>0.06</v>
      </c>
      <c r="G142" s="6">
        <f t="shared" si="14"/>
        <v>2.2214735033747885E-5</v>
      </c>
      <c r="H142" s="6">
        <f t="shared" si="10"/>
        <v>-0.84168865435356199</v>
      </c>
      <c r="I142" s="6">
        <f t="shared" si="11"/>
        <v>-0.77611940298507465</v>
      </c>
      <c r="J142" s="21"/>
    </row>
    <row r="143" spans="1:10" x14ac:dyDescent="0.35">
      <c r="A143" s="20" t="s">
        <v>34</v>
      </c>
      <c r="B143" s="237"/>
      <c r="C143" s="6">
        <f t="shared" si="12"/>
        <v>0</v>
      </c>
      <c r="D143" s="237"/>
      <c r="E143" s="6">
        <f t="shared" si="13"/>
        <v>0</v>
      </c>
      <c r="F143" s="237">
        <v>5.8000000000000003E-2</v>
      </c>
      <c r="G143" s="6">
        <f t="shared" si="14"/>
        <v>2.147424386595629E-5</v>
      </c>
      <c r="H143" s="43" t="s">
        <v>318</v>
      </c>
      <c r="I143" s="43" t="s">
        <v>318</v>
      </c>
      <c r="J143" s="21"/>
    </row>
    <row r="144" spans="1:10" x14ac:dyDescent="0.35">
      <c r="A144" s="20" t="s">
        <v>228</v>
      </c>
      <c r="B144" s="237">
        <v>1.0999999999999999E-2</v>
      </c>
      <c r="C144" s="6">
        <f t="shared" si="12"/>
        <v>3.0537987729836531E-6</v>
      </c>
      <c r="D144" s="237">
        <v>4.3999999999999997E-2</v>
      </c>
      <c r="E144" s="6">
        <f t="shared" si="13"/>
        <v>1.5787908112939518E-5</v>
      </c>
      <c r="F144" s="237">
        <v>5.6000000000000001E-2</v>
      </c>
      <c r="G144" s="6">
        <f t="shared" si="14"/>
        <v>2.0733752698164694E-5</v>
      </c>
      <c r="H144" s="6">
        <f t="shared" si="10"/>
        <v>0.27272727272727293</v>
      </c>
      <c r="I144" s="6">
        <f t="shared" si="11"/>
        <v>4.0909090909090917</v>
      </c>
      <c r="J144" s="21"/>
    </row>
    <row r="145" spans="1:10" x14ac:dyDescent="0.35">
      <c r="A145" s="20" t="s">
        <v>75</v>
      </c>
      <c r="B145" s="237">
        <v>4.3120000000000003</v>
      </c>
      <c r="C145" s="6">
        <f t="shared" si="12"/>
        <v>1.197089119009592E-3</v>
      </c>
      <c r="D145" s="237">
        <v>2.8000000000000001E-2</v>
      </c>
      <c r="E145" s="6">
        <f t="shared" si="13"/>
        <v>1.0046850617325147E-5</v>
      </c>
      <c r="F145" s="237">
        <v>5.3999999999999999E-2</v>
      </c>
      <c r="G145" s="6">
        <f t="shared" si="14"/>
        <v>1.9993261530373096E-5</v>
      </c>
      <c r="H145" s="6">
        <f t="shared" si="10"/>
        <v>0.9285714285714286</v>
      </c>
      <c r="I145" s="6">
        <f t="shared" si="11"/>
        <v>-0.98747680890538037</v>
      </c>
      <c r="J145" s="21"/>
    </row>
    <row r="146" spans="1:10" x14ac:dyDescent="0.35">
      <c r="A146" s="20" t="s">
        <v>208</v>
      </c>
      <c r="B146" s="237">
        <v>8.6999999999999994E-2</v>
      </c>
      <c r="C146" s="6">
        <f t="shared" si="12"/>
        <v>2.4152772113597981E-5</v>
      </c>
      <c r="D146" s="237">
        <v>8.0000000000000002E-3</v>
      </c>
      <c r="E146" s="6">
        <f t="shared" si="13"/>
        <v>2.8705287478071848E-6</v>
      </c>
      <c r="F146" s="237">
        <v>5.2999999999999999E-2</v>
      </c>
      <c r="G146" s="6">
        <f t="shared" si="14"/>
        <v>1.9623015946477298E-5</v>
      </c>
      <c r="H146" s="6">
        <f t="shared" si="10"/>
        <v>5.625</v>
      </c>
      <c r="I146" s="6">
        <f t="shared" si="11"/>
        <v>-0.39080459770114939</v>
      </c>
      <c r="J146" s="21"/>
    </row>
    <row r="147" spans="1:10" x14ac:dyDescent="0.35">
      <c r="A147" s="20" t="s">
        <v>126</v>
      </c>
      <c r="B147" s="237">
        <v>0</v>
      </c>
      <c r="C147" s="6">
        <f t="shared" si="12"/>
        <v>0</v>
      </c>
      <c r="D147" s="237">
        <v>0</v>
      </c>
      <c r="E147" s="6">
        <f t="shared" si="13"/>
        <v>0</v>
      </c>
      <c r="F147" s="237">
        <v>0.05</v>
      </c>
      <c r="G147" s="6">
        <f t="shared" si="14"/>
        <v>1.8512279194789905E-5</v>
      </c>
      <c r="H147" s="43" t="s">
        <v>318</v>
      </c>
      <c r="I147" s="43" t="s">
        <v>318</v>
      </c>
      <c r="J147" s="21"/>
    </row>
    <row r="148" spans="1:10" x14ac:dyDescent="0.35">
      <c r="A148" s="20" t="s">
        <v>256</v>
      </c>
      <c r="B148" s="237">
        <v>0.127</v>
      </c>
      <c r="C148" s="6">
        <f t="shared" si="12"/>
        <v>3.5257494924447635E-5</v>
      </c>
      <c r="D148" s="237">
        <v>0.108</v>
      </c>
      <c r="E148" s="6">
        <f t="shared" si="13"/>
        <v>3.8752138095396999E-5</v>
      </c>
      <c r="F148" s="237">
        <v>4.8000000000000001E-2</v>
      </c>
      <c r="G148" s="6">
        <f t="shared" si="14"/>
        <v>1.777178802699831E-5</v>
      </c>
      <c r="H148" s="6">
        <f t="shared" si="10"/>
        <v>-0.55555555555555558</v>
      </c>
      <c r="I148" s="6">
        <f t="shared" si="11"/>
        <v>-0.62204724409448819</v>
      </c>
      <c r="J148" s="21"/>
    </row>
    <row r="149" spans="1:10" x14ac:dyDescent="0.35">
      <c r="A149" s="20" t="s">
        <v>144</v>
      </c>
      <c r="B149" s="237">
        <v>1.9E-2</v>
      </c>
      <c r="C149" s="6">
        <f t="shared" si="12"/>
        <v>5.2747433351535822E-6</v>
      </c>
      <c r="D149" s="237">
        <v>5.2999999999999999E-2</v>
      </c>
      <c r="E149" s="6">
        <f t="shared" si="13"/>
        <v>1.9017252954222599E-5</v>
      </c>
      <c r="F149" s="237">
        <v>4.3999999999999997E-2</v>
      </c>
      <c r="G149" s="6">
        <f t="shared" si="14"/>
        <v>1.6290805691415116E-5</v>
      </c>
      <c r="H149" s="6">
        <f t="shared" si="10"/>
        <v>-0.16981132075471705</v>
      </c>
      <c r="I149" s="6">
        <f t="shared" si="11"/>
        <v>1.3157894736842106</v>
      </c>
      <c r="J149" s="21"/>
    </row>
    <row r="150" spans="1:10" x14ac:dyDescent="0.35">
      <c r="A150" s="20" t="s">
        <v>59</v>
      </c>
      <c r="B150" s="237">
        <v>0</v>
      </c>
      <c r="C150" s="6">
        <f t="shared" si="12"/>
        <v>0</v>
      </c>
      <c r="D150" s="237">
        <v>0.123</v>
      </c>
      <c r="E150" s="6">
        <f t="shared" si="13"/>
        <v>4.4134379497535469E-5</v>
      </c>
      <c r="F150" s="237">
        <v>4.2999999999999997E-2</v>
      </c>
      <c r="G150" s="6">
        <f t="shared" si="14"/>
        <v>1.5920560107519318E-5</v>
      </c>
      <c r="H150" s="6">
        <f t="shared" si="10"/>
        <v>-0.65040650406504064</v>
      </c>
      <c r="I150" s="43" t="s">
        <v>318</v>
      </c>
      <c r="J150" s="21"/>
    </row>
    <row r="151" spans="1:10" x14ac:dyDescent="0.35">
      <c r="A151" s="20" t="s">
        <v>145</v>
      </c>
      <c r="B151" s="237">
        <v>0.13500000000000001</v>
      </c>
      <c r="C151" s="6">
        <f t="shared" si="12"/>
        <v>3.7478439486617565E-5</v>
      </c>
      <c r="D151" s="237">
        <v>4.1000000000000002E-2</v>
      </c>
      <c r="E151" s="6">
        <f t="shared" si="13"/>
        <v>1.4711459832511824E-5</v>
      </c>
      <c r="F151" s="237">
        <v>4.1000000000000002E-2</v>
      </c>
      <c r="G151" s="6">
        <f t="shared" si="14"/>
        <v>1.5180068939727723E-5</v>
      </c>
      <c r="H151" s="6">
        <f t="shared" si="10"/>
        <v>0</v>
      </c>
      <c r="I151" s="6">
        <f t="shared" si="11"/>
        <v>-0.6962962962962963</v>
      </c>
      <c r="J151" s="21"/>
    </row>
    <row r="152" spans="1:10" x14ac:dyDescent="0.35">
      <c r="A152" s="20" t="s">
        <v>237</v>
      </c>
      <c r="B152" s="237">
        <v>3.5000000000000003E-2</v>
      </c>
      <c r="C152" s="6">
        <f t="shared" si="12"/>
        <v>9.7166324594934428E-6</v>
      </c>
      <c r="D152" s="237">
        <v>2.1999999999999999E-2</v>
      </c>
      <c r="E152" s="6">
        <f t="shared" si="13"/>
        <v>7.8939540564697589E-6</v>
      </c>
      <c r="F152" s="237">
        <v>3.9E-2</v>
      </c>
      <c r="G152" s="6">
        <f t="shared" si="14"/>
        <v>1.4439577771936126E-5</v>
      </c>
      <c r="H152" s="6">
        <f t="shared" si="10"/>
        <v>0.77272727272727293</v>
      </c>
      <c r="I152" s="6">
        <f t="shared" si="11"/>
        <v>0.1142857142857141</v>
      </c>
      <c r="J152" s="21"/>
    </row>
    <row r="153" spans="1:10" x14ac:dyDescent="0.35">
      <c r="A153" s="20" t="s">
        <v>180</v>
      </c>
      <c r="B153" s="237">
        <v>8.7999999999999995E-2</v>
      </c>
      <c r="C153" s="6">
        <f t="shared" si="12"/>
        <v>2.4430390183869225E-5</v>
      </c>
      <c r="D153" s="237">
        <v>0</v>
      </c>
      <c r="E153" s="6">
        <f t="shared" si="13"/>
        <v>0</v>
      </c>
      <c r="F153" s="237">
        <v>3.4000000000000002E-2</v>
      </c>
      <c r="G153" s="6">
        <f t="shared" si="14"/>
        <v>1.2588349852457136E-5</v>
      </c>
      <c r="H153" s="43" t="s">
        <v>318</v>
      </c>
      <c r="I153" s="6">
        <f t="shared" si="11"/>
        <v>-0.61363636363636354</v>
      </c>
      <c r="J153" s="21"/>
    </row>
    <row r="154" spans="1:10" x14ac:dyDescent="0.35">
      <c r="A154" s="20" t="s">
        <v>231</v>
      </c>
      <c r="B154" s="237">
        <v>9.9000000000000005E-2</v>
      </c>
      <c r="C154" s="6">
        <f t="shared" si="12"/>
        <v>2.748418895685288E-5</v>
      </c>
      <c r="D154" s="237">
        <v>4.1000000000000002E-2</v>
      </c>
      <c r="E154" s="6">
        <f t="shared" si="13"/>
        <v>1.4711459832511824E-5</v>
      </c>
      <c r="F154" s="237">
        <v>3.3000000000000002E-2</v>
      </c>
      <c r="G154" s="6">
        <f t="shared" si="14"/>
        <v>1.2218104268561339E-5</v>
      </c>
      <c r="H154" s="6">
        <f t="shared" si="10"/>
        <v>-0.19512195121951215</v>
      </c>
      <c r="I154" s="6">
        <f t="shared" si="11"/>
        <v>-0.66666666666666674</v>
      </c>
      <c r="J154" s="21"/>
    </row>
    <row r="155" spans="1:10" x14ac:dyDescent="0.35">
      <c r="A155" s="20" t="s">
        <v>24</v>
      </c>
      <c r="B155" s="237">
        <v>6.0000000000000001E-3</v>
      </c>
      <c r="C155" s="6">
        <f t="shared" si="12"/>
        <v>1.6657084216274472E-6</v>
      </c>
      <c r="D155" s="237">
        <v>7.0999999999999994E-2</v>
      </c>
      <c r="E155" s="6">
        <f t="shared" si="13"/>
        <v>2.5475942636788764E-5</v>
      </c>
      <c r="F155" s="237">
        <v>3.1E-2</v>
      </c>
      <c r="G155" s="6">
        <f t="shared" si="14"/>
        <v>1.1477613100769742E-5</v>
      </c>
      <c r="H155" s="6">
        <f t="shared" si="10"/>
        <v>-0.56338028169014076</v>
      </c>
      <c r="I155" s="6">
        <f t="shared" si="11"/>
        <v>4.166666666666667</v>
      </c>
      <c r="J155" s="21"/>
    </row>
    <row r="156" spans="1:10" x14ac:dyDescent="0.35">
      <c r="A156" s="20" t="s">
        <v>117</v>
      </c>
      <c r="B156" s="237">
        <v>1.02</v>
      </c>
      <c r="C156" s="6">
        <f t="shared" si="12"/>
        <v>2.83170431676666E-4</v>
      </c>
      <c r="D156" s="237">
        <v>0.52600000000000002</v>
      </c>
      <c r="E156" s="6">
        <f t="shared" si="13"/>
        <v>1.887372651683224E-4</v>
      </c>
      <c r="F156" s="237">
        <v>3.1E-2</v>
      </c>
      <c r="G156" s="6">
        <f t="shared" si="14"/>
        <v>1.1477613100769742E-5</v>
      </c>
      <c r="H156" s="6">
        <f t="shared" si="10"/>
        <v>-0.94106463878326996</v>
      </c>
      <c r="I156" s="6">
        <f t="shared" si="11"/>
        <v>-0.9696078431372549</v>
      </c>
      <c r="J156" s="21"/>
    </row>
    <row r="157" spans="1:10" x14ac:dyDescent="0.35">
      <c r="A157" s="20" t="s">
        <v>166</v>
      </c>
      <c r="B157" s="237">
        <v>7.0000000000000001E-3</v>
      </c>
      <c r="C157" s="6">
        <f t="shared" si="12"/>
        <v>1.9433264918986886E-6</v>
      </c>
      <c r="D157" s="237"/>
      <c r="E157" s="6">
        <f t="shared" si="13"/>
        <v>0</v>
      </c>
      <c r="F157" s="237">
        <v>2.5999999999999999E-2</v>
      </c>
      <c r="G157" s="6">
        <f t="shared" si="14"/>
        <v>9.6263851812907502E-6</v>
      </c>
      <c r="H157" s="43" t="s">
        <v>318</v>
      </c>
      <c r="I157" s="6">
        <f t="shared" si="11"/>
        <v>2.714285714285714</v>
      </c>
      <c r="J157" s="21"/>
    </row>
    <row r="158" spans="1:10" x14ac:dyDescent="0.35">
      <c r="A158" s="20" t="s">
        <v>40</v>
      </c>
      <c r="B158" s="237"/>
      <c r="C158" s="6">
        <f t="shared" si="12"/>
        <v>0</v>
      </c>
      <c r="D158" s="237"/>
      <c r="E158" s="6">
        <f t="shared" si="13"/>
        <v>0</v>
      </c>
      <c r="F158" s="237">
        <v>2.5000000000000001E-2</v>
      </c>
      <c r="G158" s="6">
        <f t="shared" si="14"/>
        <v>9.2561395973949526E-6</v>
      </c>
      <c r="H158" s="43" t="s">
        <v>318</v>
      </c>
      <c r="I158" s="43" t="s">
        <v>318</v>
      </c>
      <c r="J158" s="21"/>
    </row>
    <row r="159" spans="1:10" x14ac:dyDescent="0.35">
      <c r="A159" s="20" t="s">
        <v>90</v>
      </c>
      <c r="B159" s="237">
        <v>1E-3</v>
      </c>
      <c r="C159" s="6">
        <f t="shared" si="12"/>
        <v>2.7761807027124119E-7</v>
      </c>
      <c r="D159" s="237">
        <v>1E-3</v>
      </c>
      <c r="E159" s="6">
        <f t="shared" si="13"/>
        <v>3.588160934758981E-7</v>
      </c>
      <c r="F159" s="237">
        <v>2.4E-2</v>
      </c>
      <c r="G159" s="6">
        <f t="shared" si="14"/>
        <v>8.8858940134991549E-6</v>
      </c>
      <c r="H159" s="6">
        <f t="shared" si="10"/>
        <v>23</v>
      </c>
      <c r="I159" s="6">
        <f t="shared" si="11"/>
        <v>23</v>
      </c>
      <c r="J159" s="21"/>
    </row>
    <row r="160" spans="1:10" x14ac:dyDescent="0.35">
      <c r="A160" s="20" t="s">
        <v>209</v>
      </c>
      <c r="B160" s="237">
        <v>5.0000000000000001E-3</v>
      </c>
      <c r="C160" s="6">
        <f t="shared" si="12"/>
        <v>1.3880903513562059E-6</v>
      </c>
      <c r="D160" s="237">
        <v>4.2000000000000003E-2</v>
      </c>
      <c r="E160" s="6">
        <f t="shared" si="13"/>
        <v>1.5070275925987721E-5</v>
      </c>
      <c r="F160" s="237">
        <v>2.3E-2</v>
      </c>
      <c r="G160" s="6">
        <f t="shared" si="14"/>
        <v>8.5156484296033556E-6</v>
      </c>
      <c r="H160" s="6">
        <f t="shared" si="10"/>
        <v>-0.45238095238095244</v>
      </c>
      <c r="I160" s="6">
        <f t="shared" si="11"/>
        <v>3.5999999999999996</v>
      </c>
      <c r="J160" s="21"/>
    </row>
    <row r="161" spans="1:10" x14ac:dyDescent="0.35">
      <c r="A161" s="20" t="s">
        <v>83</v>
      </c>
      <c r="B161" s="237"/>
      <c r="C161" s="6">
        <f t="shared" si="12"/>
        <v>0</v>
      </c>
      <c r="D161" s="237"/>
      <c r="E161" s="6">
        <f t="shared" si="13"/>
        <v>0</v>
      </c>
      <c r="F161" s="237">
        <v>2.1999999999999999E-2</v>
      </c>
      <c r="G161" s="6">
        <f t="shared" si="14"/>
        <v>8.145402845707558E-6</v>
      </c>
      <c r="H161" s="43" t="s">
        <v>318</v>
      </c>
      <c r="I161" s="43" t="s">
        <v>318</v>
      </c>
      <c r="J161" s="21"/>
    </row>
    <row r="162" spans="1:10" x14ac:dyDescent="0.35">
      <c r="A162" s="20" t="s">
        <v>174</v>
      </c>
      <c r="B162" s="237">
        <v>0.09</v>
      </c>
      <c r="C162" s="6">
        <f t="shared" si="12"/>
        <v>2.4985626324411706E-5</v>
      </c>
      <c r="D162" s="237">
        <v>7.0000000000000001E-3</v>
      </c>
      <c r="E162" s="6">
        <f t="shared" si="13"/>
        <v>2.5117126543312868E-6</v>
      </c>
      <c r="F162" s="237">
        <v>1.9E-2</v>
      </c>
      <c r="G162" s="6">
        <f t="shared" si="14"/>
        <v>7.0346660940201634E-6</v>
      </c>
      <c r="H162" s="6">
        <f t="shared" si="10"/>
        <v>1.714285714285714</v>
      </c>
      <c r="I162" s="6">
        <f t="shared" si="11"/>
        <v>-0.78888888888888886</v>
      </c>
      <c r="J162" s="21"/>
    </row>
    <row r="163" spans="1:10" x14ac:dyDescent="0.35">
      <c r="A163" s="20" t="s">
        <v>238</v>
      </c>
      <c r="B163" s="237">
        <v>0.16400000000000001</v>
      </c>
      <c r="C163" s="6">
        <f t="shared" si="12"/>
        <v>4.5529363524483557E-5</v>
      </c>
      <c r="D163" s="237">
        <v>1.9750000000000001</v>
      </c>
      <c r="E163" s="6">
        <f t="shared" si="13"/>
        <v>7.0866178461489885E-4</v>
      </c>
      <c r="F163" s="237">
        <v>1.7999999999999999E-2</v>
      </c>
      <c r="G163" s="6">
        <f t="shared" si="14"/>
        <v>6.6644205101243649E-6</v>
      </c>
      <c r="H163" s="6">
        <f t="shared" si="10"/>
        <v>-0.99088607594936706</v>
      </c>
      <c r="I163" s="6">
        <f t="shared" si="11"/>
        <v>-0.8902439024390244</v>
      </c>
      <c r="J163" s="21"/>
    </row>
    <row r="164" spans="1:10" x14ac:dyDescent="0.35">
      <c r="A164" s="20" t="s">
        <v>188</v>
      </c>
      <c r="B164" s="237">
        <v>2E-3</v>
      </c>
      <c r="C164" s="6">
        <f t="shared" si="12"/>
        <v>5.5523614054248237E-7</v>
      </c>
      <c r="D164" s="237">
        <v>0.94099999999999995</v>
      </c>
      <c r="E164" s="6">
        <f t="shared" si="13"/>
        <v>3.3764594396082012E-4</v>
      </c>
      <c r="F164" s="237">
        <v>1.7000000000000001E-2</v>
      </c>
      <c r="G164" s="6">
        <f t="shared" si="14"/>
        <v>6.2941749262285681E-6</v>
      </c>
      <c r="H164" s="6">
        <f t="shared" si="10"/>
        <v>-0.98193411264612118</v>
      </c>
      <c r="I164" s="6">
        <f t="shared" si="11"/>
        <v>7.5</v>
      </c>
      <c r="J164" s="21"/>
    </row>
    <row r="165" spans="1:10" x14ac:dyDescent="0.35">
      <c r="A165" s="20" t="s">
        <v>226</v>
      </c>
      <c r="B165" s="237">
        <v>0.29599999999999999</v>
      </c>
      <c r="C165" s="6">
        <f t="shared" si="12"/>
        <v>8.2174948800287391E-5</v>
      </c>
      <c r="D165" s="237">
        <v>1.8160000000000001</v>
      </c>
      <c r="E165" s="6">
        <f t="shared" si="13"/>
        <v>6.5161002575223103E-4</v>
      </c>
      <c r="F165" s="237">
        <v>1.4E-2</v>
      </c>
      <c r="G165" s="6">
        <f t="shared" si="14"/>
        <v>5.1834381745411736E-6</v>
      </c>
      <c r="H165" s="6">
        <f t="shared" si="10"/>
        <v>-0.99229074889867841</v>
      </c>
      <c r="I165" s="6">
        <f t="shared" si="11"/>
        <v>-0.95270270270270274</v>
      </c>
      <c r="J165" s="21"/>
    </row>
    <row r="166" spans="1:10" x14ac:dyDescent="0.35">
      <c r="A166" s="20" t="s">
        <v>248</v>
      </c>
      <c r="B166" s="237">
        <v>6.0000000000000001E-3</v>
      </c>
      <c r="C166" s="6">
        <f t="shared" si="12"/>
        <v>1.6657084216274472E-6</v>
      </c>
      <c r="D166" s="237">
        <v>8.9999999999999993E-3</v>
      </c>
      <c r="E166" s="6">
        <f t="shared" si="13"/>
        <v>3.2293448412830827E-6</v>
      </c>
      <c r="F166" s="237">
        <v>1.4E-2</v>
      </c>
      <c r="G166" s="6">
        <f t="shared" si="14"/>
        <v>5.1834381745411736E-6</v>
      </c>
      <c r="H166" s="6">
        <f t="shared" si="10"/>
        <v>0.5555555555555558</v>
      </c>
      <c r="I166" s="6">
        <f t="shared" si="11"/>
        <v>1.3333333333333335</v>
      </c>
      <c r="J166" s="21"/>
    </row>
    <row r="167" spans="1:10" x14ac:dyDescent="0.35">
      <c r="A167" s="20" t="s">
        <v>240</v>
      </c>
      <c r="B167" s="237"/>
      <c r="C167" s="6">
        <f t="shared" si="12"/>
        <v>0</v>
      </c>
      <c r="D167" s="237">
        <v>7.5999999999999998E-2</v>
      </c>
      <c r="E167" s="6">
        <f t="shared" si="13"/>
        <v>2.7270023104168255E-5</v>
      </c>
      <c r="F167" s="237">
        <v>1.2999999999999999E-2</v>
      </c>
      <c r="G167" s="6">
        <f t="shared" si="14"/>
        <v>4.8131925906453751E-6</v>
      </c>
      <c r="H167" s="6">
        <f t="shared" si="10"/>
        <v>-0.82894736842105265</v>
      </c>
      <c r="I167" s="43" t="s">
        <v>318</v>
      </c>
      <c r="J167" s="21"/>
    </row>
    <row r="168" spans="1:10" x14ac:dyDescent="0.35">
      <c r="A168" s="20" t="s">
        <v>19</v>
      </c>
      <c r="B168" s="237">
        <v>0.05</v>
      </c>
      <c r="C168" s="6">
        <f t="shared" si="12"/>
        <v>1.388090351356206E-5</v>
      </c>
      <c r="D168" s="237">
        <v>3.0000000000000001E-3</v>
      </c>
      <c r="E168" s="6">
        <f t="shared" si="13"/>
        <v>1.0764482804276945E-6</v>
      </c>
      <c r="F168" s="237">
        <v>1.2E-2</v>
      </c>
      <c r="G168" s="6">
        <f t="shared" si="14"/>
        <v>4.4429470067495775E-6</v>
      </c>
      <c r="H168" s="6">
        <f t="shared" si="10"/>
        <v>3</v>
      </c>
      <c r="I168" s="6">
        <f t="shared" si="11"/>
        <v>-0.76</v>
      </c>
      <c r="J168" s="21"/>
    </row>
    <row r="169" spans="1:10" x14ac:dyDescent="0.35">
      <c r="A169" s="20" t="s">
        <v>242</v>
      </c>
      <c r="B169" s="237">
        <v>2.7E-2</v>
      </c>
      <c r="C169" s="6">
        <f t="shared" si="12"/>
        <v>7.4956878973235121E-6</v>
      </c>
      <c r="D169" s="237">
        <v>1.0999999999999999E-2</v>
      </c>
      <c r="E169" s="6">
        <f t="shared" si="13"/>
        <v>3.9469770282348794E-6</v>
      </c>
      <c r="F169" s="237">
        <v>1.2E-2</v>
      </c>
      <c r="G169" s="6">
        <f t="shared" si="14"/>
        <v>4.4429470067495775E-6</v>
      </c>
      <c r="H169" s="6">
        <f t="shared" si="10"/>
        <v>9.090909090909105E-2</v>
      </c>
      <c r="I169" s="6">
        <f t="shared" si="11"/>
        <v>-0.55555555555555558</v>
      </c>
      <c r="J169" s="21"/>
    </row>
    <row r="170" spans="1:10" x14ac:dyDescent="0.35">
      <c r="A170" s="20" t="s">
        <v>139</v>
      </c>
      <c r="B170" s="237">
        <v>0.78600000000000003</v>
      </c>
      <c r="C170" s="6">
        <f t="shared" si="12"/>
        <v>2.1820780323319558E-4</v>
      </c>
      <c r="D170" s="237">
        <v>0.19500000000000001</v>
      </c>
      <c r="E170" s="6">
        <f t="shared" si="13"/>
        <v>6.9969138227800131E-5</v>
      </c>
      <c r="F170" s="237">
        <v>0.01</v>
      </c>
      <c r="G170" s="6">
        <f t="shared" si="14"/>
        <v>3.7024558389579809E-6</v>
      </c>
      <c r="H170" s="6">
        <f t="shared" si="10"/>
        <v>-0.94871794871794868</v>
      </c>
      <c r="I170" s="6">
        <f t="shared" si="11"/>
        <v>-0.98727735368956748</v>
      </c>
      <c r="J170" s="21"/>
    </row>
    <row r="171" spans="1:10" x14ac:dyDescent="0.35">
      <c r="A171" s="20" t="s">
        <v>110</v>
      </c>
      <c r="B171" s="237"/>
      <c r="C171" s="6">
        <f t="shared" si="12"/>
        <v>0</v>
      </c>
      <c r="D171" s="237"/>
      <c r="E171" s="6">
        <f t="shared" si="13"/>
        <v>0</v>
      </c>
      <c r="F171" s="237">
        <v>8.9999999999999993E-3</v>
      </c>
      <c r="G171" s="6">
        <f t="shared" si="14"/>
        <v>3.3322102550621825E-6</v>
      </c>
      <c r="H171" s="43" t="s">
        <v>318</v>
      </c>
      <c r="I171" s="43" t="s">
        <v>318</v>
      </c>
      <c r="J171" s="21"/>
    </row>
    <row r="172" spans="1:10" x14ac:dyDescent="0.35">
      <c r="A172" s="20" t="s">
        <v>136</v>
      </c>
      <c r="B172" s="237">
        <v>8.0000000000000002E-3</v>
      </c>
      <c r="C172" s="6">
        <f t="shared" si="12"/>
        <v>2.2209445621699295E-6</v>
      </c>
      <c r="D172" s="237">
        <v>2.8000000000000001E-2</v>
      </c>
      <c r="E172" s="6">
        <f t="shared" si="13"/>
        <v>1.0046850617325147E-5</v>
      </c>
      <c r="F172" s="237">
        <v>8.9999999999999993E-3</v>
      </c>
      <c r="G172" s="6">
        <f t="shared" si="14"/>
        <v>3.3322102550621825E-6</v>
      </c>
      <c r="H172" s="6">
        <f t="shared" si="10"/>
        <v>-0.6785714285714286</v>
      </c>
      <c r="I172" s="6">
        <f t="shared" si="11"/>
        <v>0.125</v>
      </c>
      <c r="J172" s="21"/>
    </row>
    <row r="173" spans="1:10" x14ac:dyDescent="0.35">
      <c r="A173" s="20" t="s">
        <v>233</v>
      </c>
      <c r="B173" s="237">
        <v>6.0000000000000001E-3</v>
      </c>
      <c r="C173" s="6">
        <f t="shared" si="12"/>
        <v>1.6657084216274472E-6</v>
      </c>
      <c r="D173" s="237"/>
      <c r="E173" s="6">
        <f t="shared" si="13"/>
        <v>0</v>
      </c>
      <c r="F173" s="237">
        <v>8.9999999999999993E-3</v>
      </c>
      <c r="G173" s="6">
        <f t="shared" si="14"/>
        <v>3.3322102550621825E-6</v>
      </c>
      <c r="H173" s="43" t="s">
        <v>318</v>
      </c>
      <c r="I173" s="6">
        <f t="shared" si="11"/>
        <v>0.49999999999999978</v>
      </c>
      <c r="J173" s="21"/>
    </row>
    <row r="174" spans="1:10" x14ac:dyDescent="0.35">
      <c r="A174" s="20" t="s">
        <v>88</v>
      </c>
      <c r="B174" s="237">
        <v>0.03</v>
      </c>
      <c r="C174" s="6">
        <f t="shared" si="12"/>
        <v>8.3285421081372353E-6</v>
      </c>
      <c r="D174" s="237">
        <v>2.1000000000000001E-2</v>
      </c>
      <c r="E174" s="6">
        <f t="shared" si="13"/>
        <v>7.5351379629938605E-6</v>
      </c>
      <c r="F174" s="237">
        <v>7.0000000000000001E-3</v>
      </c>
      <c r="G174" s="6">
        <f t="shared" si="14"/>
        <v>2.5917190872705868E-6</v>
      </c>
      <c r="H174" s="6">
        <f t="shared" si="10"/>
        <v>-0.66666666666666674</v>
      </c>
      <c r="I174" s="6">
        <f t="shared" si="11"/>
        <v>-0.76666666666666661</v>
      </c>
      <c r="J174" s="21"/>
    </row>
    <row r="175" spans="1:10" x14ac:dyDescent="0.35">
      <c r="A175" s="20" t="s">
        <v>96</v>
      </c>
      <c r="B175" s="237">
        <v>3.9E-2</v>
      </c>
      <c r="C175" s="6">
        <f t="shared" si="12"/>
        <v>1.0827104740578407E-5</v>
      </c>
      <c r="D175" s="237">
        <v>8.0000000000000002E-3</v>
      </c>
      <c r="E175" s="6">
        <f t="shared" si="13"/>
        <v>2.8705287478071848E-6</v>
      </c>
      <c r="F175" s="237">
        <v>6.0000000000000001E-3</v>
      </c>
      <c r="G175" s="6">
        <f t="shared" si="14"/>
        <v>2.2214735033747887E-6</v>
      </c>
      <c r="H175" s="6">
        <f t="shared" si="10"/>
        <v>-0.25</v>
      </c>
      <c r="I175" s="6">
        <f t="shared" si="11"/>
        <v>-0.84615384615384615</v>
      </c>
      <c r="J175" s="21"/>
    </row>
    <row r="176" spans="1:10" x14ac:dyDescent="0.35">
      <c r="A176" s="20" t="s">
        <v>73</v>
      </c>
      <c r="B176" s="237"/>
      <c r="C176" s="6">
        <f t="shared" si="12"/>
        <v>0</v>
      </c>
      <c r="D176" s="237">
        <v>5.0000000000000001E-3</v>
      </c>
      <c r="E176" s="6">
        <f t="shared" si="13"/>
        <v>1.7940804673794905E-6</v>
      </c>
      <c r="F176" s="237">
        <v>5.0000000000000001E-3</v>
      </c>
      <c r="G176" s="6">
        <f t="shared" si="14"/>
        <v>1.8512279194789905E-6</v>
      </c>
      <c r="H176" s="6">
        <f t="shared" si="10"/>
        <v>0</v>
      </c>
      <c r="I176" s="43" t="s">
        <v>318</v>
      </c>
      <c r="J176" s="21"/>
    </row>
    <row r="177" spans="1:10" x14ac:dyDescent="0.35">
      <c r="A177" s="20" t="s">
        <v>140</v>
      </c>
      <c r="B177" s="237"/>
      <c r="C177" s="6">
        <f t="shared" si="12"/>
        <v>0</v>
      </c>
      <c r="D177" s="237"/>
      <c r="E177" s="6">
        <f t="shared" si="13"/>
        <v>0</v>
      </c>
      <c r="F177" s="237">
        <v>5.0000000000000001E-3</v>
      </c>
      <c r="G177" s="6">
        <f t="shared" si="14"/>
        <v>1.8512279194789905E-6</v>
      </c>
      <c r="H177" s="43" t="s">
        <v>318</v>
      </c>
      <c r="I177" s="43" t="s">
        <v>318</v>
      </c>
      <c r="J177" s="21"/>
    </row>
    <row r="178" spans="1:10" x14ac:dyDescent="0.35">
      <c r="A178" s="20" t="s">
        <v>154</v>
      </c>
      <c r="B178" s="237"/>
      <c r="C178" s="6">
        <f t="shared" si="12"/>
        <v>0</v>
      </c>
      <c r="D178" s="237"/>
      <c r="E178" s="6">
        <f t="shared" si="13"/>
        <v>0</v>
      </c>
      <c r="F178" s="237">
        <v>5.0000000000000001E-3</v>
      </c>
      <c r="G178" s="6">
        <f t="shared" si="14"/>
        <v>1.8512279194789905E-6</v>
      </c>
      <c r="H178" s="43" t="s">
        <v>318</v>
      </c>
      <c r="I178" s="43" t="s">
        <v>318</v>
      </c>
      <c r="J178" s="21"/>
    </row>
    <row r="179" spans="1:10" x14ac:dyDescent="0.35">
      <c r="A179" s="20" t="s">
        <v>255</v>
      </c>
      <c r="B179" s="237">
        <v>8.9999999999999993E-3</v>
      </c>
      <c r="C179" s="6">
        <f t="shared" si="12"/>
        <v>2.4985626324411704E-6</v>
      </c>
      <c r="D179" s="237">
        <v>0</v>
      </c>
      <c r="E179" s="6">
        <f t="shared" si="13"/>
        <v>0</v>
      </c>
      <c r="F179" s="237">
        <v>5.0000000000000001E-3</v>
      </c>
      <c r="G179" s="6">
        <f t="shared" si="14"/>
        <v>1.8512279194789905E-6</v>
      </c>
      <c r="H179" s="43" t="s">
        <v>318</v>
      </c>
      <c r="I179" s="6">
        <f t="shared" si="11"/>
        <v>-0.44444444444444442</v>
      </c>
      <c r="J179" s="21"/>
    </row>
    <row r="180" spans="1:10" x14ac:dyDescent="0.35">
      <c r="A180" s="20" t="s">
        <v>156</v>
      </c>
      <c r="B180" s="237">
        <v>0</v>
      </c>
      <c r="C180" s="6">
        <f t="shared" si="12"/>
        <v>0</v>
      </c>
      <c r="D180" s="237"/>
      <c r="E180" s="6">
        <f t="shared" si="13"/>
        <v>0</v>
      </c>
      <c r="F180" s="237">
        <v>4.0000000000000001E-3</v>
      </c>
      <c r="G180" s="6">
        <f t="shared" si="14"/>
        <v>1.4809823355831924E-6</v>
      </c>
      <c r="H180" s="43" t="s">
        <v>318</v>
      </c>
      <c r="I180" s="43" t="s">
        <v>318</v>
      </c>
      <c r="J180" s="21"/>
    </row>
    <row r="181" spans="1:10" x14ac:dyDescent="0.35">
      <c r="A181" s="20" t="s">
        <v>193</v>
      </c>
      <c r="B181" s="237"/>
      <c r="C181" s="6">
        <f t="shared" si="12"/>
        <v>0</v>
      </c>
      <c r="D181" s="237">
        <v>2E-3</v>
      </c>
      <c r="E181" s="6">
        <f t="shared" si="13"/>
        <v>7.176321869517962E-7</v>
      </c>
      <c r="F181" s="237">
        <v>4.0000000000000001E-3</v>
      </c>
      <c r="G181" s="6">
        <f t="shared" si="14"/>
        <v>1.4809823355831924E-6</v>
      </c>
      <c r="H181" s="6">
        <f t="shared" si="10"/>
        <v>1</v>
      </c>
      <c r="I181" s="43" t="s">
        <v>318</v>
      </c>
      <c r="J181" s="21"/>
    </row>
    <row r="182" spans="1:10" x14ac:dyDescent="0.35">
      <c r="A182" s="20" t="s">
        <v>91</v>
      </c>
      <c r="B182" s="237">
        <v>0</v>
      </c>
      <c r="C182" s="6">
        <f t="shared" si="12"/>
        <v>0</v>
      </c>
      <c r="D182" s="237">
        <v>0.01</v>
      </c>
      <c r="E182" s="6">
        <f t="shared" si="13"/>
        <v>3.5881609347589811E-6</v>
      </c>
      <c r="F182" s="237">
        <v>3.0000000000000001E-3</v>
      </c>
      <c r="G182" s="6">
        <f t="shared" si="14"/>
        <v>1.1107367516873944E-6</v>
      </c>
      <c r="H182" s="6">
        <f t="shared" si="10"/>
        <v>-0.7</v>
      </c>
      <c r="I182" s="43" t="s">
        <v>318</v>
      </c>
      <c r="J182" s="21"/>
    </row>
    <row r="183" spans="1:10" x14ac:dyDescent="0.35">
      <c r="A183" s="20" t="s">
        <v>235</v>
      </c>
      <c r="B183" s="237">
        <v>8.0000000000000002E-3</v>
      </c>
      <c r="C183" s="6">
        <f t="shared" si="12"/>
        <v>2.2209445621699295E-6</v>
      </c>
      <c r="D183" s="237">
        <v>0</v>
      </c>
      <c r="E183" s="6">
        <f t="shared" si="13"/>
        <v>0</v>
      </c>
      <c r="F183" s="237">
        <v>3.0000000000000001E-3</v>
      </c>
      <c r="G183" s="6">
        <f t="shared" si="14"/>
        <v>1.1107367516873944E-6</v>
      </c>
      <c r="H183" s="43" t="s">
        <v>318</v>
      </c>
      <c r="I183" s="6">
        <f t="shared" si="11"/>
        <v>-0.625</v>
      </c>
      <c r="J183" s="21"/>
    </row>
    <row r="184" spans="1:10" x14ac:dyDescent="0.35">
      <c r="A184" s="20" t="s">
        <v>28</v>
      </c>
      <c r="B184" s="237">
        <v>0.01</v>
      </c>
      <c r="C184" s="6">
        <f t="shared" si="12"/>
        <v>2.7761807027124118E-6</v>
      </c>
      <c r="D184" s="237">
        <v>3.7999999999999999E-2</v>
      </c>
      <c r="E184" s="6">
        <f t="shared" si="13"/>
        <v>1.3635011552084128E-5</v>
      </c>
      <c r="F184" s="237">
        <v>2E-3</v>
      </c>
      <c r="G184" s="6">
        <f t="shared" si="14"/>
        <v>7.4049116779159621E-7</v>
      </c>
      <c r="H184" s="6">
        <f t="shared" si="10"/>
        <v>-0.94736842105263153</v>
      </c>
      <c r="I184" s="6">
        <f t="shared" si="11"/>
        <v>-0.8</v>
      </c>
      <c r="J184" s="21"/>
    </row>
    <row r="185" spans="1:10" x14ac:dyDescent="0.35">
      <c r="A185" s="20" t="s">
        <v>101</v>
      </c>
      <c r="B185" s="237"/>
      <c r="C185" s="6">
        <f t="shared" si="12"/>
        <v>0</v>
      </c>
      <c r="D185" s="237"/>
      <c r="E185" s="6">
        <f t="shared" si="13"/>
        <v>0</v>
      </c>
      <c r="F185" s="237">
        <v>2E-3</v>
      </c>
      <c r="G185" s="6">
        <f t="shared" si="14"/>
        <v>7.4049116779159621E-7</v>
      </c>
      <c r="H185" s="43" t="s">
        <v>318</v>
      </c>
      <c r="I185" s="43" t="s">
        <v>318</v>
      </c>
      <c r="J185" s="21"/>
    </row>
    <row r="186" spans="1:10" x14ac:dyDescent="0.35">
      <c r="A186" s="20" t="s">
        <v>102</v>
      </c>
      <c r="B186" s="237">
        <v>0</v>
      </c>
      <c r="C186" s="6">
        <f t="shared" si="12"/>
        <v>0</v>
      </c>
      <c r="D186" s="237">
        <v>4.0000000000000001E-3</v>
      </c>
      <c r="E186" s="6">
        <f t="shared" si="13"/>
        <v>1.4352643739035924E-6</v>
      </c>
      <c r="F186" s="237">
        <v>2E-3</v>
      </c>
      <c r="G186" s="6">
        <f t="shared" si="14"/>
        <v>7.4049116779159621E-7</v>
      </c>
      <c r="H186" s="6">
        <f t="shared" si="10"/>
        <v>-0.5</v>
      </c>
      <c r="I186" s="43" t="s">
        <v>318</v>
      </c>
      <c r="J186" s="21"/>
    </row>
    <row r="187" spans="1:10" x14ac:dyDescent="0.35">
      <c r="A187" s="20" t="s">
        <v>44</v>
      </c>
      <c r="B187" s="237">
        <v>0</v>
      </c>
      <c r="C187" s="6">
        <f t="shared" si="12"/>
        <v>0</v>
      </c>
      <c r="D187" s="237"/>
      <c r="E187" s="6">
        <f t="shared" si="13"/>
        <v>0</v>
      </c>
      <c r="F187" s="237">
        <v>1E-3</v>
      </c>
      <c r="G187" s="6">
        <f t="shared" si="14"/>
        <v>3.702455838957981E-7</v>
      </c>
      <c r="H187" s="43" t="s">
        <v>318</v>
      </c>
      <c r="I187" s="43" t="s">
        <v>318</v>
      </c>
      <c r="J187" s="21"/>
    </row>
    <row r="188" spans="1:10" x14ac:dyDescent="0.35">
      <c r="A188" s="20" t="s">
        <v>67</v>
      </c>
      <c r="B188" s="237">
        <v>434.32600000000002</v>
      </c>
      <c r="C188" s="6">
        <f t="shared" si="12"/>
        <v>0.12057674598862711</v>
      </c>
      <c r="D188" s="237">
        <v>658.47199999999998</v>
      </c>
      <c r="E188" s="6">
        <f t="shared" si="13"/>
        <v>0.23627035070326158</v>
      </c>
      <c r="F188" s="237">
        <v>1E-3</v>
      </c>
      <c r="G188" s="6">
        <f t="shared" si="14"/>
        <v>3.702455838957981E-7</v>
      </c>
      <c r="H188" s="6">
        <f t="shared" si="10"/>
        <v>-0.99999848133253955</v>
      </c>
      <c r="I188" s="6">
        <f t="shared" si="11"/>
        <v>-0.99999769758200063</v>
      </c>
      <c r="J188" s="21"/>
    </row>
    <row r="189" spans="1:10" x14ac:dyDescent="0.35">
      <c r="A189" s="20" t="s">
        <v>93</v>
      </c>
      <c r="B189" s="237">
        <v>0.86099999999999999</v>
      </c>
      <c r="C189" s="6">
        <f t="shared" si="12"/>
        <v>2.3902915850353867E-4</v>
      </c>
      <c r="D189" s="237"/>
      <c r="E189" s="6">
        <f t="shared" si="13"/>
        <v>0</v>
      </c>
      <c r="F189" s="237">
        <v>1E-3</v>
      </c>
      <c r="G189" s="6">
        <f t="shared" si="14"/>
        <v>3.702455838957981E-7</v>
      </c>
      <c r="H189" s="43" t="s">
        <v>318</v>
      </c>
      <c r="I189" s="6">
        <f t="shared" si="11"/>
        <v>-0.99883855981416958</v>
      </c>
      <c r="J189" s="21"/>
    </row>
    <row r="190" spans="1:10" x14ac:dyDescent="0.35">
      <c r="A190" s="20" t="s">
        <v>245</v>
      </c>
      <c r="B190" s="237"/>
      <c r="C190" s="6">
        <f t="shared" si="12"/>
        <v>0</v>
      </c>
      <c r="D190" s="237"/>
      <c r="E190" s="6">
        <f t="shared" si="13"/>
        <v>0</v>
      </c>
      <c r="F190" s="237">
        <v>1E-3</v>
      </c>
      <c r="G190" s="6">
        <f t="shared" si="14"/>
        <v>3.702455838957981E-7</v>
      </c>
      <c r="H190" s="43" t="s">
        <v>318</v>
      </c>
      <c r="I190" s="43" t="s">
        <v>318</v>
      </c>
      <c r="J190" s="21"/>
    </row>
    <row r="191" spans="1:10" x14ac:dyDescent="0.35">
      <c r="A191" s="20" t="s">
        <v>30</v>
      </c>
      <c r="B191" s="237">
        <v>0.14399999999999999</v>
      </c>
      <c r="C191" s="6">
        <f t="shared" si="12"/>
        <v>3.9977002119058727E-5</v>
      </c>
      <c r="D191" s="237">
        <v>8.6999999999999994E-2</v>
      </c>
      <c r="E191" s="6">
        <f t="shared" si="13"/>
        <v>3.1217000132403131E-5</v>
      </c>
      <c r="F191" s="237">
        <v>0</v>
      </c>
      <c r="G191" s="6">
        <f t="shared" si="14"/>
        <v>0</v>
      </c>
      <c r="H191" s="6">
        <f t="shared" si="10"/>
        <v>-1</v>
      </c>
      <c r="I191" s="6">
        <f t="shared" si="11"/>
        <v>-1</v>
      </c>
      <c r="J191" s="21"/>
    </row>
    <row r="192" spans="1:10" x14ac:dyDescent="0.35">
      <c r="A192" s="20" t="s">
        <v>48</v>
      </c>
      <c r="B192" s="237"/>
      <c r="C192" s="6">
        <f t="shared" si="12"/>
        <v>0</v>
      </c>
      <c r="D192" s="237">
        <v>0</v>
      </c>
      <c r="E192" s="6">
        <f t="shared" si="13"/>
        <v>0</v>
      </c>
      <c r="F192" s="237">
        <v>0</v>
      </c>
      <c r="G192" s="6">
        <f t="shared" si="14"/>
        <v>0</v>
      </c>
      <c r="H192" s="43" t="s">
        <v>318</v>
      </c>
      <c r="I192" s="43" t="s">
        <v>318</v>
      </c>
      <c r="J192" s="21"/>
    </row>
    <row r="193" spans="1:10" x14ac:dyDescent="0.35">
      <c r="A193" s="20" t="s">
        <v>192</v>
      </c>
      <c r="B193" s="237"/>
      <c r="C193" s="6">
        <f t="shared" si="12"/>
        <v>0</v>
      </c>
      <c r="D193" s="237">
        <v>0.25600000000000001</v>
      </c>
      <c r="E193" s="6">
        <f t="shared" si="13"/>
        <v>9.1856919929829913E-5</v>
      </c>
      <c r="F193" s="237">
        <v>0</v>
      </c>
      <c r="G193" s="6">
        <f t="shared" si="14"/>
        <v>0</v>
      </c>
      <c r="H193" s="6">
        <f t="shared" si="10"/>
        <v>-1</v>
      </c>
      <c r="I193" s="43" t="s">
        <v>318</v>
      </c>
      <c r="J193" s="21"/>
    </row>
    <row r="194" spans="1:10" x14ac:dyDescent="0.35">
      <c r="A194" s="20" t="s">
        <v>232</v>
      </c>
      <c r="B194" s="237">
        <v>6.0000000000000001E-3</v>
      </c>
      <c r="C194" s="6">
        <f t="shared" si="12"/>
        <v>1.6657084216274472E-6</v>
      </c>
      <c r="D194" s="237">
        <v>6.9000000000000006E-2</v>
      </c>
      <c r="E194" s="6">
        <f t="shared" si="13"/>
        <v>2.4758310449836973E-5</v>
      </c>
      <c r="F194" s="237">
        <v>0</v>
      </c>
      <c r="G194" s="6">
        <f t="shared" si="14"/>
        <v>0</v>
      </c>
      <c r="H194" s="6">
        <f t="shared" si="10"/>
        <v>-1</v>
      </c>
      <c r="I194" s="6">
        <f t="shared" si="11"/>
        <v>-1</v>
      </c>
      <c r="J194" s="21"/>
    </row>
    <row r="195" spans="1:10" x14ac:dyDescent="0.35">
      <c r="A195" s="20" t="s">
        <v>234</v>
      </c>
      <c r="B195" s="237">
        <v>0.02</v>
      </c>
      <c r="C195" s="6">
        <f t="shared" si="12"/>
        <v>5.5523614054248235E-6</v>
      </c>
      <c r="D195" s="237">
        <v>3.0000000000000001E-3</v>
      </c>
      <c r="E195" s="6">
        <f t="shared" si="13"/>
        <v>1.0764482804276945E-6</v>
      </c>
      <c r="F195" s="237">
        <v>0</v>
      </c>
      <c r="G195" s="6">
        <f t="shared" si="14"/>
        <v>0</v>
      </c>
      <c r="H195" s="6">
        <f t="shared" si="10"/>
        <v>-1</v>
      </c>
      <c r="I195" s="6">
        <f t="shared" si="11"/>
        <v>-1</v>
      </c>
      <c r="J195" s="21"/>
    </row>
    <row r="196" spans="1:10" x14ac:dyDescent="0.35">
      <c r="A196" s="20" t="s">
        <v>7</v>
      </c>
      <c r="B196" s="237"/>
      <c r="C196" s="6">
        <f t="shared" si="12"/>
        <v>0</v>
      </c>
      <c r="D196" s="237">
        <v>0.14799999999999999</v>
      </c>
      <c r="E196" s="6">
        <f t="shared" si="13"/>
        <v>5.310478183443292E-5</v>
      </c>
      <c r="F196" s="243">
        <v>0</v>
      </c>
      <c r="G196" s="6">
        <f t="shared" si="14"/>
        <v>0</v>
      </c>
      <c r="H196" s="6">
        <f t="shared" ref="H196:H222" si="15">(F196/D196)-1</f>
        <v>-1</v>
      </c>
      <c r="I196" s="43" t="s">
        <v>318</v>
      </c>
      <c r="J196" s="21"/>
    </row>
    <row r="197" spans="1:10" x14ac:dyDescent="0.35">
      <c r="A197" s="20" t="s">
        <v>10</v>
      </c>
      <c r="B197" s="237">
        <v>0.96399999999999997</v>
      </c>
      <c r="C197" s="6">
        <f t="shared" ref="C197:C227" si="16">B197/$B$228</f>
        <v>2.676238197414765E-4</v>
      </c>
      <c r="D197" s="237">
        <v>0.23599999999999999</v>
      </c>
      <c r="E197" s="6">
        <f t="shared" ref="E197:E227" si="17">D197/$D$228</f>
        <v>8.4680598060311949E-5</v>
      </c>
      <c r="F197" s="243">
        <v>0</v>
      </c>
      <c r="G197" s="6">
        <f t="shared" ref="G197:G227" si="18">F197/$F$228</f>
        <v>0</v>
      </c>
      <c r="H197" s="6">
        <f t="shared" si="15"/>
        <v>-1</v>
      </c>
      <c r="I197" s="6">
        <f t="shared" ref="I197:I227" si="19">(F197/B197)-1</f>
        <v>-1</v>
      </c>
      <c r="J197" s="21"/>
    </row>
    <row r="198" spans="1:10" x14ac:dyDescent="0.35">
      <c r="A198" s="20" t="s">
        <v>16</v>
      </c>
      <c r="B198" s="237">
        <v>1.0780000000000001</v>
      </c>
      <c r="C198" s="6">
        <f t="shared" si="16"/>
        <v>2.9927227975239801E-4</v>
      </c>
      <c r="D198" s="237"/>
      <c r="E198" s="6">
        <f t="shared" si="17"/>
        <v>0</v>
      </c>
      <c r="F198" s="243">
        <v>0</v>
      </c>
      <c r="G198" s="6">
        <f t="shared" si="18"/>
        <v>0</v>
      </c>
      <c r="H198" s="43" t="s">
        <v>318</v>
      </c>
      <c r="I198" s="6">
        <f t="shared" si="19"/>
        <v>-1</v>
      </c>
      <c r="J198" s="21"/>
    </row>
    <row r="199" spans="1:10" x14ac:dyDescent="0.35">
      <c r="A199" s="20" t="s">
        <v>29</v>
      </c>
      <c r="B199" s="237">
        <v>1E-3</v>
      </c>
      <c r="C199" s="6">
        <f t="shared" si="16"/>
        <v>2.7761807027124119E-7</v>
      </c>
      <c r="D199" s="237">
        <v>2.8000000000000001E-2</v>
      </c>
      <c r="E199" s="6">
        <f t="shared" si="17"/>
        <v>1.0046850617325147E-5</v>
      </c>
      <c r="F199" s="243">
        <v>0</v>
      </c>
      <c r="G199" s="6">
        <f t="shared" si="18"/>
        <v>0</v>
      </c>
      <c r="H199" s="6">
        <f t="shared" si="15"/>
        <v>-1</v>
      </c>
      <c r="I199" s="6">
        <f t="shared" si="19"/>
        <v>-1</v>
      </c>
      <c r="J199" s="21"/>
    </row>
    <row r="200" spans="1:10" x14ac:dyDescent="0.35">
      <c r="A200" s="20" t="s">
        <v>43</v>
      </c>
      <c r="B200" s="237"/>
      <c r="C200" s="6">
        <f t="shared" si="16"/>
        <v>0</v>
      </c>
      <c r="D200" s="237">
        <v>4.0000000000000001E-3</v>
      </c>
      <c r="E200" s="6">
        <f t="shared" si="17"/>
        <v>1.4352643739035924E-6</v>
      </c>
      <c r="F200" s="243">
        <v>0</v>
      </c>
      <c r="G200" s="6">
        <f t="shared" si="18"/>
        <v>0</v>
      </c>
      <c r="H200" s="6">
        <f t="shared" si="15"/>
        <v>-1</v>
      </c>
      <c r="I200" s="43" t="s">
        <v>318</v>
      </c>
      <c r="J200" s="21"/>
    </row>
    <row r="201" spans="1:10" x14ac:dyDescent="0.35">
      <c r="A201" s="20" t="s">
        <v>45</v>
      </c>
      <c r="B201" s="237"/>
      <c r="C201" s="6">
        <f t="shared" si="16"/>
        <v>0</v>
      </c>
      <c r="D201" s="237">
        <v>1E-3</v>
      </c>
      <c r="E201" s="6">
        <f t="shared" si="17"/>
        <v>3.588160934758981E-7</v>
      </c>
      <c r="F201" s="243">
        <v>0</v>
      </c>
      <c r="G201" s="6">
        <f t="shared" si="18"/>
        <v>0</v>
      </c>
      <c r="H201" s="6">
        <f t="shared" si="15"/>
        <v>-1</v>
      </c>
      <c r="I201" s="43" t="s">
        <v>318</v>
      </c>
      <c r="J201" s="21"/>
    </row>
    <row r="202" spans="1:10" x14ac:dyDescent="0.35">
      <c r="A202" s="20" t="s">
        <v>47</v>
      </c>
      <c r="B202" s="237"/>
      <c r="C202" s="6">
        <f t="shared" si="16"/>
        <v>0</v>
      </c>
      <c r="D202" s="237"/>
      <c r="E202" s="6">
        <f t="shared" si="17"/>
        <v>0</v>
      </c>
      <c r="F202" s="243">
        <v>0</v>
      </c>
      <c r="G202" s="6">
        <f t="shared" si="18"/>
        <v>0</v>
      </c>
      <c r="H202" s="43" t="s">
        <v>318</v>
      </c>
      <c r="I202" s="43" t="s">
        <v>318</v>
      </c>
      <c r="J202" s="21"/>
    </row>
    <row r="203" spans="1:10" x14ac:dyDescent="0.35">
      <c r="A203" s="20" t="s">
        <v>56</v>
      </c>
      <c r="B203" s="237">
        <v>0</v>
      </c>
      <c r="C203" s="6">
        <f t="shared" si="16"/>
        <v>0</v>
      </c>
      <c r="D203" s="237"/>
      <c r="E203" s="6">
        <f t="shared" si="17"/>
        <v>0</v>
      </c>
      <c r="F203" s="243">
        <v>0</v>
      </c>
      <c r="G203" s="6">
        <f t="shared" si="18"/>
        <v>0</v>
      </c>
      <c r="H203" s="43" t="s">
        <v>318</v>
      </c>
      <c r="I203" s="43" t="s">
        <v>318</v>
      </c>
      <c r="J203" s="21"/>
    </row>
    <row r="204" spans="1:10" x14ac:dyDescent="0.35">
      <c r="A204" s="20" t="s">
        <v>58</v>
      </c>
      <c r="B204" s="237">
        <v>0</v>
      </c>
      <c r="C204" s="6">
        <f t="shared" si="16"/>
        <v>0</v>
      </c>
      <c r="D204" s="237"/>
      <c r="E204" s="6">
        <f t="shared" si="17"/>
        <v>0</v>
      </c>
      <c r="F204" s="243">
        <v>0</v>
      </c>
      <c r="G204" s="6">
        <f t="shared" si="18"/>
        <v>0</v>
      </c>
      <c r="H204" s="43" t="s">
        <v>318</v>
      </c>
      <c r="I204" s="43" t="s">
        <v>318</v>
      </c>
      <c r="J204" s="21"/>
    </row>
    <row r="205" spans="1:10" x14ac:dyDescent="0.35">
      <c r="A205" s="20" t="s">
        <v>60</v>
      </c>
      <c r="B205" s="237">
        <v>6.0000000000000001E-3</v>
      </c>
      <c r="C205" s="6">
        <f t="shared" si="16"/>
        <v>1.6657084216274472E-6</v>
      </c>
      <c r="D205" s="237"/>
      <c r="E205" s="6">
        <f t="shared" si="17"/>
        <v>0</v>
      </c>
      <c r="F205" s="243">
        <v>0</v>
      </c>
      <c r="G205" s="6">
        <f t="shared" si="18"/>
        <v>0</v>
      </c>
      <c r="H205" s="43" t="s">
        <v>318</v>
      </c>
      <c r="I205" s="6">
        <f t="shared" si="19"/>
        <v>-1</v>
      </c>
      <c r="J205" s="21"/>
    </row>
    <row r="206" spans="1:10" x14ac:dyDescent="0.35">
      <c r="A206" s="20" t="s">
        <v>61</v>
      </c>
      <c r="B206" s="237">
        <v>1.4999999999999999E-2</v>
      </c>
      <c r="C206" s="6">
        <f t="shared" si="16"/>
        <v>4.1642710540686176E-6</v>
      </c>
      <c r="D206" s="237">
        <v>0.14699999999999999</v>
      </c>
      <c r="E206" s="6">
        <f t="shared" si="17"/>
        <v>5.2745965740957023E-5</v>
      </c>
      <c r="F206" s="243">
        <v>0</v>
      </c>
      <c r="G206" s="6">
        <f t="shared" si="18"/>
        <v>0</v>
      </c>
      <c r="H206" s="6">
        <f t="shared" si="15"/>
        <v>-1</v>
      </c>
      <c r="I206" s="6">
        <f t="shared" si="19"/>
        <v>-1</v>
      </c>
      <c r="J206" s="21"/>
    </row>
    <row r="207" spans="1:10" x14ac:dyDescent="0.35">
      <c r="A207" s="20" t="s">
        <v>63</v>
      </c>
      <c r="B207" s="237"/>
      <c r="C207" s="6">
        <f t="shared" si="16"/>
        <v>0</v>
      </c>
      <c r="D207" s="237"/>
      <c r="E207" s="6">
        <f t="shared" si="17"/>
        <v>0</v>
      </c>
      <c r="F207" s="243">
        <v>0</v>
      </c>
      <c r="G207" s="6">
        <f t="shared" si="18"/>
        <v>0</v>
      </c>
      <c r="H207" s="43" t="s">
        <v>318</v>
      </c>
      <c r="I207" s="43" t="s">
        <v>318</v>
      </c>
      <c r="J207" s="21"/>
    </row>
    <row r="208" spans="1:10" x14ac:dyDescent="0.35">
      <c r="A208" s="20" t="s">
        <v>65</v>
      </c>
      <c r="B208" s="237"/>
      <c r="C208" s="6">
        <f t="shared" si="16"/>
        <v>0</v>
      </c>
      <c r="D208" s="237">
        <v>1.9E-2</v>
      </c>
      <c r="E208" s="6">
        <f t="shared" si="17"/>
        <v>6.8175057760420638E-6</v>
      </c>
      <c r="F208" s="243">
        <v>0</v>
      </c>
      <c r="G208" s="6">
        <f t="shared" si="18"/>
        <v>0</v>
      </c>
      <c r="H208" s="6">
        <f t="shared" si="15"/>
        <v>-1</v>
      </c>
      <c r="I208" s="43" t="s">
        <v>318</v>
      </c>
      <c r="J208" s="21"/>
    </row>
    <row r="209" spans="1:10" x14ac:dyDescent="0.35">
      <c r="A209" s="20" t="s">
        <v>69</v>
      </c>
      <c r="B209" s="237"/>
      <c r="C209" s="6">
        <f t="shared" si="16"/>
        <v>0</v>
      </c>
      <c r="D209" s="237"/>
      <c r="E209" s="6">
        <f t="shared" si="17"/>
        <v>0</v>
      </c>
      <c r="F209" s="243">
        <v>0</v>
      </c>
      <c r="G209" s="6">
        <f t="shared" si="18"/>
        <v>0</v>
      </c>
      <c r="H209" s="43" t="s">
        <v>318</v>
      </c>
      <c r="I209" s="43" t="s">
        <v>318</v>
      </c>
      <c r="J209" s="21"/>
    </row>
    <row r="210" spans="1:10" x14ac:dyDescent="0.35">
      <c r="A210" s="20" t="s">
        <v>71</v>
      </c>
      <c r="B210" s="237">
        <v>138.072</v>
      </c>
      <c r="C210" s="6">
        <f t="shared" si="16"/>
        <v>3.8331282198490815E-2</v>
      </c>
      <c r="D210" s="237"/>
      <c r="E210" s="6">
        <f t="shared" si="17"/>
        <v>0</v>
      </c>
      <c r="F210" s="243">
        <v>0</v>
      </c>
      <c r="G210" s="6">
        <f t="shared" si="18"/>
        <v>0</v>
      </c>
      <c r="H210" s="43" t="s">
        <v>318</v>
      </c>
      <c r="I210" s="6">
        <f t="shared" si="19"/>
        <v>-1</v>
      </c>
      <c r="J210" s="21"/>
    </row>
    <row r="211" spans="1:10" x14ac:dyDescent="0.35">
      <c r="A211" s="20" t="s">
        <v>74</v>
      </c>
      <c r="B211" s="237"/>
      <c r="C211" s="6">
        <f t="shared" si="16"/>
        <v>0</v>
      </c>
      <c r="D211" s="237"/>
      <c r="E211" s="6">
        <f t="shared" si="17"/>
        <v>0</v>
      </c>
      <c r="F211" s="243">
        <v>0</v>
      </c>
      <c r="G211" s="6">
        <f t="shared" si="18"/>
        <v>0</v>
      </c>
      <c r="H211" s="43" t="s">
        <v>318</v>
      </c>
      <c r="I211" s="43" t="s">
        <v>318</v>
      </c>
      <c r="J211" s="21"/>
    </row>
    <row r="212" spans="1:10" x14ac:dyDescent="0.35">
      <c r="A212" s="20" t="s">
        <v>78</v>
      </c>
      <c r="B212" s="237"/>
      <c r="C212" s="6">
        <f t="shared" si="16"/>
        <v>0</v>
      </c>
      <c r="D212" s="237">
        <v>0</v>
      </c>
      <c r="E212" s="6">
        <f t="shared" si="17"/>
        <v>0</v>
      </c>
      <c r="F212" s="243">
        <v>0</v>
      </c>
      <c r="G212" s="6">
        <f t="shared" si="18"/>
        <v>0</v>
      </c>
      <c r="H212" s="43" t="s">
        <v>318</v>
      </c>
      <c r="I212" s="43" t="s">
        <v>318</v>
      </c>
      <c r="J212" s="21"/>
    </row>
    <row r="213" spans="1:10" x14ac:dyDescent="0.35">
      <c r="A213" s="20" t="s">
        <v>82</v>
      </c>
      <c r="B213" s="237">
        <v>4.1000000000000002E-2</v>
      </c>
      <c r="C213" s="6">
        <f t="shared" si="16"/>
        <v>1.1382340881120889E-5</v>
      </c>
      <c r="D213" s="237">
        <v>1.4E-2</v>
      </c>
      <c r="E213" s="6">
        <f t="shared" si="17"/>
        <v>5.0234253086625737E-6</v>
      </c>
      <c r="F213" s="243">
        <v>0</v>
      </c>
      <c r="G213" s="6">
        <f t="shared" si="18"/>
        <v>0</v>
      </c>
      <c r="H213" s="6">
        <f t="shared" si="15"/>
        <v>-1</v>
      </c>
      <c r="I213" s="6">
        <f t="shared" si="19"/>
        <v>-1</v>
      </c>
      <c r="J213" s="21"/>
    </row>
    <row r="214" spans="1:10" x14ac:dyDescent="0.35">
      <c r="A214" s="20" t="s">
        <v>92</v>
      </c>
      <c r="B214" s="237">
        <v>8.0000000000000002E-3</v>
      </c>
      <c r="C214" s="6">
        <f t="shared" si="16"/>
        <v>2.2209445621699295E-6</v>
      </c>
      <c r="D214" s="237">
        <v>0.90800000000000003</v>
      </c>
      <c r="E214" s="6">
        <f t="shared" si="17"/>
        <v>3.2580501287611551E-4</v>
      </c>
      <c r="F214" s="243">
        <v>0</v>
      </c>
      <c r="G214" s="6">
        <f t="shared" si="18"/>
        <v>0</v>
      </c>
      <c r="H214" s="6">
        <f t="shared" si="15"/>
        <v>-1</v>
      </c>
      <c r="I214" s="6">
        <f t="shared" si="19"/>
        <v>-1</v>
      </c>
      <c r="J214" s="21"/>
    </row>
    <row r="215" spans="1:10" x14ac:dyDescent="0.35">
      <c r="A215" s="20" t="s">
        <v>95</v>
      </c>
      <c r="B215" s="237"/>
      <c r="C215" s="6">
        <f t="shared" si="16"/>
        <v>0</v>
      </c>
      <c r="D215" s="237">
        <v>0.377</v>
      </c>
      <c r="E215" s="6">
        <f t="shared" si="17"/>
        <v>1.352736672404136E-4</v>
      </c>
      <c r="F215" s="243">
        <v>0</v>
      </c>
      <c r="G215" s="6">
        <f t="shared" si="18"/>
        <v>0</v>
      </c>
      <c r="H215" s="6">
        <f t="shared" si="15"/>
        <v>-1</v>
      </c>
      <c r="I215" s="43" t="s">
        <v>318</v>
      </c>
      <c r="J215" s="21"/>
    </row>
    <row r="216" spans="1:10" x14ac:dyDescent="0.35">
      <c r="A216" s="20" t="s">
        <v>111</v>
      </c>
      <c r="B216" s="237">
        <v>1.4E-2</v>
      </c>
      <c r="C216" s="6">
        <f t="shared" si="16"/>
        <v>3.8866529837973771E-6</v>
      </c>
      <c r="D216" s="237"/>
      <c r="E216" s="6">
        <f t="shared" si="17"/>
        <v>0</v>
      </c>
      <c r="F216" s="243">
        <v>0</v>
      </c>
      <c r="G216" s="6">
        <f t="shared" si="18"/>
        <v>0</v>
      </c>
      <c r="H216" s="43" t="s">
        <v>318</v>
      </c>
      <c r="I216" s="6">
        <f t="shared" si="19"/>
        <v>-1</v>
      </c>
      <c r="J216" s="21"/>
    </row>
    <row r="217" spans="1:10" x14ac:dyDescent="0.35">
      <c r="A217" s="20" t="s">
        <v>118</v>
      </c>
      <c r="B217" s="237"/>
      <c r="C217" s="6">
        <f t="shared" si="16"/>
        <v>0</v>
      </c>
      <c r="D217" s="237">
        <v>4.0000000000000001E-3</v>
      </c>
      <c r="E217" s="6">
        <f t="shared" si="17"/>
        <v>1.4352643739035924E-6</v>
      </c>
      <c r="F217" s="243">
        <v>0</v>
      </c>
      <c r="G217" s="6">
        <f t="shared" si="18"/>
        <v>0</v>
      </c>
      <c r="H217" s="6">
        <f t="shared" si="15"/>
        <v>-1</v>
      </c>
      <c r="I217" s="43" t="s">
        <v>318</v>
      </c>
      <c r="J217" s="21"/>
    </row>
    <row r="218" spans="1:10" x14ac:dyDescent="0.35">
      <c r="A218" s="20" t="s">
        <v>121</v>
      </c>
      <c r="B218" s="237">
        <v>2E-3</v>
      </c>
      <c r="C218" s="6">
        <f t="shared" si="16"/>
        <v>5.5523614054248237E-7</v>
      </c>
      <c r="D218" s="237">
        <v>0.06</v>
      </c>
      <c r="E218" s="6">
        <f t="shared" si="17"/>
        <v>2.1528965608553885E-5</v>
      </c>
      <c r="F218" s="243">
        <v>0</v>
      </c>
      <c r="G218" s="6">
        <f t="shared" si="18"/>
        <v>0</v>
      </c>
      <c r="H218" s="6">
        <f t="shared" si="15"/>
        <v>-1</v>
      </c>
      <c r="I218" s="6">
        <f t="shared" si="19"/>
        <v>-1</v>
      </c>
      <c r="J218" s="21"/>
    </row>
    <row r="219" spans="1:10" x14ac:dyDescent="0.35">
      <c r="A219" s="20" t="s">
        <v>124</v>
      </c>
      <c r="B219" s="237"/>
      <c r="C219" s="6">
        <f t="shared" si="16"/>
        <v>0</v>
      </c>
      <c r="D219" s="237">
        <v>1E-3</v>
      </c>
      <c r="E219" s="6">
        <f t="shared" si="17"/>
        <v>3.588160934758981E-7</v>
      </c>
      <c r="F219" s="243">
        <v>0</v>
      </c>
      <c r="G219" s="6">
        <f t="shared" si="18"/>
        <v>0</v>
      </c>
      <c r="H219" s="6">
        <f t="shared" si="15"/>
        <v>-1</v>
      </c>
      <c r="I219" s="43" t="s">
        <v>318</v>
      </c>
      <c r="J219" s="21"/>
    </row>
    <row r="220" spans="1:10" x14ac:dyDescent="0.35">
      <c r="A220" s="20" t="s">
        <v>125</v>
      </c>
      <c r="B220" s="237">
        <v>1.9E-2</v>
      </c>
      <c r="C220" s="6">
        <f t="shared" si="16"/>
        <v>5.2747433351535822E-6</v>
      </c>
      <c r="D220" s="237"/>
      <c r="E220" s="6">
        <f t="shared" si="17"/>
        <v>0</v>
      </c>
      <c r="F220" s="243">
        <v>0</v>
      </c>
      <c r="G220" s="6">
        <f t="shared" si="18"/>
        <v>0</v>
      </c>
      <c r="H220" s="43" t="s">
        <v>318</v>
      </c>
      <c r="I220" s="6">
        <f t="shared" si="19"/>
        <v>-1</v>
      </c>
    </row>
    <row r="221" spans="1:10" x14ac:dyDescent="0.35">
      <c r="A221" s="20" t="s">
        <v>131</v>
      </c>
      <c r="B221" s="237">
        <v>1E-3</v>
      </c>
      <c r="C221" s="6">
        <f t="shared" si="16"/>
        <v>2.7761807027124119E-7</v>
      </c>
      <c r="D221" s="237"/>
      <c r="E221" s="6">
        <f t="shared" si="17"/>
        <v>0</v>
      </c>
      <c r="F221" s="243">
        <v>0</v>
      </c>
      <c r="G221" s="6">
        <f t="shared" si="18"/>
        <v>0</v>
      </c>
      <c r="H221" s="43" t="s">
        <v>318</v>
      </c>
      <c r="I221" s="6">
        <f t="shared" si="19"/>
        <v>-1</v>
      </c>
    </row>
    <row r="222" spans="1:10" x14ac:dyDescent="0.35">
      <c r="A222" s="20" t="s">
        <v>141</v>
      </c>
      <c r="B222" s="237">
        <v>1E-3</v>
      </c>
      <c r="C222" s="6">
        <f t="shared" si="16"/>
        <v>2.7761807027124119E-7</v>
      </c>
      <c r="D222" s="237">
        <v>5.0999999999999997E-2</v>
      </c>
      <c r="E222" s="6">
        <f t="shared" si="17"/>
        <v>1.8299620767270804E-5</v>
      </c>
      <c r="F222" s="243">
        <v>0</v>
      </c>
      <c r="G222" s="6">
        <f t="shared" si="18"/>
        <v>0</v>
      </c>
      <c r="H222" s="6">
        <f t="shared" si="15"/>
        <v>-1</v>
      </c>
      <c r="I222" s="6">
        <f t="shared" si="19"/>
        <v>-1</v>
      </c>
    </row>
    <row r="223" spans="1:10" x14ac:dyDescent="0.35">
      <c r="A223" s="20" t="s">
        <v>158</v>
      </c>
      <c r="B223" s="237"/>
      <c r="C223" s="6">
        <f t="shared" si="16"/>
        <v>0</v>
      </c>
      <c r="D223" s="237"/>
      <c r="E223" s="6">
        <f t="shared" si="17"/>
        <v>0</v>
      </c>
      <c r="F223" s="243">
        <v>0</v>
      </c>
      <c r="G223" s="6">
        <f t="shared" si="18"/>
        <v>0</v>
      </c>
      <c r="H223" s="43" t="s">
        <v>318</v>
      </c>
      <c r="I223" s="43" t="s">
        <v>318</v>
      </c>
    </row>
    <row r="224" spans="1:10" x14ac:dyDescent="0.35">
      <c r="A224" s="20" t="s">
        <v>161</v>
      </c>
      <c r="B224" s="237"/>
      <c r="C224" s="6">
        <f t="shared" si="16"/>
        <v>0</v>
      </c>
      <c r="D224" s="237"/>
      <c r="E224" s="6">
        <f t="shared" si="17"/>
        <v>0</v>
      </c>
      <c r="F224" s="243">
        <v>0</v>
      </c>
      <c r="G224" s="6">
        <f t="shared" si="18"/>
        <v>0</v>
      </c>
      <c r="H224" s="43" t="s">
        <v>318</v>
      </c>
      <c r="I224" s="43" t="s">
        <v>318</v>
      </c>
    </row>
    <row r="225" spans="1:9" x14ac:dyDescent="0.35">
      <c r="A225" s="20" t="s">
        <v>168</v>
      </c>
      <c r="B225" s="237"/>
      <c r="C225" s="6">
        <f t="shared" si="16"/>
        <v>0</v>
      </c>
      <c r="D225" s="237"/>
      <c r="E225" s="6">
        <f t="shared" si="17"/>
        <v>0</v>
      </c>
      <c r="F225" s="244"/>
      <c r="G225" s="6">
        <f t="shared" si="18"/>
        <v>0</v>
      </c>
      <c r="H225" s="43" t="s">
        <v>318</v>
      </c>
      <c r="I225" s="43" t="s">
        <v>318</v>
      </c>
    </row>
    <row r="226" spans="1:9" x14ac:dyDescent="0.35">
      <c r="A226" s="20" t="s">
        <v>177</v>
      </c>
      <c r="B226" s="237"/>
      <c r="C226" s="6">
        <f t="shared" si="16"/>
        <v>0</v>
      </c>
      <c r="D226" s="237"/>
      <c r="E226" s="6">
        <f t="shared" si="17"/>
        <v>0</v>
      </c>
      <c r="F226" s="20"/>
      <c r="G226" s="6">
        <f t="shared" si="18"/>
        <v>0</v>
      </c>
      <c r="H226" s="43" t="s">
        <v>318</v>
      </c>
      <c r="I226" s="43" t="s">
        <v>318</v>
      </c>
    </row>
    <row r="227" spans="1:9" x14ac:dyDescent="0.35">
      <c r="A227" s="191" t="s">
        <v>227</v>
      </c>
      <c r="B227" s="248">
        <v>6.3</v>
      </c>
      <c r="C227" s="138">
        <f t="shared" si="16"/>
        <v>1.7489938427088195E-3</v>
      </c>
      <c r="D227" s="248"/>
      <c r="E227" s="138">
        <f t="shared" si="17"/>
        <v>0</v>
      </c>
      <c r="F227" s="191"/>
      <c r="G227" s="138">
        <f t="shared" si="18"/>
        <v>0</v>
      </c>
      <c r="H227" s="245" t="s">
        <v>318</v>
      </c>
      <c r="I227" s="138">
        <f t="shared" si="19"/>
        <v>-1</v>
      </c>
    </row>
    <row r="228" spans="1:9" x14ac:dyDescent="0.35">
      <c r="A228" s="7" t="s">
        <v>293</v>
      </c>
      <c r="B228" s="8">
        <f t="shared" ref="B228:G228" si="20">SUM(B4:B227)</f>
        <v>3602.0709999999999</v>
      </c>
      <c r="C228" s="247">
        <f t="shared" si="20"/>
        <v>0.99999999999999967</v>
      </c>
      <c r="D228" s="8">
        <f t="shared" si="20"/>
        <v>2786.9430000000002</v>
      </c>
      <c r="E228" s="247">
        <f t="shared" si="20"/>
        <v>0.99999999999999956</v>
      </c>
      <c r="F228" s="8">
        <f>SUM(F4:F227)</f>
        <v>2700.91</v>
      </c>
      <c r="G228" s="247">
        <f t="shared" si="20"/>
        <v>0.99999999999999978</v>
      </c>
      <c r="H228" s="51">
        <f>(F228/D228)-1</f>
        <v>-3.0870024970012122E-2</v>
      </c>
      <c r="I228" s="51">
        <f>(F228/B228)-1</f>
        <v>-0.25017857782370201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67"/>
  <sheetViews>
    <sheetView zoomScaleNormal="100" workbookViewId="0">
      <selection activeCell="K1" sqref="K1:L1"/>
    </sheetView>
  </sheetViews>
  <sheetFormatPr defaultColWidth="9.1796875" defaultRowHeight="15.5" x14ac:dyDescent="0.35"/>
  <cols>
    <col min="1" max="1" width="47.36328125" style="1" customWidth="1"/>
    <col min="2" max="2" width="14.81640625" style="1" customWidth="1"/>
    <col min="3" max="3" width="8.54296875" style="1" bestFit="1" customWidth="1"/>
    <col min="4" max="4" width="13.6328125" style="1" bestFit="1" customWidth="1"/>
    <col min="5" max="5" width="8.453125" style="1" customWidth="1"/>
    <col min="6" max="6" width="13.6328125" style="1" bestFit="1" customWidth="1"/>
    <col min="7" max="7" width="9.26953125" style="1" bestFit="1" customWidth="1"/>
    <col min="8" max="8" width="12.7265625" style="1" bestFit="1" customWidth="1"/>
    <col min="9" max="9" width="11.08984375" style="1" bestFit="1" customWidth="1"/>
    <col min="10" max="10" width="11.08984375" style="1" customWidth="1"/>
    <col min="11" max="16384" width="9.1796875" style="1"/>
  </cols>
  <sheetData>
    <row r="1" spans="1:12" x14ac:dyDescent="0.35">
      <c r="A1" s="9" t="s">
        <v>496</v>
      </c>
      <c r="K1" s="296" t="s">
        <v>317</v>
      </c>
      <c r="L1" s="296"/>
    </row>
    <row r="2" spans="1:12" ht="14.5" customHeight="1" x14ac:dyDescent="0.35">
      <c r="A2" s="304" t="s">
        <v>537</v>
      </c>
      <c r="B2" s="306">
        <v>44593</v>
      </c>
      <c r="C2" s="306"/>
      <c r="D2" s="306">
        <v>44927</v>
      </c>
      <c r="E2" s="306"/>
      <c r="F2" s="306">
        <v>44978</v>
      </c>
      <c r="G2" s="306"/>
      <c r="H2" s="303" t="s">
        <v>297</v>
      </c>
      <c r="I2" s="303" t="s">
        <v>540</v>
      </c>
      <c r="J2" s="64"/>
    </row>
    <row r="3" spans="1:12" x14ac:dyDescent="0.35">
      <c r="A3" s="312"/>
      <c r="B3" s="2" t="s">
        <v>298</v>
      </c>
      <c r="C3" s="2" t="s">
        <v>299</v>
      </c>
      <c r="D3" s="2" t="s">
        <v>298</v>
      </c>
      <c r="E3" s="2" t="s">
        <v>299</v>
      </c>
      <c r="F3" s="2" t="s">
        <v>298</v>
      </c>
      <c r="G3" s="2" t="s">
        <v>299</v>
      </c>
      <c r="H3" s="304"/>
      <c r="I3" s="304"/>
      <c r="J3" s="64"/>
    </row>
    <row r="4" spans="1:12" ht="14" customHeight="1" x14ac:dyDescent="0.35">
      <c r="A4" s="101" t="s">
        <v>80</v>
      </c>
      <c r="B4" s="217">
        <v>1076.8309999999999</v>
      </c>
      <c r="C4" s="41">
        <f>B4/$B$267</f>
        <v>0.1006151380872181</v>
      </c>
      <c r="D4" s="217">
        <v>3339.9</v>
      </c>
      <c r="E4" s="41">
        <f>D4/$D$267</f>
        <v>0.30982170711120516</v>
      </c>
      <c r="F4" s="217">
        <v>1541.7529999999999</v>
      </c>
      <c r="G4" s="41">
        <f>F4/$F$267</f>
        <v>0.18127958978628037</v>
      </c>
      <c r="H4" s="65">
        <f>(F4/D4)-1</f>
        <v>-0.53838348453546514</v>
      </c>
      <c r="I4" s="41">
        <f>(F4/B4)-1</f>
        <v>0.4317502003564162</v>
      </c>
      <c r="J4" s="280"/>
    </row>
    <row r="5" spans="1:12" x14ac:dyDescent="0.35">
      <c r="A5" s="102" t="s">
        <v>218</v>
      </c>
      <c r="B5" s="219">
        <v>162.50800000000001</v>
      </c>
      <c r="C5" s="43">
        <f t="shared" ref="C5:C68" si="0">B5/$B$267</f>
        <v>1.5184151329482195E-2</v>
      </c>
      <c r="D5" s="219">
        <v>334.80700000000002</v>
      </c>
      <c r="E5" s="43">
        <f t="shared" ref="E5:E68" si="1">D5/$D$267</f>
        <v>3.1057958709177304E-2</v>
      </c>
      <c r="F5" s="219">
        <v>412.89499999999998</v>
      </c>
      <c r="G5" s="43">
        <f t="shared" ref="G5:G68" si="2">F5/$F$267</f>
        <v>4.8548266956384215E-2</v>
      </c>
      <c r="H5" s="63">
        <f t="shared" ref="H5:H68" si="3">(F5/D5)-1</f>
        <v>0.23323287744879884</v>
      </c>
      <c r="I5" s="43">
        <f t="shared" ref="I5:I68" si="4">(F5/B5)-1</f>
        <v>1.5407672237674452</v>
      </c>
      <c r="J5" s="280"/>
    </row>
    <row r="6" spans="1:12" x14ac:dyDescent="0.35">
      <c r="A6" s="102" t="s">
        <v>219</v>
      </c>
      <c r="B6" s="219">
        <v>215.482</v>
      </c>
      <c r="C6" s="43">
        <f t="shared" si="0"/>
        <v>2.0133847544609999E-2</v>
      </c>
      <c r="D6" s="219">
        <v>457.09100000000001</v>
      </c>
      <c r="E6" s="43">
        <f t="shared" si="1"/>
        <v>4.2401483255536956E-2</v>
      </c>
      <c r="F6" s="219">
        <v>317.13900000000001</v>
      </c>
      <c r="G6" s="43">
        <f t="shared" si="2"/>
        <v>3.7289259579991851E-2</v>
      </c>
      <c r="H6" s="63">
        <f t="shared" si="3"/>
        <v>-0.30617973226337858</v>
      </c>
      <c r="I6" s="43">
        <f t="shared" si="4"/>
        <v>0.47176562311469183</v>
      </c>
      <c r="J6" s="280"/>
    </row>
    <row r="7" spans="1:12" x14ac:dyDescent="0.35">
      <c r="A7" s="102" t="s">
        <v>185</v>
      </c>
      <c r="B7" s="219">
        <v>138.18700000000001</v>
      </c>
      <c r="C7" s="43">
        <f t="shared" si="0"/>
        <v>1.2911686315548503E-2</v>
      </c>
      <c r="D7" s="219">
        <v>192.56700000000001</v>
      </c>
      <c r="E7" s="43">
        <f t="shared" si="1"/>
        <v>1.7863240418360862E-2</v>
      </c>
      <c r="F7" s="219">
        <v>276.26600000000002</v>
      </c>
      <c r="G7" s="43">
        <f t="shared" si="2"/>
        <v>3.2483405027845927E-2</v>
      </c>
      <c r="H7" s="63">
        <f t="shared" si="3"/>
        <v>0.43464871966640195</v>
      </c>
      <c r="I7" s="43">
        <f t="shared" si="4"/>
        <v>0.99921845036074308</v>
      </c>
      <c r="J7" s="280"/>
    </row>
    <row r="8" spans="1:12" x14ac:dyDescent="0.35">
      <c r="A8" s="102" t="s">
        <v>37</v>
      </c>
      <c r="B8" s="219">
        <v>134.209</v>
      </c>
      <c r="C8" s="43">
        <f t="shared" si="0"/>
        <v>1.2539996589573903E-2</v>
      </c>
      <c r="D8" s="219">
        <v>171.601</v>
      </c>
      <c r="E8" s="43">
        <f t="shared" si="1"/>
        <v>1.5918355268717602E-2</v>
      </c>
      <c r="F8" s="219">
        <v>224.39099999999999</v>
      </c>
      <c r="G8" s="43">
        <f t="shared" si="2"/>
        <v>2.6383933374368812E-2</v>
      </c>
      <c r="H8" s="63">
        <f t="shared" si="3"/>
        <v>0.3076322399053617</v>
      </c>
      <c r="I8" s="43">
        <f t="shared" si="4"/>
        <v>0.67195195553204323</v>
      </c>
      <c r="J8" s="280"/>
    </row>
    <row r="9" spans="1:12" x14ac:dyDescent="0.35">
      <c r="A9" s="102" t="s">
        <v>129</v>
      </c>
      <c r="B9" s="219">
        <v>134.595</v>
      </c>
      <c r="C9" s="43">
        <f t="shared" si="0"/>
        <v>1.2576063013461834E-2</v>
      </c>
      <c r="D9" s="219">
        <v>159.839</v>
      </c>
      <c r="E9" s="43">
        <f t="shared" si="1"/>
        <v>1.4827267835248936E-2</v>
      </c>
      <c r="F9" s="219">
        <v>184.59100000000001</v>
      </c>
      <c r="G9" s="43">
        <f t="shared" si="2"/>
        <v>2.1704242351556494E-2</v>
      </c>
      <c r="H9" s="63">
        <f t="shared" si="3"/>
        <v>0.15485582367257056</v>
      </c>
      <c r="I9" s="273">
        <f t="shared" si="4"/>
        <v>0.37145510605891752</v>
      </c>
      <c r="J9" s="280"/>
    </row>
    <row r="10" spans="1:12" x14ac:dyDescent="0.35">
      <c r="A10" s="102" t="s">
        <v>26</v>
      </c>
      <c r="B10" s="219">
        <v>106.544</v>
      </c>
      <c r="C10" s="43">
        <f t="shared" si="0"/>
        <v>9.9550804837198834E-3</v>
      </c>
      <c r="D10" s="219">
        <v>241.84399999999999</v>
      </c>
      <c r="E10" s="43">
        <f t="shared" si="1"/>
        <v>2.2434360590018354E-2</v>
      </c>
      <c r="F10" s="219">
        <v>174.57</v>
      </c>
      <c r="G10" s="43">
        <f t="shared" si="2"/>
        <v>2.0525971403325283E-2</v>
      </c>
      <c r="H10" s="63">
        <f t="shared" si="3"/>
        <v>-0.27817105241395279</v>
      </c>
      <c r="I10" s="273">
        <f t="shared" si="4"/>
        <v>0.63847799969965457</v>
      </c>
      <c r="J10" s="280"/>
    </row>
    <row r="11" spans="1:12" x14ac:dyDescent="0.35">
      <c r="A11" s="102" t="s">
        <v>123</v>
      </c>
      <c r="B11" s="219">
        <v>67.760999999999996</v>
      </c>
      <c r="C11" s="43">
        <f t="shared" si="0"/>
        <v>6.331339246295831E-3</v>
      </c>
      <c r="D11" s="219">
        <v>191.78800000000001</v>
      </c>
      <c r="E11" s="43">
        <f t="shared" si="1"/>
        <v>1.7790977443469511E-2</v>
      </c>
      <c r="F11" s="219">
        <v>148.261</v>
      </c>
      <c r="G11" s="43">
        <f t="shared" si="2"/>
        <v>1.7432554541034598E-2</v>
      </c>
      <c r="H11" s="63">
        <f t="shared" si="3"/>
        <v>-0.22695371973220435</v>
      </c>
      <c r="I11" s="273">
        <f t="shared" si="4"/>
        <v>1.1879989964728974</v>
      </c>
      <c r="J11" s="280"/>
    </row>
    <row r="12" spans="1:12" x14ac:dyDescent="0.35">
      <c r="A12" s="102" t="s">
        <v>210</v>
      </c>
      <c r="B12" s="219">
        <v>86.308999999999997</v>
      </c>
      <c r="C12" s="43">
        <f t="shared" si="0"/>
        <v>8.0643963195429057E-3</v>
      </c>
      <c r="D12" s="219">
        <v>90.766000000000005</v>
      </c>
      <c r="E12" s="43">
        <f t="shared" si="1"/>
        <v>8.4197961219364802E-3</v>
      </c>
      <c r="F12" s="219">
        <v>142.929</v>
      </c>
      <c r="G12" s="43">
        <f t="shared" si="2"/>
        <v>1.6805617040189489E-2</v>
      </c>
      <c r="H12" s="63">
        <f t="shared" si="3"/>
        <v>0.57469757398144683</v>
      </c>
      <c r="I12" s="273">
        <f t="shared" si="4"/>
        <v>0.65601501581526844</v>
      </c>
      <c r="J12" s="280"/>
    </row>
    <row r="13" spans="1:12" x14ac:dyDescent="0.35">
      <c r="A13" s="102" t="s">
        <v>249</v>
      </c>
      <c r="B13" s="219">
        <v>2.5139999999999998</v>
      </c>
      <c r="C13" s="43">
        <f t="shared" si="0"/>
        <v>2.3489893692814034E-4</v>
      </c>
      <c r="D13" s="219">
        <v>3.3450000000000002</v>
      </c>
      <c r="E13" s="43">
        <f t="shared" si="1"/>
        <v>3.1029480232551312E-4</v>
      </c>
      <c r="F13" s="219">
        <v>129.53800000000001</v>
      </c>
      <c r="G13" s="43">
        <f t="shared" si="2"/>
        <v>1.5231100897313115E-2</v>
      </c>
      <c r="H13" s="63">
        <f t="shared" si="3"/>
        <v>37.725859491778778</v>
      </c>
      <c r="I13" s="273">
        <f t="shared" si="4"/>
        <v>50.526650755767712</v>
      </c>
      <c r="J13" s="280"/>
    </row>
    <row r="14" spans="1:12" x14ac:dyDescent="0.35">
      <c r="A14" s="102" t="s">
        <v>105</v>
      </c>
      <c r="B14" s="219">
        <v>129.66</v>
      </c>
      <c r="C14" s="43">
        <f t="shared" si="0"/>
        <v>1.2114954718417932E-2</v>
      </c>
      <c r="D14" s="219">
        <v>138.28899999999999</v>
      </c>
      <c r="E14" s="43">
        <f t="shared" si="1"/>
        <v>1.2828208645379037E-2</v>
      </c>
      <c r="F14" s="219">
        <v>127.524</v>
      </c>
      <c r="G14" s="43">
        <f t="shared" si="2"/>
        <v>1.4994294421937638E-2</v>
      </c>
      <c r="H14" s="63">
        <f t="shared" si="3"/>
        <v>-7.7844224775650894E-2</v>
      </c>
      <c r="I14" s="273">
        <f t="shared" si="4"/>
        <v>-1.6473854696899548E-2</v>
      </c>
      <c r="J14" s="280"/>
    </row>
    <row r="15" spans="1:12" x14ac:dyDescent="0.35">
      <c r="A15" s="102" t="s">
        <v>221</v>
      </c>
      <c r="B15" s="219">
        <v>89.998999999999995</v>
      </c>
      <c r="C15" s="43">
        <f t="shared" si="0"/>
        <v>8.409176382098529E-3</v>
      </c>
      <c r="D15" s="219">
        <v>90.415000000000006</v>
      </c>
      <c r="E15" s="43">
        <f t="shared" si="1"/>
        <v>8.3872360395399921E-3</v>
      </c>
      <c r="F15" s="219">
        <v>108.928</v>
      </c>
      <c r="G15" s="43">
        <f t="shared" si="2"/>
        <v>1.2807773460625631E-2</v>
      </c>
      <c r="H15" s="63">
        <f t="shared" si="3"/>
        <v>0.20475584803406499</v>
      </c>
      <c r="I15" s="273">
        <f t="shared" si="4"/>
        <v>0.2103245591617684</v>
      </c>
      <c r="J15" s="280"/>
    </row>
    <row r="16" spans="1:12" x14ac:dyDescent="0.35">
      <c r="A16" s="102" t="s">
        <v>107</v>
      </c>
      <c r="B16" s="219">
        <v>89.105000000000004</v>
      </c>
      <c r="C16" s="43">
        <f t="shared" si="0"/>
        <v>8.3256443019021267E-3</v>
      </c>
      <c r="D16" s="219">
        <v>90.438000000000002</v>
      </c>
      <c r="E16" s="43">
        <f t="shared" si="1"/>
        <v>8.3893696061927529E-3</v>
      </c>
      <c r="F16" s="219">
        <v>105.78</v>
      </c>
      <c r="G16" s="43">
        <f t="shared" si="2"/>
        <v>1.2437631065152938E-2</v>
      </c>
      <c r="H16" s="63">
        <f t="shared" si="3"/>
        <v>0.16964108007695877</v>
      </c>
      <c r="I16" s="273">
        <f t="shared" si="4"/>
        <v>0.18713876886818914</v>
      </c>
      <c r="J16" s="280"/>
    </row>
    <row r="17" spans="1:12" x14ac:dyDescent="0.35">
      <c r="A17" s="102" t="s">
        <v>16</v>
      </c>
      <c r="B17" s="219">
        <v>107.67700000000001</v>
      </c>
      <c r="C17" s="43">
        <f t="shared" si="0"/>
        <v>1.0060943847100785E-2</v>
      </c>
      <c r="D17" s="219">
        <v>115.6</v>
      </c>
      <c r="E17" s="43">
        <f t="shared" si="1"/>
        <v>1.0723491524313697E-2</v>
      </c>
      <c r="F17" s="219">
        <v>105.395</v>
      </c>
      <c r="G17" s="43">
        <f t="shared" si="2"/>
        <v>1.2392362697218698E-2</v>
      </c>
      <c r="H17" s="63">
        <f t="shared" si="3"/>
        <v>-8.8278546712802775E-2</v>
      </c>
      <c r="I17" s="273">
        <f t="shared" si="4"/>
        <v>-2.1193012435339109E-2</v>
      </c>
      <c r="J17" s="280"/>
    </row>
    <row r="18" spans="1:12" x14ac:dyDescent="0.35">
      <c r="A18" s="102" t="s">
        <v>225</v>
      </c>
      <c r="B18" s="219">
        <v>10.972</v>
      </c>
      <c r="C18" s="43">
        <f t="shared" si="0"/>
        <v>1.025183427197914E-3</v>
      </c>
      <c r="D18" s="219">
        <v>274.43299999999999</v>
      </c>
      <c r="E18" s="43">
        <f t="shared" si="1"/>
        <v>2.5457439009446203E-2</v>
      </c>
      <c r="F18" s="219">
        <v>102.322</v>
      </c>
      <c r="G18" s="43">
        <f t="shared" si="2"/>
        <v>1.2031038814979949E-2</v>
      </c>
      <c r="H18" s="63">
        <f t="shared" si="3"/>
        <v>-0.62715125367576052</v>
      </c>
      <c r="I18" s="273">
        <f t="shared" si="4"/>
        <v>8.3257382427998543</v>
      </c>
      <c r="J18" s="280"/>
    </row>
    <row r="19" spans="1:12" x14ac:dyDescent="0.35">
      <c r="A19" s="102" t="s">
        <v>108</v>
      </c>
      <c r="B19" s="219">
        <v>117.697</v>
      </c>
      <c r="C19" s="43">
        <f t="shared" si="0"/>
        <v>1.0997175886885974E-2</v>
      </c>
      <c r="D19" s="219">
        <v>112.672</v>
      </c>
      <c r="E19" s="43">
        <f t="shared" si="1"/>
        <v>1.0451879213040423E-2</v>
      </c>
      <c r="F19" s="219">
        <v>101.71299999999999</v>
      </c>
      <c r="G19" s="43">
        <f t="shared" si="2"/>
        <v>1.1959432487520332E-2</v>
      </c>
      <c r="H19" s="63">
        <f t="shared" si="3"/>
        <v>-9.7264626526554987E-2</v>
      </c>
      <c r="I19" s="273">
        <f t="shared" si="4"/>
        <v>-0.13580635020433829</v>
      </c>
      <c r="J19" s="280"/>
      <c r="L19" s="1" t="s">
        <v>487</v>
      </c>
    </row>
    <row r="20" spans="1:12" x14ac:dyDescent="0.35">
      <c r="A20" s="102" t="s">
        <v>20</v>
      </c>
      <c r="B20" s="219">
        <v>91.17</v>
      </c>
      <c r="C20" s="43">
        <f t="shared" si="0"/>
        <v>8.5185903260694348E-3</v>
      </c>
      <c r="D20" s="219">
        <v>115.29300000000001</v>
      </c>
      <c r="E20" s="43">
        <f t="shared" si="1"/>
        <v>1.0695013047687709E-2</v>
      </c>
      <c r="F20" s="219">
        <v>99.927000000000007</v>
      </c>
      <c r="G20" s="43">
        <f t="shared" si="2"/>
        <v>1.1749434292376041E-2</v>
      </c>
      <c r="H20" s="63">
        <f t="shared" si="3"/>
        <v>-0.13327782259113741</v>
      </c>
      <c r="I20" s="273">
        <f t="shared" si="4"/>
        <v>9.6051332675222145E-2</v>
      </c>
      <c r="J20" s="280"/>
    </row>
    <row r="21" spans="1:12" x14ac:dyDescent="0.35">
      <c r="A21" s="102" t="s">
        <v>176</v>
      </c>
      <c r="B21" s="219">
        <v>163.505</v>
      </c>
      <c r="C21" s="43">
        <f t="shared" si="0"/>
        <v>1.5277307351804133E-2</v>
      </c>
      <c r="D21" s="219">
        <v>118.22499999999999</v>
      </c>
      <c r="E21" s="43">
        <f t="shared" si="1"/>
        <v>1.0966996414031028E-2</v>
      </c>
      <c r="F21" s="219">
        <v>97.358999999999995</v>
      </c>
      <c r="G21" s="43">
        <f t="shared" si="2"/>
        <v>1.1447488399245838E-2</v>
      </c>
      <c r="H21" s="63">
        <f t="shared" si="3"/>
        <v>-0.17649397335588923</v>
      </c>
      <c r="I21" s="273">
        <f t="shared" si="4"/>
        <v>-0.40455031956209286</v>
      </c>
      <c r="J21" s="280"/>
    </row>
    <row r="22" spans="1:12" x14ac:dyDescent="0.35">
      <c r="A22" s="102" t="s">
        <v>190</v>
      </c>
      <c r="B22" s="219">
        <v>149.35400000000001</v>
      </c>
      <c r="C22" s="43">
        <f t="shared" si="0"/>
        <v>1.3955089827353015E-2</v>
      </c>
      <c r="D22" s="219">
        <v>130.32900000000001</v>
      </c>
      <c r="E22" s="43">
        <f t="shared" si="1"/>
        <v>1.208980905598858E-2</v>
      </c>
      <c r="F22" s="219">
        <v>93.718000000000004</v>
      </c>
      <c r="G22" s="43">
        <f t="shared" si="2"/>
        <v>1.101937897678203E-2</v>
      </c>
      <c r="H22" s="63">
        <f t="shared" si="3"/>
        <v>-0.28091215308948891</v>
      </c>
      <c r="I22" s="273">
        <f t="shared" si="4"/>
        <v>-0.37251094714570754</v>
      </c>
      <c r="J22" s="280"/>
    </row>
    <row r="23" spans="1:12" x14ac:dyDescent="0.35">
      <c r="A23" s="102" t="s">
        <v>35</v>
      </c>
      <c r="B23" s="219">
        <v>64.462000000000003</v>
      </c>
      <c r="C23" s="43">
        <f t="shared" si="0"/>
        <v>6.0230927892847199E-3</v>
      </c>
      <c r="D23" s="219">
        <v>86.504999999999995</v>
      </c>
      <c r="E23" s="43">
        <f t="shared" si="1"/>
        <v>8.0245297085705571E-3</v>
      </c>
      <c r="F23" s="219">
        <v>92.953000000000003</v>
      </c>
      <c r="G23" s="43">
        <f t="shared" si="2"/>
        <v>1.0929430141795813E-2</v>
      </c>
      <c r="H23" s="63">
        <f t="shared" si="3"/>
        <v>7.4539043985896836E-2</v>
      </c>
      <c r="I23" s="273">
        <f t="shared" si="4"/>
        <v>0.44198132232943443</v>
      </c>
      <c r="J23" s="280"/>
    </row>
    <row r="24" spans="1:12" x14ac:dyDescent="0.35">
      <c r="A24" s="102" t="s">
        <v>251</v>
      </c>
      <c r="B24" s="219">
        <v>96.724000000000004</v>
      </c>
      <c r="C24" s="43">
        <f t="shared" si="0"/>
        <v>9.0375357101978721E-3</v>
      </c>
      <c r="D24" s="219">
        <v>84.210999999999999</v>
      </c>
      <c r="E24" s="43">
        <f t="shared" si="1"/>
        <v>7.8117296258994875E-3</v>
      </c>
      <c r="F24" s="219">
        <v>90.656999999999996</v>
      </c>
      <c r="G24" s="43">
        <f t="shared" si="2"/>
        <v>1.065946605666071E-2</v>
      </c>
      <c r="H24" s="63">
        <f t="shared" si="3"/>
        <v>7.6545819429765682E-2</v>
      </c>
      <c r="I24" s="273">
        <f t="shared" si="4"/>
        <v>-6.2724866630825882E-2</v>
      </c>
      <c r="J24" s="280"/>
    </row>
    <row r="25" spans="1:12" x14ac:dyDescent="0.35">
      <c r="A25" s="102" t="s">
        <v>134</v>
      </c>
      <c r="B25" s="219">
        <v>69.635000000000005</v>
      </c>
      <c r="C25" s="43">
        <f t="shared" si="0"/>
        <v>6.5064389311818042E-3</v>
      </c>
      <c r="D25" s="219">
        <v>295.35300000000001</v>
      </c>
      <c r="E25" s="43">
        <f t="shared" si="1"/>
        <v>2.7398057025783941E-2</v>
      </c>
      <c r="F25" s="219">
        <v>86.082999999999998</v>
      </c>
      <c r="G25" s="43">
        <f t="shared" si="2"/>
        <v>1.0121654329566651E-2</v>
      </c>
      <c r="H25" s="63">
        <f t="shared" si="3"/>
        <v>-0.70854198196734086</v>
      </c>
      <c r="I25" s="273">
        <f t="shared" si="4"/>
        <v>0.23620305880663439</v>
      </c>
      <c r="J25" s="280"/>
    </row>
    <row r="26" spans="1:12" x14ac:dyDescent="0.35">
      <c r="A26" s="102" t="s">
        <v>13</v>
      </c>
      <c r="B26" s="219">
        <v>14.004</v>
      </c>
      <c r="C26" s="43">
        <f t="shared" si="0"/>
        <v>1.3084823837476839E-3</v>
      </c>
      <c r="D26" s="219">
        <v>36.789000000000001</v>
      </c>
      <c r="E26" s="43">
        <f t="shared" si="1"/>
        <v>3.4126862429755766E-3</v>
      </c>
      <c r="F26" s="219">
        <v>85.361000000000004</v>
      </c>
      <c r="G26" s="43">
        <f t="shared" si="2"/>
        <v>1.0036761442167896E-2</v>
      </c>
      <c r="H26" s="63">
        <f t="shared" si="3"/>
        <v>1.3202859550409092</v>
      </c>
      <c r="I26" s="273">
        <f t="shared" si="4"/>
        <v>5.095472722079406</v>
      </c>
      <c r="J26" s="280"/>
    </row>
    <row r="27" spans="1:12" x14ac:dyDescent="0.35">
      <c r="A27" s="102" t="s">
        <v>205</v>
      </c>
      <c r="B27" s="219">
        <v>55.12</v>
      </c>
      <c r="C27" s="43">
        <f t="shared" si="0"/>
        <v>5.150210582131701E-3</v>
      </c>
      <c r="D27" s="219">
        <v>79.433000000000007</v>
      </c>
      <c r="E27" s="43">
        <f t="shared" si="1"/>
        <v>7.3685043447301903E-3</v>
      </c>
      <c r="F27" s="219">
        <v>82.543999999999997</v>
      </c>
      <c r="G27" s="43">
        <f t="shared" si="2"/>
        <v>9.7055380851010023E-3</v>
      </c>
      <c r="H27" s="63">
        <f t="shared" si="3"/>
        <v>3.916508252237727E-2</v>
      </c>
      <c r="I27" s="273">
        <f t="shared" si="4"/>
        <v>0.49753265602322205</v>
      </c>
      <c r="J27" s="280"/>
    </row>
    <row r="28" spans="1:12" x14ac:dyDescent="0.35">
      <c r="A28" s="102" t="s">
        <v>217</v>
      </c>
      <c r="B28" s="219">
        <v>85.625</v>
      </c>
      <c r="C28" s="43">
        <f t="shared" si="0"/>
        <v>8.0004858689228398E-3</v>
      </c>
      <c r="D28" s="219">
        <v>67.638000000000005</v>
      </c>
      <c r="E28" s="43">
        <f t="shared" si="1"/>
        <v>6.2743557069336502E-3</v>
      </c>
      <c r="F28" s="219">
        <v>81.676000000000002</v>
      </c>
      <c r="G28" s="43">
        <f t="shared" si="2"/>
        <v>9.6034784919401713E-3</v>
      </c>
      <c r="H28" s="63">
        <f t="shared" si="3"/>
        <v>0.20754605399331738</v>
      </c>
      <c r="I28" s="273">
        <f t="shared" si="4"/>
        <v>-4.6119708029197071E-2</v>
      </c>
      <c r="J28" s="280"/>
    </row>
    <row r="29" spans="1:12" x14ac:dyDescent="0.35">
      <c r="A29" s="102" t="s">
        <v>33</v>
      </c>
      <c r="B29" s="219">
        <v>66.98</v>
      </c>
      <c r="C29" s="43">
        <f t="shared" si="0"/>
        <v>6.2583654715381238E-3</v>
      </c>
      <c r="D29" s="219">
        <v>75.885999999999996</v>
      </c>
      <c r="E29" s="43">
        <f t="shared" si="1"/>
        <v>7.0394712613673803E-3</v>
      </c>
      <c r="F29" s="219">
        <v>78.784000000000006</v>
      </c>
      <c r="G29" s="43">
        <f t="shared" si="2"/>
        <v>9.2634366216393371E-3</v>
      </c>
      <c r="H29" s="63">
        <f t="shared" si="3"/>
        <v>3.8188862240729593E-2</v>
      </c>
      <c r="I29" s="273">
        <f t="shared" si="4"/>
        <v>0.17623171095849499</v>
      </c>
      <c r="J29" s="280"/>
    </row>
    <row r="30" spans="1:12" x14ac:dyDescent="0.35">
      <c r="A30" s="102" t="s">
        <v>2</v>
      </c>
      <c r="B30" s="219">
        <v>111.532</v>
      </c>
      <c r="C30" s="43">
        <f t="shared" si="0"/>
        <v>1.0421140904323528E-2</v>
      </c>
      <c r="D30" s="219">
        <v>97.902000000000001</v>
      </c>
      <c r="E30" s="43">
        <f t="shared" si="1"/>
        <v>9.0817583668975736E-3</v>
      </c>
      <c r="F30" s="219">
        <v>74.551000000000002</v>
      </c>
      <c r="G30" s="43">
        <f t="shared" si="2"/>
        <v>8.765719734715606E-3</v>
      </c>
      <c r="H30" s="63">
        <f t="shared" si="3"/>
        <v>-0.23851402422830992</v>
      </c>
      <c r="I30" s="273">
        <f t="shared" si="4"/>
        <v>-0.33157300147043001</v>
      </c>
      <c r="J30" s="280"/>
    </row>
    <row r="31" spans="1:12" x14ac:dyDescent="0.35">
      <c r="A31" s="102" t="s">
        <v>197</v>
      </c>
      <c r="B31" s="219">
        <v>67.352999999999994</v>
      </c>
      <c r="C31" s="43">
        <f t="shared" si="0"/>
        <v>6.2932172231189489E-3</v>
      </c>
      <c r="D31" s="219">
        <v>59.078000000000003</v>
      </c>
      <c r="E31" s="43">
        <f t="shared" si="1"/>
        <v>5.4802978570363727E-3</v>
      </c>
      <c r="F31" s="219">
        <v>74.061999999999998</v>
      </c>
      <c r="G31" s="43">
        <f t="shared" si="2"/>
        <v>8.7082230284302974E-3</v>
      </c>
      <c r="H31" s="63">
        <f t="shared" si="3"/>
        <v>0.25363079318866566</v>
      </c>
      <c r="I31" s="273">
        <f t="shared" si="4"/>
        <v>9.9609519991685547E-2</v>
      </c>
      <c r="J31" s="280"/>
    </row>
    <row r="32" spans="1:12" x14ac:dyDescent="0.35">
      <c r="A32" s="102" t="s">
        <v>204</v>
      </c>
      <c r="B32" s="219">
        <v>48.820999999999998</v>
      </c>
      <c r="C32" s="43">
        <f t="shared" si="0"/>
        <v>4.561655131172928E-3</v>
      </c>
      <c r="D32" s="219">
        <v>32.64</v>
      </c>
      <c r="E32" s="43">
        <f t="shared" si="1"/>
        <v>3.0278093715709262E-3</v>
      </c>
      <c r="F32" s="219">
        <v>68.683999999999997</v>
      </c>
      <c r="G32" s="43">
        <f t="shared" si="2"/>
        <v>8.0758768394683725E-3</v>
      </c>
      <c r="H32" s="63">
        <f t="shared" si="3"/>
        <v>1.1042892156862743</v>
      </c>
      <c r="I32" s="273">
        <f t="shared" si="4"/>
        <v>0.4068536080784908</v>
      </c>
      <c r="J32" s="280"/>
    </row>
    <row r="33" spans="1:10" x14ac:dyDescent="0.35">
      <c r="A33" s="102" t="s">
        <v>241</v>
      </c>
      <c r="B33" s="219">
        <v>54.469000000000001</v>
      </c>
      <c r="C33" s="43">
        <f t="shared" si="0"/>
        <v>5.0893835304450588E-3</v>
      </c>
      <c r="D33" s="219">
        <v>63.676000000000002</v>
      </c>
      <c r="E33" s="43">
        <f t="shared" si="1"/>
        <v>5.9068256600536247E-3</v>
      </c>
      <c r="F33" s="219">
        <v>63.505000000000003</v>
      </c>
      <c r="G33" s="43">
        <f t="shared" si="2"/>
        <v>7.4669291056205086E-3</v>
      </c>
      <c r="H33" s="63">
        <f t="shared" si="3"/>
        <v>-2.6854701928512581E-3</v>
      </c>
      <c r="I33" s="273">
        <f t="shared" si="4"/>
        <v>0.16589252602397697</v>
      </c>
      <c r="J33" s="280"/>
    </row>
    <row r="34" spans="1:10" x14ac:dyDescent="0.35">
      <c r="A34" s="102" t="s">
        <v>135</v>
      </c>
      <c r="B34" s="219">
        <v>57.89</v>
      </c>
      <c r="C34" s="43">
        <f t="shared" si="0"/>
        <v>5.4090292198767089E-3</v>
      </c>
      <c r="D34" s="219">
        <v>59.427</v>
      </c>
      <c r="E34" s="43">
        <f t="shared" si="1"/>
        <v>5.5126724118978385E-3</v>
      </c>
      <c r="F34" s="219">
        <v>59.875</v>
      </c>
      <c r="G34" s="43">
        <f t="shared" si="2"/>
        <v>7.0401130650976761E-3</v>
      </c>
      <c r="H34" s="63">
        <f t="shared" si="3"/>
        <v>7.5386608780521058E-3</v>
      </c>
      <c r="I34" s="273">
        <f t="shared" si="4"/>
        <v>3.4289169113836504E-2</v>
      </c>
      <c r="J34" s="280"/>
    </row>
    <row r="35" spans="1:10" x14ac:dyDescent="0.35">
      <c r="A35" s="102" t="s">
        <v>216</v>
      </c>
      <c r="B35" s="219">
        <v>70.570999999999998</v>
      </c>
      <c r="C35" s="43">
        <f t="shared" si="0"/>
        <v>6.5938953372934742E-3</v>
      </c>
      <c r="D35" s="219">
        <v>43.796999999999997</v>
      </c>
      <c r="E35" s="43">
        <f t="shared" si="1"/>
        <v>4.0627747256952156E-3</v>
      </c>
      <c r="F35" s="219">
        <v>59.292000000000002</v>
      </c>
      <c r="G35" s="43">
        <f t="shared" si="2"/>
        <v>6.9715638222258274E-3</v>
      </c>
      <c r="H35" s="63">
        <f t="shared" si="3"/>
        <v>0.35379135557229957</v>
      </c>
      <c r="I35" s="273">
        <f t="shared" si="4"/>
        <v>-0.15982485723597506</v>
      </c>
      <c r="J35" s="280"/>
    </row>
    <row r="36" spans="1:10" x14ac:dyDescent="0.35">
      <c r="A36" s="102" t="s">
        <v>9</v>
      </c>
      <c r="B36" s="219">
        <v>73.08</v>
      </c>
      <c r="C36" s="43">
        <f t="shared" si="0"/>
        <v>6.828327092565035E-3</v>
      </c>
      <c r="D36" s="219">
        <v>60.442</v>
      </c>
      <c r="E36" s="43">
        <f t="shared" si="1"/>
        <v>5.6068276359218724E-3</v>
      </c>
      <c r="F36" s="219">
        <v>58.686999999999998</v>
      </c>
      <c r="G36" s="43">
        <f t="shared" si="2"/>
        <v>6.9004278154720213E-3</v>
      </c>
      <c r="H36" s="63">
        <f t="shared" si="3"/>
        <v>-2.9036100724661673E-2</v>
      </c>
      <c r="I36" s="273">
        <f t="shared" si="4"/>
        <v>-0.19694854953475649</v>
      </c>
      <c r="J36" s="280"/>
    </row>
    <row r="37" spans="1:10" x14ac:dyDescent="0.35">
      <c r="A37" s="102" t="s">
        <v>236</v>
      </c>
      <c r="B37" s="219">
        <v>52.374000000000002</v>
      </c>
      <c r="C37" s="43">
        <f t="shared" si="0"/>
        <v>4.8936344163382755E-3</v>
      </c>
      <c r="D37" s="219">
        <v>45.298999999999999</v>
      </c>
      <c r="E37" s="43">
        <f t="shared" si="1"/>
        <v>4.2021059044972855E-3</v>
      </c>
      <c r="F37" s="219">
        <v>57.866</v>
      </c>
      <c r="G37" s="43">
        <f t="shared" si="2"/>
        <v>6.8038944906044611E-3</v>
      </c>
      <c r="H37" s="63">
        <f t="shared" si="3"/>
        <v>0.27742334267864632</v>
      </c>
      <c r="I37" s="273">
        <f t="shared" si="4"/>
        <v>0.10486119066712485</v>
      </c>
      <c r="J37" s="280"/>
    </row>
    <row r="38" spans="1:10" x14ac:dyDescent="0.35">
      <c r="A38" s="102" t="s">
        <v>179</v>
      </c>
      <c r="B38" s="219">
        <v>49.459000000000003</v>
      </c>
      <c r="C38" s="43">
        <f t="shared" si="0"/>
        <v>4.6212675105524641E-3</v>
      </c>
      <c r="D38" s="219">
        <v>30.626000000000001</v>
      </c>
      <c r="E38" s="43">
        <f t="shared" si="1"/>
        <v>2.840983143803039E-3</v>
      </c>
      <c r="F38" s="219">
        <v>56.055999999999997</v>
      </c>
      <c r="G38" s="43">
        <f t="shared" si="2"/>
        <v>6.591074371225308E-3</v>
      </c>
      <c r="H38" s="63">
        <f t="shared" si="3"/>
        <v>0.83034023378828437</v>
      </c>
      <c r="I38" s="273">
        <f t="shared" si="4"/>
        <v>0.13338320629208011</v>
      </c>
      <c r="J38" s="280"/>
    </row>
    <row r="39" spans="1:10" x14ac:dyDescent="0.35">
      <c r="A39" s="102" t="s">
        <v>169</v>
      </c>
      <c r="B39" s="219">
        <v>89.215000000000003</v>
      </c>
      <c r="C39" s="43">
        <f t="shared" si="0"/>
        <v>8.3359222983468741E-3</v>
      </c>
      <c r="D39" s="219">
        <v>31.516999999999999</v>
      </c>
      <c r="E39" s="43">
        <f t="shared" si="1"/>
        <v>2.9236356606556642E-3</v>
      </c>
      <c r="F39" s="219">
        <v>55.372</v>
      </c>
      <c r="G39" s="43">
        <f t="shared" si="2"/>
        <v>6.5106495305317499E-3</v>
      </c>
      <c r="H39" s="63">
        <f t="shared" si="3"/>
        <v>0.75689310530824638</v>
      </c>
      <c r="I39" s="273">
        <f t="shared" si="4"/>
        <v>-0.37934203889480467</v>
      </c>
      <c r="J39" s="280"/>
    </row>
    <row r="40" spans="1:10" x14ac:dyDescent="0.35">
      <c r="A40" s="102" t="s">
        <v>230</v>
      </c>
      <c r="B40" s="219">
        <v>114.398</v>
      </c>
      <c r="C40" s="43">
        <f t="shared" si="0"/>
        <v>1.0688929429874861E-2</v>
      </c>
      <c r="D40" s="219">
        <v>33.524999999999999</v>
      </c>
      <c r="E40" s="43">
        <f t="shared" si="1"/>
        <v>3.1099053058184834E-3</v>
      </c>
      <c r="F40" s="219">
        <v>54.247999999999998</v>
      </c>
      <c r="G40" s="43">
        <f t="shared" si="2"/>
        <v>6.3784894121990598E-3</v>
      </c>
      <c r="H40" s="63">
        <f t="shared" si="3"/>
        <v>0.61813571961222968</v>
      </c>
      <c r="I40" s="273">
        <f t="shared" si="4"/>
        <v>-0.52579590552282385</v>
      </c>
      <c r="J40" s="280"/>
    </row>
    <row r="41" spans="1:10" x14ac:dyDescent="0.35">
      <c r="A41" s="102" t="s">
        <v>104</v>
      </c>
      <c r="B41" s="219">
        <v>154.333</v>
      </c>
      <c r="C41" s="43">
        <f t="shared" si="0"/>
        <v>1.4420309320974815E-2</v>
      </c>
      <c r="D41" s="219">
        <v>56.459000000000003</v>
      </c>
      <c r="E41" s="43">
        <f t="shared" si="1"/>
        <v>5.2373495499241094E-3</v>
      </c>
      <c r="F41" s="219">
        <v>52.37</v>
      </c>
      <c r="G41" s="43">
        <f t="shared" si="2"/>
        <v>6.1576738408211321E-3</v>
      </c>
      <c r="H41" s="63">
        <f t="shared" si="3"/>
        <v>-7.2424237056979535E-2</v>
      </c>
      <c r="I41" s="273">
        <f t="shared" si="4"/>
        <v>-0.66066881353955409</v>
      </c>
      <c r="J41" s="280"/>
    </row>
    <row r="42" spans="1:10" x14ac:dyDescent="0.35">
      <c r="A42" s="102" t="s">
        <v>220</v>
      </c>
      <c r="B42" s="219">
        <v>93.558999999999997</v>
      </c>
      <c r="C42" s="43">
        <f t="shared" si="0"/>
        <v>8.7418097215830881E-3</v>
      </c>
      <c r="D42" s="219">
        <v>46.204999999999998</v>
      </c>
      <c r="E42" s="43">
        <f t="shared" si="1"/>
        <v>4.2861498778625808E-3</v>
      </c>
      <c r="F42" s="219">
        <v>51.323999999999998</v>
      </c>
      <c r="G42" s="43">
        <f t="shared" si="2"/>
        <v>6.0346849762517429E-3</v>
      </c>
      <c r="H42" s="63">
        <f t="shared" si="3"/>
        <v>0.11078887566280704</v>
      </c>
      <c r="I42" s="273">
        <f t="shared" si="4"/>
        <v>-0.45142637266323926</v>
      </c>
      <c r="J42" s="280"/>
    </row>
    <row r="43" spans="1:10" x14ac:dyDescent="0.35">
      <c r="A43" s="102" t="s">
        <v>215</v>
      </c>
      <c r="B43" s="219">
        <v>48.064999999999998</v>
      </c>
      <c r="C43" s="43">
        <f t="shared" si="0"/>
        <v>4.4910172646981166E-3</v>
      </c>
      <c r="D43" s="219">
        <v>35.206000000000003</v>
      </c>
      <c r="E43" s="43">
        <f t="shared" si="1"/>
        <v>3.2658411990050869E-3</v>
      </c>
      <c r="F43" s="219">
        <v>50.936999999999998</v>
      </c>
      <c r="G43" s="43">
        <f t="shared" si="2"/>
        <v>5.9891814479645982E-3</v>
      </c>
      <c r="H43" s="63">
        <f t="shared" si="3"/>
        <v>0.44682724535590501</v>
      </c>
      <c r="I43" s="273">
        <f t="shared" si="4"/>
        <v>5.975241859981284E-2</v>
      </c>
      <c r="J43" s="280"/>
    </row>
    <row r="44" spans="1:10" x14ac:dyDescent="0.35">
      <c r="A44" s="102" t="s">
        <v>212</v>
      </c>
      <c r="B44" s="219">
        <v>40.046999999999997</v>
      </c>
      <c r="C44" s="43">
        <f t="shared" si="0"/>
        <v>3.7418447602073335E-3</v>
      </c>
      <c r="D44" s="219">
        <v>28.876999999999999</v>
      </c>
      <c r="E44" s="43">
        <f t="shared" si="1"/>
        <v>2.6787393144256629E-3</v>
      </c>
      <c r="F44" s="219">
        <v>50.046999999999997</v>
      </c>
      <c r="G44" s="43">
        <f t="shared" si="2"/>
        <v>5.8845350909218098E-3</v>
      </c>
      <c r="H44" s="63">
        <f t="shared" si="3"/>
        <v>0.73310939502025829</v>
      </c>
      <c r="I44" s="273">
        <f t="shared" si="4"/>
        <v>0.24970659475116741</v>
      </c>
      <c r="J44" s="280"/>
    </row>
    <row r="45" spans="1:10" x14ac:dyDescent="0.35">
      <c r="A45" s="102" t="s">
        <v>143</v>
      </c>
      <c r="B45" s="219">
        <v>43.715000000000003</v>
      </c>
      <c r="C45" s="43">
        <f t="shared" si="0"/>
        <v>4.0845692234740081E-3</v>
      </c>
      <c r="D45" s="219">
        <v>27.204999999999998</v>
      </c>
      <c r="E45" s="43">
        <f t="shared" si="1"/>
        <v>2.5236382951466618E-3</v>
      </c>
      <c r="F45" s="219">
        <v>47.064</v>
      </c>
      <c r="G45" s="43">
        <f t="shared" si="2"/>
        <v>5.5337934245637916E-3</v>
      </c>
      <c r="H45" s="63">
        <f t="shared" si="3"/>
        <v>0.72997610733321094</v>
      </c>
      <c r="I45" s="273">
        <f t="shared" si="4"/>
        <v>7.6609859316024265E-2</v>
      </c>
      <c r="J45" s="280"/>
    </row>
    <row r="46" spans="1:10" x14ac:dyDescent="0.35">
      <c r="A46" s="102" t="s">
        <v>39</v>
      </c>
      <c r="B46" s="219">
        <v>32.69</v>
      </c>
      <c r="C46" s="43">
        <f t="shared" si="0"/>
        <v>3.0544336707163514E-3</v>
      </c>
      <c r="D46" s="219">
        <v>29.443000000000001</v>
      </c>
      <c r="E46" s="43">
        <f t="shared" si="1"/>
        <v>2.7312436068370953E-3</v>
      </c>
      <c r="F46" s="219">
        <v>46.972000000000001</v>
      </c>
      <c r="G46" s="43">
        <f t="shared" si="2"/>
        <v>5.5229760483301556E-3</v>
      </c>
      <c r="H46" s="63">
        <f t="shared" si="3"/>
        <v>0.59535373433413707</v>
      </c>
      <c r="I46" s="273">
        <f t="shared" si="4"/>
        <v>0.43689201590700533</v>
      </c>
      <c r="J46" s="280"/>
    </row>
    <row r="47" spans="1:10" x14ac:dyDescent="0.35">
      <c r="A47" s="102" t="s">
        <v>211</v>
      </c>
      <c r="B47" s="219">
        <v>33.683</v>
      </c>
      <c r="C47" s="43">
        <f t="shared" si="0"/>
        <v>3.1472159477130279E-3</v>
      </c>
      <c r="D47" s="219">
        <v>63.776000000000003</v>
      </c>
      <c r="E47" s="43">
        <f t="shared" si="1"/>
        <v>5.916102036804761E-3</v>
      </c>
      <c r="F47" s="219">
        <v>46.932000000000002</v>
      </c>
      <c r="G47" s="43">
        <f t="shared" si="2"/>
        <v>5.5182728412720523E-3</v>
      </c>
      <c r="H47" s="63">
        <f t="shared" si="3"/>
        <v>-0.26411189162067239</v>
      </c>
      <c r="I47" s="273">
        <f t="shared" si="4"/>
        <v>0.3933438232936497</v>
      </c>
      <c r="J47" s="280"/>
    </row>
    <row r="48" spans="1:10" x14ac:dyDescent="0.35">
      <c r="A48" s="102" t="s">
        <v>243</v>
      </c>
      <c r="B48" s="219">
        <v>24.312000000000001</v>
      </c>
      <c r="C48" s="43">
        <f t="shared" si="0"/>
        <v>2.2716240869518492E-3</v>
      </c>
      <c r="D48" s="219">
        <v>76.144000000000005</v>
      </c>
      <c r="E48" s="43">
        <f t="shared" si="1"/>
        <v>7.063404313385313E-3</v>
      </c>
      <c r="F48" s="219">
        <v>45.789000000000001</v>
      </c>
      <c r="G48" s="43">
        <f t="shared" si="2"/>
        <v>5.3838786995867643E-3</v>
      </c>
      <c r="H48" s="63">
        <f t="shared" si="3"/>
        <v>-0.39865255305736502</v>
      </c>
      <c r="I48" s="273">
        <f t="shared" si="4"/>
        <v>0.88339091806515291</v>
      </c>
      <c r="J48" s="280"/>
    </row>
    <row r="49" spans="1:10" x14ac:dyDescent="0.35">
      <c r="A49" s="102" t="s">
        <v>213</v>
      </c>
      <c r="B49" s="219">
        <v>59.100999999999999</v>
      </c>
      <c r="C49" s="43">
        <f t="shared" si="0"/>
        <v>5.5221806171002483E-3</v>
      </c>
      <c r="D49" s="219">
        <v>49.741</v>
      </c>
      <c r="E49" s="43">
        <f t="shared" si="1"/>
        <v>4.6141625597827651E-3</v>
      </c>
      <c r="F49" s="219">
        <v>45.280999999999999</v>
      </c>
      <c r="G49" s="43">
        <f t="shared" si="2"/>
        <v>5.3241479699488578E-3</v>
      </c>
      <c r="H49" s="63">
        <f t="shared" si="3"/>
        <v>-8.9664461912707827E-2</v>
      </c>
      <c r="I49" s="273">
        <f t="shared" si="4"/>
        <v>-0.23383699091385934</v>
      </c>
      <c r="J49" s="280"/>
    </row>
    <row r="50" spans="1:10" x14ac:dyDescent="0.35">
      <c r="A50" s="102" t="s">
        <v>196</v>
      </c>
      <c r="B50" s="219">
        <v>53.841999999999999</v>
      </c>
      <c r="C50" s="43">
        <f t="shared" si="0"/>
        <v>5.0307989507099972E-3</v>
      </c>
      <c r="D50" s="219">
        <v>48.368000000000002</v>
      </c>
      <c r="E50" s="43">
        <f t="shared" si="1"/>
        <v>4.486797906989662E-3</v>
      </c>
      <c r="F50" s="219">
        <v>44.759</v>
      </c>
      <c r="G50" s="43">
        <f t="shared" si="2"/>
        <v>5.262771117840616E-3</v>
      </c>
      <c r="H50" s="63">
        <f t="shared" si="3"/>
        <v>-7.4615448230234915E-2</v>
      </c>
      <c r="I50" s="273">
        <f t="shared" si="4"/>
        <v>-0.16869729950596191</v>
      </c>
      <c r="J50" s="280"/>
    </row>
    <row r="51" spans="1:10" x14ac:dyDescent="0.35">
      <c r="A51" s="102" t="s">
        <v>160</v>
      </c>
      <c r="B51" s="219">
        <v>47.558999999999997</v>
      </c>
      <c r="C51" s="43">
        <f t="shared" si="0"/>
        <v>4.4437384810522779E-3</v>
      </c>
      <c r="D51" s="219">
        <v>35.746000000000002</v>
      </c>
      <c r="E51" s="43">
        <f t="shared" si="1"/>
        <v>3.3159336334612237E-3</v>
      </c>
      <c r="F51" s="219">
        <v>44.726999999999997</v>
      </c>
      <c r="G51" s="43">
        <f t="shared" si="2"/>
        <v>5.2590085521941332E-3</v>
      </c>
      <c r="H51" s="63">
        <f t="shared" si="3"/>
        <v>0.25124489453365384</v>
      </c>
      <c r="I51" s="273">
        <f t="shared" si="4"/>
        <v>-5.954708887907656E-2</v>
      </c>
      <c r="J51" s="280"/>
    </row>
    <row r="52" spans="1:10" x14ac:dyDescent="0.35">
      <c r="A52" s="102" t="s">
        <v>239</v>
      </c>
      <c r="B52" s="219">
        <v>53.451000000000001</v>
      </c>
      <c r="C52" s="43">
        <f t="shared" si="0"/>
        <v>4.9942653451654859E-3</v>
      </c>
      <c r="D52" s="219">
        <v>45.337000000000003</v>
      </c>
      <c r="E52" s="43">
        <f t="shared" si="1"/>
        <v>4.2056309276627176E-3</v>
      </c>
      <c r="F52" s="219">
        <v>43.719000000000001</v>
      </c>
      <c r="G52" s="43">
        <f t="shared" si="2"/>
        <v>5.1404877343299423E-3</v>
      </c>
      <c r="H52" s="63">
        <f t="shared" si="3"/>
        <v>-3.5688289917727323E-2</v>
      </c>
      <c r="I52" s="273">
        <f t="shared" si="4"/>
        <v>-0.18207330078015382</v>
      </c>
      <c r="J52" s="280"/>
    </row>
    <row r="53" spans="1:10" x14ac:dyDescent="0.35">
      <c r="A53" s="102" t="s">
        <v>195</v>
      </c>
      <c r="B53" s="219">
        <v>35.502000000000002</v>
      </c>
      <c r="C53" s="43">
        <f t="shared" si="0"/>
        <v>3.317176634376627E-3</v>
      </c>
      <c r="D53" s="219">
        <v>41.732999999999997</v>
      </c>
      <c r="E53" s="43">
        <f t="shared" si="1"/>
        <v>3.8713103095517603E-3</v>
      </c>
      <c r="F53" s="219">
        <v>43.259</v>
      </c>
      <c r="G53" s="43">
        <f t="shared" si="2"/>
        <v>5.0864008531617596E-3</v>
      </c>
      <c r="H53" s="63">
        <f t="shared" si="3"/>
        <v>3.656578726667159E-2</v>
      </c>
      <c r="I53" s="273">
        <f t="shared" si="4"/>
        <v>0.21849473269111597</v>
      </c>
      <c r="J53" s="280"/>
    </row>
    <row r="54" spans="1:10" x14ac:dyDescent="0.35">
      <c r="A54" s="102" t="s">
        <v>109</v>
      </c>
      <c r="B54" s="219">
        <v>70.906000000000006</v>
      </c>
      <c r="C54" s="43">
        <f t="shared" si="0"/>
        <v>6.6251965082842965E-3</v>
      </c>
      <c r="D54" s="219">
        <v>58.33</v>
      </c>
      <c r="E54" s="43">
        <f t="shared" si="1"/>
        <v>5.4109105589378714E-3</v>
      </c>
      <c r="F54" s="219">
        <v>43.091000000000001</v>
      </c>
      <c r="G54" s="43">
        <f t="shared" si="2"/>
        <v>5.0666473835177276E-3</v>
      </c>
      <c r="H54" s="63">
        <f t="shared" si="3"/>
        <v>-0.26125492885307733</v>
      </c>
      <c r="I54" s="273">
        <f t="shared" si="4"/>
        <v>-0.39227991989394417</v>
      </c>
      <c r="J54" s="280"/>
    </row>
    <row r="55" spans="1:10" x14ac:dyDescent="0.35">
      <c r="A55" s="102" t="s">
        <v>157</v>
      </c>
      <c r="B55" s="219">
        <v>176.61699999999999</v>
      </c>
      <c r="C55" s="43">
        <f t="shared" si="0"/>
        <v>1.6502444528018044E-2</v>
      </c>
      <c r="D55" s="219">
        <v>147.20400000000001</v>
      </c>
      <c r="E55" s="43">
        <f t="shared" si="1"/>
        <v>1.365519763274285E-2</v>
      </c>
      <c r="F55" s="219">
        <v>42.776000000000003</v>
      </c>
      <c r="G55" s="43">
        <f t="shared" si="2"/>
        <v>5.0296096279351683E-3</v>
      </c>
      <c r="H55" s="63">
        <f t="shared" si="3"/>
        <v>-0.70941007037852233</v>
      </c>
      <c r="I55" s="273">
        <f t="shared" si="4"/>
        <v>-0.7578036089391168</v>
      </c>
      <c r="J55" s="280"/>
    </row>
    <row r="56" spans="1:10" x14ac:dyDescent="0.35">
      <c r="A56" s="102" t="s">
        <v>5</v>
      </c>
      <c r="B56" s="219">
        <v>38.265999999999998</v>
      </c>
      <c r="C56" s="43">
        <f t="shared" si="0"/>
        <v>3.5754346541337387E-3</v>
      </c>
      <c r="D56" s="219">
        <v>52.468000000000004</v>
      </c>
      <c r="E56" s="43">
        <f t="shared" si="1"/>
        <v>4.8671293537862551E-3</v>
      </c>
      <c r="F56" s="219">
        <v>40.116</v>
      </c>
      <c r="G56" s="43">
        <f t="shared" si="2"/>
        <v>4.71684635857133E-3</v>
      </c>
      <c r="H56" s="63">
        <f t="shared" si="3"/>
        <v>-0.23541968437905014</v>
      </c>
      <c r="I56" s="273">
        <f t="shared" si="4"/>
        <v>4.8345789996341537E-2</v>
      </c>
      <c r="J56" s="280"/>
    </row>
    <row r="57" spans="1:10" x14ac:dyDescent="0.35">
      <c r="A57" s="102" t="s">
        <v>14</v>
      </c>
      <c r="B57" s="219">
        <v>54.165999999999997</v>
      </c>
      <c r="C57" s="43">
        <f t="shared" si="0"/>
        <v>5.0610723220563449E-3</v>
      </c>
      <c r="D57" s="219">
        <v>39.045000000000002</v>
      </c>
      <c r="E57" s="43">
        <f t="shared" si="1"/>
        <v>3.6219613024812141E-3</v>
      </c>
      <c r="F57" s="219">
        <v>38.747999999999998</v>
      </c>
      <c r="G57" s="43">
        <f t="shared" si="2"/>
        <v>4.5559966771842129E-3</v>
      </c>
      <c r="H57" s="63">
        <f t="shared" si="3"/>
        <v>-7.6066077602766624E-3</v>
      </c>
      <c r="I57" s="273">
        <f t="shared" si="4"/>
        <v>-0.28464350330465604</v>
      </c>
      <c r="J57" s="280"/>
    </row>
    <row r="58" spans="1:10" x14ac:dyDescent="0.35">
      <c r="A58" s="102" t="s">
        <v>88</v>
      </c>
      <c r="B58" s="219">
        <v>55.881999999999998</v>
      </c>
      <c r="C58" s="43">
        <f t="shared" si="0"/>
        <v>5.2214090665944068E-3</v>
      </c>
      <c r="D58" s="219">
        <v>47.000999999999998</v>
      </c>
      <c r="E58" s="43">
        <f t="shared" si="1"/>
        <v>4.359989836801627E-3</v>
      </c>
      <c r="F58" s="219">
        <v>36.587000000000003</v>
      </c>
      <c r="G58" s="43">
        <f t="shared" si="2"/>
        <v>4.3019059158702078E-3</v>
      </c>
      <c r="H58" s="63">
        <f t="shared" si="3"/>
        <v>-0.22156975383502464</v>
      </c>
      <c r="I58" s="273">
        <f t="shared" si="4"/>
        <v>-0.34528112809133527</v>
      </c>
      <c r="J58" s="280"/>
    </row>
    <row r="59" spans="1:10" x14ac:dyDescent="0.35">
      <c r="A59" s="102" t="s">
        <v>114</v>
      </c>
      <c r="B59" s="219">
        <v>184.34700000000001</v>
      </c>
      <c r="C59" s="43">
        <f t="shared" si="0"/>
        <v>1.7224707369089855E-2</v>
      </c>
      <c r="D59" s="219">
        <v>39.796999999999997</v>
      </c>
      <c r="E59" s="43">
        <f t="shared" si="1"/>
        <v>3.6917196556497593E-3</v>
      </c>
      <c r="F59" s="219">
        <v>35.564</v>
      </c>
      <c r="G59" s="43">
        <f t="shared" si="2"/>
        <v>4.1816213953592279E-3</v>
      </c>
      <c r="H59" s="63">
        <f t="shared" si="3"/>
        <v>-0.10636480136693716</v>
      </c>
      <c r="I59" s="273">
        <f t="shared" si="4"/>
        <v>-0.80708121097712471</v>
      </c>
      <c r="J59" s="280"/>
    </row>
    <row r="60" spans="1:10" x14ac:dyDescent="0.35">
      <c r="A60" s="102" t="s">
        <v>21</v>
      </c>
      <c r="B60" s="219">
        <v>35.93</v>
      </c>
      <c r="C60" s="43">
        <f t="shared" si="0"/>
        <v>3.3571673841798263E-3</v>
      </c>
      <c r="D60" s="219">
        <v>34.046999999999997</v>
      </c>
      <c r="E60" s="43">
        <f t="shared" si="1"/>
        <v>3.1583279924594153E-3</v>
      </c>
      <c r="F60" s="219">
        <v>35.284999999999997</v>
      </c>
      <c r="G60" s="43">
        <f t="shared" si="2"/>
        <v>4.1488165261289603E-3</v>
      </c>
      <c r="H60" s="63">
        <f t="shared" si="3"/>
        <v>3.6361500279026071E-2</v>
      </c>
      <c r="I60" s="273">
        <f t="shared" si="4"/>
        <v>-1.7951572502087454E-2</v>
      </c>
      <c r="J60" s="280"/>
    </row>
    <row r="61" spans="1:10" x14ac:dyDescent="0.35">
      <c r="A61" s="102" t="s">
        <v>257</v>
      </c>
      <c r="B61" s="219">
        <v>31.978999999999999</v>
      </c>
      <c r="C61" s="43">
        <f t="shared" si="0"/>
        <v>2.9880004391507559E-3</v>
      </c>
      <c r="D61" s="219">
        <v>23.614999999999998</v>
      </c>
      <c r="E61" s="43">
        <f t="shared" si="1"/>
        <v>2.1906163697808646E-3</v>
      </c>
      <c r="F61" s="219">
        <v>34.941000000000003</v>
      </c>
      <c r="G61" s="43">
        <f t="shared" si="2"/>
        <v>4.1083689454292759E-3</v>
      </c>
      <c r="H61" s="63">
        <f t="shared" si="3"/>
        <v>0.47961041710777064</v>
      </c>
      <c r="I61" s="273">
        <f t="shared" si="4"/>
        <v>9.2623284030144859E-2</v>
      </c>
      <c r="J61" s="280"/>
    </row>
    <row r="62" spans="1:10" x14ac:dyDescent="0.35">
      <c r="A62" s="102" t="s">
        <v>173</v>
      </c>
      <c r="B62" s="219">
        <v>31.401</v>
      </c>
      <c r="C62" s="43">
        <f t="shared" si="0"/>
        <v>2.9339942396501731E-3</v>
      </c>
      <c r="D62" s="219">
        <v>25.405999999999999</v>
      </c>
      <c r="E62" s="43">
        <f t="shared" si="1"/>
        <v>2.356756277393718E-3</v>
      </c>
      <c r="F62" s="219">
        <v>34.576999999999998</v>
      </c>
      <c r="G62" s="43">
        <f t="shared" si="2"/>
        <v>4.0655697612005399E-3</v>
      </c>
      <c r="H62" s="63">
        <f t="shared" si="3"/>
        <v>0.36097772179800036</v>
      </c>
      <c r="I62" s="273">
        <f t="shared" si="4"/>
        <v>0.10114327569185688</v>
      </c>
      <c r="J62" s="280"/>
    </row>
    <row r="63" spans="1:10" x14ac:dyDescent="0.35">
      <c r="A63" s="102" t="s">
        <v>232</v>
      </c>
      <c r="B63" s="219">
        <v>24.846</v>
      </c>
      <c r="C63" s="43">
        <f t="shared" si="0"/>
        <v>2.3215190878745329E-3</v>
      </c>
      <c r="D63" s="219">
        <v>26.009</v>
      </c>
      <c r="E63" s="43">
        <f t="shared" si="1"/>
        <v>2.4126928292030705E-3</v>
      </c>
      <c r="F63" s="219">
        <v>34.345999999999997</v>
      </c>
      <c r="G63" s="43">
        <f t="shared" si="2"/>
        <v>4.0384087404399961E-3</v>
      </c>
      <c r="H63" s="63">
        <f t="shared" si="3"/>
        <v>0.32054288899996131</v>
      </c>
      <c r="I63" s="273">
        <f t="shared" si="4"/>
        <v>0.38235530870160161</v>
      </c>
      <c r="J63" s="280"/>
    </row>
    <row r="64" spans="1:10" x14ac:dyDescent="0.35">
      <c r="A64" s="102" t="s">
        <v>71</v>
      </c>
      <c r="B64" s="219">
        <v>144.72399999999999</v>
      </c>
      <c r="C64" s="43">
        <f t="shared" si="0"/>
        <v>1.3522479613360455E-2</v>
      </c>
      <c r="D64" s="102"/>
      <c r="E64" s="43">
        <f t="shared" si="1"/>
        <v>0</v>
      </c>
      <c r="F64" s="219">
        <v>34.137</v>
      </c>
      <c r="G64" s="43">
        <f t="shared" si="2"/>
        <v>4.0138344835614088E-3</v>
      </c>
      <c r="H64" s="63" t="s">
        <v>318</v>
      </c>
      <c r="I64" s="273">
        <f t="shared" si="4"/>
        <v>-0.7641234349520466</v>
      </c>
      <c r="J64" s="280"/>
    </row>
    <row r="65" spans="1:10" x14ac:dyDescent="0.35">
      <c r="A65" s="102" t="s">
        <v>256</v>
      </c>
      <c r="B65" s="219">
        <v>5.9269999999999996</v>
      </c>
      <c r="C65" s="43">
        <f t="shared" si="0"/>
        <v>5.5379713570926324E-4</v>
      </c>
      <c r="D65" s="219">
        <v>39.564999999999998</v>
      </c>
      <c r="E65" s="43">
        <f t="shared" si="1"/>
        <v>3.6701984615871231E-3</v>
      </c>
      <c r="F65" s="219">
        <v>34.026000000000003</v>
      </c>
      <c r="G65" s="43">
        <f t="shared" si="2"/>
        <v>4.000783083975174E-3</v>
      </c>
      <c r="H65" s="63">
        <f t="shared" si="3"/>
        <v>-0.13999747251358508</v>
      </c>
      <c r="I65" s="273">
        <f t="shared" si="4"/>
        <v>4.7408469714864188</v>
      </c>
      <c r="J65" s="280"/>
    </row>
    <row r="66" spans="1:10" x14ac:dyDescent="0.35">
      <c r="A66" s="102" t="s">
        <v>99</v>
      </c>
      <c r="B66" s="219">
        <v>25.46</v>
      </c>
      <c r="C66" s="43">
        <f t="shared" si="0"/>
        <v>2.3788889953024876E-3</v>
      </c>
      <c r="D66" s="219">
        <v>24.399000000000001</v>
      </c>
      <c r="E66" s="43">
        <f t="shared" si="1"/>
        <v>2.2633431635097744E-3</v>
      </c>
      <c r="F66" s="219">
        <v>33.558999999999997</v>
      </c>
      <c r="G66" s="43">
        <f t="shared" si="2"/>
        <v>3.9458731415718228E-3</v>
      </c>
      <c r="H66" s="63">
        <f t="shared" si="3"/>
        <v>0.37542522234517794</v>
      </c>
      <c r="I66" s="273">
        <f t="shared" si="4"/>
        <v>0.31810683424980346</v>
      </c>
      <c r="J66" s="280"/>
    </row>
    <row r="67" spans="1:10" x14ac:dyDescent="0.35">
      <c r="A67" s="102" t="s">
        <v>62</v>
      </c>
      <c r="B67" s="219">
        <v>0.02</v>
      </c>
      <c r="C67" s="43">
        <f t="shared" si="0"/>
        <v>1.8687266263177437E-6</v>
      </c>
      <c r="D67" s="219">
        <v>8.4090000000000007</v>
      </c>
      <c r="E67" s="43">
        <f t="shared" si="1"/>
        <v>7.8005052100306135E-4</v>
      </c>
      <c r="F67" s="219">
        <v>32.880000000000003</v>
      </c>
      <c r="G67" s="43">
        <f t="shared" si="2"/>
        <v>3.8660362017605278E-3</v>
      </c>
      <c r="H67" s="63">
        <f t="shared" si="3"/>
        <v>2.9100963253656795</v>
      </c>
      <c r="I67" s="273">
        <f t="shared" si="4"/>
        <v>1643</v>
      </c>
      <c r="J67" s="280"/>
    </row>
    <row r="68" spans="1:10" x14ac:dyDescent="0.35">
      <c r="A68" s="102" t="s">
        <v>233</v>
      </c>
      <c r="B68" s="219">
        <v>32.938000000000002</v>
      </c>
      <c r="C68" s="43">
        <f t="shared" si="0"/>
        <v>3.0776058808826921E-3</v>
      </c>
      <c r="D68" s="219">
        <v>28.425000000000001</v>
      </c>
      <c r="E68" s="43">
        <f t="shared" si="1"/>
        <v>2.6368100915105264E-3</v>
      </c>
      <c r="F68" s="219">
        <v>31.821999999999999</v>
      </c>
      <c r="G68" s="43">
        <f t="shared" si="2"/>
        <v>3.7416363750737078E-3</v>
      </c>
      <c r="H68" s="63">
        <f t="shared" si="3"/>
        <v>0.11950747581354437</v>
      </c>
      <c r="I68" s="273">
        <f t="shared" si="4"/>
        <v>-3.3881838605865688E-2</v>
      </c>
      <c r="J68" s="280"/>
    </row>
    <row r="69" spans="1:10" x14ac:dyDescent="0.35">
      <c r="A69" s="102" t="s">
        <v>146</v>
      </c>
      <c r="B69" s="219">
        <v>27.213999999999999</v>
      </c>
      <c r="C69" s="43">
        <f t="shared" ref="C69:C132" si="5">B69/$B$267</f>
        <v>2.5427763204305537E-3</v>
      </c>
      <c r="D69" s="219">
        <v>22.593</v>
      </c>
      <c r="E69" s="43">
        <f t="shared" ref="E69:E132" si="6">D69/$D$267</f>
        <v>2.0958117993842506E-3</v>
      </c>
      <c r="F69" s="219">
        <v>31.812999999999999</v>
      </c>
      <c r="G69" s="43">
        <f t="shared" ref="G69:G132" si="7">F69/$F$267</f>
        <v>3.7405781534856344E-3</v>
      </c>
      <c r="H69" s="63">
        <f t="shared" ref="H69:H132" si="8">(F69/D69)-1</f>
        <v>0.40809100163767531</v>
      </c>
      <c r="I69" s="273">
        <f t="shared" ref="I69:I132" si="9">(F69/B69)-1</f>
        <v>0.1689939001984273</v>
      </c>
      <c r="J69" s="280"/>
    </row>
    <row r="70" spans="1:10" x14ac:dyDescent="0.35">
      <c r="A70" s="102" t="s">
        <v>23</v>
      </c>
      <c r="B70" s="219">
        <v>26.675000000000001</v>
      </c>
      <c r="C70" s="43">
        <f t="shared" si="5"/>
        <v>2.4924141378512904E-3</v>
      </c>
      <c r="D70" s="219">
        <v>28.172000000000001</v>
      </c>
      <c r="E70" s="43">
        <f t="shared" si="6"/>
        <v>2.6133408583301513E-3</v>
      </c>
      <c r="F70" s="219">
        <v>30.968</v>
      </c>
      <c r="G70" s="43">
        <f t="shared" si="7"/>
        <v>3.6412229043832124E-3</v>
      </c>
      <c r="H70" s="63">
        <f t="shared" si="8"/>
        <v>9.9247479767144764E-2</v>
      </c>
      <c r="I70" s="273">
        <f t="shared" si="9"/>
        <v>0.16093720712277415</v>
      </c>
      <c r="J70" s="280"/>
    </row>
    <row r="71" spans="1:10" x14ac:dyDescent="0.35">
      <c r="A71" s="102" t="s">
        <v>36</v>
      </c>
      <c r="B71" s="219">
        <v>31.771999999999998</v>
      </c>
      <c r="C71" s="43">
        <f t="shared" si="5"/>
        <v>2.9686591185683672E-3</v>
      </c>
      <c r="D71" s="219">
        <v>30.721</v>
      </c>
      <c r="E71" s="43">
        <f t="shared" si="6"/>
        <v>2.8497957017166184E-3</v>
      </c>
      <c r="F71" s="219">
        <v>30.893999999999998</v>
      </c>
      <c r="G71" s="43">
        <f t="shared" si="7"/>
        <v>3.6325219713257218E-3</v>
      </c>
      <c r="H71" s="63">
        <f t="shared" si="8"/>
        <v>5.6313271052375047E-3</v>
      </c>
      <c r="I71" s="273">
        <f t="shared" si="9"/>
        <v>-2.7634395064837003E-2</v>
      </c>
      <c r="J71" s="280"/>
    </row>
    <row r="72" spans="1:10" x14ac:dyDescent="0.35">
      <c r="A72" s="102" t="s">
        <v>149</v>
      </c>
      <c r="B72" s="219">
        <v>46.095999999999997</v>
      </c>
      <c r="C72" s="43">
        <f t="shared" si="5"/>
        <v>4.3070411283371354E-3</v>
      </c>
      <c r="D72" s="219">
        <v>56.616999999999997</v>
      </c>
      <c r="E72" s="43">
        <f t="shared" si="6"/>
        <v>5.252006225190905E-3</v>
      </c>
      <c r="F72" s="219">
        <v>30.218</v>
      </c>
      <c r="G72" s="43">
        <f t="shared" si="7"/>
        <v>3.5530377720437841E-3</v>
      </c>
      <c r="H72" s="63">
        <f t="shared" si="8"/>
        <v>-0.46627338078668945</v>
      </c>
      <c r="I72" s="273">
        <f t="shared" si="9"/>
        <v>-0.34445505032974655</v>
      </c>
      <c r="J72" s="280"/>
    </row>
    <row r="73" spans="1:10" x14ac:dyDescent="0.35">
      <c r="A73" s="102" t="s">
        <v>172</v>
      </c>
      <c r="B73" s="219">
        <v>21.861999999999998</v>
      </c>
      <c r="C73" s="43">
        <f t="shared" si="5"/>
        <v>2.0427050752279251E-3</v>
      </c>
      <c r="D73" s="219">
        <v>19.225999999999999</v>
      </c>
      <c r="E73" s="43">
        <f t="shared" si="6"/>
        <v>1.7834761941734874E-3</v>
      </c>
      <c r="F73" s="219">
        <v>29.521999999999998</v>
      </c>
      <c r="G73" s="43">
        <f t="shared" si="7"/>
        <v>3.4712019692327949E-3</v>
      </c>
      <c r="H73" s="63">
        <f t="shared" si="8"/>
        <v>0.53552481015291797</v>
      </c>
      <c r="I73" s="273">
        <f t="shared" si="9"/>
        <v>0.3503796541944928</v>
      </c>
      <c r="J73" s="280"/>
    </row>
    <row r="74" spans="1:10" x14ac:dyDescent="0.35">
      <c r="A74" s="102" t="s">
        <v>199</v>
      </c>
      <c r="B74" s="219">
        <v>18.812000000000001</v>
      </c>
      <c r="C74" s="43">
        <f t="shared" si="5"/>
        <v>1.7577242647144698E-3</v>
      </c>
      <c r="D74" s="219">
        <v>20.986000000000001</v>
      </c>
      <c r="E74" s="43">
        <f t="shared" si="6"/>
        <v>1.9467404249934885E-3</v>
      </c>
      <c r="F74" s="219">
        <v>28.76</v>
      </c>
      <c r="G74" s="43">
        <f t="shared" si="7"/>
        <v>3.3816058747759359E-3</v>
      </c>
      <c r="H74" s="63">
        <f t="shared" si="8"/>
        <v>0.37043743448012956</v>
      </c>
      <c r="I74" s="273">
        <f t="shared" si="9"/>
        <v>0.52881139698065072</v>
      </c>
      <c r="J74" s="280"/>
    </row>
    <row r="75" spans="1:10" x14ac:dyDescent="0.35">
      <c r="A75" s="102" t="s">
        <v>27</v>
      </c>
      <c r="B75" s="219">
        <v>22.332000000000001</v>
      </c>
      <c r="C75" s="43">
        <f t="shared" si="5"/>
        <v>2.0866201509463925E-3</v>
      </c>
      <c r="D75" s="219">
        <v>19.811</v>
      </c>
      <c r="E75" s="43">
        <f t="shared" si="6"/>
        <v>1.8377429981676354E-3</v>
      </c>
      <c r="F75" s="219">
        <v>28.257000000000001</v>
      </c>
      <c r="G75" s="43">
        <f t="shared" si="7"/>
        <v>3.3224630460202929E-3</v>
      </c>
      <c r="H75" s="63">
        <f t="shared" si="8"/>
        <v>0.42632880722830757</v>
      </c>
      <c r="I75" s="273">
        <f t="shared" si="9"/>
        <v>0.26531434712520152</v>
      </c>
      <c r="J75" s="280"/>
    </row>
    <row r="76" spans="1:10" x14ac:dyDescent="0.35">
      <c r="A76" s="102" t="s">
        <v>201</v>
      </c>
      <c r="B76" s="219">
        <v>27.78</v>
      </c>
      <c r="C76" s="43">
        <f t="shared" si="5"/>
        <v>2.5956612839553458E-3</v>
      </c>
      <c r="D76" s="219">
        <v>26.773</v>
      </c>
      <c r="E76" s="43">
        <f t="shared" si="6"/>
        <v>2.4835643475817526E-3</v>
      </c>
      <c r="F76" s="219">
        <v>28.091999999999999</v>
      </c>
      <c r="G76" s="43">
        <f t="shared" si="7"/>
        <v>3.3030623169056183E-3</v>
      </c>
      <c r="H76" s="63">
        <f t="shared" si="8"/>
        <v>4.9266051619168527E-2</v>
      </c>
      <c r="I76" s="273">
        <f t="shared" si="9"/>
        <v>1.1231101511878894E-2</v>
      </c>
      <c r="J76" s="280"/>
    </row>
    <row r="77" spans="1:10" x14ac:dyDescent="0.35">
      <c r="A77" s="102" t="s">
        <v>198</v>
      </c>
      <c r="B77" s="219">
        <v>45.738999999999997</v>
      </c>
      <c r="C77" s="43">
        <f t="shared" si="5"/>
        <v>4.2736843580573631E-3</v>
      </c>
      <c r="D77" s="219">
        <v>34.673999999999999</v>
      </c>
      <c r="E77" s="43">
        <f t="shared" si="6"/>
        <v>3.216490874689041E-3</v>
      </c>
      <c r="F77" s="219">
        <v>28.056000000000001</v>
      </c>
      <c r="G77" s="43">
        <f t="shared" si="7"/>
        <v>3.2988294305533261E-3</v>
      </c>
      <c r="H77" s="63">
        <f t="shared" si="8"/>
        <v>-0.19086347118878699</v>
      </c>
      <c r="I77" s="273">
        <f t="shared" si="9"/>
        <v>-0.386606615798334</v>
      </c>
      <c r="J77" s="280"/>
    </row>
    <row r="78" spans="1:10" x14ac:dyDescent="0.35">
      <c r="A78" s="102" t="s">
        <v>250</v>
      </c>
      <c r="B78" s="219">
        <v>28.353000000000002</v>
      </c>
      <c r="C78" s="43">
        <f t="shared" si="5"/>
        <v>2.6492003017993494E-3</v>
      </c>
      <c r="D78" s="219">
        <v>86.156999999999996</v>
      </c>
      <c r="E78" s="43">
        <f t="shared" si="6"/>
        <v>7.9922479174766026E-3</v>
      </c>
      <c r="F78" s="219">
        <v>27.064</v>
      </c>
      <c r="G78" s="43">
        <f t="shared" si="7"/>
        <v>3.1821898955123758E-3</v>
      </c>
      <c r="H78" s="63">
        <f t="shared" si="8"/>
        <v>-0.68587578490430268</v>
      </c>
      <c r="I78" s="273">
        <f t="shared" si="9"/>
        <v>-4.5462561280993241E-2</v>
      </c>
      <c r="J78" s="280"/>
    </row>
    <row r="79" spans="1:10" x14ac:dyDescent="0.35">
      <c r="A79" s="102" t="s">
        <v>30</v>
      </c>
      <c r="B79" s="219">
        <v>19.151</v>
      </c>
      <c r="C79" s="43">
        <f t="shared" si="5"/>
        <v>1.7893991810305552E-3</v>
      </c>
      <c r="D79" s="219">
        <v>20.739000000000001</v>
      </c>
      <c r="E79" s="43">
        <f t="shared" si="6"/>
        <v>1.9238277744181814E-3</v>
      </c>
      <c r="F79" s="219">
        <v>25.491</v>
      </c>
      <c r="G79" s="43">
        <f t="shared" si="7"/>
        <v>2.9972362779524821E-3</v>
      </c>
      <c r="H79" s="63">
        <f t="shared" si="8"/>
        <v>0.2291335165629973</v>
      </c>
      <c r="I79" s="273">
        <f t="shared" si="9"/>
        <v>0.33105320870972799</v>
      </c>
      <c r="J79" s="280"/>
    </row>
    <row r="80" spans="1:10" x14ac:dyDescent="0.35">
      <c r="A80" s="102" t="s">
        <v>98</v>
      </c>
      <c r="B80" s="219">
        <v>63.542999999999999</v>
      </c>
      <c r="C80" s="43">
        <f t="shared" si="5"/>
        <v>5.937224800805419E-3</v>
      </c>
      <c r="D80" s="219">
        <v>35.402999999999999</v>
      </c>
      <c r="E80" s="43">
        <f t="shared" si="6"/>
        <v>3.2841156612048255E-3</v>
      </c>
      <c r="F80" s="219">
        <v>25.414000000000001</v>
      </c>
      <c r="G80" s="43">
        <f t="shared" si="7"/>
        <v>2.9881826043656342E-3</v>
      </c>
      <c r="H80" s="63">
        <f t="shared" si="8"/>
        <v>-0.28215123012174104</v>
      </c>
      <c r="I80" s="273">
        <f t="shared" si="9"/>
        <v>-0.60005035959901165</v>
      </c>
      <c r="J80" s="280"/>
    </row>
    <row r="81" spans="1:10" x14ac:dyDescent="0.35">
      <c r="A81" s="102" t="s">
        <v>234</v>
      </c>
      <c r="B81" s="219">
        <v>23.082000000000001</v>
      </c>
      <c r="C81" s="43">
        <f t="shared" si="5"/>
        <v>2.156697399433308E-3</v>
      </c>
      <c r="D81" s="219">
        <v>55.72</v>
      </c>
      <c r="E81" s="43">
        <f t="shared" si="6"/>
        <v>5.1687971257332113E-3</v>
      </c>
      <c r="F81" s="219">
        <v>25.359000000000002</v>
      </c>
      <c r="G81" s="43">
        <f t="shared" si="7"/>
        <v>2.9817156946607428E-3</v>
      </c>
      <c r="H81" s="63">
        <f t="shared" si="8"/>
        <v>-0.54488513998564247</v>
      </c>
      <c r="I81" s="273">
        <f t="shared" si="9"/>
        <v>9.8648297374577698E-2</v>
      </c>
      <c r="J81" s="280"/>
    </row>
    <row r="82" spans="1:10" x14ac:dyDescent="0.35">
      <c r="A82" s="102" t="s">
        <v>94</v>
      </c>
      <c r="B82" s="219">
        <v>6.3310000000000004</v>
      </c>
      <c r="C82" s="43">
        <f t="shared" si="5"/>
        <v>5.9154541356088179E-4</v>
      </c>
      <c r="D82" s="219">
        <v>2.7269999999999999</v>
      </c>
      <c r="E82" s="43">
        <f t="shared" si="6"/>
        <v>2.5296679400349005E-4</v>
      </c>
      <c r="F82" s="219">
        <v>25.283999999999999</v>
      </c>
      <c r="G82" s="43">
        <f t="shared" si="7"/>
        <v>2.9728971814267998E-3</v>
      </c>
      <c r="H82" s="63">
        <f t="shared" si="8"/>
        <v>8.2717271727172719</v>
      </c>
      <c r="I82" s="273">
        <f t="shared" si="9"/>
        <v>2.9936818827989256</v>
      </c>
      <c r="J82" s="280"/>
    </row>
    <row r="83" spans="1:10" x14ac:dyDescent="0.35">
      <c r="A83" s="102" t="s">
        <v>171</v>
      </c>
      <c r="B83" s="219">
        <v>30.815999999999999</v>
      </c>
      <c r="C83" s="43">
        <f t="shared" si="5"/>
        <v>2.8793339858303791E-3</v>
      </c>
      <c r="D83" s="219">
        <v>21.654</v>
      </c>
      <c r="E83" s="43">
        <f t="shared" si="6"/>
        <v>2.0087066216910796E-3</v>
      </c>
      <c r="F83" s="219">
        <v>25.164000000000001</v>
      </c>
      <c r="G83" s="43">
        <f t="shared" si="7"/>
        <v>2.9587875602524916E-3</v>
      </c>
      <c r="H83" s="63">
        <f t="shared" si="8"/>
        <v>0.16209476309226933</v>
      </c>
      <c r="I83" s="273">
        <f t="shared" si="9"/>
        <v>-0.18341121495327095</v>
      </c>
      <c r="J83" s="280"/>
    </row>
    <row r="84" spans="1:10" x14ac:dyDescent="0.35">
      <c r="A84" s="102" t="s">
        <v>25</v>
      </c>
      <c r="B84" s="219">
        <v>27.523</v>
      </c>
      <c r="C84" s="43">
        <f t="shared" si="5"/>
        <v>2.5716481468071629E-3</v>
      </c>
      <c r="D84" s="219">
        <v>30.219000000000001</v>
      </c>
      <c r="E84" s="43">
        <f t="shared" si="6"/>
        <v>2.8032282904259138E-3</v>
      </c>
      <c r="F84" s="219">
        <v>24.852</v>
      </c>
      <c r="G84" s="43">
        <f t="shared" si="7"/>
        <v>2.9221025451992891E-3</v>
      </c>
      <c r="H84" s="63">
        <f t="shared" si="8"/>
        <v>-0.17760349449022139</v>
      </c>
      <c r="I84" s="273">
        <f t="shared" si="9"/>
        <v>-9.7046106892417217E-2</v>
      </c>
      <c r="J84" s="280"/>
    </row>
    <row r="85" spans="1:10" x14ac:dyDescent="0.35">
      <c r="A85" s="102" t="s">
        <v>155</v>
      </c>
      <c r="B85" s="219">
        <v>38.619999999999997</v>
      </c>
      <c r="C85" s="43">
        <f t="shared" si="5"/>
        <v>3.6085111154195624E-3</v>
      </c>
      <c r="D85" s="219">
        <v>20.148</v>
      </c>
      <c r="E85" s="43">
        <f t="shared" si="6"/>
        <v>1.8690043878189652E-3</v>
      </c>
      <c r="F85" s="219">
        <v>24.844999999999999</v>
      </c>
      <c r="G85" s="43">
        <f t="shared" si="7"/>
        <v>2.9212794839641211E-3</v>
      </c>
      <c r="H85" s="63">
        <f t="shared" si="8"/>
        <v>0.23312487591820519</v>
      </c>
      <c r="I85" s="273">
        <f t="shared" si="9"/>
        <v>-0.35668047643707923</v>
      </c>
      <c r="J85" s="280"/>
    </row>
    <row r="86" spans="1:10" x14ac:dyDescent="0.35">
      <c r="A86" s="102" t="s">
        <v>223</v>
      </c>
      <c r="B86" s="219">
        <v>34.962000000000003</v>
      </c>
      <c r="C86" s="43">
        <f t="shared" si="5"/>
        <v>3.2667210154660479E-3</v>
      </c>
      <c r="D86" s="219">
        <v>20.847000000000001</v>
      </c>
      <c r="E86" s="43">
        <f t="shared" si="6"/>
        <v>1.9338462613094089E-3</v>
      </c>
      <c r="F86" s="219">
        <v>24.67</v>
      </c>
      <c r="G86" s="43">
        <f t="shared" si="7"/>
        <v>2.9007029530849215E-3</v>
      </c>
      <c r="H86" s="63">
        <f t="shared" si="8"/>
        <v>0.18338370029260798</v>
      </c>
      <c r="I86" s="273">
        <f t="shared" si="9"/>
        <v>-0.29437675190206514</v>
      </c>
      <c r="J86" s="280"/>
    </row>
    <row r="87" spans="1:10" x14ac:dyDescent="0.35">
      <c r="A87" s="102" t="s">
        <v>252</v>
      </c>
      <c r="B87" s="219">
        <v>17.536999999999999</v>
      </c>
      <c r="C87" s="43">
        <f t="shared" si="5"/>
        <v>1.6385929422867134E-3</v>
      </c>
      <c r="D87" s="219">
        <v>21.396999999999998</v>
      </c>
      <c r="E87" s="43">
        <f t="shared" si="6"/>
        <v>1.9848663334406588E-3</v>
      </c>
      <c r="F87" s="219">
        <v>24.512</v>
      </c>
      <c r="G87" s="43">
        <f t="shared" si="7"/>
        <v>2.8821252852054154E-3</v>
      </c>
      <c r="H87" s="63">
        <f t="shared" si="8"/>
        <v>0.14558115623685564</v>
      </c>
      <c r="I87" s="273">
        <f t="shared" si="9"/>
        <v>0.39773051263043868</v>
      </c>
      <c r="J87" s="280"/>
    </row>
    <row r="88" spans="1:10" x14ac:dyDescent="0.35">
      <c r="A88" s="102" t="s">
        <v>235</v>
      </c>
      <c r="B88" s="219">
        <v>21.381</v>
      </c>
      <c r="C88" s="43">
        <f t="shared" si="5"/>
        <v>1.9977621998649837E-3</v>
      </c>
      <c r="D88" s="219">
        <v>17.571000000000002</v>
      </c>
      <c r="E88" s="43">
        <f t="shared" si="6"/>
        <v>1.6299521589421798E-3</v>
      </c>
      <c r="F88" s="219">
        <v>24.138000000000002</v>
      </c>
      <c r="G88" s="43">
        <f t="shared" si="7"/>
        <v>2.838150299212154E-3</v>
      </c>
      <c r="H88" s="63">
        <f t="shared" si="8"/>
        <v>0.37374082294690103</v>
      </c>
      <c r="I88" s="273">
        <f t="shared" si="9"/>
        <v>0.12894626069875126</v>
      </c>
      <c r="J88" s="280"/>
    </row>
    <row r="89" spans="1:10" x14ac:dyDescent="0.35">
      <c r="A89" s="102" t="s">
        <v>202</v>
      </c>
      <c r="B89" s="219">
        <v>20.852</v>
      </c>
      <c r="C89" s="43">
        <f t="shared" si="5"/>
        <v>1.9483343805988794E-3</v>
      </c>
      <c r="D89" s="219">
        <v>25.934999999999999</v>
      </c>
      <c r="E89" s="43">
        <f t="shared" si="6"/>
        <v>2.4058283104072295E-3</v>
      </c>
      <c r="F89" s="219">
        <v>22.956</v>
      </c>
      <c r="G89" s="43">
        <f t="shared" si="7"/>
        <v>2.6991705306452151E-3</v>
      </c>
      <c r="H89" s="63">
        <f t="shared" si="8"/>
        <v>-0.11486408328513587</v>
      </c>
      <c r="I89" s="273">
        <f t="shared" si="9"/>
        <v>0.10090159217341266</v>
      </c>
      <c r="J89" s="280"/>
    </row>
    <row r="90" spans="1:10" x14ac:dyDescent="0.35">
      <c r="A90" s="102" t="s">
        <v>130</v>
      </c>
      <c r="B90" s="219">
        <v>22.85</v>
      </c>
      <c r="C90" s="43">
        <f t="shared" si="5"/>
        <v>2.135020170568022E-3</v>
      </c>
      <c r="D90" s="219">
        <v>20.902999999999999</v>
      </c>
      <c r="E90" s="43">
        <f t="shared" si="6"/>
        <v>1.9390410322900451E-3</v>
      </c>
      <c r="F90" s="219">
        <v>22.600999999999999</v>
      </c>
      <c r="G90" s="43">
        <f t="shared" si="7"/>
        <v>2.6574295680045525E-3</v>
      </c>
      <c r="H90" s="63">
        <f t="shared" si="8"/>
        <v>8.123235899153225E-2</v>
      </c>
      <c r="I90" s="273">
        <f t="shared" si="9"/>
        <v>-1.0897155361050403E-2</v>
      </c>
      <c r="J90" s="280"/>
    </row>
    <row r="91" spans="1:10" x14ac:dyDescent="0.35">
      <c r="A91" s="102" t="s">
        <v>97</v>
      </c>
      <c r="B91" s="219">
        <v>368.03800000000001</v>
      </c>
      <c r="C91" s="43">
        <f t="shared" si="5"/>
        <v>3.4388120504836486E-2</v>
      </c>
      <c r="D91" s="219">
        <v>111.934</v>
      </c>
      <c r="E91" s="43">
        <f t="shared" si="6"/>
        <v>1.0383419552617037E-2</v>
      </c>
      <c r="F91" s="219">
        <v>22.542000000000002</v>
      </c>
      <c r="G91" s="43">
        <f t="shared" si="7"/>
        <v>2.6504923375938508E-3</v>
      </c>
      <c r="H91" s="63">
        <f t="shared" si="8"/>
        <v>-0.79861346865116944</v>
      </c>
      <c r="I91" s="273">
        <f t="shared" si="9"/>
        <v>-0.93875088985376509</v>
      </c>
      <c r="J91" s="280"/>
    </row>
    <row r="92" spans="1:10" x14ac:dyDescent="0.35">
      <c r="A92" s="102" t="s">
        <v>7</v>
      </c>
      <c r="B92" s="219">
        <v>14.577</v>
      </c>
      <c r="C92" s="43">
        <f t="shared" si="5"/>
        <v>1.3620214015916874E-3</v>
      </c>
      <c r="D92" s="219">
        <v>22.9</v>
      </c>
      <c r="E92" s="43">
        <f t="shared" si="6"/>
        <v>2.1242902760102394E-3</v>
      </c>
      <c r="F92" s="219">
        <v>21.728999999999999</v>
      </c>
      <c r="G92" s="43">
        <f t="shared" si="7"/>
        <v>2.5548996541379107E-3</v>
      </c>
      <c r="H92" s="63">
        <f t="shared" si="8"/>
        <v>-5.1135371179039324E-2</v>
      </c>
      <c r="I92" s="273">
        <f t="shared" si="9"/>
        <v>0.49063593331961308</v>
      </c>
      <c r="J92" s="280"/>
    </row>
    <row r="93" spans="1:10" x14ac:dyDescent="0.35">
      <c r="A93" s="102" t="s">
        <v>203</v>
      </c>
      <c r="B93" s="219">
        <v>8.0399999999999991</v>
      </c>
      <c r="C93" s="43">
        <f t="shared" si="5"/>
        <v>7.512281037797328E-4</v>
      </c>
      <c r="D93" s="219">
        <v>6.7229999999999999</v>
      </c>
      <c r="E93" s="43">
        <f t="shared" si="6"/>
        <v>6.2365080897890124E-4</v>
      </c>
      <c r="F93" s="219">
        <v>21.393000000000001</v>
      </c>
      <c r="G93" s="43">
        <f t="shared" si="7"/>
        <v>2.5153927148498468E-3</v>
      </c>
      <c r="H93" s="63">
        <f t="shared" si="8"/>
        <v>2.1820615796519411</v>
      </c>
      <c r="I93" s="273">
        <f t="shared" si="9"/>
        <v>1.6608208955223884</v>
      </c>
      <c r="J93" s="280"/>
    </row>
    <row r="94" spans="1:10" x14ac:dyDescent="0.35">
      <c r="A94" s="102" t="s">
        <v>22</v>
      </c>
      <c r="B94" s="219">
        <v>19.234000000000002</v>
      </c>
      <c r="C94" s="43">
        <f t="shared" si="5"/>
        <v>1.7971543965297741E-3</v>
      </c>
      <c r="D94" s="219">
        <v>26.937000000000001</v>
      </c>
      <c r="E94" s="43">
        <f t="shared" si="6"/>
        <v>2.4987776054536167E-3</v>
      </c>
      <c r="F94" s="219">
        <v>20.806000000000001</v>
      </c>
      <c r="G94" s="43">
        <f t="shared" si="7"/>
        <v>2.4463731512721879E-3</v>
      </c>
      <c r="H94" s="63">
        <f t="shared" si="8"/>
        <v>-0.2276051527638564</v>
      </c>
      <c r="I94" s="273">
        <f t="shared" si="9"/>
        <v>8.1730269314755022E-2</v>
      </c>
      <c r="J94" s="280"/>
    </row>
    <row r="95" spans="1:10" x14ac:dyDescent="0.35">
      <c r="A95" s="102" t="s">
        <v>247</v>
      </c>
      <c r="B95" s="219">
        <v>10.68</v>
      </c>
      <c r="C95" s="43">
        <f t="shared" si="5"/>
        <v>9.9790001845367514E-4</v>
      </c>
      <c r="D95" s="219">
        <v>9.4629999999999992</v>
      </c>
      <c r="E95" s="43">
        <f t="shared" si="6"/>
        <v>8.7782353196003897E-4</v>
      </c>
      <c r="F95" s="219">
        <v>20.687999999999999</v>
      </c>
      <c r="G95" s="43">
        <f t="shared" si="7"/>
        <v>2.4324986904507842E-3</v>
      </c>
      <c r="H95" s="63">
        <f t="shared" si="8"/>
        <v>1.1861988798478285</v>
      </c>
      <c r="I95" s="273">
        <f t="shared" si="9"/>
        <v>0.93707865168539328</v>
      </c>
      <c r="J95" s="280"/>
    </row>
    <row r="96" spans="1:10" x14ac:dyDescent="0.35">
      <c r="A96" s="102" t="s">
        <v>103</v>
      </c>
      <c r="B96" s="219">
        <v>27.439</v>
      </c>
      <c r="C96" s="43">
        <f t="shared" si="5"/>
        <v>2.5637994949766281E-3</v>
      </c>
      <c r="D96" s="219">
        <v>24.308</v>
      </c>
      <c r="E96" s="43">
        <f t="shared" si="6"/>
        <v>2.2549016606662402E-3</v>
      </c>
      <c r="F96" s="219">
        <v>20.373000000000001</v>
      </c>
      <c r="G96" s="43">
        <f t="shared" si="7"/>
        <v>2.3954609348682248E-3</v>
      </c>
      <c r="H96" s="63">
        <f t="shared" si="8"/>
        <v>-0.16188086226756615</v>
      </c>
      <c r="I96" s="273">
        <f t="shared" si="9"/>
        <v>-0.25751667334815409</v>
      </c>
      <c r="J96" s="280"/>
    </row>
    <row r="97" spans="1:10" x14ac:dyDescent="0.35">
      <c r="A97" s="102" t="s">
        <v>121</v>
      </c>
      <c r="B97" s="219">
        <v>5.3819999999999997</v>
      </c>
      <c r="C97" s="43">
        <f t="shared" si="5"/>
        <v>5.0287433514210477E-4</v>
      </c>
      <c r="D97" s="219">
        <v>12.916</v>
      </c>
      <c r="E97" s="43">
        <f t="shared" si="6"/>
        <v>1.1981368211767796E-3</v>
      </c>
      <c r="F97" s="219">
        <v>20.216000000000001</v>
      </c>
      <c r="G97" s="43">
        <f t="shared" si="7"/>
        <v>2.3770008471651711E-3</v>
      </c>
      <c r="H97" s="63">
        <f t="shared" si="8"/>
        <v>0.56519046144317131</v>
      </c>
      <c r="I97" s="273">
        <f t="shared" si="9"/>
        <v>2.7562244518766263</v>
      </c>
      <c r="J97" s="280"/>
    </row>
    <row r="98" spans="1:10" x14ac:dyDescent="0.35">
      <c r="A98" s="102" t="s">
        <v>151</v>
      </c>
      <c r="B98" s="219">
        <v>283.50599999999997</v>
      </c>
      <c r="C98" s="43">
        <f t="shared" si="5"/>
        <v>2.6489760546041907E-2</v>
      </c>
      <c r="D98" s="219">
        <v>150.262</v>
      </c>
      <c r="E98" s="43">
        <f t="shared" si="6"/>
        <v>1.3938869233792603E-2</v>
      </c>
      <c r="F98" s="219">
        <v>19.89</v>
      </c>
      <c r="G98" s="43">
        <f t="shared" si="7"/>
        <v>2.338669709641633E-3</v>
      </c>
      <c r="H98" s="63">
        <f t="shared" si="8"/>
        <v>-0.86763120416339456</v>
      </c>
      <c r="I98" s="273">
        <f t="shared" si="9"/>
        <v>-0.92984275465069521</v>
      </c>
      <c r="J98" s="280"/>
    </row>
    <row r="99" spans="1:10" x14ac:dyDescent="0.35">
      <c r="A99" s="102" t="s">
        <v>184</v>
      </c>
      <c r="B99" s="219">
        <v>5.4109999999999996</v>
      </c>
      <c r="C99" s="43">
        <f t="shared" si="5"/>
        <v>5.0558398875026546E-4</v>
      </c>
      <c r="D99" s="219">
        <v>13.657</v>
      </c>
      <c r="E99" s="43">
        <f t="shared" si="6"/>
        <v>1.2668747729027005E-3</v>
      </c>
      <c r="F99" s="219">
        <v>19.129000000000001</v>
      </c>
      <c r="G99" s="43">
        <f t="shared" si="7"/>
        <v>2.249191195361227E-3</v>
      </c>
      <c r="H99" s="63">
        <f t="shared" si="8"/>
        <v>0.40067364721388299</v>
      </c>
      <c r="I99" s="273">
        <f t="shared" si="9"/>
        <v>2.5352060617261141</v>
      </c>
      <c r="J99" s="280"/>
    </row>
    <row r="100" spans="1:10" x14ac:dyDescent="0.35">
      <c r="A100" s="102" t="s">
        <v>152</v>
      </c>
      <c r="B100" s="219">
        <v>19.619</v>
      </c>
      <c r="C100" s="43">
        <f t="shared" si="5"/>
        <v>1.8331273840863904E-3</v>
      </c>
      <c r="D100" s="219">
        <v>5.9740000000000002</v>
      </c>
      <c r="E100" s="43">
        <f t="shared" si="6"/>
        <v>5.5417074711288955E-4</v>
      </c>
      <c r="F100" s="219">
        <v>18.507000000000001</v>
      </c>
      <c r="G100" s="43">
        <f t="shared" si="7"/>
        <v>2.1760563256077278E-3</v>
      </c>
      <c r="H100" s="63">
        <f t="shared" si="8"/>
        <v>2.097924338801473</v>
      </c>
      <c r="I100" s="273">
        <f t="shared" si="9"/>
        <v>-5.6679749222692255E-2</v>
      </c>
      <c r="J100" s="280"/>
    </row>
    <row r="101" spans="1:10" x14ac:dyDescent="0.35">
      <c r="A101" s="102" t="s">
        <v>117</v>
      </c>
      <c r="B101" s="219">
        <v>17.408000000000001</v>
      </c>
      <c r="C101" s="43">
        <f t="shared" si="5"/>
        <v>1.6265396555469641E-3</v>
      </c>
      <c r="D101" s="219">
        <v>16.347000000000001</v>
      </c>
      <c r="E101" s="43">
        <f t="shared" si="6"/>
        <v>1.5164093075082702E-3</v>
      </c>
      <c r="F101" s="219">
        <v>18.495000000000001</v>
      </c>
      <c r="G101" s="43">
        <f t="shared" si="7"/>
        <v>2.1746453634902967E-3</v>
      </c>
      <c r="H101" s="63">
        <f t="shared" si="8"/>
        <v>0.13140025692787671</v>
      </c>
      <c r="I101" s="273">
        <f t="shared" si="9"/>
        <v>6.2442555147058876E-2</v>
      </c>
      <c r="J101" s="280"/>
    </row>
    <row r="102" spans="1:10" x14ac:dyDescent="0.35">
      <c r="A102" s="102" t="s">
        <v>116</v>
      </c>
      <c r="B102" s="219">
        <v>26.934999999999999</v>
      </c>
      <c r="C102" s="43">
        <f t="shared" si="5"/>
        <v>2.5167075839934209E-3</v>
      </c>
      <c r="D102" s="219">
        <v>15.352</v>
      </c>
      <c r="E102" s="43">
        <f t="shared" si="6"/>
        <v>1.4241093588344626E-3</v>
      </c>
      <c r="F102" s="219">
        <v>17.792000000000002</v>
      </c>
      <c r="G102" s="43">
        <f t="shared" si="7"/>
        <v>2.0919864994441398E-3</v>
      </c>
      <c r="H102" s="63">
        <f t="shared" si="8"/>
        <v>0.15893694632621158</v>
      </c>
      <c r="I102" s="273">
        <f t="shared" si="9"/>
        <v>-0.33944681640987551</v>
      </c>
      <c r="J102" s="280"/>
    </row>
    <row r="103" spans="1:10" x14ac:dyDescent="0.35">
      <c r="A103" s="102" t="s">
        <v>181</v>
      </c>
      <c r="B103" s="219">
        <v>17.094000000000001</v>
      </c>
      <c r="C103" s="43">
        <f t="shared" si="5"/>
        <v>1.5972006475137755E-3</v>
      </c>
      <c r="D103" s="219">
        <v>12.071999999999999</v>
      </c>
      <c r="E103" s="43">
        <f t="shared" si="6"/>
        <v>1.119844201397188E-3</v>
      </c>
      <c r="F103" s="219">
        <v>17.632000000000001</v>
      </c>
      <c r="G103" s="43">
        <f t="shared" si="7"/>
        <v>2.0731736712117283E-3</v>
      </c>
      <c r="H103" s="63">
        <f t="shared" si="8"/>
        <v>0.46056991385023216</v>
      </c>
      <c r="I103" s="273">
        <f t="shared" si="9"/>
        <v>3.1473031473031376E-2</v>
      </c>
      <c r="J103" s="280"/>
    </row>
    <row r="104" spans="1:10" x14ac:dyDescent="0.35">
      <c r="A104" s="102" t="s">
        <v>207</v>
      </c>
      <c r="B104" s="219">
        <v>14.76</v>
      </c>
      <c r="C104" s="43">
        <f t="shared" si="5"/>
        <v>1.3791202502224948E-3</v>
      </c>
      <c r="D104" s="219">
        <v>11.708</v>
      </c>
      <c r="E104" s="43">
        <f t="shared" si="6"/>
        <v>1.0860781900230516E-3</v>
      </c>
      <c r="F104" s="219">
        <v>17.606999999999999</v>
      </c>
      <c r="G104" s="43">
        <f t="shared" si="7"/>
        <v>2.070234166800414E-3</v>
      </c>
      <c r="H104" s="63">
        <f t="shared" si="8"/>
        <v>0.50384352579432856</v>
      </c>
      <c r="I104" s="273">
        <f t="shared" si="9"/>
        <v>0.1928861788617886</v>
      </c>
      <c r="J104" s="280"/>
    </row>
    <row r="105" spans="1:10" x14ac:dyDescent="0.35">
      <c r="A105" s="102" t="s">
        <v>142</v>
      </c>
      <c r="B105" s="219">
        <v>14.513999999999999</v>
      </c>
      <c r="C105" s="43">
        <f t="shared" si="5"/>
        <v>1.3561349127187863E-3</v>
      </c>
      <c r="D105" s="219">
        <v>11.375999999999999</v>
      </c>
      <c r="E105" s="43">
        <f t="shared" si="6"/>
        <v>1.0552806192092787E-3</v>
      </c>
      <c r="F105" s="219">
        <v>17.390999999999998</v>
      </c>
      <c r="G105" s="43">
        <f t="shared" si="7"/>
        <v>2.0448368486866582E-3</v>
      </c>
      <c r="H105" s="63">
        <f t="shared" si="8"/>
        <v>0.52874472573839659</v>
      </c>
      <c r="I105" s="273">
        <f t="shared" si="9"/>
        <v>0.19822240595287299</v>
      </c>
      <c r="J105" s="280"/>
    </row>
    <row r="106" spans="1:10" x14ac:dyDescent="0.35">
      <c r="A106" s="102" t="s">
        <v>64</v>
      </c>
      <c r="B106" s="219">
        <v>22.117000000000001</v>
      </c>
      <c r="C106" s="43">
        <f t="shared" si="5"/>
        <v>2.0665313397134769E-3</v>
      </c>
      <c r="D106" s="219">
        <v>31.934999999999999</v>
      </c>
      <c r="E106" s="43">
        <f t="shared" si="6"/>
        <v>2.9624109154754146E-3</v>
      </c>
      <c r="F106" s="219">
        <v>17.167999999999999</v>
      </c>
      <c r="G106" s="43">
        <f t="shared" si="7"/>
        <v>2.0186164693377353E-3</v>
      </c>
      <c r="H106" s="63">
        <f t="shared" si="8"/>
        <v>-0.46240801628307504</v>
      </c>
      <c r="I106" s="273">
        <f t="shared" si="9"/>
        <v>-0.2237645250259982</v>
      </c>
      <c r="J106" s="280"/>
    </row>
    <row r="107" spans="1:10" x14ac:dyDescent="0.35">
      <c r="A107" s="102" t="s">
        <v>231</v>
      </c>
      <c r="B107" s="219">
        <v>11.343999999999999</v>
      </c>
      <c r="C107" s="43">
        <f t="shared" si="5"/>
        <v>1.0599417424474241E-3</v>
      </c>
      <c r="D107" s="219">
        <v>15.525</v>
      </c>
      <c r="E107" s="43">
        <f t="shared" si="6"/>
        <v>1.4401574906139287E-3</v>
      </c>
      <c r="F107" s="219">
        <v>17.084</v>
      </c>
      <c r="G107" s="43">
        <f t="shared" si="7"/>
        <v>2.0087397345157194E-3</v>
      </c>
      <c r="H107" s="63">
        <f t="shared" si="8"/>
        <v>0.10041867954911421</v>
      </c>
      <c r="I107" s="273">
        <f t="shared" si="9"/>
        <v>0.50599435825105776</v>
      </c>
      <c r="J107" s="280"/>
    </row>
    <row r="108" spans="1:10" x14ac:dyDescent="0.35">
      <c r="A108" s="102" t="s">
        <v>50</v>
      </c>
      <c r="B108" s="219">
        <v>22.382999999999999</v>
      </c>
      <c r="C108" s="43">
        <f t="shared" si="5"/>
        <v>2.0913854038435028E-3</v>
      </c>
      <c r="D108" s="219">
        <v>15.698</v>
      </c>
      <c r="E108" s="43">
        <f t="shared" si="6"/>
        <v>1.4562056223933948E-3</v>
      </c>
      <c r="F108" s="219">
        <v>16.914999999999999</v>
      </c>
      <c r="G108" s="43">
        <f t="shared" si="7"/>
        <v>1.9888686846952349E-3</v>
      </c>
      <c r="H108" s="63">
        <f t="shared" si="8"/>
        <v>7.7525799464899903E-2</v>
      </c>
      <c r="I108" s="273">
        <f t="shared" si="9"/>
        <v>-0.24429254344815265</v>
      </c>
      <c r="J108" s="280"/>
    </row>
    <row r="109" spans="1:10" x14ac:dyDescent="0.35">
      <c r="A109" s="102" t="s">
        <v>132</v>
      </c>
      <c r="B109" s="219">
        <v>20.202000000000002</v>
      </c>
      <c r="C109" s="43">
        <f t="shared" si="5"/>
        <v>1.8876007652435529E-3</v>
      </c>
      <c r="D109" s="219">
        <v>22.460999999999999</v>
      </c>
      <c r="E109" s="43">
        <f t="shared" si="6"/>
        <v>2.0835669820727502E-3</v>
      </c>
      <c r="F109" s="219">
        <v>16.395</v>
      </c>
      <c r="G109" s="43">
        <f t="shared" si="7"/>
        <v>1.9277269929398981E-3</v>
      </c>
      <c r="H109" s="63">
        <f t="shared" si="8"/>
        <v>-0.27006811807132358</v>
      </c>
      <c r="I109" s="273">
        <f t="shared" si="9"/>
        <v>-0.18844668844668855</v>
      </c>
      <c r="J109" s="280"/>
    </row>
    <row r="110" spans="1:10" x14ac:dyDescent="0.35">
      <c r="A110" s="102" t="s">
        <v>32</v>
      </c>
      <c r="B110" s="219">
        <v>14.975</v>
      </c>
      <c r="C110" s="43">
        <f t="shared" si="5"/>
        <v>1.3992090614554104E-3</v>
      </c>
      <c r="D110" s="219">
        <v>11.733000000000001</v>
      </c>
      <c r="E110" s="43">
        <f t="shared" si="6"/>
        <v>1.0883972842108357E-3</v>
      </c>
      <c r="F110" s="219">
        <v>16.309999999999999</v>
      </c>
      <c r="G110" s="43">
        <f t="shared" si="7"/>
        <v>1.9177326779414295E-3</v>
      </c>
      <c r="H110" s="63">
        <f t="shared" si="8"/>
        <v>0.39009630955424845</v>
      </c>
      <c r="I110" s="273">
        <f t="shared" si="9"/>
        <v>8.9148580968280378E-2</v>
      </c>
      <c r="J110" s="280"/>
    </row>
    <row r="111" spans="1:10" x14ac:dyDescent="0.35">
      <c r="A111" s="102" t="s">
        <v>128</v>
      </c>
      <c r="B111" s="219">
        <v>12.259</v>
      </c>
      <c r="C111" s="43">
        <f t="shared" si="5"/>
        <v>1.1454359856014609E-3</v>
      </c>
      <c r="D111" s="219">
        <v>11.188000000000001</v>
      </c>
      <c r="E111" s="43">
        <f t="shared" si="6"/>
        <v>1.0378410309171424E-3</v>
      </c>
      <c r="F111" s="219">
        <v>16.166</v>
      </c>
      <c r="G111" s="43">
        <f t="shared" si="7"/>
        <v>1.9008011325322594E-3</v>
      </c>
      <c r="H111" s="63">
        <f t="shared" si="8"/>
        <v>0.44494100822309623</v>
      </c>
      <c r="I111" s="273">
        <f t="shared" si="9"/>
        <v>0.31870462517334208</v>
      </c>
      <c r="J111" s="280"/>
    </row>
    <row r="112" spans="1:10" x14ac:dyDescent="0.35">
      <c r="A112" s="102" t="s">
        <v>28</v>
      </c>
      <c r="B112" s="219">
        <v>8.6270000000000007</v>
      </c>
      <c r="C112" s="43">
        <f t="shared" si="5"/>
        <v>8.060752302621588E-4</v>
      </c>
      <c r="D112" s="219">
        <v>13.577999999999999</v>
      </c>
      <c r="E112" s="43">
        <f t="shared" si="6"/>
        <v>1.2595464352693026E-3</v>
      </c>
      <c r="F112" s="219">
        <v>15.334</v>
      </c>
      <c r="G112" s="43">
        <f t="shared" si="7"/>
        <v>1.8029744257237205E-3</v>
      </c>
      <c r="H112" s="63">
        <f t="shared" si="8"/>
        <v>0.12932685226101048</v>
      </c>
      <c r="I112" s="273">
        <f t="shared" si="9"/>
        <v>0.77744291178857061</v>
      </c>
      <c r="J112" s="280"/>
    </row>
    <row r="113" spans="1:10" x14ac:dyDescent="0.35">
      <c r="A113" s="102" t="s">
        <v>156</v>
      </c>
      <c r="B113" s="219">
        <v>5.3529999999999998</v>
      </c>
      <c r="C113" s="43">
        <f t="shared" si="5"/>
        <v>5.0016468153394407E-4</v>
      </c>
      <c r="D113" s="219">
        <v>3.242</v>
      </c>
      <c r="E113" s="43">
        <f t="shared" si="6"/>
        <v>3.0074013427184264E-4</v>
      </c>
      <c r="F113" s="219">
        <v>15.288</v>
      </c>
      <c r="G113" s="43">
        <f t="shared" si="7"/>
        <v>1.7975657376069023E-3</v>
      </c>
      <c r="H113" s="63">
        <f t="shared" si="8"/>
        <v>3.7156076495990131</v>
      </c>
      <c r="I113" s="273">
        <f t="shared" si="9"/>
        <v>1.8559686157294975</v>
      </c>
      <c r="J113" s="280"/>
    </row>
    <row r="114" spans="1:10" x14ac:dyDescent="0.35">
      <c r="A114" s="102" t="s">
        <v>75</v>
      </c>
      <c r="B114" s="219">
        <v>12.632999999999999</v>
      </c>
      <c r="C114" s="43">
        <f t="shared" si="5"/>
        <v>1.1803811735136027E-3</v>
      </c>
      <c r="D114" s="219">
        <v>9.8640000000000008</v>
      </c>
      <c r="E114" s="43">
        <f t="shared" si="6"/>
        <v>9.150218027320962E-4</v>
      </c>
      <c r="F114" s="219">
        <v>15.218999999999999</v>
      </c>
      <c r="G114" s="43">
        <f t="shared" si="7"/>
        <v>1.7894527054316748E-3</v>
      </c>
      <c r="H114" s="63">
        <f t="shared" si="8"/>
        <v>0.54288321167883202</v>
      </c>
      <c r="I114" s="273">
        <f t="shared" si="9"/>
        <v>0.20470197102825938</v>
      </c>
      <c r="J114" s="280"/>
    </row>
    <row r="115" spans="1:10" x14ac:dyDescent="0.35">
      <c r="A115" s="102" t="s">
        <v>133</v>
      </c>
      <c r="B115" s="219">
        <v>13.54</v>
      </c>
      <c r="C115" s="43">
        <f t="shared" si="5"/>
        <v>1.2651279260171124E-3</v>
      </c>
      <c r="D115" s="219">
        <v>10.43</v>
      </c>
      <c r="E115" s="43">
        <f t="shared" si="6"/>
        <v>9.6752609514352817E-4</v>
      </c>
      <c r="F115" s="219">
        <v>15.11</v>
      </c>
      <c r="G115" s="43">
        <f t="shared" si="7"/>
        <v>1.7766364661983445E-3</v>
      </c>
      <c r="H115" s="63">
        <f t="shared" si="8"/>
        <v>0.44870565675934793</v>
      </c>
      <c r="I115" s="273">
        <f t="shared" si="9"/>
        <v>0.11595273264401773</v>
      </c>
      <c r="J115" s="280"/>
    </row>
    <row r="116" spans="1:10" x14ac:dyDescent="0.35">
      <c r="A116" s="102" t="s">
        <v>237</v>
      </c>
      <c r="B116" s="219">
        <v>10.706</v>
      </c>
      <c r="C116" s="43">
        <f t="shared" si="5"/>
        <v>1.0003293630678881E-3</v>
      </c>
      <c r="D116" s="219">
        <v>12.583</v>
      </c>
      <c r="E116" s="43">
        <f t="shared" si="6"/>
        <v>1.1672464865954953E-3</v>
      </c>
      <c r="F116" s="219">
        <v>15.053000000000001</v>
      </c>
      <c r="G116" s="43">
        <f t="shared" si="7"/>
        <v>1.7699343961405482E-3</v>
      </c>
      <c r="H116" s="63">
        <f t="shared" si="8"/>
        <v>0.19629659063816263</v>
      </c>
      <c r="I116" s="273">
        <f t="shared" si="9"/>
        <v>0.40603399962637776</v>
      </c>
      <c r="J116" s="280"/>
    </row>
    <row r="117" spans="1:10" x14ac:dyDescent="0.35">
      <c r="A117" s="102" t="s">
        <v>175</v>
      </c>
      <c r="B117" s="219">
        <v>20.047999999999998</v>
      </c>
      <c r="C117" s="43">
        <f t="shared" si="5"/>
        <v>1.8732115702209059E-3</v>
      </c>
      <c r="D117" s="219">
        <v>15.965</v>
      </c>
      <c r="E117" s="43">
        <f t="shared" si="6"/>
        <v>1.4809735483189289E-3</v>
      </c>
      <c r="F117" s="219">
        <v>14.925000000000001</v>
      </c>
      <c r="G117" s="43">
        <f t="shared" si="7"/>
        <v>1.7548841335546191E-3</v>
      </c>
      <c r="H117" s="63">
        <f t="shared" si="8"/>
        <v>-6.5142499217037186E-2</v>
      </c>
      <c r="I117" s="273">
        <f t="shared" si="9"/>
        <v>-0.25553671189146043</v>
      </c>
      <c r="J117" s="280"/>
    </row>
    <row r="118" spans="1:10" x14ac:dyDescent="0.35">
      <c r="A118" s="102" t="s">
        <v>49</v>
      </c>
      <c r="B118" s="219">
        <v>13.853</v>
      </c>
      <c r="C118" s="43">
        <f t="shared" si="5"/>
        <v>1.2943734977189851E-3</v>
      </c>
      <c r="D118" s="219">
        <v>11.805</v>
      </c>
      <c r="E118" s="43">
        <f t="shared" si="6"/>
        <v>1.0950762754716539E-3</v>
      </c>
      <c r="F118" s="219">
        <v>14.906000000000001</v>
      </c>
      <c r="G118" s="43">
        <f t="shared" si="7"/>
        <v>1.7526501102020202E-3</v>
      </c>
      <c r="H118" s="63">
        <f t="shared" si="8"/>
        <v>0.26268530283778069</v>
      </c>
      <c r="I118" s="273">
        <f t="shared" si="9"/>
        <v>7.6012416083159007E-2</v>
      </c>
      <c r="J118" s="280"/>
    </row>
    <row r="119" spans="1:10" x14ac:dyDescent="0.35">
      <c r="A119" s="102" t="s">
        <v>34</v>
      </c>
      <c r="B119" s="219">
        <v>10.378</v>
      </c>
      <c r="C119" s="43">
        <f t="shared" si="5"/>
        <v>9.6968224639627711E-4</v>
      </c>
      <c r="D119" s="219">
        <v>8.7729999999999997</v>
      </c>
      <c r="E119" s="43">
        <f t="shared" si="6"/>
        <v>8.1381653237719775E-4</v>
      </c>
      <c r="F119" s="219">
        <v>14.766</v>
      </c>
      <c r="G119" s="43">
        <f t="shared" si="7"/>
        <v>1.7361888854986603E-3</v>
      </c>
      <c r="H119" s="63">
        <f t="shared" si="8"/>
        <v>0.68311865952353812</v>
      </c>
      <c r="I119" s="273">
        <f t="shared" si="9"/>
        <v>0.42281749855463469</v>
      </c>
      <c r="J119" s="280"/>
    </row>
    <row r="120" spans="1:10" x14ac:dyDescent="0.35">
      <c r="A120" s="102" t="s">
        <v>145</v>
      </c>
      <c r="B120" s="219">
        <v>12.941000000000001</v>
      </c>
      <c r="C120" s="43">
        <f t="shared" si="5"/>
        <v>1.209159563558896E-3</v>
      </c>
      <c r="D120" s="219">
        <v>10.928000000000001</v>
      </c>
      <c r="E120" s="43">
        <f t="shared" si="6"/>
        <v>1.0137224513641877E-3</v>
      </c>
      <c r="F120" s="219">
        <v>14.538</v>
      </c>
      <c r="G120" s="43">
        <f t="shared" si="7"/>
        <v>1.7093806052674741E-3</v>
      </c>
      <c r="H120" s="63">
        <f t="shared" si="8"/>
        <v>0.33034407027818435</v>
      </c>
      <c r="I120" s="273">
        <f t="shared" si="9"/>
        <v>0.12340622826674896</v>
      </c>
      <c r="J120" s="280"/>
    </row>
    <row r="121" spans="1:10" x14ac:dyDescent="0.35">
      <c r="A121" s="102" t="s">
        <v>183</v>
      </c>
      <c r="B121" s="219">
        <v>10.082000000000001</v>
      </c>
      <c r="C121" s="43">
        <f t="shared" si="5"/>
        <v>9.4202509232677457E-4</v>
      </c>
      <c r="D121" s="219">
        <v>7.3380000000000001</v>
      </c>
      <c r="E121" s="43">
        <f t="shared" si="6"/>
        <v>6.8070052599839025E-4</v>
      </c>
      <c r="F121" s="219">
        <v>14.098000000000001</v>
      </c>
      <c r="G121" s="43">
        <f t="shared" si="7"/>
        <v>1.657645327628343E-3</v>
      </c>
      <c r="H121" s="63">
        <f t="shared" si="8"/>
        <v>0.92123194330880365</v>
      </c>
      <c r="I121" s="273">
        <f t="shared" si="9"/>
        <v>0.39833366395556435</v>
      </c>
      <c r="J121" s="280"/>
    </row>
    <row r="122" spans="1:10" x14ac:dyDescent="0.35">
      <c r="A122" s="102" t="s">
        <v>148</v>
      </c>
      <c r="B122" s="219">
        <v>9.5790000000000006</v>
      </c>
      <c r="C122" s="43">
        <f t="shared" si="5"/>
        <v>8.9502661767488329E-4</v>
      </c>
      <c r="D122" s="219">
        <v>23.411999999999999</v>
      </c>
      <c r="E122" s="43">
        <f t="shared" si="6"/>
        <v>2.1717853249760576E-3</v>
      </c>
      <c r="F122" s="219">
        <v>14.026</v>
      </c>
      <c r="G122" s="43">
        <f t="shared" si="7"/>
        <v>1.649179554923758E-3</v>
      </c>
      <c r="H122" s="63">
        <f t="shared" si="8"/>
        <v>-0.40090551853750211</v>
      </c>
      <c r="I122" s="273">
        <f t="shared" si="9"/>
        <v>0.46424470195218692</v>
      </c>
      <c r="J122" s="280"/>
    </row>
    <row r="123" spans="1:10" x14ac:dyDescent="0.35">
      <c r="A123" s="102" t="s">
        <v>238</v>
      </c>
      <c r="B123" s="219">
        <v>16.651</v>
      </c>
      <c r="C123" s="43">
        <f t="shared" si="5"/>
        <v>1.5558083527408373E-3</v>
      </c>
      <c r="D123" s="219">
        <v>10.688000000000001</v>
      </c>
      <c r="E123" s="43">
        <f t="shared" si="6"/>
        <v>9.9145914716146019E-4</v>
      </c>
      <c r="F123" s="219">
        <v>13.936</v>
      </c>
      <c r="G123" s="43">
        <f t="shared" si="7"/>
        <v>1.6385973390430266E-3</v>
      </c>
      <c r="H123" s="63">
        <f t="shared" si="8"/>
        <v>0.30389221556886215</v>
      </c>
      <c r="I123" s="273">
        <f t="shared" si="9"/>
        <v>-0.16305327007386938</v>
      </c>
      <c r="J123" s="280"/>
    </row>
    <row r="124" spans="1:10" x14ac:dyDescent="0.35">
      <c r="A124" s="102" t="s">
        <v>12</v>
      </c>
      <c r="B124" s="219">
        <v>30.856999999999999</v>
      </c>
      <c r="C124" s="43">
        <f t="shared" si="5"/>
        <v>2.8831648754143306E-3</v>
      </c>
      <c r="D124" s="219">
        <v>24.323</v>
      </c>
      <c r="E124" s="43">
        <f t="shared" si="6"/>
        <v>2.2562931171789106E-3</v>
      </c>
      <c r="F124" s="219">
        <v>13.916</v>
      </c>
      <c r="G124" s="43">
        <f t="shared" si="7"/>
        <v>1.6362457355139752E-3</v>
      </c>
      <c r="H124" s="63">
        <f t="shared" si="8"/>
        <v>-0.42786662829420707</v>
      </c>
      <c r="I124" s="273">
        <f t="shared" si="9"/>
        <v>-0.5490164306316232</v>
      </c>
      <c r="J124" s="280"/>
    </row>
    <row r="125" spans="1:10" x14ac:dyDescent="0.35">
      <c r="A125" s="102" t="s">
        <v>147</v>
      </c>
      <c r="B125" s="219">
        <v>27.1</v>
      </c>
      <c r="C125" s="43">
        <f t="shared" si="5"/>
        <v>2.5321245786605428E-3</v>
      </c>
      <c r="D125" s="219">
        <v>12.191000000000001</v>
      </c>
      <c r="E125" s="43">
        <f t="shared" si="6"/>
        <v>1.1308830897310406E-3</v>
      </c>
      <c r="F125" s="219">
        <v>13.781000000000001</v>
      </c>
      <c r="G125" s="43">
        <f t="shared" si="7"/>
        <v>1.6203724116928781E-3</v>
      </c>
      <c r="H125" s="63">
        <f t="shared" si="8"/>
        <v>0.13042408334016886</v>
      </c>
      <c r="I125" s="273">
        <f t="shared" si="9"/>
        <v>-0.49147601476014757</v>
      </c>
      <c r="J125" s="280"/>
    </row>
    <row r="126" spans="1:10" x14ac:dyDescent="0.35">
      <c r="A126" s="102" t="s">
        <v>4</v>
      </c>
      <c r="B126" s="219">
        <v>22.004999999999999</v>
      </c>
      <c r="C126" s="43">
        <f t="shared" si="5"/>
        <v>2.0560664706060971E-3</v>
      </c>
      <c r="D126" s="219">
        <v>8.1270000000000007</v>
      </c>
      <c r="E126" s="43">
        <f t="shared" si="6"/>
        <v>7.5389113856485666E-4</v>
      </c>
      <c r="F126" s="219">
        <v>13.601000000000001</v>
      </c>
      <c r="G126" s="43">
        <f t="shared" si="7"/>
        <v>1.5992079799314154E-3</v>
      </c>
      <c r="H126" s="63">
        <f t="shared" si="8"/>
        <v>0.67355727820844091</v>
      </c>
      <c r="I126" s="273">
        <f t="shared" si="9"/>
        <v>-0.38191320154510333</v>
      </c>
      <c r="J126" s="280"/>
    </row>
    <row r="127" spans="1:10" x14ac:dyDescent="0.35">
      <c r="A127" s="102" t="s">
        <v>76</v>
      </c>
      <c r="B127" s="219">
        <v>5.8220000000000001</v>
      </c>
      <c r="C127" s="43">
        <f t="shared" si="5"/>
        <v>5.4398632092109514E-4</v>
      </c>
      <c r="D127" s="219">
        <v>50.445999999999998</v>
      </c>
      <c r="E127" s="43">
        <f t="shared" si="6"/>
        <v>4.6795610158782766E-3</v>
      </c>
      <c r="F127" s="219">
        <v>13.59</v>
      </c>
      <c r="G127" s="43">
        <f t="shared" si="7"/>
        <v>1.5979145979904371E-3</v>
      </c>
      <c r="H127" s="63">
        <f t="shared" si="8"/>
        <v>-0.73060302105221431</v>
      </c>
      <c r="I127" s="273">
        <f t="shared" si="9"/>
        <v>1.3342493988320165</v>
      </c>
      <c r="J127" s="280"/>
    </row>
    <row r="128" spans="1:10" x14ac:dyDescent="0.35">
      <c r="A128" s="102" t="s">
        <v>110</v>
      </c>
      <c r="B128" s="219">
        <v>16.105</v>
      </c>
      <c r="C128" s="43">
        <f t="shared" si="5"/>
        <v>1.5047921158423631E-3</v>
      </c>
      <c r="D128" s="219">
        <v>14.388</v>
      </c>
      <c r="E128" s="43">
        <f t="shared" si="6"/>
        <v>1.3346850869535075E-3</v>
      </c>
      <c r="F128" s="219">
        <v>13.521000000000001</v>
      </c>
      <c r="G128" s="43">
        <f t="shared" si="7"/>
        <v>1.5898015658152096E-3</v>
      </c>
      <c r="H128" s="63">
        <f t="shared" si="8"/>
        <v>-6.0258548790658839E-2</v>
      </c>
      <c r="I128" s="273">
        <f t="shared" si="9"/>
        <v>-0.16044706612853143</v>
      </c>
      <c r="J128" s="280"/>
    </row>
    <row r="129" spans="1:10" x14ac:dyDescent="0.35">
      <c r="A129" s="102" t="s">
        <v>200</v>
      </c>
      <c r="B129" s="219">
        <v>7.1950000000000003</v>
      </c>
      <c r="C129" s="43">
        <f t="shared" si="5"/>
        <v>6.7227440381780823E-4</v>
      </c>
      <c r="D129" s="219">
        <v>5.569</v>
      </c>
      <c r="E129" s="43">
        <f t="shared" si="6"/>
        <v>5.1660142127078702E-4</v>
      </c>
      <c r="F129" s="219">
        <v>13.224</v>
      </c>
      <c r="G129" s="43">
        <f t="shared" si="7"/>
        <v>1.5548802534087961E-3</v>
      </c>
      <c r="H129" s="63">
        <f t="shared" si="8"/>
        <v>1.374573532052433</v>
      </c>
      <c r="I129" s="273">
        <f t="shared" si="9"/>
        <v>0.83794301598332166</v>
      </c>
      <c r="J129" s="280"/>
    </row>
    <row r="130" spans="1:10" x14ac:dyDescent="0.35">
      <c r="A130" s="102" t="s">
        <v>229</v>
      </c>
      <c r="B130" s="219">
        <v>11.667999999999999</v>
      </c>
      <c r="C130" s="43">
        <f t="shared" si="5"/>
        <v>1.0902151137937716E-3</v>
      </c>
      <c r="D130" s="219">
        <v>12.798999999999999</v>
      </c>
      <c r="E130" s="43">
        <f t="shared" si="6"/>
        <v>1.1872834603779499E-3</v>
      </c>
      <c r="F130" s="219">
        <v>12.91</v>
      </c>
      <c r="G130" s="43">
        <f t="shared" si="7"/>
        <v>1.517960078002689E-3</v>
      </c>
      <c r="H130" s="63">
        <f t="shared" si="8"/>
        <v>8.6725525431674555E-3</v>
      </c>
      <c r="I130" s="273">
        <f t="shared" si="9"/>
        <v>0.10644497771683237</v>
      </c>
      <c r="J130" s="280"/>
    </row>
    <row r="131" spans="1:10" x14ac:dyDescent="0.35">
      <c r="A131" s="102" t="s">
        <v>82</v>
      </c>
      <c r="B131" s="219">
        <v>15.061</v>
      </c>
      <c r="C131" s="43">
        <f t="shared" si="5"/>
        <v>1.4072445859485768E-3</v>
      </c>
      <c r="D131" s="219">
        <v>14.702999999999999</v>
      </c>
      <c r="E131" s="43">
        <f t="shared" si="6"/>
        <v>1.3639056737195872E-3</v>
      </c>
      <c r="F131" s="219">
        <v>12.616</v>
      </c>
      <c r="G131" s="43">
        <f t="shared" si="7"/>
        <v>1.4833915061256331E-3</v>
      </c>
      <c r="H131" s="63">
        <f t="shared" si="8"/>
        <v>-0.14194382098891378</v>
      </c>
      <c r="I131" s="273">
        <f t="shared" si="9"/>
        <v>-0.16233981807316911</v>
      </c>
      <c r="J131" s="280"/>
    </row>
    <row r="132" spans="1:10" x14ac:dyDescent="0.35">
      <c r="A132" s="102" t="s">
        <v>189</v>
      </c>
      <c r="B132" s="219">
        <v>6.0380000000000003</v>
      </c>
      <c r="C132" s="43">
        <f t="shared" si="5"/>
        <v>5.6416856848532683E-4</v>
      </c>
      <c r="D132" s="219">
        <v>59.493000000000002</v>
      </c>
      <c r="E132" s="43">
        <f t="shared" si="6"/>
        <v>5.5187948205535882E-3</v>
      </c>
      <c r="F132" s="219">
        <v>11.709</v>
      </c>
      <c r="G132" s="43">
        <f t="shared" si="7"/>
        <v>1.3767462860831514E-3</v>
      </c>
      <c r="H132" s="63">
        <f t="shared" si="8"/>
        <v>-0.80318692955473758</v>
      </c>
      <c r="I132" s="273">
        <f t="shared" si="9"/>
        <v>0.93921828420006603</v>
      </c>
      <c r="J132" s="280"/>
    </row>
    <row r="133" spans="1:10" x14ac:dyDescent="0.35">
      <c r="A133" s="102" t="s">
        <v>119</v>
      </c>
      <c r="B133" s="219">
        <v>12.733000000000001</v>
      </c>
      <c r="C133" s="43">
        <f t="shared" ref="C133:C196" si="10">B133/$B$267</f>
        <v>1.1897248066451915E-3</v>
      </c>
      <c r="D133" s="219">
        <v>20.329000000000001</v>
      </c>
      <c r="E133" s="43">
        <f t="shared" ref="E133:E196" si="11">D133/$D$267</f>
        <v>1.8857946297385221E-3</v>
      </c>
      <c r="F133" s="219">
        <v>11.641</v>
      </c>
      <c r="G133" s="43">
        <f t="shared" ref="G133:G196" si="12">F133/$F$267</f>
        <v>1.3687508340843766E-3</v>
      </c>
      <c r="H133" s="63">
        <f t="shared" ref="H133:H196" si="13">(F133/D133)-1</f>
        <v>-0.42736976732746323</v>
      </c>
      <c r="I133" s="273">
        <f t="shared" ref="I133:I196" si="14">(F133/B133)-1</f>
        <v>-8.5761407366685027E-2</v>
      </c>
      <c r="J133" s="280"/>
    </row>
    <row r="134" spans="1:10" x14ac:dyDescent="0.35">
      <c r="A134" s="102" t="s">
        <v>164</v>
      </c>
      <c r="B134" s="219">
        <v>5.53</v>
      </c>
      <c r="C134" s="43">
        <f t="shared" si="10"/>
        <v>5.1670291217685614E-4</v>
      </c>
      <c r="D134" s="219">
        <v>12.797000000000001</v>
      </c>
      <c r="E134" s="43">
        <f t="shared" si="11"/>
        <v>1.1870979328429273E-3</v>
      </c>
      <c r="F134" s="219">
        <v>11.596</v>
      </c>
      <c r="G134" s="43">
        <f t="shared" si="12"/>
        <v>1.3634597261440108E-3</v>
      </c>
      <c r="H134" s="63">
        <f t="shared" si="13"/>
        <v>-9.3850121122138086E-2</v>
      </c>
      <c r="I134" s="273">
        <f t="shared" si="14"/>
        <v>1.0969258589511752</v>
      </c>
      <c r="J134" s="280"/>
    </row>
    <row r="135" spans="1:10" x14ac:dyDescent="0.35">
      <c r="A135" s="102" t="s">
        <v>120</v>
      </c>
      <c r="B135" s="219">
        <v>8.9809999999999999</v>
      </c>
      <c r="C135" s="43">
        <f t="shared" si="10"/>
        <v>8.3915169154798273E-4</v>
      </c>
      <c r="D135" s="219">
        <v>9.1419999999999995</v>
      </c>
      <c r="E135" s="43">
        <f t="shared" si="11"/>
        <v>8.4804636258889118E-4</v>
      </c>
      <c r="F135" s="219">
        <v>11.538</v>
      </c>
      <c r="G135" s="43">
        <f t="shared" si="12"/>
        <v>1.3566400759097619E-3</v>
      </c>
      <c r="H135" s="63">
        <f t="shared" si="13"/>
        <v>0.26208707066287484</v>
      </c>
      <c r="I135" s="273">
        <f t="shared" si="14"/>
        <v>0.28471217013695593</v>
      </c>
      <c r="J135" s="280"/>
    </row>
    <row r="136" spans="1:10" x14ac:dyDescent="0.35">
      <c r="A136" s="102" t="s">
        <v>122</v>
      </c>
      <c r="B136" s="219">
        <v>11.375999999999999</v>
      </c>
      <c r="C136" s="43">
        <f t="shared" si="10"/>
        <v>1.0629317050495325E-3</v>
      </c>
      <c r="D136" s="219">
        <v>9.0640000000000001</v>
      </c>
      <c r="E136" s="43">
        <f t="shared" si="11"/>
        <v>8.4081078872300476E-4</v>
      </c>
      <c r="F136" s="219">
        <v>10.968999999999999</v>
      </c>
      <c r="G136" s="43">
        <f t="shared" si="12"/>
        <v>1.289736955508249E-3</v>
      </c>
      <c r="H136" s="63">
        <f t="shared" si="13"/>
        <v>0.21017210944395393</v>
      </c>
      <c r="I136" s="273">
        <f t="shared" si="14"/>
        <v>-3.5777074542897358E-2</v>
      </c>
      <c r="J136" s="280"/>
    </row>
    <row r="137" spans="1:10" x14ac:dyDescent="0.35">
      <c r="A137" s="102" t="s">
        <v>154</v>
      </c>
      <c r="B137" s="219">
        <v>10.179</v>
      </c>
      <c r="C137" s="43">
        <f t="shared" si="10"/>
        <v>9.5108841646441558E-4</v>
      </c>
      <c r="D137" s="219">
        <v>9.593</v>
      </c>
      <c r="E137" s="43">
        <f t="shared" si="11"/>
        <v>8.8988282173651644E-4</v>
      </c>
      <c r="F137" s="219">
        <v>10.724</v>
      </c>
      <c r="G137" s="43">
        <f t="shared" si="12"/>
        <v>1.2609298122773691E-3</v>
      </c>
      <c r="H137" s="63">
        <f t="shared" si="13"/>
        <v>0.11789846763264888</v>
      </c>
      <c r="I137" s="273">
        <f t="shared" si="14"/>
        <v>5.3541605265743142E-2</v>
      </c>
      <c r="J137" s="280"/>
    </row>
    <row r="138" spans="1:10" x14ac:dyDescent="0.35">
      <c r="A138" s="102" t="s">
        <v>222</v>
      </c>
      <c r="B138" s="219">
        <v>8.7040000000000006</v>
      </c>
      <c r="C138" s="43">
        <f t="shared" si="10"/>
        <v>8.1326982777348207E-4</v>
      </c>
      <c r="D138" s="219">
        <v>11.904</v>
      </c>
      <c r="E138" s="43">
        <f t="shared" si="11"/>
        <v>1.104259888455279E-3</v>
      </c>
      <c r="F138" s="219">
        <v>10.282</v>
      </c>
      <c r="G138" s="43">
        <f t="shared" si="12"/>
        <v>1.2089593742853329E-3</v>
      </c>
      <c r="H138" s="63">
        <f t="shared" si="13"/>
        <v>-0.1362567204301075</v>
      </c>
      <c r="I138" s="273">
        <f t="shared" si="14"/>
        <v>0.18129595588235281</v>
      </c>
      <c r="J138" s="280"/>
    </row>
    <row r="139" spans="1:10" x14ac:dyDescent="0.35">
      <c r="A139" s="102" t="s">
        <v>253</v>
      </c>
      <c r="B139" s="219">
        <v>7.4829999999999997</v>
      </c>
      <c r="C139" s="43">
        <f t="shared" si="10"/>
        <v>6.9918406723678368E-4</v>
      </c>
      <c r="D139" s="219">
        <v>9.3409999999999993</v>
      </c>
      <c r="E139" s="43">
        <f t="shared" si="11"/>
        <v>8.6650635232365263E-4</v>
      </c>
      <c r="F139" s="219">
        <v>10.223000000000001</v>
      </c>
      <c r="G139" s="43">
        <f t="shared" si="12"/>
        <v>1.2020221438746312E-3</v>
      </c>
      <c r="H139" s="63">
        <f t="shared" si="13"/>
        <v>9.4422438711059042E-2</v>
      </c>
      <c r="I139" s="273">
        <f t="shared" si="14"/>
        <v>0.36616330348790616</v>
      </c>
      <c r="J139" s="280"/>
    </row>
    <row r="140" spans="1:10" x14ac:dyDescent="0.35">
      <c r="A140" s="102" t="s">
        <v>24</v>
      </c>
      <c r="B140" s="219">
        <v>9.359</v>
      </c>
      <c r="C140" s="43">
        <f t="shared" si="10"/>
        <v>8.7447062478538805E-4</v>
      </c>
      <c r="D140" s="219">
        <v>13.33</v>
      </c>
      <c r="E140" s="43">
        <f t="shared" si="11"/>
        <v>1.2365410209264844E-3</v>
      </c>
      <c r="F140" s="219">
        <v>9.2479999999999993</v>
      </c>
      <c r="G140" s="43">
        <f t="shared" si="12"/>
        <v>1.0873814718333746E-3</v>
      </c>
      <c r="H140" s="63">
        <f t="shared" si="13"/>
        <v>-0.30622655663915987</v>
      </c>
      <c r="I140" s="273">
        <f t="shared" si="14"/>
        <v>-1.1860241478790501E-2</v>
      </c>
      <c r="J140" s="280"/>
    </row>
    <row r="141" spans="1:10" x14ac:dyDescent="0.35">
      <c r="A141" s="102" t="s">
        <v>254</v>
      </c>
      <c r="B141" s="219">
        <v>4.3479999999999999</v>
      </c>
      <c r="C141" s="43">
        <f t="shared" si="10"/>
        <v>4.0626116856147743E-4</v>
      </c>
      <c r="D141" s="219">
        <v>4.9640000000000004</v>
      </c>
      <c r="E141" s="43">
        <f t="shared" si="11"/>
        <v>4.6047934192641174E-4</v>
      </c>
      <c r="F141" s="219">
        <v>9.1180000000000003</v>
      </c>
      <c r="G141" s="43">
        <f t="shared" si="12"/>
        <v>1.0720960488945406E-3</v>
      </c>
      <c r="H141" s="63">
        <f t="shared" si="13"/>
        <v>0.83682514101531025</v>
      </c>
      <c r="I141" s="273">
        <f t="shared" si="14"/>
        <v>1.0970561177552898</v>
      </c>
      <c r="J141" s="280"/>
    </row>
    <row r="142" spans="1:10" x14ac:dyDescent="0.35">
      <c r="A142" s="102" t="s">
        <v>81</v>
      </c>
      <c r="B142" s="219">
        <v>6.407</v>
      </c>
      <c r="C142" s="43">
        <f t="shared" si="10"/>
        <v>5.986465747408892E-4</v>
      </c>
      <c r="D142" s="219">
        <v>4.6660000000000004</v>
      </c>
      <c r="E142" s="43">
        <f t="shared" si="11"/>
        <v>4.3283573920802521E-4</v>
      </c>
      <c r="F142" s="219">
        <v>8.0299999999999994</v>
      </c>
      <c r="G142" s="43">
        <f t="shared" si="12"/>
        <v>9.4416881691414332E-4</v>
      </c>
      <c r="H142" s="63">
        <f t="shared" si="13"/>
        <v>0.72096013716245144</v>
      </c>
      <c r="I142" s="273">
        <f t="shared" si="14"/>
        <v>0.25331668487591696</v>
      </c>
      <c r="J142" s="280"/>
    </row>
    <row r="143" spans="1:10" x14ac:dyDescent="0.35">
      <c r="A143" s="102" t="s">
        <v>106</v>
      </c>
      <c r="B143" s="219">
        <v>3.98</v>
      </c>
      <c r="C143" s="43">
        <f t="shared" si="10"/>
        <v>3.7187659863723097E-4</v>
      </c>
      <c r="D143" s="219">
        <v>15.367000000000001</v>
      </c>
      <c r="E143" s="43">
        <f t="shared" si="11"/>
        <v>1.4255008153471332E-3</v>
      </c>
      <c r="F143" s="219">
        <v>7.952</v>
      </c>
      <c r="G143" s="43">
        <f t="shared" si="12"/>
        <v>9.3499756315084293E-4</v>
      </c>
      <c r="H143" s="63">
        <f t="shared" si="13"/>
        <v>-0.48252749398060779</v>
      </c>
      <c r="I143" s="273">
        <f t="shared" si="14"/>
        <v>0.99798994974874367</v>
      </c>
      <c r="J143" s="280"/>
    </row>
    <row r="144" spans="1:10" x14ac:dyDescent="0.35">
      <c r="A144" s="102" t="s">
        <v>11</v>
      </c>
      <c r="B144" s="219">
        <v>4.9829999999999997</v>
      </c>
      <c r="C144" s="43">
        <f t="shared" si="10"/>
        <v>4.6559323894706579E-4</v>
      </c>
      <c r="D144" s="219">
        <v>15.226000000000001</v>
      </c>
      <c r="E144" s="43">
        <f t="shared" si="11"/>
        <v>1.4124211241280308E-3</v>
      </c>
      <c r="F144" s="219">
        <v>7.8029999999999999</v>
      </c>
      <c r="G144" s="43">
        <f t="shared" si="12"/>
        <v>9.1747811685940984E-4</v>
      </c>
      <c r="H144" s="63">
        <f t="shared" si="13"/>
        <v>-0.48752134506764744</v>
      </c>
      <c r="I144" s="273">
        <f t="shared" si="14"/>
        <v>0.5659241420830825</v>
      </c>
      <c r="J144" s="280"/>
    </row>
    <row r="145" spans="1:10" x14ac:dyDescent="0.35">
      <c r="A145" s="102" t="s">
        <v>159</v>
      </c>
      <c r="B145" s="219">
        <v>13.824999999999999</v>
      </c>
      <c r="C145" s="43">
        <f t="shared" si="10"/>
        <v>1.2917572804421401E-3</v>
      </c>
      <c r="D145" s="219">
        <v>7.742</v>
      </c>
      <c r="E145" s="43">
        <f t="shared" si="11"/>
        <v>7.1817708807298138E-4</v>
      </c>
      <c r="F145" s="219">
        <v>7.4850000000000003</v>
      </c>
      <c r="G145" s="43">
        <f t="shared" si="12"/>
        <v>8.8008762074749235E-4</v>
      </c>
      <c r="H145" s="63">
        <f t="shared" si="13"/>
        <v>-3.3195556703694118E-2</v>
      </c>
      <c r="I145" s="273">
        <f t="shared" si="14"/>
        <v>-0.4585895117540687</v>
      </c>
      <c r="J145" s="280"/>
    </row>
    <row r="146" spans="1:10" x14ac:dyDescent="0.35">
      <c r="A146" s="102" t="s">
        <v>162</v>
      </c>
      <c r="B146" s="219">
        <v>7.601</v>
      </c>
      <c r="C146" s="43">
        <f t="shared" si="10"/>
        <v>7.1020955433205839E-4</v>
      </c>
      <c r="D146" s="219">
        <v>5.2830000000000004</v>
      </c>
      <c r="E146" s="43">
        <f t="shared" si="11"/>
        <v>4.9007098376253693E-4</v>
      </c>
      <c r="F146" s="219">
        <v>6.9610000000000003</v>
      </c>
      <c r="G146" s="43">
        <f t="shared" si="12"/>
        <v>8.1847560828634527E-4</v>
      </c>
      <c r="H146" s="63">
        <f t="shared" si="13"/>
        <v>0.31762256293772473</v>
      </c>
      <c r="I146" s="273">
        <f t="shared" si="14"/>
        <v>-8.4199447441126174E-2</v>
      </c>
      <c r="J146" s="280"/>
    </row>
    <row r="147" spans="1:10" x14ac:dyDescent="0.35">
      <c r="A147" s="102" t="s">
        <v>170</v>
      </c>
      <c r="B147" s="219">
        <v>29.672999999999998</v>
      </c>
      <c r="C147" s="43">
        <f t="shared" si="10"/>
        <v>2.77253625913632E-3</v>
      </c>
      <c r="D147" s="219">
        <v>13.805999999999999</v>
      </c>
      <c r="E147" s="43">
        <f t="shared" si="11"/>
        <v>1.2806965742618935E-3</v>
      </c>
      <c r="F147" s="219">
        <v>6.5309999999999997</v>
      </c>
      <c r="G147" s="43">
        <f t="shared" si="12"/>
        <v>7.6791613241173977E-4</v>
      </c>
      <c r="H147" s="63">
        <f t="shared" si="13"/>
        <v>-0.52694480660582355</v>
      </c>
      <c r="I147" s="273">
        <f t="shared" si="14"/>
        <v>-0.77990092002830858</v>
      </c>
      <c r="J147" s="280"/>
    </row>
    <row r="148" spans="1:10" x14ac:dyDescent="0.35">
      <c r="A148" s="102" t="s">
        <v>113</v>
      </c>
      <c r="B148" s="219">
        <v>7.5110000000000001</v>
      </c>
      <c r="C148" s="43">
        <f t="shared" si="10"/>
        <v>7.0180028451362862E-4</v>
      </c>
      <c r="D148" s="219">
        <v>4.569</v>
      </c>
      <c r="E148" s="43">
        <f t="shared" si="11"/>
        <v>4.2383765375942289E-4</v>
      </c>
      <c r="F148" s="219">
        <v>6.3550000000000004</v>
      </c>
      <c r="G148" s="43">
        <f t="shared" si="12"/>
        <v>7.4722202135608744E-4</v>
      </c>
      <c r="H148" s="63">
        <f t="shared" si="13"/>
        <v>0.3908951630553732</v>
      </c>
      <c r="I148" s="273">
        <f t="shared" si="14"/>
        <v>-0.15390760218346422</v>
      </c>
      <c r="J148" s="280"/>
    </row>
    <row r="149" spans="1:10" x14ac:dyDescent="0.35">
      <c r="A149" s="102" t="s">
        <v>214</v>
      </c>
      <c r="B149" s="219">
        <v>3.8620000000000001</v>
      </c>
      <c r="C149" s="43">
        <f t="shared" si="10"/>
        <v>3.6085111154195631E-4</v>
      </c>
      <c r="D149" s="219">
        <v>15.021000000000001</v>
      </c>
      <c r="E149" s="43">
        <f t="shared" si="11"/>
        <v>1.3934045517882013E-3</v>
      </c>
      <c r="F149" s="219">
        <v>6.343</v>
      </c>
      <c r="G149" s="43">
        <f t="shared" si="12"/>
        <v>7.4581105923865649E-4</v>
      </c>
      <c r="H149" s="63">
        <f t="shared" si="13"/>
        <v>-0.57772451900672395</v>
      </c>
      <c r="I149" s="273">
        <f t="shared" si="14"/>
        <v>0.64241325737959598</v>
      </c>
      <c r="J149" s="280"/>
    </row>
    <row r="150" spans="1:10" x14ac:dyDescent="0.35">
      <c r="A150" s="102" t="s">
        <v>31</v>
      </c>
      <c r="B150" s="219">
        <v>4.5270000000000001</v>
      </c>
      <c r="C150" s="43">
        <f t="shared" si="10"/>
        <v>4.2298627186702128E-4</v>
      </c>
      <c r="D150" s="219">
        <v>3.2120000000000002</v>
      </c>
      <c r="E150" s="43">
        <f t="shared" si="11"/>
        <v>2.979572212465017E-4</v>
      </c>
      <c r="F150" s="219">
        <v>6.319</v>
      </c>
      <c r="G150" s="43">
        <f t="shared" si="12"/>
        <v>7.4298913500379482E-4</v>
      </c>
      <c r="H150" s="63">
        <f t="shared" si="13"/>
        <v>0.96731008717310063</v>
      </c>
      <c r="I150" s="273">
        <f t="shared" si="14"/>
        <v>0.39584713938590665</v>
      </c>
      <c r="J150" s="280"/>
    </row>
    <row r="151" spans="1:10" x14ac:dyDescent="0.35">
      <c r="A151" s="102" t="s">
        <v>174</v>
      </c>
      <c r="B151" s="219">
        <v>4.7190000000000003</v>
      </c>
      <c r="C151" s="43">
        <f t="shared" si="10"/>
        <v>4.4092604747967163E-4</v>
      </c>
      <c r="D151" s="219">
        <v>5.3490000000000002</v>
      </c>
      <c r="E151" s="43">
        <f t="shared" si="11"/>
        <v>4.9619339241828691E-4</v>
      </c>
      <c r="F151" s="219">
        <v>6.3019999999999996</v>
      </c>
      <c r="G151" s="43">
        <f t="shared" si="12"/>
        <v>7.4099027200410107E-4</v>
      </c>
      <c r="H151" s="63">
        <f t="shared" si="13"/>
        <v>0.17816414283043547</v>
      </c>
      <c r="I151" s="273">
        <f t="shared" si="14"/>
        <v>0.33545242636151706</v>
      </c>
      <c r="J151" s="280"/>
    </row>
    <row r="152" spans="1:10" x14ac:dyDescent="0.35">
      <c r="A152" s="102" t="s">
        <v>61</v>
      </c>
      <c r="B152" s="219">
        <v>1.732</v>
      </c>
      <c r="C152" s="43">
        <f t="shared" si="10"/>
        <v>1.618317258391166E-4</v>
      </c>
      <c r="D152" s="219">
        <v>2.956</v>
      </c>
      <c r="E152" s="43">
        <f t="shared" si="11"/>
        <v>2.7420969676359249E-4</v>
      </c>
      <c r="F152" s="219">
        <v>6.13</v>
      </c>
      <c r="G152" s="43">
        <f t="shared" si="12"/>
        <v>7.2076648165425897E-4</v>
      </c>
      <c r="H152" s="63">
        <f t="shared" si="13"/>
        <v>1.0737483085250337</v>
      </c>
      <c r="I152" s="273">
        <f t="shared" si="14"/>
        <v>2.5392609699769051</v>
      </c>
      <c r="J152" s="280"/>
    </row>
    <row r="153" spans="1:10" x14ac:dyDescent="0.35">
      <c r="A153" s="102" t="s">
        <v>228</v>
      </c>
      <c r="B153" s="219">
        <v>5.3550000000000004</v>
      </c>
      <c r="C153" s="43">
        <f t="shared" si="10"/>
        <v>5.003515541965759E-4</v>
      </c>
      <c r="D153" s="219">
        <v>11.814</v>
      </c>
      <c r="E153" s="43">
        <f t="shared" si="11"/>
        <v>1.0959111493792563E-3</v>
      </c>
      <c r="F153" s="219">
        <v>5.86</v>
      </c>
      <c r="G153" s="43">
        <f t="shared" si="12"/>
        <v>6.8901983401206484E-4</v>
      </c>
      <c r="H153" s="63">
        <f t="shared" si="13"/>
        <v>-0.50397833079397325</v>
      </c>
      <c r="I153" s="273">
        <f t="shared" si="14"/>
        <v>9.4304388422035368E-2</v>
      </c>
      <c r="J153" s="280"/>
    </row>
    <row r="154" spans="1:10" x14ac:dyDescent="0.35">
      <c r="A154" s="102" t="s">
        <v>182</v>
      </c>
      <c r="B154" s="219">
        <v>4.6630000000000003</v>
      </c>
      <c r="C154" s="43">
        <f t="shared" si="10"/>
        <v>4.3569361292598196E-4</v>
      </c>
      <c r="D154" s="219">
        <v>6.3609999999999998</v>
      </c>
      <c r="E154" s="43">
        <f t="shared" si="11"/>
        <v>5.9007032513978743E-4</v>
      </c>
      <c r="F154" s="219">
        <v>4.7869999999999999</v>
      </c>
      <c r="G154" s="43">
        <f t="shared" si="12"/>
        <v>5.6285630467845633E-4</v>
      </c>
      <c r="H154" s="63">
        <f t="shared" si="13"/>
        <v>-0.24744537022480739</v>
      </c>
      <c r="I154" s="273">
        <f t="shared" si="14"/>
        <v>2.6592322539137792E-2</v>
      </c>
      <c r="J154" s="280"/>
    </row>
    <row r="155" spans="1:10" x14ac:dyDescent="0.35">
      <c r="A155" s="102" t="s">
        <v>206</v>
      </c>
      <c r="B155" s="219">
        <v>19.411999999999999</v>
      </c>
      <c r="C155" s="43">
        <f t="shared" si="10"/>
        <v>1.8137860635040017E-3</v>
      </c>
      <c r="D155" s="219">
        <v>5.2119999999999997</v>
      </c>
      <c r="E155" s="43">
        <f t="shared" si="11"/>
        <v>4.8348475626922997E-4</v>
      </c>
      <c r="F155" s="219">
        <v>4.7220000000000004</v>
      </c>
      <c r="G155" s="43">
        <f t="shared" si="12"/>
        <v>5.5521359320903933E-4</v>
      </c>
      <c r="H155" s="63">
        <f t="shared" si="13"/>
        <v>-9.4013814274750418E-2</v>
      </c>
      <c r="I155" s="273">
        <f t="shared" si="14"/>
        <v>-0.75674840304965996</v>
      </c>
      <c r="J155" s="280"/>
    </row>
    <row r="156" spans="1:10" x14ac:dyDescent="0.35">
      <c r="A156" s="102" t="s">
        <v>186</v>
      </c>
      <c r="B156" s="219">
        <v>2.8879999999999999</v>
      </c>
      <c r="C156" s="43">
        <f t="shared" si="10"/>
        <v>2.6984412484028214E-4</v>
      </c>
      <c r="D156" s="219">
        <v>12.178000000000001</v>
      </c>
      <c r="E156" s="43">
        <f t="shared" si="11"/>
        <v>1.129677160753393E-3</v>
      </c>
      <c r="F156" s="219">
        <v>4.6680000000000001</v>
      </c>
      <c r="G156" s="43">
        <f t="shared" si="12"/>
        <v>5.488642636806005E-4</v>
      </c>
      <c r="H156" s="63">
        <f t="shared" si="13"/>
        <v>-0.61668582690096896</v>
      </c>
      <c r="I156" s="273">
        <f t="shared" si="14"/>
        <v>0.61634349030470914</v>
      </c>
      <c r="J156" s="280"/>
    </row>
    <row r="157" spans="1:10" x14ac:dyDescent="0.35">
      <c r="A157" s="102" t="s">
        <v>158</v>
      </c>
      <c r="B157" s="219">
        <v>9.6349999999999998</v>
      </c>
      <c r="C157" s="43">
        <f t="shared" si="10"/>
        <v>9.0025905222857296E-4</v>
      </c>
      <c r="D157" s="219">
        <v>4.1689999999999996</v>
      </c>
      <c r="E157" s="43">
        <f t="shared" si="11"/>
        <v>3.8673214675487717E-4</v>
      </c>
      <c r="F157" s="219">
        <v>4.4859999999999998</v>
      </c>
      <c r="G157" s="43">
        <f t="shared" si="12"/>
        <v>5.2746467156623259E-4</v>
      </c>
      <c r="H157" s="63">
        <f t="shared" si="13"/>
        <v>7.6037419045334564E-2</v>
      </c>
      <c r="I157" s="273">
        <f t="shared" si="14"/>
        <v>-0.5344058121432278</v>
      </c>
      <c r="J157" s="280"/>
    </row>
    <row r="158" spans="1:10" x14ac:dyDescent="0.35">
      <c r="A158" s="102" t="s">
        <v>150</v>
      </c>
      <c r="B158" s="219">
        <v>3.5539999999999998</v>
      </c>
      <c r="C158" s="43">
        <f t="shared" si="10"/>
        <v>3.3207272149666302E-4</v>
      </c>
      <c r="D158" s="219">
        <v>3.899</v>
      </c>
      <c r="E158" s="43">
        <f t="shared" si="11"/>
        <v>3.6168592952680887E-4</v>
      </c>
      <c r="F158" s="219">
        <v>4.4279999999999999</v>
      </c>
      <c r="G158" s="43">
        <f t="shared" si="12"/>
        <v>5.2064502133198341E-4</v>
      </c>
      <c r="H158" s="63">
        <f t="shared" si="13"/>
        <v>0.13567581431136189</v>
      </c>
      <c r="I158" s="273">
        <f t="shared" si="14"/>
        <v>0.2459200900393923</v>
      </c>
      <c r="J158" s="280"/>
    </row>
    <row r="159" spans="1:10" x14ac:dyDescent="0.35">
      <c r="A159" s="102" t="s">
        <v>17</v>
      </c>
      <c r="B159" s="219">
        <v>2.194</v>
      </c>
      <c r="C159" s="43">
        <f t="shared" si="10"/>
        <v>2.0499931090705645E-4</v>
      </c>
      <c r="D159" s="219">
        <v>1.9079999999999999</v>
      </c>
      <c r="E159" s="43">
        <f t="shared" si="11"/>
        <v>1.7699326841168282E-4</v>
      </c>
      <c r="F159" s="219">
        <v>4.077</v>
      </c>
      <c r="G159" s="43">
        <f t="shared" si="12"/>
        <v>4.7937437939713108E-4</v>
      </c>
      <c r="H159" s="63">
        <f t="shared" si="13"/>
        <v>1.1367924528301887</v>
      </c>
      <c r="I159" s="273">
        <f t="shared" si="14"/>
        <v>0.85824977210574294</v>
      </c>
      <c r="J159" s="280"/>
    </row>
    <row r="160" spans="1:10" x14ac:dyDescent="0.35">
      <c r="A160" s="102" t="s">
        <v>192</v>
      </c>
      <c r="B160" s="219">
        <v>0.52900000000000003</v>
      </c>
      <c r="C160" s="43">
        <f t="shared" si="10"/>
        <v>4.9427819266104318E-5</v>
      </c>
      <c r="D160" s="219">
        <v>8.5000000000000006E-2</v>
      </c>
      <c r="E160" s="43">
        <f t="shared" si="11"/>
        <v>7.8849202384659541E-6</v>
      </c>
      <c r="F160" s="219">
        <v>3.9220000000000002</v>
      </c>
      <c r="G160" s="43">
        <f t="shared" si="12"/>
        <v>4.6114945204698264E-4</v>
      </c>
      <c r="H160" s="63">
        <f t="shared" si="13"/>
        <v>45.141176470588235</v>
      </c>
      <c r="I160" s="273">
        <f t="shared" si="14"/>
        <v>6.4139886578449907</v>
      </c>
      <c r="J160" s="280"/>
    </row>
    <row r="161" spans="1:10" x14ac:dyDescent="0.35">
      <c r="A161" s="102" t="s">
        <v>194</v>
      </c>
      <c r="B161" s="219">
        <v>7.3780000000000001</v>
      </c>
      <c r="C161" s="43">
        <f t="shared" si="10"/>
        <v>6.8937325244861557E-4</v>
      </c>
      <c r="D161" s="219">
        <v>2.2429999999999999</v>
      </c>
      <c r="E161" s="43">
        <f t="shared" si="11"/>
        <v>2.080691305279898E-4</v>
      </c>
      <c r="F161" s="219">
        <v>3.794</v>
      </c>
      <c r="G161" s="43">
        <f t="shared" si="12"/>
        <v>4.460991894610536E-4</v>
      </c>
      <c r="H161" s="63">
        <f t="shared" si="13"/>
        <v>0.6914846188140884</v>
      </c>
      <c r="I161" s="273">
        <f t="shared" si="14"/>
        <v>-0.48576850094876656</v>
      </c>
      <c r="J161" s="280"/>
    </row>
    <row r="162" spans="1:10" x14ac:dyDescent="0.35">
      <c r="A162" s="102" t="s">
        <v>240</v>
      </c>
      <c r="B162" s="219">
        <v>1.2589999999999999</v>
      </c>
      <c r="C162" s="43">
        <f t="shared" si="10"/>
        <v>1.1763634112670194E-4</v>
      </c>
      <c r="D162" s="219">
        <v>4.5110000000000001</v>
      </c>
      <c r="E162" s="43">
        <f t="shared" si="11"/>
        <v>4.1845735524376378E-4</v>
      </c>
      <c r="F162" s="219">
        <v>3.78</v>
      </c>
      <c r="G162" s="43">
        <f t="shared" si="12"/>
        <v>4.4445306699071753E-4</v>
      </c>
      <c r="H162" s="63">
        <f t="shared" si="13"/>
        <v>-0.16204832631345611</v>
      </c>
      <c r="I162" s="273">
        <f t="shared" si="14"/>
        <v>2.0023828435266084</v>
      </c>
      <c r="J162" s="280"/>
    </row>
    <row r="163" spans="1:10" x14ac:dyDescent="0.35">
      <c r="A163" s="102" t="s">
        <v>87</v>
      </c>
      <c r="B163" s="219">
        <v>0.06</v>
      </c>
      <c r="C163" s="43">
        <f t="shared" si="10"/>
        <v>5.6061798789532304E-6</v>
      </c>
      <c r="D163" s="219">
        <v>4.6500000000000004</v>
      </c>
      <c r="E163" s="43">
        <f t="shared" si="11"/>
        <v>4.3135151892784342E-4</v>
      </c>
      <c r="F163" s="219">
        <v>3.512</v>
      </c>
      <c r="G163" s="43">
        <f t="shared" si="12"/>
        <v>4.1294157970142863E-4</v>
      </c>
      <c r="H163" s="63">
        <f t="shared" si="13"/>
        <v>-0.24473118279569894</v>
      </c>
      <c r="I163" s="273">
        <f t="shared" si="14"/>
        <v>57.533333333333339</v>
      </c>
      <c r="J163" s="280"/>
    </row>
    <row r="164" spans="1:10" x14ac:dyDescent="0.35">
      <c r="A164" s="102" t="s">
        <v>255</v>
      </c>
      <c r="B164" s="219">
        <v>3.6160000000000001</v>
      </c>
      <c r="C164" s="43">
        <f t="shared" si="10"/>
        <v>3.3786577403824807E-4</v>
      </c>
      <c r="D164" s="219">
        <v>2.6589999999999998</v>
      </c>
      <c r="E164" s="43">
        <f t="shared" si="11"/>
        <v>2.4665885781271731E-4</v>
      </c>
      <c r="F164" s="219">
        <v>3.4209999999999998</v>
      </c>
      <c r="G164" s="43">
        <f t="shared" si="12"/>
        <v>4.0224178364424467E-4</v>
      </c>
      <c r="H164" s="63">
        <f t="shared" si="13"/>
        <v>0.28657389996239191</v>
      </c>
      <c r="I164" s="273">
        <f t="shared" si="14"/>
        <v>-5.3926991150442527E-2</v>
      </c>
      <c r="J164" s="280"/>
    </row>
    <row r="165" spans="1:10" x14ac:dyDescent="0.35">
      <c r="A165" s="102" t="s">
        <v>0</v>
      </c>
      <c r="B165" s="219">
        <v>10.750999999999999</v>
      </c>
      <c r="C165" s="43">
        <f t="shared" si="10"/>
        <v>1.004533997977103E-3</v>
      </c>
      <c r="D165" s="219">
        <v>2.4860000000000002</v>
      </c>
      <c r="E165" s="43">
        <f t="shared" si="11"/>
        <v>2.3061072603325133E-4</v>
      </c>
      <c r="F165" s="219">
        <v>3.2770000000000001</v>
      </c>
      <c r="G165" s="43">
        <f t="shared" si="12"/>
        <v>3.853102382350745E-4</v>
      </c>
      <c r="H165" s="63">
        <f t="shared" si="13"/>
        <v>0.31818181818181812</v>
      </c>
      <c r="I165" s="273">
        <f t="shared" si="14"/>
        <v>-0.69519114500976653</v>
      </c>
      <c r="J165" s="280"/>
    </row>
    <row r="166" spans="1:10" x14ac:dyDescent="0.35">
      <c r="A166" s="102" t="s">
        <v>138</v>
      </c>
      <c r="B166" s="219">
        <v>3.7589999999999999</v>
      </c>
      <c r="C166" s="43">
        <f t="shared" si="10"/>
        <v>3.5122716941641987E-4</v>
      </c>
      <c r="D166" s="219">
        <v>2.278</v>
      </c>
      <c r="E166" s="43">
        <f t="shared" si="11"/>
        <v>2.1131586239088758E-4</v>
      </c>
      <c r="F166" s="219">
        <v>3.238</v>
      </c>
      <c r="G166" s="43">
        <f t="shared" si="12"/>
        <v>3.8072461135342419E-4</v>
      </c>
      <c r="H166" s="63">
        <f t="shared" si="13"/>
        <v>0.421422300263389</v>
      </c>
      <c r="I166" s="273">
        <f t="shared" si="14"/>
        <v>-0.13860069167331734</v>
      </c>
      <c r="J166" s="280"/>
    </row>
    <row r="167" spans="1:10" x14ac:dyDescent="0.35">
      <c r="A167" s="102" t="s">
        <v>188</v>
      </c>
      <c r="B167" s="219">
        <v>3.4969999999999999</v>
      </c>
      <c r="C167" s="43">
        <f t="shared" si="10"/>
        <v>3.2674685061165744E-4</v>
      </c>
      <c r="D167" s="219">
        <v>3.8460000000000001</v>
      </c>
      <c r="E167" s="43">
        <f t="shared" si="11"/>
        <v>3.5676944984870657E-4</v>
      </c>
      <c r="F167" s="219">
        <v>3.2290000000000001</v>
      </c>
      <c r="G167" s="43">
        <f t="shared" si="12"/>
        <v>3.7966638976535109E-4</v>
      </c>
      <c r="H167" s="63">
        <f t="shared" si="13"/>
        <v>-0.16042641705668226</v>
      </c>
      <c r="I167" s="273">
        <f t="shared" si="14"/>
        <v>-7.6637117529310794E-2</v>
      </c>
      <c r="J167" s="280"/>
    </row>
    <row r="168" spans="1:10" x14ac:dyDescent="0.35">
      <c r="A168" s="102" t="s">
        <v>144</v>
      </c>
      <c r="B168" s="219">
        <v>2.6840000000000002</v>
      </c>
      <c r="C168" s="43">
        <f t="shared" si="10"/>
        <v>2.507831132518412E-4</v>
      </c>
      <c r="D168" s="219">
        <v>2.476</v>
      </c>
      <c r="E168" s="43">
        <f t="shared" si="11"/>
        <v>2.2968308835813768E-4</v>
      </c>
      <c r="F168" s="219">
        <v>3.109</v>
      </c>
      <c r="G168" s="43">
        <f t="shared" si="12"/>
        <v>3.655567685910426E-4</v>
      </c>
      <c r="H168" s="63">
        <f t="shared" si="13"/>
        <v>0.25565428109854604</v>
      </c>
      <c r="I168" s="273">
        <f t="shared" si="14"/>
        <v>0.15834575260804762</v>
      </c>
      <c r="J168" s="280"/>
    </row>
    <row r="169" spans="1:10" x14ac:dyDescent="0.35">
      <c r="A169" s="102" t="s">
        <v>242</v>
      </c>
      <c r="B169" s="219">
        <v>3.8690000000000002</v>
      </c>
      <c r="C169" s="43">
        <f t="shared" si="10"/>
        <v>3.6150516586116749E-4</v>
      </c>
      <c r="D169" s="219">
        <v>3.5630000000000002</v>
      </c>
      <c r="E169" s="43">
        <f t="shared" si="11"/>
        <v>3.3051730364299053E-4</v>
      </c>
      <c r="F169" s="219">
        <v>3.05</v>
      </c>
      <c r="G169" s="43">
        <f t="shared" si="12"/>
        <v>3.5861953818034091E-4</v>
      </c>
      <c r="H169" s="63">
        <f t="shared" si="13"/>
        <v>-0.14397979230985136</v>
      </c>
      <c r="I169" s="273">
        <f t="shared" si="14"/>
        <v>-0.21168260532437333</v>
      </c>
      <c r="J169" s="280"/>
    </row>
    <row r="170" spans="1:10" x14ac:dyDescent="0.35">
      <c r="A170" s="102" t="s">
        <v>89</v>
      </c>
      <c r="B170" s="219">
        <v>3.59</v>
      </c>
      <c r="C170" s="43">
        <f t="shared" si="10"/>
        <v>3.3543642942403495E-4</v>
      </c>
      <c r="D170" s="219">
        <v>5.5720000000000001</v>
      </c>
      <c r="E170" s="43">
        <f t="shared" si="11"/>
        <v>5.1687971257332113E-4</v>
      </c>
      <c r="F170" s="219">
        <v>3.0030000000000001</v>
      </c>
      <c r="G170" s="43">
        <f t="shared" si="12"/>
        <v>3.5309326988707012E-4</v>
      </c>
      <c r="H170" s="63">
        <f t="shared" si="13"/>
        <v>-0.46105527638190957</v>
      </c>
      <c r="I170" s="273">
        <f t="shared" si="14"/>
        <v>-0.16350974930362105</v>
      </c>
      <c r="J170" s="280"/>
    </row>
    <row r="171" spans="1:10" x14ac:dyDescent="0.35">
      <c r="A171" s="102" t="s">
        <v>139</v>
      </c>
      <c r="B171" s="219">
        <v>2.7869999999999999</v>
      </c>
      <c r="C171" s="43">
        <f t="shared" si="10"/>
        <v>2.6040705537737753E-4</v>
      </c>
      <c r="D171" s="219">
        <v>2.2810000000000001</v>
      </c>
      <c r="E171" s="43">
        <f t="shared" si="11"/>
        <v>2.1159415369342166E-4</v>
      </c>
      <c r="F171" s="219">
        <v>2.835</v>
      </c>
      <c r="G171" s="43">
        <f t="shared" si="12"/>
        <v>3.3333980024303816E-4</v>
      </c>
      <c r="H171" s="63">
        <f t="shared" si="13"/>
        <v>0.24287593160894327</v>
      </c>
      <c r="I171" s="273">
        <f t="shared" si="14"/>
        <v>1.7222820236813874E-2</v>
      </c>
      <c r="J171" s="280"/>
    </row>
    <row r="172" spans="1:10" x14ac:dyDescent="0.35">
      <c r="A172" s="102" t="s">
        <v>141</v>
      </c>
      <c r="B172" s="219">
        <v>1.113</v>
      </c>
      <c r="C172" s="43">
        <f t="shared" si="10"/>
        <v>1.0399463675458243E-4</v>
      </c>
      <c r="D172" s="219">
        <v>1.5069999999999999</v>
      </c>
      <c r="E172" s="43">
        <f t="shared" si="11"/>
        <v>1.3979499763962577E-4</v>
      </c>
      <c r="F172" s="219">
        <v>2.617</v>
      </c>
      <c r="G172" s="43">
        <f t="shared" si="12"/>
        <v>3.0770732177637773E-4</v>
      </c>
      <c r="H172" s="63">
        <f t="shared" si="13"/>
        <v>0.73656270736562712</v>
      </c>
      <c r="I172" s="273">
        <f t="shared" si="14"/>
        <v>1.3513027852650494</v>
      </c>
      <c r="J172" s="280"/>
    </row>
    <row r="173" spans="1:10" x14ac:dyDescent="0.35">
      <c r="A173" s="102" t="s">
        <v>83</v>
      </c>
      <c r="B173" s="219">
        <v>6.52</v>
      </c>
      <c r="C173" s="43">
        <f t="shared" si="10"/>
        <v>6.092048801795844E-4</v>
      </c>
      <c r="D173" s="219">
        <v>4.4550000000000001</v>
      </c>
      <c r="E173" s="43">
        <f t="shared" si="11"/>
        <v>4.1326258426312737E-4</v>
      </c>
      <c r="F173" s="219">
        <v>2.5390000000000001</v>
      </c>
      <c r="G173" s="43">
        <f t="shared" si="12"/>
        <v>2.9853606801307723E-4</v>
      </c>
      <c r="H173" s="63">
        <f t="shared" si="13"/>
        <v>-0.43007856341189676</v>
      </c>
      <c r="I173" s="273">
        <f t="shared" si="14"/>
        <v>-0.61058282208588954</v>
      </c>
      <c r="J173" s="280"/>
    </row>
    <row r="174" spans="1:10" x14ac:dyDescent="0.35">
      <c r="A174" s="102" t="s">
        <v>248</v>
      </c>
      <c r="B174" s="219">
        <v>3.141</v>
      </c>
      <c r="C174" s="43">
        <f t="shared" si="10"/>
        <v>2.9348351666320162E-4</v>
      </c>
      <c r="D174" s="219">
        <v>1.8009999999999999</v>
      </c>
      <c r="E174" s="43">
        <f t="shared" si="11"/>
        <v>1.6706754528796684E-4</v>
      </c>
      <c r="F174" s="219">
        <v>2.4169999999999998</v>
      </c>
      <c r="G174" s="43">
        <f t="shared" si="12"/>
        <v>2.8419128648586356E-4</v>
      </c>
      <c r="H174" s="63">
        <f t="shared" si="13"/>
        <v>0.34203220433092718</v>
      </c>
      <c r="I174" s="273">
        <f t="shared" si="14"/>
        <v>-0.23049984081502717</v>
      </c>
      <c r="J174" s="280"/>
    </row>
    <row r="175" spans="1:10" x14ac:dyDescent="0.35">
      <c r="A175" s="102" t="s">
        <v>224</v>
      </c>
      <c r="B175" s="219">
        <v>2.8109999999999999</v>
      </c>
      <c r="C175" s="43">
        <f t="shared" si="10"/>
        <v>2.6264952732895887E-4</v>
      </c>
      <c r="D175" s="219">
        <v>5.1369999999999996</v>
      </c>
      <c r="E175" s="43">
        <f t="shared" si="11"/>
        <v>4.7652747370587766E-4</v>
      </c>
      <c r="F175" s="219">
        <v>2.0649999999999999</v>
      </c>
      <c r="G175" s="43">
        <f t="shared" si="12"/>
        <v>2.4280306437455868E-4</v>
      </c>
      <c r="H175" s="63">
        <f t="shared" si="13"/>
        <v>-0.59801440529491923</v>
      </c>
      <c r="I175" s="273">
        <f t="shared" si="14"/>
        <v>-0.26538598363571686</v>
      </c>
      <c r="J175" s="280"/>
    </row>
    <row r="176" spans="1:10" x14ac:dyDescent="0.35">
      <c r="A176" s="102" t="s">
        <v>191</v>
      </c>
      <c r="B176" s="219">
        <v>4.2460000000000004</v>
      </c>
      <c r="C176" s="43">
        <f t="shared" si="10"/>
        <v>3.9673066276725701E-4</v>
      </c>
      <c r="D176" s="219">
        <v>37.374000000000002</v>
      </c>
      <c r="E176" s="43">
        <f t="shared" si="11"/>
        <v>3.4669530469697246E-3</v>
      </c>
      <c r="F176" s="219">
        <v>1.87</v>
      </c>
      <c r="G176" s="43">
        <f t="shared" si="12"/>
        <v>2.1987492996630739E-4</v>
      </c>
      <c r="H176" s="63">
        <f t="shared" si="13"/>
        <v>-0.94996521646064114</v>
      </c>
      <c r="I176" s="273">
        <f t="shared" si="14"/>
        <v>-0.55958549222797926</v>
      </c>
      <c r="J176" s="280"/>
    </row>
    <row r="177" spans="1:10" x14ac:dyDescent="0.35">
      <c r="A177" s="102" t="s">
        <v>137</v>
      </c>
      <c r="B177" s="219">
        <v>0.93300000000000005</v>
      </c>
      <c r="C177" s="43">
        <f t="shared" si="10"/>
        <v>8.7176097117722738E-5</v>
      </c>
      <c r="D177" s="219">
        <v>0.48199999999999998</v>
      </c>
      <c r="E177" s="43">
        <f t="shared" si="11"/>
        <v>4.4712135940477525E-5</v>
      </c>
      <c r="F177" s="219">
        <v>1.857</v>
      </c>
      <c r="G177" s="43">
        <f t="shared" si="12"/>
        <v>2.1834638767242396E-4</v>
      </c>
      <c r="H177" s="63">
        <f t="shared" si="13"/>
        <v>2.8526970954356847</v>
      </c>
      <c r="I177" s="273">
        <f t="shared" si="14"/>
        <v>0.99035369774919602</v>
      </c>
      <c r="J177" s="280"/>
    </row>
    <row r="178" spans="1:10" x14ac:dyDescent="0.35">
      <c r="A178" s="102" t="s">
        <v>112</v>
      </c>
      <c r="B178" s="219">
        <v>0.30599999999999999</v>
      </c>
      <c r="C178" s="43">
        <f t="shared" si="10"/>
        <v>2.8591517382661475E-5</v>
      </c>
      <c r="D178" s="219">
        <v>3.113</v>
      </c>
      <c r="E178" s="43">
        <f t="shared" si="11"/>
        <v>2.8877360826287663E-4</v>
      </c>
      <c r="F178" s="219">
        <v>1.831</v>
      </c>
      <c r="G178" s="43">
        <f t="shared" si="12"/>
        <v>2.1528930308465711E-4</v>
      </c>
      <c r="H178" s="63">
        <f t="shared" si="13"/>
        <v>-0.41182139415354968</v>
      </c>
      <c r="I178" s="273">
        <f t="shared" si="14"/>
        <v>4.9836601307189543</v>
      </c>
      <c r="J178" s="280"/>
    </row>
    <row r="179" spans="1:10" x14ac:dyDescent="0.35">
      <c r="A179" s="102" t="s">
        <v>19</v>
      </c>
      <c r="B179" s="219">
        <v>5.1109999999999998</v>
      </c>
      <c r="C179" s="43">
        <f t="shared" si="10"/>
        <v>4.7755308935549937E-4</v>
      </c>
      <c r="D179" s="219">
        <v>1.181</v>
      </c>
      <c r="E179" s="43">
        <f t="shared" si="11"/>
        <v>1.0955400943092108E-4</v>
      </c>
      <c r="F179" s="219">
        <v>1.7350000000000001</v>
      </c>
      <c r="G179" s="43">
        <f t="shared" si="12"/>
        <v>2.0400160614521032E-4</v>
      </c>
      <c r="H179" s="63">
        <f t="shared" si="13"/>
        <v>0.4690939881456393</v>
      </c>
      <c r="I179" s="273">
        <f t="shared" si="14"/>
        <v>-0.66053609861083928</v>
      </c>
      <c r="J179" s="280"/>
    </row>
    <row r="180" spans="1:10" x14ac:dyDescent="0.35">
      <c r="A180" s="102" t="s">
        <v>92</v>
      </c>
      <c r="B180" s="219">
        <v>1.2529999999999999</v>
      </c>
      <c r="C180" s="43">
        <f t="shared" si="10"/>
        <v>1.1707572313880662E-4</v>
      </c>
      <c r="D180" s="219">
        <v>2.2959999999999998</v>
      </c>
      <c r="E180" s="43">
        <f t="shared" si="11"/>
        <v>2.129856102060921E-4</v>
      </c>
      <c r="F180" s="219">
        <v>1.734</v>
      </c>
      <c r="G180" s="43">
        <f t="shared" si="12"/>
        <v>2.0388402596875776E-4</v>
      </c>
      <c r="H180" s="63">
        <f t="shared" si="13"/>
        <v>-0.244773519163763</v>
      </c>
      <c r="I180" s="273">
        <f t="shared" si="14"/>
        <v>0.38387869114126105</v>
      </c>
      <c r="J180" s="280"/>
    </row>
    <row r="181" spans="1:10" x14ac:dyDescent="0.35">
      <c r="A181" s="102" t="s">
        <v>244</v>
      </c>
      <c r="B181" s="219">
        <v>3.2429999999999999</v>
      </c>
      <c r="C181" s="43">
        <f t="shared" si="10"/>
        <v>3.0301402245742209E-4</v>
      </c>
      <c r="D181" s="219">
        <v>2.0310000000000001</v>
      </c>
      <c r="E181" s="43">
        <f t="shared" si="11"/>
        <v>1.8840321181558064E-4</v>
      </c>
      <c r="F181" s="219">
        <v>1.712</v>
      </c>
      <c r="G181" s="43">
        <f t="shared" si="12"/>
        <v>2.0129726208680118E-4</v>
      </c>
      <c r="H181" s="63">
        <f t="shared" si="13"/>
        <v>-0.15706548498276718</v>
      </c>
      <c r="I181" s="273">
        <f t="shared" si="14"/>
        <v>-0.47209374036386065</v>
      </c>
      <c r="J181" s="280"/>
    </row>
    <row r="182" spans="1:10" x14ac:dyDescent="0.35">
      <c r="A182" s="102" t="s">
        <v>208</v>
      </c>
      <c r="B182" s="219">
        <v>1.796</v>
      </c>
      <c r="C182" s="43">
        <f t="shared" si="10"/>
        <v>1.6781165104333336E-4</v>
      </c>
      <c r="D182" s="219">
        <v>0.83499999999999996</v>
      </c>
      <c r="E182" s="43">
        <f t="shared" si="11"/>
        <v>7.7457745871989077E-5</v>
      </c>
      <c r="F182" s="219">
        <v>1.6020000000000001</v>
      </c>
      <c r="G182" s="43">
        <f t="shared" si="12"/>
        <v>1.8836344267701843E-4</v>
      </c>
      <c r="H182" s="63">
        <f t="shared" si="13"/>
        <v>0.9185628742514973</v>
      </c>
      <c r="I182" s="273">
        <f t="shared" si="14"/>
        <v>-0.10801781737193761</v>
      </c>
      <c r="J182" s="280"/>
    </row>
    <row r="183" spans="1:10" x14ac:dyDescent="0.35">
      <c r="A183" s="102" t="s">
        <v>6</v>
      </c>
      <c r="B183" s="219">
        <v>2.7090000000000001</v>
      </c>
      <c r="C183" s="43">
        <f t="shared" si="10"/>
        <v>2.5311902153473835E-4</v>
      </c>
      <c r="D183" s="219">
        <v>3.5390000000000001</v>
      </c>
      <c r="E183" s="43">
        <f t="shared" si="11"/>
        <v>3.2829097322271776E-4</v>
      </c>
      <c r="F183" s="219">
        <v>1.5229999999999999</v>
      </c>
      <c r="G183" s="43">
        <f t="shared" si="12"/>
        <v>1.7907460873726531E-4</v>
      </c>
      <c r="H183" s="63">
        <f t="shared" si="13"/>
        <v>-0.56965244419327499</v>
      </c>
      <c r="I183" s="273">
        <f t="shared" si="14"/>
        <v>-0.43779992617201924</v>
      </c>
      <c r="J183" s="280"/>
    </row>
    <row r="184" spans="1:10" x14ac:dyDescent="0.35">
      <c r="A184" s="102" t="s">
        <v>101</v>
      </c>
      <c r="B184" s="219">
        <v>1.8220000000000001</v>
      </c>
      <c r="C184" s="43">
        <f t="shared" si="10"/>
        <v>1.7024099565754645E-4</v>
      </c>
      <c r="D184" s="219">
        <v>1.1499999999999999</v>
      </c>
      <c r="E184" s="43">
        <f t="shared" si="11"/>
        <v>1.0667833263806878E-4</v>
      </c>
      <c r="F184" s="219">
        <v>1.387</v>
      </c>
      <c r="G184" s="43">
        <f t="shared" si="12"/>
        <v>1.6308370473971568E-4</v>
      </c>
      <c r="H184" s="63">
        <f t="shared" si="13"/>
        <v>0.20608695652173914</v>
      </c>
      <c r="I184" s="273">
        <f t="shared" si="14"/>
        <v>-0.23874862788144902</v>
      </c>
      <c r="J184" s="280"/>
    </row>
    <row r="185" spans="1:10" x14ac:dyDescent="0.35">
      <c r="A185" s="102" t="s">
        <v>209</v>
      </c>
      <c r="B185" s="219">
        <v>1.6020000000000001</v>
      </c>
      <c r="C185" s="43">
        <f t="shared" si="10"/>
        <v>1.4968500276805126E-4</v>
      </c>
      <c r="D185" s="219">
        <v>0.5</v>
      </c>
      <c r="E185" s="43">
        <f t="shared" si="11"/>
        <v>4.6381883755682081E-5</v>
      </c>
      <c r="F185" s="219">
        <v>1.3049999999999999</v>
      </c>
      <c r="G185" s="43">
        <f t="shared" si="12"/>
        <v>1.5344213027060488E-4</v>
      </c>
      <c r="H185" s="63">
        <f t="shared" si="13"/>
        <v>1.6099999999999999</v>
      </c>
      <c r="I185" s="273">
        <f t="shared" si="14"/>
        <v>-0.18539325842696641</v>
      </c>
      <c r="J185" s="280"/>
    </row>
    <row r="186" spans="1:10" x14ac:dyDescent="0.35">
      <c r="A186" s="102" t="s">
        <v>163</v>
      </c>
      <c r="B186" s="219">
        <v>0.39400000000000002</v>
      </c>
      <c r="C186" s="43">
        <f t="shared" si="10"/>
        <v>3.6813914538459551E-5</v>
      </c>
      <c r="D186" s="219">
        <v>5.3999999999999999E-2</v>
      </c>
      <c r="E186" s="43">
        <f t="shared" si="11"/>
        <v>5.0092434456136646E-6</v>
      </c>
      <c r="F186" s="219">
        <v>1.2969999999999999</v>
      </c>
      <c r="G186" s="43">
        <f t="shared" si="12"/>
        <v>1.5250148885898431E-4</v>
      </c>
      <c r="H186" s="63">
        <f t="shared" si="13"/>
        <v>23.018518518518519</v>
      </c>
      <c r="I186" s="273">
        <f t="shared" si="14"/>
        <v>2.2918781725888322</v>
      </c>
      <c r="J186" s="280"/>
    </row>
    <row r="187" spans="1:10" x14ac:dyDescent="0.35">
      <c r="A187" s="102" t="s">
        <v>102</v>
      </c>
      <c r="B187" s="219">
        <v>0.94099999999999995</v>
      </c>
      <c r="C187" s="43">
        <f t="shared" si="10"/>
        <v>8.7923587768249834E-5</v>
      </c>
      <c r="D187" s="219">
        <v>0.55300000000000005</v>
      </c>
      <c r="E187" s="43">
        <f t="shared" si="11"/>
        <v>5.1298363433784385E-5</v>
      </c>
      <c r="F187" s="219">
        <v>1.1910000000000001</v>
      </c>
      <c r="G187" s="43">
        <f t="shared" si="12"/>
        <v>1.4003799015501183E-4</v>
      </c>
      <c r="H187" s="63">
        <f t="shared" si="13"/>
        <v>1.1537070524412294</v>
      </c>
      <c r="I187" s="273">
        <f t="shared" si="14"/>
        <v>0.26567481402763038</v>
      </c>
      <c r="J187" s="280"/>
    </row>
    <row r="188" spans="1:10" x14ac:dyDescent="0.35">
      <c r="A188" s="102" t="s">
        <v>93</v>
      </c>
      <c r="B188" s="219">
        <v>3.194</v>
      </c>
      <c r="C188" s="43">
        <f t="shared" si="10"/>
        <v>2.9843564222294366E-4</v>
      </c>
      <c r="D188" s="219">
        <v>0.89600000000000002</v>
      </c>
      <c r="E188" s="43">
        <f t="shared" si="11"/>
        <v>8.3116335690182298E-5</v>
      </c>
      <c r="F188" s="219">
        <v>1.157</v>
      </c>
      <c r="G188" s="43">
        <f t="shared" si="12"/>
        <v>1.3604026415562441E-4</v>
      </c>
      <c r="H188" s="63">
        <f t="shared" si="13"/>
        <v>0.29129464285714279</v>
      </c>
      <c r="I188" s="273">
        <f t="shared" si="14"/>
        <v>-0.63775829680651219</v>
      </c>
      <c r="J188" s="280"/>
    </row>
    <row r="189" spans="1:10" x14ac:dyDescent="0.35">
      <c r="A189" s="102" t="s">
        <v>226</v>
      </c>
      <c r="B189" s="219">
        <v>2520.2080000000001</v>
      </c>
      <c r="C189" s="43">
        <f t="shared" si="10"/>
        <v>0.23547898967294939</v>
      </c>
      <c r="D189" s="219">
        <v>1.129</v>
      </c>
      <c r="E189" s="43">
        <f t="shared" si="11"/>
        <v>1.0473029352033015E-4</v>
      </c>
      <c r="F189" s="219">
        <v>1.1439999999999999</v>
      </c>
      <c r="G189" s="43">
        <f t="shared" si="12"/>
        <v>1.3451172186174098E-4</v>
      </c>
      <c r="H189" s="63">
        <f t="shared" si="13"/>
        <v>1.3286093888396744E-2</v>
      </c>
      <c r="I189" s="273">
        <f t="shared" si="14"/>
        <v>-0.99954606921333478</v>
      </c>
      <c r="J189" s="280"/>
    </row>
    <row r="190" spans="1:10" x14ac:dyDescent="0.35">
      <c r="A190" s="102" t="s">
        <v>126</v>
      </c>
      <c r="B190" s="219">
        <v>1.3149999999999999</v>
      </c>
      <c r="C190" s="43">
        <f t="shared" si="10"/>
        <v>1.2286877568039163E-4</v>
      </c>
      <c r="D190" s="219">
        <v>0.52600000000000002</v>
      </c>
      <c r="E190" s="43">
        <f t="shared" si="11"/>
        <v>4.8793741710977554E-5</v>
      </c>
      <c r="F190" s="219">
        <v>0.997</v>
      </c>
      <c r="G190" s="43">
        <f t="shared" si="12"/>
        <v>1.1722743592321308E-4</v>
      </c>
      <c r="H190" s="63">
        <f t="shared" si="13"/>
        <v>0.89543726235741428</v>
      </c>
      <c r="I190" s="273">
        <f t="shared" si="14"/>
        <v>-0.2418250950570342</v>
      </c>
      <c r="J190" s="280"/>
    </row>
    <row r="191" spans="1:10" x14ac:dyDescent="0.35">
      <c r="A191" s="102" t="s">
        <v>95</v>
      </c>
      <c r="B191" s="219">
        <v>0.41</v>
      </c>
      <c r="C191" s="43">
        <f t="shared" si="10"/>
        <v>3.8308895839513742E-5</v>
      </c>
      <c r="D191" s="219">
        <v>1.129</v>
      </c>
      <c r="E191" s="43">
        <f t="shared" si="11"/>
        <v>1.0473029352033015E-4</v>
      </c>
      <c r="F191" s="219">
        <v>0.97199999999999998</v>
      </c>
      <c r="G191" s="43">
        <f t="shared" si="12"/>
        <v>1.1428793151189881E-4</v>
      </c>
      <c r="H191" s="63">
        <f t="shared" si="13"/>
        <v>-0.13906111603188664</v>
      </c>
      <c r="I191" s="273">
        <f t="shared" si="14"/>
        <v>1.3707317073170731</v>
      </c>
      <c r="J191" s="280"/>
    </row>
    <row r="192" spans="1:10" x14ac:dyDescent="0.35">
      <c r="A192" s="102" t="s">
        <v>111</v>
      </c>
      <c r="B192" s="219">
        <v>0.13500000000000001</v>
      </c>
      <c r="C192" s="43">
        <f t="shared" si="10"/>
        <v>1.261390472764477E-5</v>
      </c>
      <c r="D192" s="219">
        <v>0.746</v>
      </c>
      <c r="E192" s="43">
        <f t="shared" si="11"/>
        <v>6.9201770563477667E-5</v>
      </c>
      <c r="F192" s="219">
        <v>0.97</v>
      </c>
      <c r="G192" s="43">
        <f t="shared" si="12"/>
        <v>1.1405277115899366E-4</v>
      </c>
      <c r="H192" s="63">
        <f t="shared" si="13"/>
        <v>0.30026809651474529</v>
      </c>
      <c r="I192" s="273">
        <f t="shared" si="14"/>
        <v>6.1851851851851842</v>
      </c>
      <c r="J192" s="280"/>
    </row>
    <row r="193" spans="1:10" x14ac:dyDescent="0.35">
      <c r="A193" s="102" t="s">
        <v>193</v>
      </c>
      <c r="B193" s="219">
        <v>0.96499999999999997</v>
      </c>
      <c r="C193" s="43">
        <f t="shared" si="10"/>
        <v>9.0166059719831121E-5</v>
      </c>
      <c r="D193" s="219">
        <v>0.42899999999999999</v>
      </c>
      <c r="E193" s="43">
        <f t="shared" si="11"/>
        <v>3.9795656262375227E-5</v>
      </c>
      <c r="F193" s="219">
        <v>0.94499999999999995</v>
      </c>
      <c r="G193" s="43">
        <f t="shared" si="12"/>
        <v>1.1111326674767938E-4</v>
      </c>
      <c r="H193" s="63">
        <f t="shared" si="13"/>
        <v>1.2027972027972029</v>
      </c>
      <c r="I193" s="273">
        <f t="shared" si="14"/>
        <v>-2.0725388601036343E-2</v>
      </c>
      <c r="J193" s="280"/>
    </row>
    <row r="194" spans="1:10" x14ac:dyDescent="0.35">
      <c r="A194" s="102" t="s">
        <v>79</v>
      </c>
      <c r="B194" s="219">
        <v>12.51</v>
      </c>
      <c r="C194" s="43">
        <f t="shared" si="10"/>
        <v>1.1688885047617485E-3</v>
      </c>
      <c r="D194" s="219">
        <v>0.92800000000000005</v>
      </c>
      <c r="E194" s="43">
        <f t="shared" si="11"/>
        <v>8.608477625054595E-5</v>
      </c>
      <c r="F194" s="219">
        <v>0.92600000000000005</v>
      </c>
      <c r="G194" s="43">
        <f t="shared" si="12"/>
        <v>1.0887924339508055E-4</v>
      </c>
      <c r="H194" s="63">
        <f t="shared" si="13"/>
        <v>-2.1551724137931494E-3</v>
      </c>
      <c r="I194" s="273">
        <f t="shared" si="14"/>
        <v>-0.92597921662669869</v>
      </c>
      <c r="J194" s="280"/>
    </row>
    <row r="195" spans="1:10" x14ac:dyDescent="0.35">
      <c r="A195" s="102" t="s">
        <v>140</v>
      </c>
      <c r="B195" s="219">
        <v>1.637</v>
      </c>
      <c r="C195" s="43">
        <f t="shared" si="10"/>
        <v>1.5295527436410731E-4</v>
      </c>
      <c r="D195" s="219">
        <v>0.97599999999999998</v>
      </c>
      <c r="E195" s="43">
        <f t="shared" si="11"/>
        <v>9.053743709109142E-5</v>
      </c>
      <c r="F195" s="219">
        <v>0.91500000000000004</v>
      </c>
      <c r="G195" s="43">
        <f t="shared" si="12"/>
        <v>1.0758586145410227E-4</v>
      </c>
      <c r="H195" s="63">
        <f t="shared" si="13"/>
        <v>-6.2499999999999889E-2</v>
      </c>
      <c r="I195" s="273">
        <f t="shared" si="14"/>
        <v>-0.44105070250458156</v>
      </c>
      <c r="J195" s="280"/>
    </row>
    <row r="196" spans="1:10" x14ac:dyDescent="0.35">
      <c r="A196" s="102" t="s">
        <v>59</v>
      </c>
      <c r="B196" s="219">
        <v>0.86899999999999999</v>
      </c>
      <c r="C196" s="43">
        <f t="shared" si="10"/>
        <v>8.1196171913505959E-5</v>
      </c>
      <c r="D196" s="219">
        <v>0.92400000000000004</v>
      </c>
      <c r="E196" s="43">
        <f t="shared" si="11"/>
        <v>8.5713721180500488E-5</v>
      </c>
      <c r="F196" s="219">
        <v>0.90400000000000003</v>
      </c>
      <c r="G196" s="43">
        <f t="shared" si="12"/>
        <v>1.06292479513124E-4</v>
      </c>
      <c r="H196" s="63">
        <f t="shared" si="13"/>
        <v>-2.1645021645021689E-2</v>
      </c>
      <c r="I196" s="273">
        <f t="shared" si="14"/>
        <v>4.0276179516685939E-2</v>
      </c>
      <c r="J196" s="280"/>
    </row>
    <row r="197" spans="1:10" x14ac:dyDescent="0.35">
      <c r="A197" s="102" t="s">
        <v>227</v>
      </c>
      <c r="B197" s="219">
        <v>7.0979999999999999</v>
      </c>
      <c r="C197" s="43">
        <f t="shared" ref="C197:C248" si="15">B197/$B$267</f>
        <v>6.6321107968016723E-4</v>
      </c>
      <c r="D197" s="219">
        <v>6.7000000000000004E-2</v>
      </c>
      <c r="E197" s="43">
        <f t="shared" ref="E197:E260" si="16">D197/$D$267</f>
        <v>6.2151724232613993E-6</v>
      </c>
      <c r="F197" s="219">
        <v>0.86699999999999999</v>
      </c>
      <c r="G197" s="43">
        <f t="shared" ref="G197:G260" si="17">F197/$F$267</f>
        <v>1.0194201298437888E-4</v>
      </c>
      <c r="H197" s="63">
        <f t="shared" ref="H197:H247" si="18">(F197/D197)-1</f>
        <v>11.940298507462686</v>
      </c>
      <c r="I197" s="273">
        <f t="shared" ref="I197:I247" si="19">(F197/B197)-1</f>
        <v>-0.87785291631445483</v>
      </c>
      <c r="J197" s="280"/>
    </row>
    <row r="198" spans="1:10" x14ac:dyDescent="0.35">
      <c r="A198" s="102" t="s">
        <v>3</v>
      </c>
      <c r="B198" s="219">
        <v>6.3E-2</v>
      </c>
      <c r="C198" s="43">
        <f t="shared" si="15"/>
        <v>5.8864888729008921E-6</v>
      </c>
      <c r="D198" s="219">
        <v>0.378</v>
      </c>
      <c r="E198" s="43">
        <f t="shared" si="16"/>
        <v>3.5064704119295654E-5</v>
      </c>
      <c r="F198" s="219">
        <v>0.78</v>
      </c>
      <c r="G198" s="43">
        <f t="shared" si="17"/>
        <v>9.1712537633005219E-5</v>
      </c>
      <c r="H198" s="63">
        <f t="shared" si="18"/>
        <v>1.0634920634920637</v>
      </c>
      <c r="I198" s="273">
        <f t="shared" si="19"/>
        <v>11.380952380952381</v>
      </c>
      <c r="J198" s="280"/>
    </row>
    <row r="199" spans="1:10" x14ac:dyDescent="0.35">
      <c r="A199" s="102" t="s">
        <v>136</v>
      </c>
      <c r="B199" s="219">
        <v>1.401</v>
      </c>
      <c r="C199" s="43">
        <f t="shared" si="15"/>
        <v>1.3090430017355793E-4</v>
      </c>
      <c r="D199" s="219">
        <v>0.89400000000000002</v>
      </c>
      <c r="E199" s="43">
        <f t="shared" si="16"/>
        <v>8.2930808155159567E-5</v>
      </c>
      <c r="F199" s="219">
        <v>0.75600000000000001</v>
      </c>
      <c r="G199" s="43">
        <f t="shared" si="17"/>
        <v>8.8890613398143515E-5</v>
      </c>
      <c r="H199" s="63">
        <f t="shared" si="18"/>
        <v>-0.15436241610738255</v>
      </c>
      <c r="I199" s="273">
        <f t="shared" si="19"/>
        <v>-0.46038543897216277</v>
      </c>
      <c r="J199" s="280"/>
    </row>
    <row r="200" spans="1:10" x14ac:dyDescent="0.35">
      <c r="A200" s="102" t="s">
        <v>245</v>
      </c>
      <c r="B200" s="219">
        <v>3.573</v>
      </c>
      <c r="C200" s="43">
        <f t="shared" si="15"/>
        <v>3.338480117916649E-4</v>
      </c>
      <c r="D200" s="219">
        <v>7.4379999999999997</v>
      </c>
      <c r="E200" s="43">
        <f t="shared" si="16"/>
        <v>6.8997690274952663E-4</v>
      </c>
      <c r="F200" s="219">
        <v>0.73099999999999998</v>
      </c>
      <c r="G200" s="43">
        <f t="shared" si="17"/>
        <v>8.595110898682925E-5</v>
      </c>
      <c r="H200" s="63">
        <f t="shared" si="18"/>
        <v>-0.90172089271309486</v>
      </c>
      <c r="I200" s="273">
        <f t="shared" si="19"/>
        <v>-0.7954100195913798</v>
      </c>
      <c r="J200" s="280"/>
    </row>
    <row r="201" spans="1:10" x14ac:dyDescent="0.35">
      <c r="A201" s="102" t="s">
        <v>45</v>
      </c>
      <c r="B201" s="219">
        <v>0.55200000000000005</v>
      </c>
      <c r="C201" s="43">
        <f t="shared" si="15"/>
        <v>5.1576854886369725E-5</v>
      </c>
      <c r="D201" s="219">
        <v>1.8879999999999999</v>
      </c>
      <c r="E201" s="43">
        <f t="shared" si="16"/>
        <v>1.7513799306145554E-4</v>
      </c>
      <c r="F201" s="219">
        <v>0.71399999999999997</v>
      </c>
      <c r="G201" s="43">
        <f t="shared" si="17"/>
        <v>8.395224598713554E-5</v>
      </c>
      <c r="H201" s="63">
        <f t="shared" si="18"/>
        <v>-0.62182203389830515</v>
      </c>
      <c r="I201" s="273">
        <f t="shared" si="19"/>
        <v>0.29347826086956497</v>
      </c>
      <c r="J201" s="280"/>
    </row>
    <row r="202" spans="1:10" x14ac:dyDescent="0.35">
      <c r="A202" s="102" t="s">
        <v>91</v>
      </c>
      <c r="B202" s="219">
        <v>1.0980000000000001</v>
      </c>
      <c r="C202" s="43">
        <f t="shared" si="15"/>
        <v>1.0259309178484413E-4</v>
      </c>
      <c r="D202" s="219">
        <v>1.4419999999999999</v>
      </c>
      <c r="E202" s="43">
        <f t="shared" si="16"/>
        <v>1.3376535275138712E-4</v>
      </c>
      <c r="F202" s="219">
        <v>0.67900000000000005</v>
      </c>
      <c r="G202" s="43">
        <f t="shared" si="17"/>
        <v>7.9836939811295571E-5</v>
      </c>
      <c r="H202" s="63">
        <f t="shared" si="18"/>
        <v>-0.529126213592233</v>
      </c>
      <c r="I202" s="273">
        <f t="shared" si="19"/>
        <v>-0.38160291438979965</v>
      </c>
      <c r="J202" s="280"/>
    </row>
    <row r="203" spans="1:10" x14ac:dyDescent="0.35">
      <c r="A203" s="102" t="s">
        <v>96</v>
      </c>
      <c r="B203" s="219">
        <v>0.65800000000000003</v>
      </c>
      <c r="C203" s="43">
        <f t="shared" si="15"/>
        <v>6.148110600585377E-5</v>
      </c>
      <c r="D203" s="219">
        <v>0.28199999999999997</v>
      </c>
      <c r="E203" s="43">
        <f t="shared" si="16"/>
        <v>2.6159382438204692E-5</v>
      </c>
      <c r="F203" s="219">
        <v>0.67100000000000004</v>
      </c>
      <c r="G203" s="43">
        <f t="shared" si="17"/>
        <v>7.8896298399675003E-5</v>
      </c>
      <c r="H203" s="63">
        <f t="shared" si="18"/>
        <v>1.3794326241134756</v>
      </c>
      <c r="I203" s="273">
        <f t="shared" si="19"/>
        <v>1.9756838905775176E-2</v>
      </c>
      <c r="J203" s="280"/>
    </row>
    <row r="204" spans="1:10" x14ac:dyDescent="0.35">
      <c r="A204" s="102" t="s">
        <v>43</v>
      </c>
      <c r="B204" s="219">
        <v>1.615</v>
      </c>
      <c r="C204" s="43">
        <f t="shared" si="15"/>
        <v>1.508996750751578E-4</v>
      </c>
      <c r="D204" s="219">
        <v>1.7949999999999999</v>
      </c>
      <c r="E204" s="43">
        <f t="shared" si="16"/>
        <v>1.6651096268289868E-4</v>
      </c>
      <c r="F204" s="219">
        <v>0.59899999999999998</v>
      </c>
      <c r="G204" s="43">
        <f t="shared" si="17"/>
        <v>7.0430525695089905E-5</v>
      </c>
      <c r="H204" s="63">
        <f t="shared" si="18"/>
        <v>-0.6662952646239555</v>
      </c>
      <c r="I204" s="273">
        <f t="shared" si="19"/>
        <v>-0.62910216718266254</v>
      </c>
      <c r="J204" s="280"/>
    </row>
    <row r="205" spans="1:10" x14ac:dyDescent="0.35">
      <c r="A205" s="102" t="s">
        <v>74</v>
      </c>
      <c r="B205" s="219">
        <v>3.7480000000000002</v>
      </c>
      <c r="C205" s="43">
        <f t="shared" si="15"/>
        <v>3.5019936977194515E-4</v>
      </c>
      <c r="D205" s="219">
        <v>2.2109999999999999</v>
      </c>
      <c r="E205" s="43">
        <f t="shared" si="16"/>
        <v>2.0510068996762616E-4</v>
      </c>
      <c r="F205" s="219">
        <v>0.55700000000000005</v>
      </c>
      <c r="G205" s="43">
        <f t="shared" si="17"/>
        <v>6.549215828408193E-5</v>
      </c>
      <c r="H205" s="63">
        <f t="shared" si="18"/>
        <v>-0.74807779285391218</v>
      </c>
      <c r="I205" s="273">
        <f t="shared" si="19"/>
        <v>-0.8513874066168623</v>
      </c>
      <c r="J205" s="280"/>
    </row>
    <row r="206" spans="1:10" x14ac:dyDescent="0.35">
      <c r="A206" s="102" t="s">
        <v>48</v>
      </c>
      <c r="B206" s="219">
        <v>7.0000000000000001E-3</v>
      </c>
      <c r="C206" s="43">
        <f t="shared" si="15"/>
        <v>6.5405431921121021E-7</v>
      </c>
      <c r="D206" s="219">
        <v>0.307</v>
      </c>
      <c r="E206" s="43">
        <f t="shared" si="16"/>
        <v>2.84784766259888E-5</v>
      </c>
      <c r="F206" s="219">
        <v>0.51900000000000002</v>
      </c>
      <c r="G206" s="43">
        <f t="shared" si="17"/>
        <v>6.1024111578884245E-5</v>
      </c>
      <c r="H206" s="63">
        <f t="shared" si="18"/>
        <v>0.69055374592833885</v>
      </c>
      <c r="I206" s="273">
        <f t="shared" si="19"/>
        <v>73.142857142857139</v>
      </c>
      <c r="J206" s="280"/>
    </row>
    <row r="207" spans="1:10" x14ac:dyDescent="0.35">
      <c r="A207" s="102" t="s">
        <v>180</v>
      </c>
      <c r="B207" s="219">
        <v>0.55100000000000005</v>
      </c>
      <c r="C207" s="43">
        <f t="shared" si="15"/>
        <v>5.1483418555053838E-5</v>
      </c>
      <c r="D207" s="219">
        <v>25.077999999999999</v>
      </c>
      <c r="E207" s="43">
        <f t="shared" si="16"/>
        <v>2.3263297616499903E-3</v>
      </c>
      <c r="F207" s="219">
        <v>0.505</v>
      </c>
      <c r="G207" s="43">
        <f t="shared" si="17"/>
        <v>5.9377989108548251E-5</v>
      </c>
      <c r="H207" s="63">
        <f t="shared" si="18"/>
        <v>-0.97986282797671265</v>
      </c>
      <c r="I207" s="273">
        <f t="shared" si="19"/>
        <v>-8.3484573502722426E-2</v>
      </c>
      <c r="J207" s="280"/>
    </row>
    <row r="208" spans="1:10" x14ac:dyDescent="0.35">
      <c r="A208" s="102" t="s">
        <v>77</v>
      </c>
      <c r="B208" s="219">
        <v>0.18099999999999999</v>
      </c>
      <c r="C208" s="43">
        <f t="shared" si="15"/>
        <v>1.6911975968175577E-5</v>
      </c>
      <c r="D208" s="219">
        <v>1.05</v>
      </c>
      <c r="E208" s="43">
        <f t="shared" si="16"/>
        <v>9.7401955886932377E-5</v>
      </c>
      <c r="F208" s="219">
        <v>0.44800000000000001</v>
      </c>
      <c r="G208" s="43">
        <f t="shared" si="17"/>
        <v>5.2675919050751714E-5</v>
      </c>
      <c r="H208" s="63">
        <f t="shared" si="18"/>
        <v>-0.57333333333333336</v>
      </c>
      <c r="I208" s="273">
        <f t="shared" si="19"/>
        <v>1.4751381215469617</v>
      </c>
      <c r="J208" s="280"/>
    </row>
    <row r="209" spans="1:10" x14ac:dyDescent="0.35">
      <c r="A209" s="102" t="s">
        <v>60</v>
      </c>
      <c r="B209" s="219">
        <v>0.81200000000000006</v>
      </c>
      <c r="C209" s="43">
        <f t="shared" si="15"/>
        <v>7.5870301028500389E-5</v>
      </c>
      <c r="D209" s="219">
        <v>0.28999999999999998</v>
      </c>
      <c r="E209" s="43">
        <f t="shared" si="16"/>
        <v>2.6901492578295605E-5</v>
      </c>
      <c r="F209" s="219">
        <v>0.36299999999999999</v>
      </c>
      <c r="G209" s="43">
        <f t="shared" si="17"/>
        <v>4.2681604052283196E-5</v>
      </c>
      <c r="H209" s="63">
        <f t="shared" si="18"/>
        <v>0.25172413793103443</v>
      </c>
      <c r="I209" s="273">
        <f t="shared" si="19"/>
        <v>-0.55295566502463056</v>
      </c>
      <c r="J209" s="280"/>
    </row>
    <row r="210" spans="1:10" x14ac:dyDescent="0.35">
      <c r="A210" s="102" t="s">
        <v>187</v>
      </c>
      <c r="B210" s="219">
        <v>7.6379999999999999</v>
      </c>
      <c r="C210" s="43">
        <f t="shared" si="15"/>
        <v>7.1366669859074629E-4</v>
      </c>
      <c r="D210" s="219">
        <v>2.0150000000000001</v>
      </c>
      <c r="E210" s="43">
        <f t="shared" si="16"/>
        <v>1.8691899153539879E-4</v>
      </c>
      <c r="F210" s="219">
        <v>0.35199999999999998</v>
      </c>
      <c r="G210" s="43">
        <f t="shared" si="17"/>
        <v>4.1388222111304918E-5</v>
      </c>
      <c r="H210" s="63">
        <f t="shared" si="18"/>
        <v>-0.82531017369727055</v>
      </c>
      <c r="I210" s="273">
        <f t="shared" si="19"/>
        <v>-0.95391463733961768</v>
      </c>
      <c r="J210" s="280"/>
    </row>
    <row r="211" spans="1:10" x14ac:dyDescent="0.35">
      <c r="A211" s="102" t="s">
        <v>1</v>
      </c>
      <c r="B211" s="219">
        <v>4.0000000000000001E-3</v>
      </c>
      <c r="C211" s="43">
        <f t="shared" si="15"/>
        <v>3.7374532526354875E-7</v>
      </c>
      <c r="D211" s="219">
        <v>0.03</v>
      </c>
      <c r="E211" s="43">
        <f t="shared" si="16"/>
        <v>2.7829130253409246E-6</v>
      </c>
      <c r="F211" s="219">
        <v>0.33100000000000002</v>
      </c>
      <c r="G211" s="43">
        <f t="shared" si="17"/>
        <v>3.891903840580093E-5</v>
      </c>
      <c r="H211" s="63">
        <f t="shared" si="18"/>
        <v>10.033333333333335</v>
      </c>
      <c r="I211" s="273">
        <f t="shared" si="19"/>
        <v>81.75</v>
      </c>
      <c r="J211" s="280"/>
    </row>
    <row r="212" spans="1:10" x14ac:dyDescent="0.35">
      <c r="A212" s="102" t="s">
        <v>118</v>
      </c>
      <c r="B212" s="219">
        <v>0.123</v>
      </c>
      <c r="C212" s="43">
        <f t="shared" si="15"/>
        <v>1.1492668751854123E-5</v>
      </c>
      <c r="D212" s="219">
        <v>0.26500000000000001</v>
      </c>
      <c r="E212" s="43">
        <f t="shared" si="16"/>
        <v>2.4582398390511504E-5</v>
      </c>
      <c r="F212" s="219">
        <v>0.311</v>
      </c>
      <c r="G212" s="43">
        <f t="shared" si="17"/>
        <v>3.6567434876749517E-5</v>
      </c>
      <c r="H212" s="63">
        <f t="shared" si="18"/>
        <v>0.17358490566037732</v>
      </c>
      <c r="I212" s="273">
        <f t="shared" si="19"/>
        <v>1.5284552845528454</v>
      </c>
      <c r="J212" s="280"/>
    </row>
    <row r="213" spans="1:10" x14ac:dyDescent="0.35">
      <c r="A213" s="102" t="s">
        <v>166</v>
      </c>
      <c r="B213" s="219">
        <v>3.3000000000000002E-2</v>
      </c>
      <c r="C213" s="43">
        <f t="shared" si="15"/>
        <v>3.0833989334242769E-6</v>
      </c>
      <c r="D213" s="219">
        <v>4.5999999999999999E-2</v>
      </c>
      <c r="E213" s="43">
        <f t="shared" si="16"/>
        <v>4.2671333055227517E-6</v>
      </c>
      <c r="F213" s="219">
        <v>0.246</v>
      </c>
      <c r="G213" s="43">
        <f t="shared" si="17"/>
        <v>2.8924723407332412E-5</v>
      </c>
      <c r="H213" s="63">
        <f t="shared" si="18"/>
        <v>4.3478260869565215</v>
      </c>
      <c r="I213" s="273">
        <f t="shared" si="19"/>
        <v>6.4545454545454541</v>
      </c>
      <c r="J213" s="280"/>
    </row>
    <row r="214" spans="1:10" x14ac:dyDescent="0.35">
      <c r="A214" s="102" t="s">
        <v>47</v>
      </c>
      <c r="B214" s="219">
        <v>0.30599999999999999</v>
      </c>
      <c r="C214" s="43">
        <f t="shared" si="15"/>
        <v>2.8591517382661475E-5</v>
      </c>
      <c r="D214" s="219">
        <v>0.23699999999999999</v>
      </c>
      <c r="E214" s="43">
        <f t="shared" si="16"/>
        <v>2.1985012900193304E-5</v>
      </c>
      <c r="F214" s="219">
        <v>0.22700000000000001</v>
      </c>
      <c r="G214" s="43">
        <f t="shared" si="17"/>
        <v>2.669070005473357E-5</v>
      </c>
      <c r="H214" s="63">
        <f t="shared" si="18"/>
        <v>-4.2194092827004148E-2</v>
      </c>
      <c r="I214" s="273">
        <f t="shared" si="19"/>
        <v>-0.25816993464052285</v>
      </c>
      <c r="J214" s="280"/>
    </row>
    <row r="215" spans="1:10" x14ac:dyDescent="0.35">
      <c r="A215" s="102" t="s">
        <v>18</v>
      </c>
      <c r="B215" s="219">
        <v>3.2749999999999999</v>
      </c>
      <c r="C215" s="43">
        <f t="shared" si="15"/>
        <v>3.0600398505953048E-4</v>
      </c>
      <c r="D215" s="219">
        <v>0.16700000000000001</v>
      </c>
      <c r="E215" s="43">
        <f t="shared" si="16"/>
        <v>1.5491549174397815E-5</v>
      </c>
      <c r="F215" s="219">
        <v>0.20300000000000001</v>
      </c>
      <c r="G215" s="43">
        <f t="shared" si="17"/>
        <v>2.3868775819871873E-5</v>
      </c>
      <c r="H215" s="63">
        <f t="shared" si="18"/>
        <v>0.21556886227544902</v>
      </c>
      <c r="I215" s="273">
        <f t="shared" si="19"/>
        <v>-0.93801526717557249</v>
      </c>
      <c r="J215" s="280"/>
    </row>
    <row r="216" spans="1:10" x14ac:dyDescent="0.35">
      <c r="A216" s="102" t="s">
        <v>29</v>
      </c>
      <c r="B216" s="219">
        <v>0.20100000000000001</v>
      </c>
      <c r="C216" s="43">
        <f t="shared" si="15"/>
        <v>1.8780702594493323E-5</v>
      </c>
      <c r="D216" s="219">
        <v>0.20699999999999999</v>
      </c>
      <c r="E216" s="43">
        <f t="shared" si="16"/>
        <v>1.920209987485238E-5</v>
      </c>
      <c r="F216" s="219">
        <v>0.19800000000000001</v>
      </c>
      <c r="G216" s="43">
        <f t="shared" si="17"/>
        <v>2.3280874937609018E-5</v>
      </c>
      <c r="H216" s="63">
        <f t="shared" si="18"/>
        <v>-4.3478260869565077E-2</v>
      </c>
      <c r="I216" s="273">
        <f t="shared" si="19"/>
        <v>-1.4925373134328401E-2</v>
      </c>
      <c r="J216" s="280"/>
    </row>
    <row r="217" spans="1:10" x14ac:dyDescent="0.35">
      <c r="A217" s="102" t="s">
        <v>125</v>
      </c>
      <c r="B217" s="219">
        <v>5.8330000000000002</v>
      </c>
      <c r="C217" s="43">
        <f t="shared" si="15"/>
        <v>5.4501412056556992E-4</v>
      </c>
      <c r="D217" s="219">
        <v>4.5519999999999996</v>
      </c>
      <c r="E217" s="43">
        <f t="shared" si="16"/>
        <v>4.2226066971172963E-4</v>
      </c>
      <c r="F217" s="219">
        <v>0.19400000000000001</v>
      </c>
      <c r="G217" s="43">
        <f t="shared" si="17"/>
        <v>2.2810554231798734E-5</v>
      </c>
      <c r="H217" s="63">
        <f t="shared" si="18"/>
        <v>-0.95738137082601049</v>
      </c>
      <c r="I217" s="273">
        <f t="shared" si="19"/>
        <v>-0.96674095662609294</v>
      </c>
      <c r="J217" s="280"/>
    </row>
    <row r="218" spans="1:10" x14ac:dyDescent="0.35">
      <c r="A218" s="102" t="s">
        <v>153</v>
      </c>
      <c r="B218" s="219">
        <v>0.53900000000000003</v>
      </c>
      <c r="C218" s="43">
        <f t="shared" si="15"/>
        <v>5.0362182579263194E-5</v>
      </c>
      <c r="D218" s="219">
        <v>0.28000000000000003</v>
      </c>
      <c r="E218" s="43">
        <f t="shared" si="16"/>
        <v>2.5973854903181968E-5</v>
      </c>
      <c r="F218" s="219">
        <v>0.188</v>
      </c>
      <c r="G218" s="43">
        <f t="shared" si="17"/>
        <v>2.2105073173083308E-5</v>
      </c>
      <c r="H218" s="63">
        <f t="shared" si="18"/>
        <v>-0.32857142857142863</v>
      </c>
      <c r="I218" s="273">
        <f t="shared" si="19"/>
        <v>-0.65120593692022266</v>
      </c>
      <c r="J218" s="280"/>
    </row>
    <row r="219" spans="1:10" x14ac:dyDescent="0.35">
      <c r="A219" s="102" t="s">
        <v>10</v>
      </c>
      <c r="B219" s="219">
        <v>0.16600000000000001</v>
      </c>
      <c r="C219" s="43">
        <f t="shared" si="15"/>
        <v>1.5510430998437273E-5</v>
      </c>
      <c r="D219" s="219">
        <v>0.16500000000000001</v>
      </c>
      <c r="E219" s="43">
        <f t="shared" si="16"/>
        <v>1.5306021639375088E-5</v>
      </c>
      <c r="F219" s="219">
        <v>0.183</v>
      </c>
      <c r="G219" s="43">
        <f t="shared" si="17"/>
        <v>2.1517172290820453E-5</v>
      </c>
      <c r="H219" s="63">
        <f t="shared" si="18"/>
        <v>0.10909090909090891</v>
      </c>
      <c r="I219" s="273">
        <f t="shared" si="19"/>
        <v>0.10240963855421681</v>
      </c>
      <c r="J219" s="280"/>
    </row>
    <row r="220" spans="1:10" x14ac:dyDescent="0.35">
      <c r="A220" s="102" t="s">
        <v>53</v>
      </c>
      <c r="B220" s="219">
        <v>0.182</v>
      </c>
      <c r="C220" s="43">
        <f t="shared" si="15"/>
        <v>1.7005412299491464E-5</v>
      </c>
      <c r="D220" s="219">
        <v>0.245</v>
      </c>
      <c r="E220" s="43">
        <f t="shared" si="16"/>
        <v>2.272712304028422E-5</v>
      </c>
      <c r="F220" s="219">
        <v>0.183</v>
      </c>
      <c r="G220" s="43">
        <f t="shared" si="17"/>
        <v>2.1517172290820453E-5</v>
      </c>
      <c r="H220" s="63">
        <f t="shared" si="18"/>
        <v>-0.25306122448979596</v>
      </c>
      <c r="I220" s="273">
        <f t="shared" si="19"/>
        <v>5.494505494505475E-3</v>
      </c>
      <c r="J220" s="280"/>
    </row>
    <row r="221" spans="1:10" x14ac:dyDescent="0.35">
      <c r="A221" s="102" t="s">
        <v>100</v>
      </c>
      <c r="B221" s="219">
        <v>8.2000000000000003E-2</v>
      </c>
      <c r="C221" s="43">
        <f t="shared" si="15"/>
        <v>7.6617791679027495E-6</v>
      </c>
      <c r="D221" s="219">
        <v>8.4000000000000005E-2</v>
      </c>
      <c r="E221" s="43">
        <f t="shared" si="16"/>
        <v>7.7921564709545904E-6</v>
      </c>
      <c r="F221" s="219">
        <v>0.18099999999999999</v>
      </c>
      <c r="G221" s="43">
        <f t="shared" si="17"/>
        <v>2.1282011937915311E-5</v>
      </c>
      <c r="H221" s="63">
        <f t="shared" si="18"/>
        <v>1.1547619047619047</v>
      </c>
      <c r="I221" s="273">
        <f t="shared" si="19"/>
        <v>1.2073170731707314</v>
      </c>
      <c r="J221" s="280"/>
    </row>
    <row r="222" spans="1:10" x14ac:dyDescent="0.35">
      <c r="A222" s="102" t="s">
        <v>177</v>
      </c>
      <c r="B222" s="219">
        <v>0.69699999999999995</v>
      </c>
      <c r="C222" s="43">
        <f t="shared" si="15"/>
        <v>6.5125122927173361E-5</v>
      </c>
      <c r="D222" s="219">
        <v>5.3999999999999999E-2</v>
      </c>
      <c r="E222" s="43">
        <f t="shared" si="16"/>
        <v>5.0092434456136646E-6</v>
      </c>
      <c r="F222" s="219">
        <v>0.17699999999999999</v>
      </c>
      <c r="G222" s="43">
        <f t="shared" si="17"/>
        <v>2.081169123210503E-5</v>
      </c>
      <c r="H222" s="63">
        <f t="shared" si="18"/>
        <v>2.2777777777777777</v>
      </c>
      <c r="I222" s="273">
        <f t="shared" si="19"/>
        <v>-0.74605451936872313</v>
      </c>
      <c r="J222" s="280"/>
    </row>
    <row r="223" spans="1:10" x14ac:dyDescent="0.35">
      <c r="A223" s="102" t="s">
        <v>8</v>
      </c>
      <c r="B223" s="219">
        <v>2.7069999999999999</v>
      </c>
      <c r="C223" s="43">
        <f t="shared" si="15"/>
        <v>2.5293214887210657E-4</v>
      </c>
      <c r="D223" s="219">
        <v>0.14899999999999999</v>
      </c>
      <c r="E223" s="43">
        <f t="shared" si="16"/>
        <v>1.3821801359193261E-5</v>
      </c>
      <c r="F223" s="219">
        <v>0.17599999999999999</v>
      </c>
      <c r="G223" s="43">
        <f t="shared" si="17"/>
        <v>2.0694111055652459E-5</v>
      </c>
      <c r="H223" s="63">
        <f t="shared" si="18"/>
        <v>0.18120805369127524</v>
      </c>
      <c r="I223" s="273">
        <f t="shared" si="19"/>
        <v>-0.934983376431474</v>
      </c>
      <c r="J223" s="280"/>
    </row>
    <row r="224" spans="1:10" x14ac:dyDescent="0.35">
      <c r="A224" s="102" t="s">
        <v>42</v>
      </c>
      <c r="B224" s="219">
        <v>0.309</v>
      </c>
      <c r="C224" s="43">
        <f t="shared" si="15"/>
        <v>2.8871826376609139E-5</v>
      </c>
      <c r="D224" s="219">
        <v>0.189</v>
      </c>
      <c r="E224" s="43">
        <f t="shared" si="16"/>
        <v>1.7532352059647827E-5</v>
      </c>
      <c r="F224" s="219">
        <v>0.154</v>
      </c>
      <c r="G224" s="43">
        <f t="shared" si="17"/>
        <v>1.81073471736959E-5</v>
      </c>
      <c r="H224" s="63">
        <f t="shared" si="18"/>
        <v>-0.18518518518518523</v>
      </c>
      <c r="I224" s="273">
        <f t="shared" si="19"/>
        <v>-0.5016181229773462</v>
      </c>
      <c r="J224" s="280"/>
    </row>
    <row r="225" spans="1:10" x14ac:dyDescent="0.35">
      <c r="A225" s="102" t="s">
        <v>124</v>
      </c>
      <c r="B225" s="219">
        <v>0.122</v>
      </c>
      <c r="C225" s="43">
        <f t="shared" si="15"/>
        <v>1.1399232420538235E-5</v>
      </c>
      <c r="D225" s="219">
        <v>0.12</v>
      </c>
      <c r="E225" s="43">
        <f t="shared" si="16"/>
        <v>1.1131652101363698E-5</v>
      </c>
      <c r="F225" s="219">
        <v>0.15</v>
      </c>
      <c r="G225" s="43">
        <f t="shared" si="17"/>
        <v>1.7637026467885616E-5</v>
      </c>
      <c r="H225" s="63">
        <f t="shared" si="18"/>
        <v>0.25</v>
      </c>
      <c r="I225" s="273">
        <f t="shared" si="19"/>
        <v>0.22950819672131151</v>
      </c>
      <c r="J225" s="280"/>
    </row>
    <row r="226" spans="1:10" x14ac:dyDescent="0.35">
      <c r="A226" s="102" t="s">
        <v>90</v>
      </c>
      <c r="B226" s="219">
        <v>0.23599999999999999</v>
      </c>
      <c r="C226" s="43">
        <f t="shared" si="15"/>
        <v>2.2050974190549374E-5</v>
      </c>
      <c r="D226" s="219">
        <v>0.88200000000000001</v>
      </c>
      <c r="E226" s="43">
        <f t="shared" si="16"/>
        <v>8.1817642945023196E-5</v>
      </c>
      <c r="F226" s="219">
        <v>0.108</v>
      </c>
      <c r="G226" s="43">
        <f t="shared" si="17"/>
        <v>1.2698659056877644E-5</v>
      </c>
      <c r="H226" s="63">
        <f t="shared" si="18"/>
        <v>-0.87755102040816324</v>
      </c>
      <c r="I226" s="273">
        <f t="shared" si="19"/>
        <v>-0.5423728813559322</v>
      </c>
      <c r="J226" s="280"/>
    </row>
    <row r="227" spans="1:10" x14ac:dyDescent="0.35">
      <c r="A227" s="102" t="s">
        <v>56</v>
      </c>
      <c r="B227" s="219">
        <v>4.2999999999999997E-2</v>
      </c>
      <c r="C227" s="43">
        <f t="shared" si="15"/>
        <v>4.0177622465831487E-6</v>
      </c>
      <c r="D227" s="219">
        <v>0.52</v>
      </c>
      <c r="E227" s="43">
        <f t="shared" si="16"/>
        <v>4.8237159105909368E-5</v>
      </c>
      <c r="F227" s="219">
        <v>9.8000000000000004E-2</v>
      </c>
      <c r="G227" s="43">
        <f t="shared" si="17"/>
        <v>1.1522857292351938E-5</v>
      </c>
      <c r="H227" s="63">
        <f t="shared" si="18"/>
        <v>-0.81153846153846154</v>
      </c>
      <c r="I227" s="273">
        <f t="shared" si="19"/>
        <v>1.2790697674418605</v>
      </c>
      <c r="J227" s="280"/>
    </row>
    <row r="228" spans="1:10" x14ac:dyDescent="0.35">
      <c r="A228" s="102" t="s">
        <v>55</v>
      </c>
      <c r="B228" s="219">
        <v>0.998</v>
      </c>
      <c r="C228" s="43">
        <f t="shared" si="15"/>
        <v>9.3249458653255405E-5</v>
      </c>
      <c r="D228" s="219">
        <v>4.0000000000000001E-3</v>
      </c>
      <c r="E228" s="43">
        <f t="shared" si="16"/>
        <v>3.7105507004545666E-7</v>
      </c>
      <c r="F228" s="219">
        <v>8.5000000000000006E-2</v>
      </c>
      <c r="G228" s="43">
        <f t="shared" si="17"/>
        <v>9.9943149984685182E-6</v>
      </c>
      <c r="H228" s="63">
        <f t="shared" si="18"/>
        <v>20.25</v>
      </c>
      <c r="I228" s="273">
        <f t="shared" si="19"/>
        <v>-0.91482965931863724</v>
      </c>
      <c r="J228" s="280"/>
    </row>
    <row r="229" spans="1:10" x14ac:dyDescent="0.35">
      <c r="A229" s="102" t="s">
        <v>168</v>
      </c>
      <c r="B229" s="219">
        <v>1E-3</v>
      </c>
      <c r="C229" s="43">
        <f t="shared" si="15"/>
        <v>9.3436331315887187E-8</v>
      </c>
      <c r="D229" s="102"/>
      <c r="E229" s="43">
        <f t="shared" si="16"/>
        <v>0</v>
      </c>
      <c r="F229" s="219">
        <v>7.0999999999999994E-2</v>
      </c>
      <c r="G229" s="43">
        <f t="shared" si="17"/>
        <v>8.3481925281325259E-6</v>
      </c>
      <c r="H229" s="63" t="s">
        <v>318</v>
      </c>
      <c r="I229" s="273">
        <f t="shared" si="19"/>
        <v>69.999999999999986</v>
      </c>
      <c r="J229" s="280"/>
    </row>
    <row r="230" spans="1:10" x14ac:dyDescent="0.35">
      <c r="A230" s="102" t="s">
        <v>65</v>
      </c>
      <c r="B230" s="219">
        <v>3.7999999999999999E-2</v>
      </c>
      <c r="C230" s="43">
        <f t="shared" si="15"/>
        <v>3.5505805900037126E-6</v>
      </c>
      <c r="D230" s="102"/>
      <c r="E230" s="43">
        <f t="shared" si="16"/>
        <v>0</v>
      </c>
      <c r="F230" s="219">
        <v>7.0000000000000007E-2</v>
      </c>
      <c r="G230" s="43">
        <f t="shared" si="17"/>
        <v>8.2306123516799566E-6</v>
      </c>
      <c r="H230" s="63" t="s">
        <v>318</v>
      </c>
      <c r="I230" s="273">
        <f t="shared" si="19"/>
        <v>0.84210526315789491</v>
      </c>
      <c r="J230" s="280"/>
    </row>
    <row r="231" spans="1:10" x14ac:dyDescent="0.35">
      <c r="A231" s="102" t="s">
        <v>72</v>
      </c>
      <c r="B231" s="102"/>
      <c r="C231" s="43">
        <f t="shared" si="15"/>
        <v>0</v>
      </c>
      <c r="D231" s="219">
        <v>6.0000000000000001E-3</v>
      </c>
      <c r="E231" s="43">
        <f t="shared" si="16"/>
        <v>5.5658260506818499E-7</v>
      </c>
      <c r="F231" s="219">
        <v>0.05</v>
      </c>
      <c r="G231" s="43">
        <f t="shared" si="17"/>
        <v>5.8790088226285399E-6</v>
      </c>
      <c r="H231" s="63">
        <f t="shared" si="18"/>
        <v>7.3333333333333339</v>
      </c>
      <c r="I231" s="273" t="s">
        <v>318</v>
      </c>
      <c r="J231" s="280"/>
    </row>
    <row r="232" spans="1:10" x14ac:dyDescent="0.35">
      <c r="A232" s="102" t="s">
        <v>84</v>
      </c>
      <c r="B232" s="219">
        <v>1.1850000000000001</v>
      </c>
      <c r="C232" s="43">
        <f t="shared" si="15"/>
        <v>1.1072205260932631E-4</v>
      </c>
      <c r="D232" s="219">
        <v>3.9E-2</v>
      </c>
      <c r="E232" s="43">
        <f t="shared" si="16"/>
        <v>3.6177869329432025E-6</v>
      </c>
      <c r="F232" s="219">
        <v>4.5999999999999999E-2</v>
      </c>
      <c r="G232" s="43">
        <f t="shared" si="17"/>
        <v>5.4086881168182559E-6</v>
      </c>
      <c r="H232" s="63">
        <f t="shared" si="18"/>
        <v>0.17948717948717952</v>
      </c>
      <c r="I232" s="273">
        <f t="shared" si="19"/>
        <v>-0.96118143459915617</v>
      </c>
      <c r="J232" s="280"/>
    </row>
    <row r="233" spans="1:10" x14ac:dyDescent="0.35">
      <c r="A233" s="102" t="s">
        <v>44</v>
      </c>
      <c r="B233" s="219">
        <v>1.7000000000000001E-2</v>
      </c>
      <c r="C233" s="43">
        <f t="shared" si="15"/>
        <v>1.5884176323700822E-6</v>
      </c>
      <c r="D233" s="219">
        <v>0.158</v>
      </c>
      <c r="E233" s="43">
        <f t="shared" si="16"/>
        <v>1.4656675266795539E-5</v>
      </c>
      <c r="F233" s="219">
        <v>4.2999999999999997E-2</v>
      </c>
      <c r="G233" s="43">
        <f t="shared" si="17"/>
        <v>5.0559475874605438E-6</v>
      </c>
      <c r="H233" s="63">
        <f t="shared" si="18"/>
        <v>-0.72784810126582289</v>
      </c>
      <c r="I233" s="273">
        <f t="shared" si="19"/>
        <v>1.5294117647058818</v>
      </c>
      <c r="J233" s="280"/>
    </row>
    <row r="234" spans="1:10" x14ac:dyDescent="0.35">
      <c r="A234" s="102" t="s">
        <v>165</v>
      </c>
      <c r="B234" s="219">
        <v>4.5999999999999999E-2</v>
      </c>
      <c r="C234" s="43">
        <f t="shared" si="15"/>
        <v>4.2980712405308104E-6</v>
      </c>
      <c r="D234" s="219">
        <v>0.74199999999999999</v>
      </c>
      <c r="E234" s="43">
        <f t="shared" si="16"/>
        <v>6.8830715493432205E-5</v>
      </c>
      <c r="F234" s="219">
        <v>3.9E-2</v>
      </c>
      <c r="G234" s="43">
        <f t="shared" si="17"/>
        <v>4.5856268816502606E-6</v>
      </c>
      <c r="H234" s="63">
        <f t="shared" si="18"/>
        <v>-0.94743935309973049</v>
      </c>
      <c r="I234" s="273">
        <f t="shared" si="19"/>
        <v>-0.15217391304347827</v>
      </c>
      <c r="J234" s="280"/>
    </row>
    <row r="235" spans="1:10" x14ac:dyDescent="0.35">
      <c r="A235" s="102" t="s">
        <v>246</v>
      </c>
      <c r="B235" s="219">
        <v>0</v>
      </c>
      <c r="C235" s="43">
        <f t="shared" si="15"/>
        <v>0</v>
      </c>
      <c r="D235" s="219">
        <v>0</v>
      </c>
      <c r="E235" s="43">
        <f t="shared" si="16"/>
        <v>0</v>
      </c>
      <c r="F235" s="219">
        <v>1.9E-2</v>
      </c>
      <c r="G235" s="43">
        <f t="shared" si="17"/>
        <v>2.2340233525988448E-6</v>
      </c>
      <c r="H235" s="63" t="s">
        <v>318</v>
      </c>
      <c r="I235" s="273" t="s">
        <v>318</v>
      </c>
      <c r="J235" s="280"/>
    </row>
    <row r="236" spans="1:10" x14ac:dyDescent="0.35">
      <c r="A236" s="102" t="s">
        <v>260</v>
      </c>
      <c r="B236" s="219">
        <v>1.0999999999999999E-2</v>
      </c>
      <c r="C236" s="43">
        <f t="shared" si="15"/>
        <v>1.0277996444747589E-6</v>
      </c>
      <c r="D236" s="102"/>
      <c r="E236" s="43">
        <f t="shared" si="16"/>
        <v>0</v>
      </c>
      <c r="F236" s="219">
        <v>1.9E-2</v>
      </c>
      <c r="G236" s="43">
        <f t="shared" si="17"/>
        <v>2.2340233525988448E-6</v>
      </c>
      <c r="H236" s="63" t="s">
        <v>318</v>
      </c>
      <c r="I236" s="273">
        <f t="shared" si="19"/>
        <v>0.72727272727272729</v>
      </c>
      <c r="J236" s="280"/>
    </row>
    <row r="237" spans="1:10" x14ac:dyDescent="0.35">
      <c r="A237" s="102" t="s">
        <v>178</v>
      </c>
      <c r="B237" s="219">
        <v>0.10199999999999999</v>
      </c>
      <c r="C237" s="43">
        <f t="shared" si="15"/>
        <v>9.5305057942204921E-6</v>
      </c>
      <c r="D237" s="219">
        <v>3.1E-2</v>
      </c>
      <c r="E237" s="43">
        <f t="shared" si="16"/>
        <v>2.8756767928522891E-6</v>
      </c>
      <c r="F237" s="219">
        <v>1.2999999999999999E-2</v>
      </c>
      <c r="G237" s="43">
        <f t="shared" si="17"/>
        <v>1.5285422938834203E-6</v>
      </c>
      <c r="H237" s="63">
        <f t="shared" si="18"/>
        <v>-0.58064516129032262</v>
      </c>
      <c r="I237" s="273">
        <f t="shared" si="19"/>
        <v>-0.87254901960784315</v>
      </c>
      <c r="J237" s="280"/>
    </row>
    <row r="238" spans="1:10" x14ac:dyDescent="0.35">
      <c r="A238" s="102" t="s">
        <v>63</v>
      </c>
      <c r="B238" s="219">
        <v>1.4419999999999999</v>
      </c>
      <c r="C238" s="43">
        <f t="shared" si="15"/>
        <v>1.347351897575093E-4</v>
      </c>
      <c r="D238" s="219">
        <v>6.0000000000000001E-3</v>
      </c>
      <c r="E238" s="43">
        <f t="shared" si="16"/>
        <v>5.5658260506818499E-7</v>
      </c>
      <c r="F238" s="219">
        <v>1.2E-2</v>
      </c>
      <c r="G238" s="43">
        <f t="shared" si="17"/>
        <v>1.4109621174308495E-6</v>
      </c>
      <c r="H238" s="63">
        <f t="shared" si="18"/>
        <v>1</v>
      </c>
      <c r="I238" s="273">
        <f t="shared" si="19"/>
        <v>-0.99167822468793343</v>
      </c>
      <c r="J238" s="280"/>
    </row>
    <row r="239" spans="1:10" x14ac:dyDescent="0.35">
      <c r="A239" s="102" t="s">
        <v>131</v>
      </c>
      <c r="B239" s="219">
        <v>0.161</v>
      </c>
      <c r="C239" s="43">
        <f t="shared" si="15"/>
        <v>1.5043249341857836E-5</v>
      </c>
      <c r="D239" s="219">
        <v>4.2999999999999997E-2</v>
      </c>
      <c r="E239" s="43">
        <f t="shared" si="16"/>
        <v>3.9888420029886589E-6</v>
      </c>
      <c r="F239" s="219">
        <v>8.9999999999999993E-3</v>
      </c>
      <c r="G239" s="43">
        <f t="shared" si="17"/>
        <v>1.0582215880731371E-6</v>
      </c>
      <c r="H239" s="63">
        <f t="shared" si="18"/>
        <v>-0.79069767441860461</v>
      </c>
      <c r="I239" s="273">
        <f t="shared" si="19"/>
        <v>-0.94409937888198758</v>
      </c>
      <c r="J239" s="280"/>
    </row>
    <row r="240" spans="1:10" x14ac:dyDescent="0.35">
      <c r="A240" s="102" t="s">
        <v>58</v>
      </c>
      <c r="B240" s="219">
        <v>8.9999999999999993E-3</v>
      </c>
      <c r="C240" s="43">
        <f t="shared" si="15"/>
        <v>8.4092698184298456E-7</v>
      </c>
      <c r="D240" s="219">
        <v>0.01</v>
      </c>
      <c r="E240" s="43">
        <f t="shared" si="16"/>
        <v>9.2763767511364164E-7</v>
      </c>
      <c r="F240" s="219">
        <v>8.0000000000000002E-3</v>
      </c>
      <c r="G240" s="43">
        <f t="shared" si="17"/>
        <v>9.4064141162056632E-7</v>
      </c>
      <c r="H240" s="63">
        <f t="shared" si="18"/>
        <v>-0.19999999999999996</v>
      </c>
      <c r="I240" s="273">
        <f t="shared" si="19"/>
        <v>-0.11111111111111105</v>
      </c>
      <c r="J240" s="280"/>
    </row>
    <row r="241" spans="1:10" x14ac:dyDescent="0.35">
      <c r="A241" s="102" t="s">
        <v>69</v>
      </c>
      <c r="B241" s="219">
        <v>1E-3</v>
      </c>
      <c r="C241" s="43">
        <f t="shared" si="15"/>
        <v>9.3436331315887187E-8</v>
      </c>
      <c r="D241" s="102"/>
      <c r="E241" s="43">
        <f t="shared" si="16"/>
        <v>0</v>
      </c>
      <c r="F241" s="219">
        <v>8.0000000000000002E-3</v>
      </c>
      <c r="G241" s="43">
        <f t="shared" si="17"/>
        <v>9.4064141162056632E-7</v>
      </c>
      <c r="H241" s="63" t="s">
        <v>318</v>
      </c>
      <c r="I241" s="273">
        <f t="shared" si="19"/>
        <v>7</v>
      </c>
      <c r="J241" s="280"/>
    </row>
    <row r="242" spans="1:10" x14ac:dyDescent="0.35">
      <c r="A242" s="102" t="s">
        <v>85</v>
      </c>
      <c r="B242" s="219">
        <v>0.307</v>
      </c>
      <c r="C242" s="43">
        <f t="shared" si="15"/>
        <v>2.8684953713977362E-5</v>
      </c>
      <c r="D242" s="102"/>
      <c r="E242" s="43">
        <f t="shared" si="16"/>
        <v>0</v>
      </c>
      <c r="F242" s="219">
        <v>8.0000000000000002E-3</v>
      </c>
      <c r="G242" s="43">
        <f t="shared" si="17"/>
        <v>9.4064141162056632E-7</v>
      </c>
      <c r="H242" s="63" t="s">
        <v>318</v>
      </c>
      <c r="I242" s="273">
        <f t="shared" si="19"/>
        <v>-0.97394136807817588</v>
      </c>
      <c r="J242" s="280"/>
    </row>
    <row r="243" spans="1:10" x14ac:dyDescent="0.35">
      <c r="A243" s="102" t="s">
        <v>261</v>
      </c>
      <c r="B243" s="219">
        <v>1E-3</v>
      </c>
      <c r="C243" s="43">
        <f t="shared" si="15"/>
        <v>9.3436331315887187E-8</v>
      </c>
      <c r="D243" s="102"/>
      <c r="E243" s="43">
        <f t="shared" si="16"/>
        <v>0</v>
      </c>
      <c r="F243" s="219">
        <v>4.0000000000000001E-3</v>
      </c>
      <c r="G243" s="43">
        <f t="shared" si="17"/>
        <v>4.7032070581028316E-7</v>
      </c>
      <c r="H243" s="63" t="s">
        <v>318</v>
      </c>
      <c r="I243" s="273">
        <f t="shared" si="19"/>
        <v>3</v>
      </c>
      <c r="J243" s="280"/>
    </row>
    <row r="244" spans="1:10" x14ac:dyDescent="0.35">
      <c r="A244" s="102" t="s">
        <v>161</v>
      </c>
      <c r="B244" s="219">
        <v>3.6999999999999998E-2</v>
      </c>
      <c r="C244" s="43">
        <f t="shared" si="15"/>
        <v>3.4571442586878256E-6</v>
      </c>
      <c r="D244" s="219">
        <v>4.0000000000000001E-3</v>
      </c>
      <c r="E244" s="43">
        <f t="shared" si="16"/>
        <v>3.7105507004545666E-7</v>
      </c>
      <c r="F244" s="219">
        <v>3.0000000000000001E-3</v>
      </c>
      <c r="G244" s="43">
        <f t="shared" si="17"/>
        <v>3.5274052935771237E-7</v>
      </c>
      <c r="H244" s="63">
        <f t="shared" si="18"/>
        <v>-0.25</v>
      </c>
      <c r="I244" s="273">
        <f t="shared" si="19"/>
        <v>-0.91891891891891886</v>
      </c>
      <c r="J244" s="280"/>
    </row>
    <row r="245" spans="1:10" x14ac:dyDescent="0.35">
      <c r="A245" s="102" t="s">
        <v>66</v>
      </c>
      <c r="B245" s="219">
        <v>8.0000000000000002E-3</v>
      </c>
      <c r="C245" s="43">
        <f t="shared" si="15"/>
        <v>7.4749065052709749E-7</v>
      </c>
      <c r="D245" s="219">
        <v>0.13</v>
      </c>
      <c r="E245" s="43">
        <f t="shared" si="16"/>
        <v>1.2059289776477342E-5</v>
      </c>
      <c r="F245" s="219">
        <v>2E-3</v>
      </c>
      <c r="G245" s="43">
        <f t="shared" si="17"/>
        <v>2.3516035290514158E-7</v>
      </c>
      <c r="H245" s="63">
        <f t="shared" si="18"/>
        <v>-0.98461538461538467</v>
      </c>
      <c r="I245" s="273">
        <f t="shared" si="19"/>
        <v>-0.75</v>
      </c>
      <c r="J245" s="280"/>
    </row>
    <row r="246" spans="1:10" x14ac:dyDescent="0.35">
      <c r="A246" s="102" t="s">
        <v>46</v>
      </c>
      <c r="B246" s="219">
        <v>1E-3</v>
      </c>
      <c r="C246" s="43">
        <f t="shared" si="15"/>
        <v>9.3436331315887187E-8</v>
      </c>
      <c r="D246" s="102"/>
      <c r="E246" s="43">
        <f t="shared" si="16"/>
        <v>0</v>
      </c>
      <c r="F246" s="219">
        <v>1E-3</v>
      </c>
      <c r="G246" s="43">
        <f t="shared" si="17"/>
        <v>1.1758017645257079E-7</v>
      </c>
      <c r="H246" s="63" t="s">
        <v>318</v>
      </c>
      <c r="I246" s="273">
        <f t="shared" si="19"/>
        <v>0</v>
      </c>
      <c r="J246" s="280"/>
    </row>
    <row r="247" spans="1:10" x14ac:dyDescent="0.35">
      <c r="A247" s="102" t="s">
        <v>51</v>
      </c>
      <c r="B247" s="219">
        <v>1E-3</v>
      </c>
      <c r="C247" s="43">
        <f t="shared" si="15"/>
        <v>9.3436331315887187E-8</v>
      </c>
      <c r="D247" s="219">
        <v>2E-3</v>
      </c>
      <c r="E247" s="43">
        <f t="shared" si="16"/>
        <v>1.8552753502272833E-7</v>
      </c>
      <c r="F247" s="219">
        <v>1E-3</v>
      </c>
      <c r="G247" s="43">
        <f t="shared" si="17"/>
        <v>1.1758017645257079E-7</v>
      </c>
      <c r="H247" s="63">
        <f t="shared" si="18"/>
        <v>-0.5</v>
      </c>
      <c r="I247" s="273">
        <f t="shared" si="19"/>
        <v>0</v>
      </c>
      <c r="J247" s="280"/>
    </row>
    <row r="248" spans="1:10" x14ac:dyDescent="0.35">
      <c r="A248" s="102" t="s">
        <v>15</v>
      </c>
      <c r="B248" s="102"/>
      <c r="C248" s="43">
        <f t="shared" si="15"/>
        <v>0</v>
      </c>
      <c r="D248" s="102"/>
      <c r="E248" s="43">
        <f t="shared" si="16"/>
        <v>0</v>
      </c>
      <c r="F248" s="103">
        <v>0</v>
      </c>
      <c r="G248" s="43">
        <f t="shared" si="17"/>
        <v>0</v>
      </c>
      <c r="H248" s="63" t="s">
        <v>318</v>
      </c>
      <c r="I248" s="273" t="s">
        <v>318</v>
      </c>
      <c r="J248" s="280"/>
    </row>
    <row r="249" spans="1:10" x14ac:dyDescent="0.35">
      <c r="A249" s="102" t="s">
        <v>38</v>
      </c>
      <c r="B249" s="219">
        <v>7.9000000000000001E-2</v>
      </c>
      <c r="C249" s="43">
        <f>B249/$B$267</f>
        <v>7.3814701739550869E-6</v>
      </c>
      <c r="D249" s="219"/>
      <c r="E249" s="43">
        <f t="shared" si="16"/>
        <v>0</v>
      </c>
      <c r="F249" s="103"/>
      <c r="G249" s="43">
        <f t="shared" si="17"/>
        <v>0</v>
      </c>
      <c r="H249" s="63" t="s">
        <v>318</v>
      </c>
      <c r="I249" s="273">
        <f>(F249/B249)-1</f>
        <v>-1</v>
      </c>
      <c r="J249" s="280"/>
    </row>
    <row r="250" spans="1:10" x14ac:dyDescent="0.35">
      <c r="A250" s="102" t="s">
        <v>40</v>
      </c>
      <c r="B250" s="219">
        <v>7.0000000000000001E-3</v>
      </c>
      <c r="C250" s="43">
        <f t="shared" ref="C250:C266" si="20">B250/$B$267</f>
        <v>6.5405431921121021E-7</v>
      </c>
      <c r="D250" s="102"/>
      <c r="E250" s="43">
        <f t="shared" si="16"/>
        <v>0</v>
      </c>
      <c r="F250" s="103"/>
      <c r="G250" s="43">
        <f t="shared" si="17"/>
        <v>0</v>
      </c>
      <c r="H250" s="63" t="s">
        <v>318</v>
      </c>
      <c r="I250" s="273">
        <f t="shared" ref="I250:I267" si="21">(F250/B250)-1</f>
        <v>-1</v>
      </c>
      <c r="J250" s="280"/>
    </row>
    <row r="251" spans="1:10" x14ac:dyDescent="0.35">
      <c r="A251" s="102" t="s">
        <v>41</v>
      </c>
      <c r="B251" s="102"/>
      <c r="C251" s="43">
        <f t="shared" si="20"/>
        <v>0</v>
      </c>
      <c r="D251" s="102"/>
      <c r="E251" s="43">
        <f t="shared" si="16"/>
        <v>0</v>
      </c>
      <c r="F251" s="103"/>
      <c r="G251" s="43">
        <f t="shared" si="17"/>
        <v>0</v>
      </c>
      <c r="H251" s="63" t="s">
        <v>318</v>
      </c>
      <c r="I251" s="273" t="s">
        <v>318</v>
      </c>
      <c r="J251" s="280"/>
    </row>
    <row r="252" spans="1:10" x14ac:dyDescent="0.35">
      <c r="A252" s="102" t="s">
        <v>52</v>
      </c>
      <c r="B252" s="102"/>
      <c r="C252" s="43">
        <f t="shared" si="20"/>
        <v>0</v>
      </c>
      <c r="D252" s="102"/>
      <c r="E252" s="43">
        <f t="shared" si="16"/>
        <v>0</v>
      </c>
      <c r="F252" s="103"/>
      <c r="G252" s="43">
        <f t="shared" si="17"/>
        <v>0</v>
      </c>
      <c r="H252" s="63" t="s">
        <v>318</v>
      </c>
      <c r="I252" s="273" t="s">
        <v>318</v>
      </c>
      <c r="J252" s="280"/>
    </row>
    <row r="253" spans="1:10" x14ac:dyDescent="0.35">
      <c r="A253" s="102" t="s">
        <v>54</v>
      </c>
      <c r="B253" s="219">
        <v>6.0000000000000001E-3</v>
      </c>
      <c r="C253" s="43">
        <f t="shared" si="20"/>
        <v>5.6061798789532304E-7</v>
      </c>
      <c r="D253" s="102"/>
      <c r="E253" s="43">
        <f t="shared" si="16"/>
        <v>0</v>
      </c>
      <c r="F253" s="103"/>
      <c r="G253" s="43">
        <f t="shared" si="17"/>
        <v>0</v>
      </c>
      <c r="H253" s="63" t="s">
        <v>318</v>
      </c>
      <c r="I253" s="273">
        <f t="shared" si="21"/>
        <v>-1</v>
      </c>
      <c r="J253" s="280"/>
    </row>
    <row r="254" spans="1:10" x14ac:dyDescent="0.35">
      <c r="A254" s="102" t="s">
        <v>57</v>
      </c>
      <c r="B254" s="102"/>
      <c r="C254" s="43">
        <f t="shared" si="20"/>
        <v>0</v>
      </c>
      <c r="D254" s="102"/>
      <c r="E254" s="43">
        <f t="shared" si="16"/>
        <v>0</v>
      </c>
      <c r="F254" s="103"/>
      <c r="G254" s="43">
        <f t="shared" si="17"/>
        <v>0</v>
      </c>
      <c r="H254" s="63" t="s">
        <v>318</v>
      </c>
      <c r="I254" s="273" t="s">
        <v>318</v>
      </c>
      <c r="J254" s="280"/>
    </row>
    <row r="255" spans="1:10" x14ac:dyDescent="0.35">
      <c r="A255" s="102" t="s">
        <v>67</v>
      </c>
      <c r="B255" s="219">
        <v>1.4810000000000001</v>
      </c>
      <c r="C255" s="43">
        <f t="shared" si="20"/>
        <v>1.3837920667882892E-4</v>
      </c>
      <c r="D255" s="219"/>
      <c r="E255" s="43">
        <f t="shared" si="16"/>
        <v>0</v>
      </c>
      <c r="F255" s="103"/>
      <c r="G255" s="43">
        <f t="shared" si="17"/>
        <v>0</v>
      </c>
      <c r="H255" s="63" t="s">
        <v>318</v>
      </c>
      <c r="I255" s="273">
        <f t="shared" si="21"/>
        <v>-1</v>
      </c>
      <c r="J255" s="280"/>
    </row>
    <row r="256" spans="1:10" x14ac:dyDescent="0.35">
      <c r="A256" s="102" t="s">
        <v>68</v>
      </c>
      <c r="B256" s="102"/>
      <c r="C256" s="43">
        <f t="shared" si="20"/>
        <v>0</v>
      </c>
      <c r="D256" s="102"/>
      <c r="E256" s="43">
        <f t="shared" si="16"/>
        <v>0</v>
      </c>
      <c r="F256" s="103"/>
      <c r="G256" s="43">
        <f t="shared" si="17"/>
        <v>0</v>
      </c>
      <c r="H256" s="63" t="s">
        <v>318</v>
      </c>
      <c r="I256" s="273" t="s">
        <v>318</v>
      </c>
      <c r="J256" s="280"/>
    </row>
    <row r="257" spans="1:10" x14ac:dyDescent="0.35">
      <c r="A257" s="102" t="s">
        <v>70</v>
      </c>
      <c r="B257" s="102"/>
      <c r="C257" s="43">
        <f t="shared" si="20"/>
        <v>0</v>
      </c>
      <c r="D257" s="102"/>
      <c r="E257" s="43">
        <f t="shared" si="16"/>
        <v>0</v>
      </c>
      <c r="F257" s="103"/>
      <c r="G257" s="43">
        <f t="shared" si="17"/>
        <v>0</v>
      </c>
      <c r="H257" s="63" t="s">
        <v>318</v>
      </c>
      <c r="I257" s="273" t="s">
        <v>318</v>
      </c>
      <c r="J257" s="280"/>
    </row>
    <row r="258" spans="1:10" s="9" customFormat="1" x14ac:dyDescent="0.35">
      <c r="A258" s="102" t="s">
        <v>73</v>
      </c>
      <c r="B258" s="102"/>
      <c r="C258" s="43">
        <f t="shared" si="20"/>
        <v>0</v>
      </c>
      <c r="D258" s="219"/>
      <c r="E258" s="43">
        <f t="shared" si="16"/>
        <v>0</v>
      </c>
      <c r="F258" s="103"/>
      <c r="G258" s="43">
        <f t="shared" si="17"/>
        <v>0</v>
      </c>
      <c r="H258" s="63" t="s">
        <v>318</v>
      </c>
      <c r="I258" s="273" t="s">
        <v>318</v>
      </c>
      <c r="J258" s="280"/>
    </row>
    <row r="259" spans="1:10" x14ac:dyDescent="0.35">
      <c r="A259" s="102" t="s">
        <v>78</v>
      </c>
      <c r="B259" s="102"/>
      <c r="C259" s="43">
        <f t="shared" si="20"/>
        <v>0</v>
      </c>
      <c r="D259" s="219"/>
      <c r="E259" s="43">
        <f t="shared" si="16"/>
        <v>0</v>
      </c>
      <c r="F259" s="244"/>
      <c r="G259" s="43">
        <f t="shared" si="17"/>
        <v>0</v>
      </c>
      <c r="H259" s="63" t="s">
        <v>318</v>
      </c>
      <c r="I259" s="273" t="s">
        <v>318</v>
      </c>
      <c r="J259" s="280"/>
    </row>
    <row r="260" spans="1:10" x14ac:dyDescent="0.35">
      <c r="A260" s="102" t="s">
        <v>86</v>
      </c>
      <c r="B260" s="102"/>
      <c r="C260" s="43">
        <f t="shared" si="20"/>
        <v>0</v>
      </c>
      <c r="D260" s="102"/>
      <c r="E260" s="43">
        <f t="shared" si="16"/>
        <v>0</v>
      </c>
      <c r="F260" s="20"/>
      <c r="G260" s="43">
        <f t="shared" si="17"/>
        <v>0</v>
      </c>
      <c r="H260" s="63" t="s">
        <v>318</v>
      </c>
      <c r="I260" s="273" t="s">
        <v>318</v>
      </c>
      <c r="J260" s="280"/>
    </row>
    <row r="261" spans="1:10" x14ac:dyDescent="0.35">
      <c r="A261" s="102" t="s">
        <v>115</v>
      </c>
      <c r="B261" s="219">
        <v>3.0000000000000001E-3</v>
      </c>
      <c r="C261" s="43">
        <f t="shared" si="20"/>
        <v>2.8030899394766152E-7</v>
      </c>
      <c r="D261" s="102"/>
      <c r="E261" s="43">
        <f t="shared" ref="E261:E266" si="22">D261/$D$267</f>
        <v>0</v>
      </c>
      <c r="F261" s="20"/>
      <c r="G261" s="43">
        <f t="shared" ref="G261:G266" si="23">F261/$F$267</f>
        <v>0</v>
      </c>
      <c r="H261" s="63" t="s">
        <v>318</v>
      </c>
      <c r="I261" s="273">
        <f t="shared" si="21"/>
        <v>-1</v>
      </c>
      <c r="J261" s="280"/>
    </row>
    <row r="262" spans="1:10" x14ac:dyDescent="0.35">
      <c r="A262" s="102" t="s">
        <v>127</v>
      </c>
      <c r="B262" s="219">
        <v>2E-3</v>
      </c>
      <c r="C262" s="43">
        <f t="shared" si="20"/>
        <v>1.8687266263177437E-7</v>
      </c>
      <c r="D262" s="102"/>
      <c r="E262" s="43">
        <f t="shared" si="22"/>
        <v>0</v>
      </c>
      <c r="F262" s="20"/>
      <c r="G262" s="43">
        <f t="shared" si="23"/>
        <v>0</v>
      </c>
      <c r="H262" s="63" t="s">
        <v>318</v>
      </c>
      <c r="I262" s="273">
        <f t="shared" si="21"/>
        <v>-1</v>
      </c>
      <c r="J262" s="280"/>
    </row>
    <row r="263" spans="1:10" x14ac:dyDescent="0.35">
      <c r="A263" s="102" t="s">
        <v>167</v>
      </c>
      <c r="B263" s="102"/>
      <c r="C263" s="43">
        <f t="shared" si="20"/>
        <v>0</v>
      </c>
      <c r="D263" s="219"/>
      <c r="E263" s="43">
        <f t="shared" si="22"/>
        <v>0</v>
      </c>
      <c r="F263" s="20"/>
      <c r="G263" s="43">
        <f t="shared" si="23"/>
        <v>0</v>
      </c>
      <c r="H263" s="63" t="s">
        <v>318</v>
      </c>
      <c r="I263" s="273" t="s">
        <v>318</v>
      </c>
      <c r="J263" s="280"/>
    </row>
    <row r="264" spans="1:10" x14ac:dyDescent="0.35">
      <c r="A264" s="102" t="s">
        <v>258</v>
      </c>
      <c r="B264" s="102"/>
      <c r="C264" s="43">
        <f t="shared" si="20"/>
        <v>0</v>
      </c>
      <c r="D264" s="102"/>
      <c r="E264" s="43">
        <f t="shared" si="22"/>
        <v>0</v>
      </c>
      <c r="F264" s="20"/>
      <c r="G264" s="43">
        <f t="shared" si="23"/>
        <v>0</v>
      </c>
      <c r="H264" s="63" t="s">
        <v>318</v>
      </c>
      <c r="I264" s="273" t="s">
        <v>318</v>
      </c>
      <c r="J264" s="280"/>
    </row>
    <row r="265" spans="1:10" x14ac:dyDescent="0.35">
      <c r="A265" s="102" t="s">
        <v>259</v>
      </c>
      <c r="B265" s="102"/>
      <c r="C265" s="43">
        <f t="shared" si="20"/>
        <v>0</v>
      </c>
      <c r="D265" s="102"/>
      <c r="E265" s="43">
        <f t="shared" si="22"/>
        <v>0</v>
      </c>
      <c r="F265" s="20"/>
      <c r="G265" s="43">
        <f t="shared" si="23"/>
        <v>0</v>
      </c>
      <c r="H265" s="63" t="s">
        <v>318</v>
      </c>
      <c r="I265" s="273" t="s">
        <v>318</v>
      </c>
      <c r="J265" s="280"/>
    </row>
    <row r="266" spans="1:10" x14ac:dyDescent="0.35">
      <c r="A266" s="102" t="s">
        <v>262</v>
      </c>
      <c r="B266" s="102"/>
      <c r="C266" s="43">
        <f t="shared" si="20"/>
        <v>0</v>
      </c>
      <c r="D266" s="219">
        <v>4.9729999999999999</v>
      </c>
      <c r="E266" s="43">
        <f t="shared" si="22"/>
        <v>4.6131421583401396E-4</v>
      </c>
      <c r="F266" s="20"/>
      <c r="G266" s="43">
        <f t="shared" si="23"/>
        <v>0</v>
      </c>
      <c r="H266" s="63">
        <f t="shared" ref="H266:H267" si="24">(F266/D266)-1</f>
        <v>-1</v>
      </c>
      <c r="I266" s="273" t="s">
        <v>318</v>
      </c>
      <c r="J266" s="280"/>
    </row>
    <row r="267" spans="1:10" x14ac:dyDescent="0.35">
      <c r="A267" s="7" t="s">
        <v>293</v>
      </c>
      <c r="B267" s="8">
        <f t="shared" ref="B267:G267" si="25">SUM(B4:B266)</f>
        <v>10702.475000000004</v>
      </c>
      <c r="C267" s="246">
        <f t="shared" si="25"/>
        <v>1</v>
      </c>
      <c r="D267" s="8">
        <f t="shared" si="25"/>
        <v>10780.071000000011</v>
      </c>
      <c r="E267" s="246">
        <f t="shared" si="25"/>
        <v>0.99999999999999878</v>
      </c>
      <c r="F267" s="8">
        <f>SUM(F4:F266)</f>
        <v>8504.8350000000009</v>
      </c>
      <c r="G267" s="246">
        <f t="shared" si="25"/>
        <v>1.0000000000000004</v>
      </c>
      <c r="H267" s="61">
        <f t="shared" si="24"/>
        <v>-0.21105946333748704</v>
      </c>
      <c r="I267" s="150">
        <f t="shared" si="21"/>
        <v>-0.20533941915304654</v>
      </c>
      <c r="J267" s="281"/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78"/>
  <sheetViews>
    <sheetView zoomScaleNormal="100" workbookViewId="0">
      <selection activeCell="H1" sqref="H1:I1"/>
    </sheetView>
  </sheetViews>
  <sheetFormatPr defaultColWidth="8.7265625" defaultRowHeight="15.5" x14ac:dyDescent="0.35"/>
  <cols>
    <col min="1" max="1" width="30.81640625" style="1" bestFit="1" customWidth="1"/>
    <col min="2" max="2" width="24.26953125" style="1" customWidth="1"/>
    <col min="3" max="3" width="20.54296875" style="1" customWidth="1"/>
    <col min="4" max="4" width="20.1796875" style="1" customWidth="1"/>
    <col min="5" max="5" width="24.6328125" style="1" bestFit="1" customWidth="1"/>
    <col min="6" max="6" width="29.54296875" style="1" bestFit="1" customWidth="1"/>
    <col min="7" max="16384" width="8.7265625" style="1"/>
  </cols>
  <sheetData>
    <row r="1" spans="1:9" x14ac:dyDescent="0.35">
      <c r="A1" s="314" t="s">
        <v>551</v>
      </c>
      <c r="B1" s="314"/>
      <c r="C1" s="314"/>
      <c r="H1" s="313" t="s">
        <v>317</v>
      </c>
      <c r="I1" s="313"/>
    </row>
    <row r="2" spans="1:9" s="60" customFormat="1" ht="16" customHeight="1" x14ac:dyDescent="0.35">
      <c r="A2" s="2" t="s">
        <v>351</v>
      </c>
      <c r="B2" s="2" t="s">
        <v>783</v>
      </c>
      <c r="C2" s="2" t="s">
        <v>9</v>
      </c>
      <c r="D2" s="2" t="s">
        <v>577</v>
      </c>
      <c r="E2" s="2" t="s">
        <v>482</v>
      </c>
      <c r="F2" s="2" t="s">
        <v>782</v>
      </c>
    </row>
    <row r="3" spans="1:9" ht="13.5" customHeight="1" x14ac:dyDescent="0.35">
      <c r="A3" s="102" t="s">
        <v>583</v>
      </c>
      <c r="B3" s="250">
        <v>352.64</v>
      </c>
      <c r="C3" s="250">
        <v>4.899</v>
      </c>
      <c r="D3" s="250"/>
      <c r="E3" s="250"/>
      <c r="F3" s="250">
        <v>439.49799999999999</v>
      </c>
    </row>
    <row r="4" spans="1:9" ht="13.5" customHeight="1" x14ac:dyDescent="0.35">
      <c r="A4" s="102" t="s">
        <v>587</v>
      </c>
      <c r="B4" s="250"/>
      <c r="C4" s="250">
        <v>47.866999999999997</v>
      </c>
      <c r="D4" s="250"/>
      <c r="E4" s="250"/>
      <c r="F4" s="250">
        <v>267.11500000000001</v>
      </c>
    </row>
    <row r="5" spans="1:9" ht="13.5" customHeight="1" x14ac:dyDescent="0.35">
      <c r="A5" s="102" t="s">
        <v>300</v>
      </c>
      <c r="B5" s="250">
        <v>25.704000000000001</v>
      </c>
      <c r="C5" s="250">
        <v>105.325</v>
      </c>
      <c r="D5" s="250"/>
      <c r="E5" s="250">
        <v>736.48299999999995</v>
      </c>
      <c r="F5" s="250">
        <v>3.3000000000000002E-2</v>
      </c>
    </row>
    <row r="6" spans="1:9" ht="13.5" customHeight="1" x14ac:dyDescent="0.35">
      <c r="A6" s="102" t="s">
        <v>586</v>
      </c>
      <c r="B6" s="250">
        <v>0.16500000000000001</v>
      </c>
      <c r="C6" s="250">
        <v>13.427</v>
      </c>
      <c r="D6" s="250"/>
      <c r="E6" s="250"/>
      <c r="F6" s="250">
        <v>1E-3</v>
      </c>
    </row>
    <row r="7" spans="1:9" ht="13.5" customHeight="1" x14ac:dyDescent="0.35">
      <c r="A7" s="102" t="s">
        <v>611</v>
      </c>
      <c r="B7" s="250"/>
      <c r="C7" s="250">
        <v>1.5680000000000001</v>
      </c>
      <c r="D7" s="250"/>
      <c r="E7" s="250"/>
      <c r="F7" s="250">
        <v>1E-3</v>
      </c>
    </row>
    <row r="8" spans="1:9" ht="13.5" customHeight="1" x14ac:dyDescent="0.35">
      <c r="A8" s="102" t="s">
        <v>669</v>
      </c>
      <c r="B8" s="250"/>
      <c r="C8" s="250"/>
      <c r="D8" s="250"/>
      <c r="E8" s="250"/>
      <c r="F8" s="250">
        <v>1E-3</v>
      </c>
    </row>
    <row r="9" spans="1:9" ht="13.5" customHeight="1" x14ac:dyDescent="0.35">
      <c r="A9" s="102" t="s">
        <v>644</v>
      </c>
      <c r="B9" s="250"/>
      <c r="C9" s="250"/>
      <c r="D9" s="250"/>
      <c r="E9" s="250"/>
      <c r="F9" s="250">
        <v>1E-3</v>
      </c>
    </row>
    <row r="10" spans="1:9" ht="13.5" customHeight="1" x14ac:dyDescent="0.35">
      <c r="A10" s="102" t="s">
        <v>585</v>
      </c>
      <c r="B10" s="250">
        <v>0.17499999999999999</v>
      </c>
      <c r="C10" s="250"/>
      <c r="D10" s="250">
        <v>1024.4380000000001</v>
      </c>
      <c r="E10" s="250"/>
      <c r="F10" s="250"/>
    </row>
    <row r="11" spans="1:9" ht="13.5" customHeight="1" x14ac:dyDescent="0.35">
      <c r="A11" s="102" t="s">
        <v>590</v>
      </c>
      <c r="B11" s="250"/>
      <c r="C11" s="250">
        <v>412.49</v>
      </c>
      <c r="D11" s="250"/>
      <c r="E11" s="250"/>
      <c r="F11" s="250"/>
    </row>
    <row r="12" spans="1:9" ht="13.5" customHeight="1" x14ac:dyDescent="0.35">
      <c r="A12" s="102" t="s">
        <v>592</v>
      </c>
      <c r="B12" s="250"/>
      <c r="C12" s="250">
        <v>247.125</v>
      </c>
      <c r="D12" s="250"/>
      <c r="E12" s="250"/>
      <c r="F12" s="250"/>
    </row>
    <row r="13" spans="1:9" ht="13.5" customHeight="1" x14ac:dyDescent="0.35">
      <c r="A13" s="102" t="s">
        <v>596</v>
      </c>
      <c r="B13" s="250"/>
      <c r="C13" s="250">
        <v>137.36099999999999</v>
      </c>
      <c r="D13" s="250"/>
      <c r="E13" s="250"/>
      <c r="F13" s="250"/>
    </row>
    <row r="14" spans="1:9" ht="13.5" customHeight="1" x14ac:dyDescent="0.35">
      <c r="A14" s="102" t="s">
        <v>593</v>
      </c>
      <c r="B14" s="250"/>
      <c r="C14" s="250">
        <v>87.227000000000004</v>
      </c>
      <c r="D14" s="250"/>
      <c r="E14" s="250"/>
      <c r="F14" s="250"/>
    </row>
    <row r="15" spans="1:9" ht="13.5" customHeight="1" x14ac:dyDescent="0.35">
      <c r="A15" s="102" t="s">
        <v>594</v>
      </c>
      <c r="B15" s="250"/>
      <c r="C15" s="250">
        <v>48.42</v>
      </c>
      <c r="D15" s="250"/>
      <c r="E15" s="250"/>
      <c r="F15" s="250"/>
    </row>
    <row r="16" spans="1:9" ht="13.5" customHeight="1" x14ac:dyDescent="0.35">
      <c r="A16" s="102" t="s">
        <v>595</v>
      </c>
      <c r="B16" s="250"/>
      <c r="C16" s="250">
        <v>29.285</v>
      </c>
      <c r="D16" s="250"/>
      <c r="E16" s="250"/>
      <c r="F16" s="250"/>
    </row>
    <row r="17" spans="1:7" ht="13.5" customHeight="1" x14ac:dyDescent="0.35">
      <c r="A17" s="102" t="s">
        <v>591</v>
      </c>
      <c r="B17" s="250"/>
      <c r="C17" s="250">
        <v>19.292999999999999</v>
      </c>
      <c r="D17" s="250"/>
      <c r="E17" s="250"/>
      <c r="F17" s="250"/>
    </row>
    <row r="18" spans="1:7" ht="13.5" customHeight="1" x14ac:dyDescent="0.35">
      <c r="A18" s="102" t="s">
        <v>597</v>
      </c>
      <c r="B18" s="250"/>
      <c r="C18" s="250">
        <v>17.91</v>
      </c>
      <c r="D18" s="250"/>
      <c r="E18" s="250"/>
      <c r="F18" s="250"/>
    </row>
    <row r="19" spans="1:7" ht="13.5" customHeight="1" x14ac:dyDescent="0.35">
      <c r="A19" s="102" t="s">
        <v>598</v>
      </c>
      <c r="B19" s="250"/>
      <c r="C19" s="250">
        <v>10.221</v>
      </c>
      <c r="D19" s="250"/>
      <c r="E19" s="250"/>
      <c r="F19" s="250"/>
    </row>
    <row r="20" spans="1:7" ht="13.5" customHeight="1" x14ac:dyDescent="0.35">
      <c r="A20" s="102" t="s">
        <v>600</v>
      </c>
      <c r="B20" s="250"/>
      <c r="C20" s="250">
        <v>7.2210000000000001</v>
      </c>
      <c r="D20" s="250"/>
      <c r="E20" s="250"/>
      <c r="F20" s="250"/>
    </row>
    <row r="21" spans="1:7" ht="13.5" customHeight="1" x14ac:dyDescent="0.35">
      <c r="A21" s="102" t="s">
        <v>603</v>
      </c>
      <c r="B21" s="250">
        <v>0.14499999999999999</v>
      </c>
      <c r="C21" s="250">
        <v>1.1240000000000001</v>
      </c>
      <c r="D21" s="250"/>
      <c r="E21" s="250"/>
      <c r="F21" s="250"/>
    </row>
    <row r="22" spans="1:7" ht="13.5" customHeight="1" x14ac:dyDescent="0.35">
      <c r="A22" s="102" t="s">
        <v>689</v>
      </c>
      <c r="B22" s="250"/>
      <c r="C22" s="250">
        <v>0.70099999999999996</v>
      </c>
      <c r="D22" s="250"/>
      <c r="E22" s="250"/>
      <c r="F22" s="250"/>
    </row>
    <row r="23" spans="1:7" x14ac:dyDescent="0.35">
      <c r="A23" s="102" t="s">
        <v>604</v>
      </c>
      <c r="B23" s="250"/>
      <c r="C23" s="250">
        <v>0.48699999999999999</v>
      </c>
      <c r="D23" s="250"/>
      <c r="E23" s="250"/>
      <c r="F23" s="250"/>
    </row>
    <row r="24" spans="1:7" x14ac:dyDescent="0.35">
      <c r="A24" s="102" t="s">
        <v>581</v>
      </c>
      <c r="B24" s="250">
        <v>817.14599999999996</v>
      </c>
      <c r="C24" s="250">
        <v>0.34</v>
      </c>
      <c r="D24" s="250"/>
      <c r="E24" s="250"/>
      <c r="F24" s="250"/>
    </row>
    <row r="25" spans="1:7" x14ac:dyDescent="0.35">
      <c r="A25" s="102" t="s">
        <v>606</v>
      </c>
      <c r="B25" s="250"/>
      <c r="C25" s="250">
        <v>8.9999999999999993E-3</v>
      </c>
      <c r="D25" s="250"/>
      <c r="E25" s="250"/>
      <c r="F25" s="250"/>
    </row>
    <row r="26" spans="1:7" x14ac:dyDescent="0.35">
      <c r="A26" s="102" t="s">
        <v>579</v>
      </c>
      <c r="B26" s="250">
        <v>331.13099999999997</v>
      </c>
      <c r="C26" s="250"/>
      <c r="D26" s="250"/>
      <c r="E26" s="250"/>
      <c r="F26" s="250"/>
    </row>
    <row r="27" spans="1:7" x14ac:dyDescent="0.35">
      <c r="A27" s="102" t="s">
        <v>584</v>
      </c>
      <c r="B27" s="250">
        <v>204.102</v>
      </c>
      <c r="C27" s="250"/>
      <c r="D27" s="250"/>
      <c r="E27" s="250"/>
      <c r="F27" s="250"/>
    </row>
    <row r="28" spans="1:7" x14ac:dyDescent="0.35">
      <c r="A28" s="102" t="s">
        <v>582</v>
      </c>
      <c r="B28" s="250">
        <v>122.35299999999999</v>
      </c>
      <c r="C28" s="250"/>
      <c r="D28" s="250"/>
      <c r="E28" s="250"/>
      <c r="F28" s="250"/>
    </row>
    <row r="29" spans="1:7" x14ac:dyDescent="0.35">
      <c r="A29" s="102" t="s">
        <v>580</v>
      </c>
      <c r="B29" s="250">
        <v>115.25</v>
      </c>
      <c r="C29" s="250"/>
      <c r="D29" s="250"/>
      <c r="E29" s="250"/>
      <c r="F29" s="250"/>
    </row>
    <row r="30" spans="1:7" x14ac:dyDescent="0.35">
      <c r="A30" s="102" t="s">
        <v>649</v>
      </c>
      <c r="B30" s="250">
        <v>31.997</v>
      </c>
      <c r="C30" s="250"/>
      <c r="D30" s="250"/>
      <c r="E30" s="250"/>
      <c r="F30" s="250"/>
      <c r="G30" s="49"/>
    </row>
    <row r="31" spans="1:7" x14ac:dyDescent="0.35">
      <c r="A31" s="104" t="s">
        <v>623</v>
      </c>
      <c r="B31" s="251">
        <v>0.1</v>
      </c>
      <c r="C31" s="251"/>
      <c r="D31" s="251"/>
      <c r="E31" s="251"/>
      <c r="F31" s="251"/>
    </row>
    <row r="79" spans="1:3" x14ac:dyDescent="0.35">
      <c r="A79" s="59"/>
      <c r="B79" s="59"/>
      <c r="C79" s="59"/>
    </row>
    <row r="80" spans="1:3" x14ac:dyDescent="0.35">
      <c r="A80" s="59"/>
      <c r="B80" s="59"/>
      <c r="C80" s="59"/>
    </row>
    <row r="81" spans="1:3" x14ac:dyDescent="0.35">
      <c r="A81" s="59"/>
      <c r="B81" s="59"/>
      <c r="C81" s="59"/>
    </row>
    <row r="82" spans="1:3" x14ac:dyDescent="0.35">
      <c r="A82" s="59"/>
      <c r="B82" s="59"/>
      <c r="C82" s="59"/>
    </row>
    <row r="83" spans="1:3" x14ac:dyDescent="0.35">
      <c r="B83" s="59"/>
      <c r="C83" s="59"/>
    </row>
    <row r="84" spans="1:3" x14ac:dyDescent="0.35">
      <c r="B84" s="59"/>
      <c r="C84" s="59"/>
    </row>
    <row r="85" spans="1:3" x14ac:dyDescent="0.35">
      <c r="B85" s="59"/>
      <c r="C85" s="59"/>
    </row>
    <row r="86" spans="1:3" x14ac:dyDescent="0.35">
      <c r="B86" s="59"/>
      <c r="C86" s="59"/>
    </row>
    <row r="87" spans="1:3" x14ac:dyDescent="0.35">
      <c r="B87" s="59"/>
      <c r="C87" s="59"/>
    </row>
    <row r="88" spans="1:3" x14ac:dyDescent="0.35">
      <c r="B88" s="59"/>
      <c r="C88" s="59"/>
    </row>
    <row r="89" spans="1:3" x14ac:dyDescent="0.35">
      <c r="B89" s="59"/>
      <c r="C89" s="59"/>
    </row>
    <row r="90" spans="1:3" x14ac:dyDescent="0.35">
      <c r="B90" s="59"/>
      <c r="C90" s="59"/>
    </row>
    <row r="91" spans="1:3" x14ac:dyDescent="0.35">
      <c r="B91" s="59"/>
      <c r="C91" s="59"/>
    </row>
    <row r="92" spans="1:3" x14ac:dyDescent="0.35">
      <c r="B92" s="59"/>
      <c r="C92" s="59"/>
    </row>
    <row r="93" spans="1:3" x14ac:dyDescent="0.35">
      <c r="B93" s="59"/>
      <c r="C93" s="59"/>
    </row>
    <row r="94" spans="1:3" x14ac:dyDescent="0.35">
      <c r="B94" s="59"/>
      <c r="C94" s="59"/>
    </row>
    <row r="95" spans="1:3" x14ac:dyDescent="0.35">
      <c r="B95" s="59"/>
      <c r="C95" s="59"/>
    </row>
    <row r="96" spans="1:3" x14ac:dyDescent="0.35">
      <c r="B96" s="59"/>
      <c r="C96" s="59"/>
    </row>
    <row r="97" spans="1:3" x14ac:dyDescent="0.35">
      <c r="B97" s="59"/>
      <c r="C97" s="59"/>
    </row>
    <row r="98" spans="1:3" x14ac:dyDescent="0.35">
      <c r="B98" s="59"/>
      <c r="C98" s="59"/>
    </row>
    <row r="99" spans="1:3" x14ac:dyDescent="0.35">
      <c r="A99" s="59"/>
      <c r="B99" s="59"/>
    </row>
    <row r="100" spans="1:3" x14ac:dyDescent="0.35">
      <c r="A100" s="59"/>
      <c r="B100" s="59"/>
    </row>
    <row r="101" spans="1:3" x14ac:dyDescent="0.35">
      <c r="A101" s="59"/>
      <c r="B101" s="59"/>
    </row>
    <row r="102" spans="1:3" x14ac:dyDescent="0.35">
      <c r="A102" s="59"/>
      <c r="B102" s="59"/>
    </row>
    <row r="103" spans="1:3" x14ac:dyDescent="0.35">
      <c r="A103" s="59"/>
      <c r="B103" s="59"/>
    </row>
    <row r="104" spans="1:3" x14ac:dyDescent="0.35">
      <c r="A104" s="59"/>
      <c r="B104" s="59"/>
    </row>
    <row r="105" spans="1:3" x14ac:dyDescent="0.35">
      <c r="A105" s="59"/>
      <c r="B105" s="59"/>
    </row>
    <row r="106" spans="1:3" x14ac:dyDescent="0.35">
      <c r="A106" s="59"/>
      <c r="B106" s="59"/>
    </row>
    <row r="107" spans="1:3" x14ac:dyDescent="0.35">
      <c r="A107" s="59"/>
      <c r="B107" s="59"/>
    </row>
    <row r="108" spans="1:3" x14ac:dyDescent="0.35">
      <c r="A108" s="59"/>
      <c r="B108" s="59"/>
    </row>
    <row r="109" spans="1:3" x14ac:dyDescent="0.35">
      <c r="A109" s="59"/>
      <c r="B109" s="59"/>
    </row>
    <row r="110" spans="1:3" x14ac:dyDescent="0.35">
      <c r="A110" s="59"/>
      <c r="B110" s="59"/>
    </row>
    <row r="111" spans="1:3" x14ac:dyDescent="0.35">
      <c r="A111" s="59"/>
      <c r="B111" s="59"/>
    </row>
    <row r="112" spans="1:3" x14ac:dyDescent="0.35">
      <c r="A112" s="59"/>
      <c r="B112" s="59"/>
    </row>
    <row r="113" spans="1:3" x14ac:dyDescent="0.35">
      <c r="A113" s="59"/>
      <c r="B113" s="59"/>
    </row>
    <row r="114" spans="1:3" x14ac:dyDescent="0.35">
      <c r="A114" s="59"/>
      <c r="B114" s="59"/>
    </row>
    <row r="115" spans="1:3" x14ac:dyDescent="0.35">
      <c r="A115" s="59"/>
      <c r="B115" s="59"/>
      <c r="C115" s="59"/>
    </row>
    <row r="116" spans="1:3" x14ac:dyDescent="0.35">
      <c r="A116" s="59"/>
      <c r="B116" s="59"/>
      <c r="C116" s="59"/>
    </row>
    <row r="117" spans="1:3" x14ac:dyDescent="0.35">
      <c r="A117" s="59"/>
      <c r="B117" s="59"/>
      <c r="C117" s="59"/>
    </row>
    <row r="118" spans="1:3" x14ac:dyDescent="0.35">
      <c r="A118" s="59"/>
      <c r="B118" s="59"/>
      <c r="C118" s="59"/>
    </row>
    <row r="119" spans="1:3" x14ac:dyDescent="0.35">
      <c r="A119" s="59"/>
      <c r="B119" s="59"/>
      <c r="C119" s="59"/>
    </row>
    <row r="120" spans="1:3" x14ac:dyDescent="0.35">
      <c r="A120" s="59"/>
      <c r="B120" s="59"/>
      <c r="C120" s="59"/>
    </row>
    <row r="121" spans="1:3" x14ac:dyDescent="0.35">
      <c r="A121" s="59"/>
      <c r="B121" s="59"/>
      <c r="C121" s="59"/>
    </row>
    <row r="122" spans="1:3" x14ac:dyDescent="0.35">
      <c r="A122" s="59"/>
      <c r="B122" s="59"/>
      <c r="C122" s="59"/>
    </row>
    <row r="123" spans="1:3" x14ac:dyDescent="0.35">
      <c r="A123" s="59"/>
      <c r="B123" s="59"/>
      <c r="C123" s="59"/>
    </row>
    <row r="124" spans="1:3" x14ac:dyDescent="0.35">
      <c r="A124" s="59"/>
      <c r="B124" s="59"/>
      <c r="C124" s="59"/>
    </row>
    <row r="125" spans="1:3" x14ac:dyDescent="0.35">
      <c r="A125" s="59"/>
      <c r="B125" s="59"/>
      <c r="C125" s="59"/>
    </row>
    <row r="126" spans="1:3" x14ac:dyDescent="0.35">
      <c r="A126" s="59"/>
      <c r="B126" s="59"/>
      <c r="C126" s="59"/>
    </row>
    <row r="127" spans="1:3" x14ac:dyDescent="0.35">
      <c r="A127" s="59"/>
      <c r="B127" s="59"/>
      <c r="C127" s="59"/>
    </row>
    <row r="128" spans="1:3" x14ac:dyDescent="0.35">
      <c r="A128" s="59"/>
      <c r="B128" s="59"/>
      <c r="C128" s="59"/>
    </row>
    <row r="129" spans="1:3" x14ac:dyDescent="0.35">
      <c r="A129" s="59"/>
      <c r="B129" s="59"/>
      <c r="C129" s="59"/>
    </row>
    <row r="130" spans="1:3" x14ac:dyDescent="0.35">
      <c r="A130" s="59"/>
      <c r="B130" s="59"/>
      <c r="C130" s="59"/>
    </row>
    <row r="131" spans="1:3" x14ac:dyDescent="0.35">
      <c r="B131" s="59"/>
      <c r="C131" s="59"/>
    </row>
    <row r="132" spans="1:3" x14ac:dyDescent="0.35">
      <c r="B132" s="59"/>
      <c r="C132" s="59"/>
    </row>
    <row r="133" spans="1:3" x14ac:dyDescent="0.35">
      <c r="B133" s="59"/>
      <c r="C133" s="59"/>
    </row>
    <row r="134" spans="1:3" x14ac:dyDescent="0.35">
      <c r="B134" s="59"/>
      <c r="C134" s="59"/>
    </row>
    <row r="135" spans="1:3" x14ac:dyDescent="0.35">
      <c r="B135" s="59"/>
      <c r="C135" s="59"/>
    </row>
    <row r="136" spans="1:3" x14ac:dyDescent="0.35">
      <c r="B136" s="59"/>
      <c r="C136" s="59"/>
    </row>
    <row r="137" spans="1:3" x14ac:dyDescent="0.35">
      <c r="B137" s="59"/>
      <c r="C137" s="59"/>
    </row>
    <row r="138" spans="1:3" x14ac:dyDescent="0.35">
      <c r="B138" s="59"/>
      <c r="C138" s="59"/>
    </row>
    <row r="139" spans="1:3" x14ac:dyDescent="0.35">
      <c r="B139" s="59"/>
      <c r="C139" s="59"/>
    </row>
    <row r="140" spans="1:3" x14ac:dyDescent="0.35">
      <c r="B140" s="59"/>
      <c r="C140" s="59"/>
    </row>
    <row r="141" spans="1:3" x14ac:dyDescent="0.35">
      <c r="B141" s="59"/>
      <c r="C141" s="59"/>
    </row>
    <row r="142" spans="1:3" x14ac:dyDescent="0.35">
      <c r="B142" s="59"/>
      <c r="C142" s="59"/>
    </row>
    <row r="143" spans="1:3" x14ac:dyDescent="0.35">
      <c r="B143" s="59"/>
      <c r="C143" s="59"/>
    </row>
    <row r="144" spans="1:3" x14ac:dyDescent="0.35">
      <c r="B144" s="59"/>
      <c r="C144" s="59"/>
    </row>
    <row r="145" spans="2:3" x14ac:dyDescent="0.35">
      <c r="B145" s="59"/>
      <c r="C145" s="59"/>
    </row>
    <row r="146" spans="2:3" x14ac:dyDescent="0.35">
      <c r="B146" s="59"/>
      <c r="C146" s="59"/>
    </row>
    <row r="147" spans="2:3" x14ac:dyDescent="0.35">
      <c r="B147" s="59"/>
    </row>
    <row r="148" spans="2:3" x14ac:dyDescent="0.35">
      <c r="B148" s="59"/>
    </row>
    <row r="149" spans="2:3" x14ac:dyDescent="0.35">
      <c r="B149" s="59"/>
    </row>
    <row r="150" spans="2:3" x14ac:dyDescent="0.35">
      <c r="B150" s="59"/>
    </row>
    <row r="151" spans="2:3" x14ac:dyDescent="0.35">
      <c r="B151" s="59"/>
    </row>
    <row r="152" spans="2:3" x14ac:dyDescent="0.35">
      <c r="B152" s="59"/>
    </row>
    <row r="153" spans="2:3" x14ac:dyDescent="0.35">
      <c r="B153" s="59"/>
    </row>
    <row r="154" spans="2:3" x14ac:dyDescent="0.35">
      <c r="B154" s="59"/>
    </row>
    <row r="155" spans="2:3" x14ac:dyDescent="0.35">
      <c r="B155" s="59"/>
    </row>
    <row r="156" spans="2:3" x14ac:dyDescent="0.35">
      <c r="B156" s="59"/>
    </row>
    <row r="157" spans="2:3" x14ac:dyDescent="0.35">
      <c r="B157" s="59"/>
    </row>
    <row r="158" spans="2:3" x14ac:dyDescent="0.35">
      <c r="B158" s="59"/>
    </row>
    <row r="159" spans="2:3" x14ac:dyDescent="0.35">
      <c r="B159" s="59"/>
    </row>
    <row r="160" spans="2:3" x14ac:dyDescent="0.35">
      <c r="B160" s="59"/>
    </row>
    <row r="161" spans="1:3" x14ac:dyDescent="0.35">
      <c r="B161" s="59"/>
    </row>
    <row r="162" spans="1:3" x14ac:dyDescent="0.35">
      <c r="B162" s="59"/>
    </row>
    <row r="163" spans="1:3" x14ac:dyDescent="0.35">
      <c r="A163" s="59"/>
      <c r="B163" s="59"/>
      <c r="C163" s="59"/>
    </row>
    <row r="164" spans="1:3" x14ac:dyDescent="0.35">
      <c r="A164" s="59"/>
      <c r="B164" s="59"/>
      <c r="C164" s="59"/>
    </row>
    <row r="165" spans="1:3" x14ac:dyDescent="0.35">
      <c r="A165" s="59"/>
      <c r="B165" s="59"/>
      <c r="C165" s="59"/>
    </row>
    <row r="166" spans="1:3" x14ac:dyDescent="0.35">
      <c r="A166" s="59"/>
      <c r="B166" s="59"/>
      <c r="C166" s="59"/>
    </row>
    <row r="167" spans="1:3" x14ac:dyDescent="0.35">
      <c r="A167" s="59"/>
      <c r="B167" s="59"/>
      <c r="C167" s="59"/>
    </row>
    <row r="168" spans="1:3" x14ac:dyDescent="0.35">
      <c r="A168" s="59"/>
      <c r="B168" s="59"/>
      <c r="C168" s="59"/>
    </row>
    <row r="169" spans="1:3" x14ac:dyDescent="0.35">
      <c r="A169" s="59"/>
      <c r="B169" s="59"/>
      <c r="C169" s="59"/>
    </row>
    <row r="170" spans="1:3" x14ac:dyDescent="0.35">
      <c r="A170" s="59"/>
      <c r="B170" s="59"/>
      <c r="C170" s="59"/>
    </row>
    <row r="171" spans="1:3" x14ac:dyDescent="0.35">
      <c r="A171" s="59"/>
      <c r="B171" s="59"/>
      <c r="C171" s="59"/>
    </row>
    <row r="172" spans="1:3" x14ac:dyDescent="0.35">
      <c r="A172" s="59"/>
      <c r="B172" s="59"/>
      <c r="C172" s="59"/>
    </row>
    <row r="173" spans="1:3" x14ac:dyDescent="0.35">
      <c r="A173" s="59"/>
      <c r="B173" s="59"/>
      <c r="C173" s="59"/>
    </row>
    <row r="174" spans="1:3" x14ac:dyDescent="0.35">
      <c r="A174" s="59"/>
      <c r="B174" s="59"/>
      <c r="C174" s="59"/>
    </row>
    <row r="175" spans="1:3" x14ac:dyDescent="0.35">
      <c r="A175" s="59"/>
      <c r="B175" s="59"/>
      <c r="C175" s="59"/>
    </row>
    <row r="176" spans="1:3" x14ac:dyDescent="0.35">
      <c r="A176" s="59"/>
      <c r="B176" s="59"/>
      <c r="C176" s="59"/>
    </row>
    <row r="177" spans="1:3" x14ac:dyDescent="0.35">
      <c r="A177" s="59"/>
      <c r="B177" s="59"/>
      <c r="C177" s="59"/>
    </row>
    <row r="178" spans="1:3" x14ac:dyDescent="0.35">
      <c r="A178" s="59"/>
      <c r="B178" s="59"/>
      <c r="C178" s="59"/>
    </row>
    <row r="179" spans="1:3" x14ac:dyDescent="0.35">
      <c r="A179" s="59"/>
      <c r="B179" s="59"/>
      <c r="C179" s="59"/>
    </row>
    <row r="180" spans="1:3" x14ac:dyDescent="0.35">
      <c r="A180" s="59"/>
      <c r="B180" s="59"/>
      <c r="C180" s="59"/>
    </row>
    <row r="181" spans="1:3" x14ac:dyDescent="0.35">
      <c r="A181" s="59"/>
      <c r="B181" s="59"/>
      <c r="C181" s="59"/>
    </row>
    <row r="182" spans="1:3" x14ac:dyDescent="0.35">
      <c r="A182" s="59"/>
      <c r="B182" s="59"/>
      <c r="C182" s="59"/>
    </row>
    <row r="183" spans="1:3" x14ac:dyDescent="0.35">
      <c r="A183" s="59"/>
      <c r="B183" s="59"/>
      <c r="C183" s="59"/>
    </row>
    <row r="184" spans="1:3" x14ac:dyDescent="0.35">
      <c r="A184" s="59"/>
      <c r="B184" s="59"/>
      <c r="C184" s="59"/>
    </row>
    <row r="185" spans="1:3" x14ac:dyDescent="0.35">
      <c r="A185" s="59"/>
      <c r="B185" s="59"/>
      <c r="C185" s="59"/>
    </row>
    <row r="186" spans="1:3" x14ac:dyDescent="0.35">
      <c r="A186" s="59"/>
      <c r="B186" s="59"/>
      <c r="C186" s="59"/>
    </row>
    <row r="187" spans="1:3" x14ac:dyDescent="0.35">
      <c r="A187" s="59"/>
      <c r="B187" s="59"/>
      <c r="C187" s="59"/>
    </row>
    <row r="188" spans="1:3" x14ac:dyDescent="0.35">
      <c r="A188" s="59"/>
      <c r="B188" s="59"/>
      <c r="C188" s="59"/>
    </row>
    <row r="189" spans="1:3" x14ac:dyDescent="0.35">
      <c r="A189" s="59"/>
      <c r="B189" s="59"/>
      <c r="C189" s="59"/>
    </row>
    <row r="190" spans="1:3" x14ac:dyDescent="0.35">
      <c r="A190" s="59"/>
      <c r="B190" s="59"/>
      <c r="C190" s="59"/>
    </row>
    <row r="191" spans="1:3" x14ac:dyDescent="0.35">
      <c r="A191" s="59"/>
      <c r="B191" s="59"/>
      <c r="C191" s="59"/>
    </row>
    <row r="192" spans="1:3" x14ac:dyDescent="0.35">
      <c r="A192" s="59"/>
      <c r="B192" s="59"/>
      <c r="C192" s="59"/>
    </row>
    <row r="193" spans="1:3" x14ac:dyDescent="0.35">
      <c r="A193" s="59"/>
      <c r="B193" s="59"/>
      <c r="C193" s="59"/>
    </row>
    <row r="194" spans="1:3" x14ac:dyDescent="0.35">
      <c r="A194" s="59"/>
      <c r="B194" s="59"/>
      <c r="C194" s="59"/>
    </row>
    <row r="195" spans="1:3" x14ac:dyDescent="0.35">
      <c r="A195" s="59"/>
      <c r="B195" s="59"/>
      <c r="C195" s="59"/>
    </row>
    <row r="196" spans="1:3" x14ac:dyDescent="0.35">
      <c r="A196" s="59"/>
      <c r="B196" s="59"/>
      <c r="C196" s="59"/>
    </row>
    <row r="197" spans="1:3" x14ac:dyDescent="0.35">
      <c r="A197" s="59"/>
      <c r="B197" s="59"/>
      <c r="C197" s="59"/>
    </row>
    <row r="198" spans="1:3" x14ac:dyDescent="0.35">
      <c r="A198" s="59"/>
      <c r="B198" s="59"/>
      <c r="C198" s="59"/>
    </row>
    <row r="199" spans="1:3" x14ac:dyDescent="0.35">
      <c r="A199" s="59"/>
      <c r="B199" s="59"/>
      <c r="C199" s="59"/>
    </row>
    <row r="200" spans="1:3" x14ac:dyDescent="0.35">
      <c r="A200" s="59"/>
      <c r="B200" s="59"/>
      <c r="C200" s="59"/>
    </row>
    <row r="201" spans="1:3" x14ac:dyDescent="0.35">
      <c r="A201" s="59"/>
      <c r="B201" s="59"/>
      <c r="C201" s="59"/>
    </row>
    <row r="202" spans="1:3" x14ac:dyDescent="0.35">
      <c r="A202" s="59"/>
      <c r="B202" s="59"/>
      <c r="C202" s="59"/>
    </row>
    <row r="203" spans="1:3" x14ac:dyDescent="0.35">
      <c r="A203" s="59"/>
      <c r="B203" s="59"/>
      <c r="C203" s="59"/>
    </row>
    <row r="204" spans="1:3" x14ac:dyDescent="0.35">
      <c r="A204" s="59"/>
      <c r="B204" s="59"/>
      <c r="C204" s="59"/>
    </row>
    <row r="205" spans="1:3" x14ac:dyDescent="0.35">
      <c r="A205" s="59"/>
      <c r="B205" s="59"/>
      <c r="C205" s="59"/>
    </row>
    <row r="206" spans="1:3" x14ac:dyDescent="0.35">
      <c r="A206" s="59"/>
      <c r="B206" s="59"/>
      <c r="C206" s="59"/>
    </row>
    <row r="207" spans="1:3" x14ac:dyDescent="0.35">
      <c r="A207" s="59"/>
      <c r="B207" s="59"/>
      <c r="C207" s="59"/>
    </row>
    <row r="208" spans="1:3" x14ac:dyDescent="0.35">
      <c r="A208" s="59"/>
      <c r="B208" s="59"/>
      <c r="C208" s="59"/>
    </row>
    <row r="209" spans="1:3" x14ac:dyDescent="0.35">
      <c r="A209" s="59"/>
      <c r="B209" s="59"/>
      <c r="C209" s="59"/>
    </row>
    <row r="210" spans="1:3" x14ac:dyDescent="0.35">
      <c r="A210" s="59"/>
      <c r="B210" s="59"/>
      <c r="C210" s="59"/>
    </row>
    <row r="211" spans="1:3" x14ac:dyDescent="0.35">
      <c r="B211" s="59"/>
      <c r="C211" s="59"/>
    </row>
    <row r="212" spans="1:3" x14ac:dyDescent="0.35">
      <c r="B212" s="59"/>
      <c r="C212" s="59"/>
    </row>
    <row r="213" spans="1:3" x14ac:dyDescent="0.35">
      <c r="B213" s="59"/>
      <c r="C213" s="59"/>
    </row>
    <row r="214" spans="1:3" x14ac:dyDescent="0.35">
      <c r="B214" s="59"/>
      <c r="C214" s="59"/>
    </row>
    <row r="215" spans="1:3" x14ac:dyDescent="0.35">
      <c r="B215" s="59"/>
      <c r="C215" s="59"/>
    </row>
    <row r="216" spans="1:3" x14ac:dyDescent="0.35">
      <c r="B216" s="59"/>
      <c r="C216" s="59"/>
    </row>
    <row r="217" spans="1:3" x14ac:dyDescent="0.35">
      <c r="B217" s="59"/>
      <c r="C217" s="59"/>
    </row>
    <row r="218" spans="1:3" x14ac:dyDescent="0.35">
      <c r="B218" s="59"/>
      <c r="C218" s="59"/>
    </row>
    <row r="219" spans="1:3" x14ac:dyDescent="0.35">
      <c r="B219" s="59"/>
      <c r="C219" s="59"/>
    </row>
    <row r="220" spans="1:3" x14ac:dyDescent="0.35">
      <c r="B220" s="59"/>
      <c r="C220" s="59"/>
    </row>
    <row r="221" spans="1:3" x14ac:dyDescent="0.35">
      <c r="B221" s="59"/>
      <c r="C221" s="59"/>
    </row>
    <row r="222" spans="1:3" x14ac:dyDescent="0.35">
      <c r="B222" s="59"/>
      <c r="C222" s="59"/>
    </row>
    <row r="223" spans="1:3" x14ac:dyDescent="0.35">
      <c r="B223" s="59"/>
      <c r="C223" s="59"/>
    </row>
    <row r="224" spans="1:3" x14ac:dyDescent="0.35">
      <c r="B224" s="59"/>
      <c r="C224" s="59"/>
    </row>
    <row r="225" spans="1:3" x14ac:dyDescent="0.35">
      <c r="B225" s="59"/>
      <c r="C225" s="59"/>
    </row>
    <row r="226" spans="1:3" x14ac:dyDescent="0.35">
      <c r="B226" s="59"/>
      <c r="C226" s="59"/>
    </row>
    <row r="227" spans="1:3" x14ac:dyDescent="0.35">
      <c r="A227" s="59"/>
      <c r="B227" s="59"/>
    </row>
    <row r="228" spans="1:3" x14ac:dyDescent="0.35">
      <c r="A228" s="59"/>
      <c r="B228" s="59"/>
    </row>
    <row r="229" spans="1:3" x14ac:dyDescent="0.35">
      <c r="A229" s="59"/>
      <c r="B229" s="59"/>
    </row>
    <row r="230" spans="1:3" x14ac:dyDescent="0.35">
      <c r="A230" s="59"/>
      <c r="B230" s="59"/>
    </row>
    <row r="231" spans="1:3" x14ac:dyDescent="0.35">
      <c r="A231" s="59"/>
      <c r="B231" s="59"/>
    </row>
    <row r="232" spans="1:3" x14ac:dyDescent="0.35">
      <c r="A232" s="59"/>
      <c r="B232" s="59"/>
    </row>
    <row r="233" spans="1:3" x14ac:dyDescent="0.35">
      <c r="A233" s="59"/>
      <c r="B233" s="59"/>
    </row>
    <row r="234" spans="1:3" x14ac:dyDescent="0.35">
      <c r="A234" s="59"/>
      <c r="B234" s="59"/>
    </row>
    <row r="235" spans="1:3" x14ac:dyDescent="0.35">
      <c r="A235" s="59"/>
      <c r="B235" s="59"/>
    </row>
    <row r="236" spans="1:3" x14ac:dyDescent="0.35">
      <c r="A236" s="59"/>
      <c r="B236" s="59"/>
    </row>
    <row r="237" spans="1:3" x14ac:dyDescent="0.35">
      <c r="A237" s="59"/>
      <c r="B237" s="59"/>
    </row>
    <row r="238" spans="1:3" x14ac:dyDescent="0.35">
      <c r="A238" s="59"/>
      <c r="B238" s="59"/>
    </row>
    <row r="239" spans="1:3" x14ac:dyDescent="0.35">
      <c r="A239" s="59"/>
      <c r="B239" s="59"/>
    </row>
    <row r="240" spans="1:3" x14ac:dyDescent="0.35">
      <c r="A240" s="59"/>
      <c r="B240" s="59"/>
    </row>
    <row r="241" spans="1:3" x14ac:dyDescent="0.35">
      <c r="A241" s="59"/>
      <c r="B241" s="59"/>
    </row>
    <row r="242" spans="1:3" x14ac:dyDescent="0.35">
      <c r="A242" s="59"/>
      <c r="B242" s="59"/>
    </row>
    <row r="243" spans="1:3" x14ac:dyDescent="0.35">
      <c r="A243" s="59"/>
      <c r="B243" s="59"/>
      <c r="C243" s="59"/>
    </row>
    <row r="244" spans="1:3" x14ac:dyDescent="0.35">
      <c r="A244" s="59"/>
      <c r="B244" s="59"/>
      <c r="C244" s="59"/>
    </row>
    <row r="245" spans="1:3" x14ac:dyDescent="0.35">
      <c r="A245" s="59"/>
      <c r="B245" s="59"/>
      <c r="C245" s="59"/>
    </row>
    <row r="246" spans="1:3" x14ac:dyDescent="0.35">
      <c r="A246" s="59"/>
      <c r="B246" s="59"/>
      <c r="C246" s="59"/>
    </row>
    <row r="247" spans="1:3" x14ac:dyDescent="0.35">
      <c r="A247" s="59"/>
      <c r="B247" s="59"/>
      <c r="C247" s="59"/>
    </row>
    <row r="248" spans="1:3" x14ac:dyDescent="0.35">
      <c r="A248" s="59"/>
      <c r="B248" s="59"/>
      <c r="C248" s="59"/>
    </row>
    <row r="249" spans="1:3" x14ac:dyDescent="0.35">
      <c r="A249" s="59"/>
      <c r="B249" s="59"/>
      <c r="C249" s="59"/>
    </row>
    <row r="250" spans="1:3" x14ac:dyDescent="0.35">
      <c r="A250" s="59"/>
      <c r="B250" s="59"/>
      <c r="C250" s="59"/>
    </row>
    <row r="251" spans="1:3" x14ac:dyDescent="0.35">
      <c r="A251" s="59"/>
      <c r="B251" s="59"/>
      <c r="C251" s="59"/>
    </row>
    <row r="252" spans="1:3" x14ac:dyDescent="0.35">
      <c r="A252" s="59"/>
      <c r="B252" s="59"/>
      <c r="C252" s="59"/>
    </row>
    <row r="253" spans="1:3" x14ac:dyDescent="0.35">
      <c r="A253" s="59"/>
      <c r="B253" s="59"/>
      <c r="C253" s="59"/>
    </row>
    <row r="254" spans="1:3" x14ac:dyDescent="0.35">
      <c r="A254" s="59"/>
      <c r="B254" s="59"/>
      <c r="C254" s="59"/>
    </row>
    <row r="255" spans="1:3" x14ac:dyDescent="0.35">
      <c r="A255" s="59"/>
      <c r="B255" s="59"/>
      <c r="C255" s="59"/>
    </row>
    <row r="256" spans="1:3" x14ac:dyDescent="0.35">
      <c r="A256" s="59"/>
      <c r="B256" s="59"/>
      <c r="C256" s="59"/>
    </row>
    <row r="257" spans="1:3" x14ac:dyDescent="0.35">
      <c r="A257" s="59"/>
      <c r="B257" s="59"/>
      <c r="C257" s="59"/>
    </row>
    <row r="258" spans="1:3" x14ac:dyDescent="0.35">
      <c r="A258" s="59"/>
      <c r="B258" s="59"/>
      <c r="C258" s="59"/>
    </row>
    <row r="259" spans="1:3" x14ac:dyDescent="0.35">
      <c r="A259" s="59"/>
      <c r="B259" s="59"/>
      <c r="C259" s="59"/>
    </row>
    <row r="260" spans="1:3" x14ac:dyDescent="0.35">
      <c r="A260" s="59"/>
      <c r="B260" s="59"/>
      <c r="C260" s="59"/>
    </row>
    <row r="261" spans="1:3" x14ac:dyDescent="0.35">
      <c r="A261" s="59"/>
      <c r="B261" s="59"/>
      <c r="C261" s="59"/>
    </row>
    <row r="262" spans="1:3" x14ac:dyDescent="0.35">
      <c r="A262" s="59"/>
      <c r="B262" s="59"/>
      <c r="C262" s="59"/>
    </row>
    <row r="263" spans="1:3" x14ac:dyDescent="0.35">
      <c r="A263" s="59"/>
      <c r="B263" s="59"/>
      <c r="C263" s="59"/>
    </row>
    <row r="264" spans="1:3" x14ac:dyDescent="0.35">
      <c r="A264" s="59"/>
      <c r="B264" s="59"/>
      <c r="C264" s="59"/>
    </row>
    <row r="265" spans="1:3" x14ac:dyDescent="0.35">
      <c r="A265" s="59"/>
      <c r="B265" s="59"/>
      <c r="C265" s="59"/>
    </row>
    <row r="266" spans="1:3" x14ac:dyDescent="0.35">
      <c r="A266" s="59"/>
      <c r="B266" s="59"/>
      <c r="C266" s="59"/>
    </row>
    <row r="267" spans="1:3" x14ac:dyDescent="0.35">
      <c r="A267" s="59"/>
      <c r="B267" s="59"/>
      <c r="C267" s="59"/>
    </row>
    <row r="268" spans="1:3" x14ac:dyDescent="0.35">
      <c r="A268" s="59"/>
      <c r="B268" s="59"/>
      <c r="C268" s="59"/>
    </row>
    <row r="269" spans="1:3" x14ac:dyDescent="0.35">
      <c r="A269" s="59"/>
      <c r="B269" s="59"/>
      <c r="C269" s="59"/>
    </row>
    <row r="270" spans="1:3" x14ac:dyDescent="0.35">
      <c r="A270" s="59"/>
      <c r="B270" s="59"/>
      <c r="C270" s="59"/>
    </row>
    <row r="271" spans="1:3" x14ac:dyDescent="0.35">
      <c r="A271" s="59"/>
      <c r="B271" s="59"/>
      <c r="C271" s="59"/>
    </row>
    <row r="272" spans="1:3" x14ac:dyDescent="0.35">
      <c r="A272" s="59"/>
      <c r="B272" s="59"/>
      <c r="C272" s="59"/>
    </row>
    <row r="273" spans="1:3" x14ac:dyDescent="0.35">
      <c r="A273" s="59"/>
      <c r="B273" s="59"/>
      <c r="C273" s="59"/>
    </row>
    <row r="274" spans="1:3" x14ac:dyDescent="0.35">
      <c r="A274" s="59"/>
      <c r="B274" s="59"/>
      <c r="C274" s="59"/>
    </row>
    <row r="275" spans="1:3" x14ac:dyDescent="0.35">
      <c r="B275" s="59"/>
      <c r="C275" s="59"/>
    </row>
    <row r="276" spans="1:3" x14ac:dyDescent="0.35">
      <c r="B276" s="59"/>
      <c r="C276" s="59"/>
    </row>
    <row r="277" spans="1:3" x14ac:dyDescent="0.35">
      <c r="B277" s="59"/>
      <c r="C277" s="59"/>
    </row>
    <row r="278" spans="1:3" x14ac:dyDescent="0.35">
      <c r="B278" s="59"/>
      <c r="C278" s="59"/>
    </row>
    <row r="279" spans="1:3" x14ac:dyDescent="0.35">
      <c r="B279" s="59"/>
      <c r="C279" s="59"/>
    </row>
    <row r="280" spans="1:3" x14ac:dyDescent="0.35">
      <c r="B280" s="59"/>
      <c r="C280" s="59"/>
    </row>
    <row r="281" spans="1:3" x14ac:dyDescent="0.35">
      <c r="B281" s="59"/>
      <c r="C281" s="59"/>
    </row>
    <row r="282" spans="1:3" x14ac:dyDescent="0.35">
      <c r="B282" s="59"/>
      <c r="C282" s="59"/>
    </row>
    <row r="283" spans="1:3" x14ac:dyDescent="0.35">
      <c r="B283" s="59"/>
      <c r="C283" s="59"/>
    </row>
    <row r="284" spans="1:3" x14ac:dyDescent="0.35">
      <c r="B284" s="59"/>
      <c r="C284" s="59"/>
    </row>
    <row r="285" spans="1:3" x14ac:dyDescent="0.35">
      <c r="B285" s="59"/>
      <c r="C285" s="59"/>
    </row>
    <row r="286" spans="1:3" x14ac:dyDescent="0.35">
      <c r="B286" s="59"/>
      <c r="C286" s="59"/>
    </row>
    <row r="287" spans="1:3" x14ac:dyDescent="0.35">
      <c r="B287" s="59"/>
      <c r="C287" s="59"/>
    </row>
    <row r="288" spans="1:3" x14ac:dyDescent="0.35">
      <c r="B288" s="59"/>
      <c r="C288" s="59"/>
    </row>
    <row r="289" spans="1:3" x14ac:dyDescent="0.35">
      <c r="B289" s="59"/>
      <c r="C289" s="59"/>
    </row>
    <row r="290" spans="1:3" x14ac:dyDescent="0.35">
      <c r="B290" s="59"/>
      <c r="C290" s="59"/>
    </row>
    <row r="291" spans="1:3" x14ac:dyDescent="0.35">
      <c r="A291" s="59"/>
      <c r="B291" s="59"/>
      <c r="C291" s="59"/>
    </row>
    <row r="292" spans="1:3" x14ac:dyDescent="0.35">
      <c r="A292" s="59"/>
      <c r="B292" s="59"/>
      <c r="C292" s="59"/>
    </row>
    <row r="293" spans="1:3" x14ac:dyDescent="0.35">
      <c r="A293" s="59"/>
      <c r="B293" s="59"/>
      <c r="C293" s="59"/>
    </row>
    <row r="294" spans="1:3" x14ac:dyDescent="0.35">
      <c r="A294" s="59"/>
      <c r="B294" s="59"/>
      <c r="C294" s="59"/>
    </row>
    <row r="295" spans="1:3" x14ac:dyDescent="0.35">
      <c r="A295" s="59"/>
      <c r="B295" s="59"/>
      <c r="C295" s="59"/>
    </row>
    <row r="296" spans="1:3" x14ac:dyDescent="0.35">
      <c r="A296" s="59"/>
      <c r="B296" s="59"/>
      <c r="C296" s="59"/>
    </row>
    <row r="297" spans="1:3" x14ac:dyDescent="0.35">
      <c r="A297" s="59"/>
      <c r="B297" s="59"/>
      <c r="C297" s="59"/>
    </row>
    <row r="298" spans="1:3" x14ac:dyDescent="0.35">
      <c r="A298" s="59"/>
      <c r="B298" s="59"/>
      <c r="C298" s="59"/>
    </row>
    <row r="299" spans="1:3" x14ac:dyDescent="0.35">
      <c r="A299" s="59"/>
      <c r="B299" s="59"/>
      <c r="C299" s="59"/>
    </row>
    <row r="300" spans="1:3" x14ac:dyDescent="0.35">
      <c r="A300" s="59"/>
      <c r="B300" s="59"/>
      <c r="C300" s="59"/>
    </row>
    <row r="301" spans="1:3" x14ac:dyDescent="0.35">
      <c r="A301" s="59"/>
      <c r="B301" s="59"/>
      <c r="C301" s="59"/>
    </row>
    <row r="302" spans="1:3" x14ac:dyDescent="0.35">
      <c r="A302" s="59"/>
      <c r="B302" s="59"/>
      <c r="C302" s="59"/>
    </row>
    <row r="303" spans="1:3" x14ac:dyDescent="0.35">
      <c r="A303" s="59"/>
      <c r="B303" s="59"/>
      <c r="C303" s="59"/>
    </row>
    <row r="304" spans="1:3" x14ac:dyDescent="0.35">
      <c r="A304" s="59"/>
      <c r="B304" s="59"/>
      <c r="C304" s="59"/>
    </row>
    <row r="305" spans="1:3" x14ac:dyDescent="0.35">
      <c r="A305" s="59"/>
      <c r="B305" s="59"/>
      <c r="C305" s="59"/>
    </row>
    <row r="306" spans="1:3" x14ac:dyDescent="0.35">
      <c r="A306" s="59"/>
      <c r="B306" s="59"/>
      <c r="C306" s="59"/>
    </row>
    <row r="307" spans="1:3" x14ac:dyDescent="0.35">
      <c r="A307" s="59"/>
      <c r="B307" s="59"/>
    </row>
    <row r="308" spans="1:3" x14ac:dyDescent="0.35">
      <c r="A308" s="59"/>
      <c r="B308" s="59"/>
    </row>
    <row r="309" spans="1:3" x14ac:dyDescent="0.35">
      <c r="A309" s="59"/>
      <c r="B309" s="59"/>
    </row>
    <row r="310" spans="1:3" x14ac:dyDescent="0.35">
      <c r="A310" s="59"/>
      <c r="B310" s="59"/>
    </row>
    <row r="311" spans="1:3" x14ac:dyDescent="0.35">
      <c r="A311" s="59"/>
      <c r="B311" s="59"/>
    </row>
    <row r="312" spans="1:3" x14ac:dyDescent="0.35">
      <c r="A312" s="59"/>
      <c r="B312" s="59"/>
    </row>
    <row r="313" spans="1:3" x14ac:dyDescent="0.35">
      <c r="A313" s="59"/>
      <c r="B313" s="59"/>
    </row>
    <row r="314" spans="1:3" x14ac:dyDescent="0.35">
      <c r="A314" s="59"/>
      <c r="B314" s="59"/>
    </row>
    <row r="315" spans="1:3" x14ac:dyDescent="0.35">
      <c r="A315" s="59"/>
      <c r="B315" s="59"/>
    </row>
    <row r="316" spans="1:3" x14ac:dyDescent="0.35">
      <c r="A316" s="59"/>
      <c r="B316" s="59"/>
    </row>
    <row r="317" spans="1:3" x14ac:dyDescent="0.35">
      <c r="A317" s="59"/>
      <c r="B317" s="59"/>
    </row>
    <row r="318" spans="1:3" x14ac:dyDescent="0.35">
      <c r="A318" s="59"/>
      <c r="B318" s="59"/>
    </row>
    <row r="319" spans="1:3" x14ac:dyDescent="0.35">
      <c r="A319" s="59"/>
      <c r="B319" s="59"/>
    </row>
    <row r="320" spans="1:3" x14ac:dyDescent="0.35">
      <c r="A320" s="59"/>
      <c r="B320" s="59"/>
    </row>
    <row r="321" spans="1:3" x14ac:dyDescent="0.35">
      <c r="A321" s="59"/>
      <c r="B321" s="59"/>
    </row>
    <row r="322" spans="1:3" x14ac:dyDescent="0.35">
      <c r="A322" s="59"/>
      <c r="B322" s="59"/>
    </row>
    <row r="323" spans="1:3" x14ac:dyDescent="0.35">
      <c r="A323" s="59"/>
      <c r="B323" s="59"/>
      <c r="C323" s="59"/>
    </row>
    <row r="324" spans="1:3" x14ac:dyDescent="0.35">
      <c r="A324" s="59"/>
      <c r="B324" s="59"/>
      <c r="C324" s="59"/>
    </row>
    <row r="325" spans="1:3" x14ac:dyDescent="0.35">
      <c r="A325" s="59"/>
      <c r="B325" s="59"/>
      <c r="C325" s="59"/>
    </row>
    <row r="326" spans="1:3" x14ac:dyDescent="0.35">
      <c r="A326" s="59"/>
      <c r="B326" s="59"/>
      <c r="C326" s="59"/>
    </row>
    <row r="327" spans="1:3" x14ac:dyDescent="0.35">
      <c r="A327" s="59"/>
      <c r="B327" s="59"/>
      <c r="C327" s="59"/>
    </row>
    <row r="328" spans="1:3" x14ac:dyDescent="0.35">
      <c r="A328" s="59"/>
      <c r="B328" s="59"/>
      <c r="C328" s="59"/>
    </row>
    <row r="329" spans="1:3" x14ac:dyDescent="0.35">
      <c r="A329" s="59"/>
      <c r="B329" s="59"/>
      <c r="C329" s="59"/>
    </row>
    <row r="330" spans="1:3" x14ac:dyDescent="0.35">
      <c r="A330" s="59"/>
      <c r="B330" s="59"/>
      <c r="C330" s="59"/>
    </row>
    <row r="331" spans="1:3" x14ac:dyDescent="0.35">
      <c r="A331" s="59"/>
      <c r="B331" s="59"/>
      <c r="C331" s="59"/>
    </row>
    <row r="332" spans="1:3" x14ac:dyDescent="0.35">
      <c r="A332" s="59"/>
      <c r="B332" s="59"/>
      <c r="C332" s="59"/>
    </row>
    <row r="333" spans="1:3" x14ac:dyDescent="0.35">
      <c r="A333" s="59"/>
      <c r="B333" s="59"/>
      <c r="C333" s="59"/>
    </row>
    <row r="334" spans="1:3" x14ac:dyDescent="0.35">
      <c r="A334" s="59"/>
      <c r="B334" s="59"/>
      <c r="C334" s="59"/>
    </row>
    <row r="335" spans="1:3" x14ac:dyDescent="0.35">
      <c r="A335" s="59"/>
      <c r="B335" s="59"/>
      <c r="C335" s="59"/>
    </row>
    <row r="336" spans="1:3" x14ac:dyDescent="0.35">
      <c r="A336" s="59"/>
      <c r="B336" s="59"/>
      <c r="C336" s="59"/>
    </row>
    <row r="337" spans="1:3" x14ac:dyDescent="0.35">
      <c r="A337" s="59"/>
      <c r="B337" s="59"/>
      <c r="C337" s="59"/>
    </row>
    <row r="338" spans="1:3" x14ac:dyDescent="0.35">
      <c r="A338" s="59"/>
      <c r="B338" s="59"/>
      <c r="C338" s="59"/>
    </row>
    <row r="339" spans="1:3" x14ac:dyDescent="0.35">
      <c r="B339" s="59"/>
    </row>
    <row r="340" spans="1:3" x14ac:dyDescent="0.35">
      <c r="B340" s="59"/>
    </row>
    <row r="341" spans="1:3" x14ac:dyDescent="0.35">
      <c r="B341" s="59"/>
    </row>
    <row r="342" spans="1:3" x14ac:dyDescent="0.35">
      <c r="B342" s="59"/>
    </row>
    <row r="343" spans="1:3" x14ac:dyDescent="0.35">
      <c r="B343" s="59"/>
    </row>
    <row r="344" spans="1:3" x14ac:dyDescent="0.35">
      <c r="B344" s="59"/>
    </row>
    <row r="345" spans="1:3" x14ac:dyDescent="0.35">
      <c r="B345" s="59"/>
    </row>
    <row r="346" spans="1:3" x14ac:dyDescent="0.35">
      <c r="B346" s="59"/>
    </row>
    <row r="347" spans="1:3" x14ac:dyDescent="0.35">
      <c r="B347" s="59"/>
    </row>
    <row r="348" spans="1:3" x14ac:dyDescent="0.35">
      <c r="B348" s="59"/>
    </row>
    <row r="349" spans="1:3" x14ac:dyDescent="0.35">
      <c r="B349" s="59"/>
    </row>
    <row r="350" spans="1:3" x14ac:dyDescent="0.35">
      <c r="B350" s="59"/>
    </row>
    <row r="351" spans="1:3" x14ac:dyDescent="0.35">
      <c r="B351" s="59"/>
    </row>
    <row r="352" spans="1:3" x14ac:dyDescent="0.35">
      <c r="B352" s="59"/>
    </row>
    <row r="353" spans="1:2" x14ac:dyDescent="0.35">
      <c r="B353" s="59"/>
    </row>
    <row r="354" spans="1:2" x14ac:dyDescent="0.35">
      <c r="B354" s="59"/>
    </row>
    <row r="355" spans="1:2" x14ac:dyDescent="0.35">
      <c r="A355" s="59"/>
      <c r="B355" s="59"/>
    </row>
    <row r="356" spans="1:2" x14ac:dyDescent="0.35">
      <c r="A356" s="59"/>
      <c r="B356" s="59"/>
    </row>
    <row r="357" spans="1:2" x14ac:dyDescent="0.35">
      <c r="A357" s="59"/>
      <c r="B357" s="59"/>
    </row>
    <row r="358" spans="1:2" x14ac:dyDescent="0.35">
      <c r="A358" s="59"/>
      <c r="B358" s="59"/>
    </row>
    <row r="359" spans="1:2" x14ac:dyDescent="0.35">
      <c r="A359" s="59"/>
      <c r="B359" s="59"/>
    </row>
    <row r="360" spans="1:2" x14ac:dyDescent="0.35">
      <c r="A360" s="59"/>
      <c r="B360" s="59"/>
    </row>
    <row r="361" spans="1:2" x14ac:dyDescent="0.35">
      <c r="A361" s="59"/>
      <c r="B361" s="59"/>
    </row>
    <row r="362" spans="1:2" x14ac:dyDescent="0.35">
      <c r="A362" s="59"/>
      <c r="B362" s="59"/>
    </row>
    <row r="363" spans="1:2" x14ac:dyDescent="0.35">
      <c r="A363" s="59"/>
      <c r="B363" s="59"/>
    </row>
    <row r="364" spans="1:2" x14ac:dyDescent="0.35">
      <c r="A364" s="59"/>
      <c r="B364" s="59"/>
    </row>
    <row r="365" spans="1:2" x14ac:dyDescent="0.35">
      <c r="A365" s="59"/>
      <c r="B365" s="59"/>
    </row>
    <row r="366" spans="1:2" x14ac:dyDescent="0.35">
      <c r="A366" s="59"/>
      <c r="B366" s="59"/>
    </row>
    <row r="367" spans="1:2" x14ac:dyDescent="0.35">
      <c r="A367" s="59"/>
      <c r="B367" s="59"/>
    </row>
    <row r="368" spans="1:2" x14ac:dyDescent="0.35">
      <c r="A368" s="59"/>
      <c r="B368" s="59"/>
    </row>
    <row r="369" spans="1:2" x14ac:dyDescent="0.35">
      <c r="A369" s="59"/>
      <c r="B369" s="59"/>
    </row>
    <row r="370" spans="1:2" x14ac:dyDescent="0.35">
      <c r="A370" s="59"/>
      <c r="B370" s="59"/>
    </row>
    <row r="371" spans="1:2" x14ac:dyDescent="0.35">
      <c r="A371" s="59"/>
      <c r="B371" s="59"/>
    </row>
    <row r="372" spans="1:2" x14ac:dyDescent="0.35">
      <c r="A372" s="59"/>
      <c r="B372" s="59"/>
    </row>
    <row r="373" spans="1:2" x14ac:dyDescent="0.35">
      <c r="A373" s="59"/>
      <c r="B373" s="59"/>
    </row>
    <row r="374" spans="1:2" x14ac:dyDescent="0.35">
      <c r="A374" s="59"/>
      <c r="B374" s="59"/>
    </row>
    <row r="375" spans="1:2" x14ac:dyDescent="0.35">
      <c r="A375" s="59"/>
      <c r="B375" s="59"/>
    </row>
    <row r="376" spans="1:2" x14ac:dyDescent="0.35">
      <c r="A376" s="59"/>
      <c r="B376" s="59"/>
    </row>
    <row r="377" spans="1:2" x14ac:dyDescent="0.35">
      <c r="A377" s="59"/>
      <c r="B377" s="59"/>
    </row>
    <row r="378" spans="1:2" x14ac:dyDescent="0.35">
      <c r="A378" s="59"/>
      <c r="B378" s="59"/>
    </row>
    <row r="379" spans="1:2" x14ac:dyDescent="0.35">
      <c r="A379" s="59"/>
      <c r="B379" s="59"/>
    </row>
    <row r="380" spans="1:2" x14ac:dyDescent="0.35">
      <c r="A380" s="59"/>
      <c r="B380" s="59"/>
    </row>
    <row r="381" spans="1:2" x14ac:dyDescent="0.35">
      <c r="A381" s="59"/>
      <c r="B381" s="59"/>
    </row>
    <row r="382" spans="1:2" x14ac:dyDescent="0.35">
      <c r="A382" s="59"/>
      <c r="B382" s="59"/>
    </row>
    <row r="383" spans="1:2" x14ac:dyDescent="0.35">
      <c r="A383" s="59"/>
      <c r="B383" s="59"/>
    </row>
    <row r="384" spans="1:2" x14ac:dyDescent="0.35">
      <c r="A384" s="59"/>
      <c r="B384" s="59"/>
    </row>
    <row r="385" spans="1:3" x14ac:dyDescent="0.35">
      <c r="A385" s="59"/>
      <c r="B385" s="59"/>
    </row>
    <row r="386" spans="1:3" x14ac:dyDescent="0.35">
      <c r="A386" s="59"/>
      <c r="B386" s="59"/>
    </row>
    <row r="387" spans="1:3" x14ac:dyDescent="0.35">
      <c r="B387" s="59"/>
      <c r="C387" s="59"/>
    </row>
    <row r="388" spans="1:3" x14ac:dyDescent="0.35">
      <c r="B388" s="59"/>
      <c r="C388" s="59"/>
    </row>
    <row r="389" spans="1:3" x14ac:dyDescent="0.35">
      <c r="B389" s="59"/>
      <c r="C389" s="59"/>
    </row>
    <row r="390" spans="1:3" x14ac:dyDescent="0.35">
      <c r="B390" s="59"/>
      <c r="C390" s="59"/>
    </row>
    <row r="391" spans="1:3" x14ac:dyDescent="0.35">
      <c r="B391" s="59"/>
      <c r="C391" s="59"/>
    </row>
    <row r="392" spans="1:3" x14ac:dyDescent="0.35">
      <c r="B392" s="59"/>
      <c r="C392" s="59"/>
    </row>
    <row r="393" spans="1:3" x14ac:dyDescent="0.35">
      <c r="B393" s="59"/>
      <c r="C393" s="59"/>
    </row>
    <row r="394" spans="1:3" x14ac:dyDescent="0.35">
      <c r="B394" s="59"/>
      <c r="C394" s="59"/>
    </row>
    <row r="395" spans="1:3" x14ac:dyDescent="0.35">
      <c r="B395" s="59"/>
      <c r="C395" s="59"/>
    </row>
    <row r="396" spans="1:3" x14ac:dyDescent="0.35">
      <c r="B396" s="59"/>
      <c r="C396" s="59"/>
    </row>
    <row r="397" spans="1:3" x14ac:dyDescent="0.35">
      <c r="B397" s="59"/>
      <c r="C397" s="59"/>
    </row>
    <row r="398" spans="1:3" x14ac:dyDescent="0.35">
      <c r="B398" s="59"/>
      <c r="C398" s="59"/>
    </row>
    <row r="399" spans="1:3" x14ac:dyDescent="0.35">
      <c r="B399" s="59"/>
      <c r="C399" s="59"/>
    </row>
    <row r="400" spans="1:3" x14ac:dyDescent="0.35">
      <c r="B400" s="59"/>
      <c r="C400" s="59"/>
    </row>
    <row r="401" spans="2:3" x14ac:dyDescent="0.35">
      <c r="B401" s="59"/>
      <c r="C401" s="59"/>
    </row>
    <row r="402" spans="2:3" x14ac:dyDescent="0.35">
      <c r="B402" s="59"/>
      <c r="C402" s="59"/>
    </row>
    <row r="403" spans="2:3" x14ac:dyDescent="0.35">
      <c r="B403" s="59"/>
    </row>
    <row r="404" spans="2:3" x14ac:dyDescent="0.35">
      <c r="B404" s="59"/>
    </row>
    <row r="405" spans="2:3" x14ac:dyDescent="0.35">
      <c r="B405" s="59"/>
    </row>
    <row r="406" spans="2:3" x14ac:dyDescent="0.35">
      <c r="B406" s="59"/>
    </row>
    <row r="407" spans="2:3" x14ac:dyDescent="0.35">
      <c r="B407" s="59"/>
    </row>
    <row r="408" spans="2:3" x14ac:dyDescent="0.35">
      <c r="B408" s="59"/>
    </row>
    <row r="409" spans="2:3" x14ac:dyDescent="0.35">
      <c r="B409" s="59"/>
    </row>
    <row r="410" spans="2:3" x14ac:dyDescent="0.35">
      <c r="B410" s="59"/>
    </row>
    <row r="411" spans="2:3" x14ac:dyDescent="0.35">
      <c r="B411" s="59"/>
    </row>
    <row r="412" spans="2:3" x14ac:dyDescent="0.35">
      <c r="B412" s="59"/>
    </row>
    <row r="413" spans="2:3" x14ac:dyDescent="0.35">
      <c r="B413" s="59"/>
    </row>
    <row r="414" spans="2:3" x14ac:dyDescent="0.35">
      <c r="B414" s="59"/>
    </row>
    <row r="415" spans="2:3" x14ac:dyDescent="0.35">
      <c r="B415" s="59"/>
    </row>
    <row r="416" spans="2:3" x14ac:dyDescent="0.35">
      <c r="B416" s="59"/>
    </row>
    <row r="417" spans="2:2" x14ac:dyDescent="0.35">
      <c r="B417" s="59"/>
    </row>
    <row r="418" spans="2:2" x14ac:dyDescent="0.35">
      <c r="B418" s="59"/>
    </row>
    <row r="419" spans="2:2" x14ac:dyDescent="0.35">
      <c r="B419" s="59"/>
    </row>
    <row r="420" spans="2:2" x14ac:dyDescent="0.35">
      <c r="B420" s="59"/>
    </row>
    <row r="421" spans="2:2" x14ac:dyDescent="0.35">
      <c r="B421" s="59"/>
    </row>
    <row r="422" spans="2:2" x14ac:dyDescent="0.35">
      <c r="B422" s="59"/>
    </row>
    <row r="423" spans="2:2" x14ac:dyDescent="0.35">
      <c r="B423" s="59"/>
    </row>
    <row r="424" spans="2:2" x14ac:dyDescent="0.35">
      <c r="B424" s="59"/>
    </row>
    <row r="425" spans="2:2" x14ac:dyDescent="0.35">
      <c r="B425" s="59"/>
    </row>
    <row r="426" spans="2:2" x14ac:dyDescent="0.35">
      <c r="B426" s="59"/>
    </row>
    <row r="427" spans="2:2" x14ac:dyDescent="0.35">
      <c r="B427" s="59"/>
    </row>
    <row r="428" spans="2:2" x14ac:dyDescent="0.35">
      <c r="B428" s="59"/>
    </row>
    <row r="429" spans="2:2" x14ac:dyDescent="0.35">
      <c r="B429" s="59"/>
    </row>
    <row r="430" spans="2:2" x14ac:dyDescent="0.35">
      <c r="B430" s="59"/>
    </row>
    <row r="431" spans="2:2" x14ac:dyDescent="0.35">
      <c r="B431" s="59"/>
    </row>
    <row r="432" spans="2:2" x14ac:dyDescent="0.35">
      <c r="B432" s="59"/>
    </row>
    <row r="433" spans="1:2" x14ac:dyDescent="0.35">
      <c r="B433" s="59"/>
    </row>
    <row r="434" spans="1:2" x14ac:dyDescent="0.35">
      <c r="B434" s="59"/>
    </row>
    <row r="435" spans="1:2" x14ac:dyDescent="0.35">
      <c r="A435" s="59"/>
      <c r="B435" s="59"/>
    </row>
    <row r="436" spans="1:2" x14ac:dyDescent="0.35">
      <c r="A436" s="59"/>
      <c r="B436" s="59"/>
    </row>
    <row r="437" spans="1:2" x14ac:dyDescent="0.35">
      <c r="A437" s="59"/>
      <c r="B437" s="59"/>
    </row>
    <row r="438" spans="1:2" x14ac:dyDescent="0.35">
      <c r="A438" s="59"/>
      <c r="B438" s="59"/>
    </row>
    <row r="439" spans="1:2" x14ac:dyDescent="0.35">
      <c r="A439" s="59"/>
      <c r="B439" s="59"/>
    </row>
    <row r="440" spans="1:2" x14ac:dyDescent="0.35">
      <c r="A440" s="59"/>
      <c r="B440" s="59"/>
    </row>
    <row r="441" spans="1:2" x14ac:dyDescent="0.35">
      <c r="A441" s="59"/>
      <c r="B441" s="59"/>
    </row>
    <row r="442" spans="1:2" x14ac:dyDescent="0.35">
      <c r="A442" s="59"/>
      <c r="B442" s="59"/>
    </row>
    <row r="443" spans="1:2" x14ac:dyDescent="0.35">
      <c r="A443" s="59"/>
      <c r="B443" s="59"/>
    </row>
    <row r="444" spans="1:2" x14ac:dyDescent="0.35">
      <c r="A444" s="59"/>
      <c r="B444" s="59"/>
    </row>
    <row r="445" spans="1:2" x14ac:dyDescent="0.35">
      <c r="A445" s="59"/>
      <c r="B445" s="59"/>
    </row>
    <row r="446" spans="1:2" x14ac:dyDescent="0.35">
      <c r="A446" s="59"/>
      <c r="B446" s="59"/>
    </row>
    <row r="447" spans="1:2" x14ac:dyDescent="0.35">
      <c r="A447" s="59"/>
      <c r="B447" s="59"/>
    </row>
    <row r="448" spans="1:2" x14ac:dyDescent="0.35">
      <c r="A448" s="59"/>
      <c r="B448" s="59"/>
    </row>
    <row r="449" spans="1:2" x14ac:dyDescent="0.35">
      <c r="A449" s="59"/>
      <c r="B449" s="59"/>
    </row>
    <row r="450" spans="1:2" x14ac:dyDescent="0.35">
      <c r="A450" s="59"/>
      <c r="B450" s="59"/>
    </row>
    <row r="451" spans="1:2" x14ac:dyDescent="0.35">
      <c r="A451" s="59"/>
      <c r="B451" s="59"/>
    </row>
    <row r="452" spans="1:2" x14ac:dyDescent="0.35">
      <c r="A452" s="59"/>
      <c r="B452" s="59"/>
    </row>
    <row r="453" spans="1:2" x14ac:dyDescent="0.35">
      <c r="A453" s="59"/>
      <c r="B453" s="59"/>
    </row>
    <row r="454" spans="1:2" x14ac:dyDescent="0.35">
      <c r="A454" s="59"/>
      <c r="B454" s="59"/>
    </row>
    <row r="455" spans="1:2" x14ac:dyDescent="0.35">
      <c r="A455" s="59"/>
      <c r="B455" s="59"/>
    </row>
    <row r="456" spans="1:2" x14ac:dyDescent="0.35">
      <c r="A456" s="59"/>
      <c r="B456" s="59"/>
    </row>
    <row r="457" spans="1:2" x14ac:dyDescent="0.35">
      <c r="A457" s="59"/>
      <c r="B457" s="59"/>
    </row>
    <row r="458" spans="1:2" x14ac:dyDescent="0.35">
      <c r="A458" s="59"/>
      <c r="B458" s="59"/>
    </row>
    <row r="459" spans="1:2" x14ac:dyDescent="0.35">
      <c r="A459" s="59"/>
      <c r="B459" s="59"/>
    </row>
    <row r="460" spans="1:2" x14ac:dyDescent="0.35">
      <c r="A460" s="59"/>
      <c r="B460" s="59"/>
    </row>
    <row r="461" spans="1:2" x14ac:dyDescent="0.35">
      <c r="A461" s="59"/>
      <c r="B461" s="59"/>
    </row>
    <row r="462" spans="1:2" x14ac:dyDescent="0.35">
      <c r="A462" s="59"/>
      <c r="B462" s="59"/>
    </row>
    <row r="463" spans="1:2" x14ac:dyDescent="0.35">
      <c r="A463" s="59"/>
      <c r="B463" s="59"/>
    </row>
    <row r="464" spans="1:2" x14ac:dyDescent="0.35">
      <c r="A464" s="59"/>
      <c r="B464" s="59"/>
    </row>
    <row r="465" spans="1:2" x14ac:dyDescent="0.35">
      <c r="A465" s="59"/>
      <c r="B465" s="59"/>
    </row>
    <row r="466" spans="1:2" x14ac:dyDescent="0.35">
      <c r="A466" s="59"/>
      <c r="B466" s="59"/>
    </row>
    <row r="467" spans="1:2" x14ac:dyDescent="0.35">
      <c r="B467" s="59"/>
    </row>
    <row r="468" spans="1:2" x14ac:dyDescent="0.35">
      <c r="B468" s="59"/>
    </row>
    <row r="469" spans="1:2" x14ac:dyDescent="0.35">
      <c r="B469" s="59"/>
    </row>
    <row r="470" spans="1:2" x14ac:dyDescent="0.35">
      <c r="B470" s="59"/>
    </row>
    <row r="471" spans="1:2" x14ac:dyDescent="0.35">
      <c r="B471" s="59"/>
    </row>
    <row r="472" spans="1:2" x14ac:dyDescent="0.35">
      <c r="B472" s="59"/>
    </row>
    <row r="473" spans="1:2" x14ac:dyDescent="0.35">
      <c r="B473" s="59"/>
    </row>
    <row r="474" spans="1:2" x14ac:dyDescent="0.35">
      <c r="B474" s="59"/>
    </row>
    <row r="475" spans="1:2" x14ac:dyDescent="0.35">
      <c r="B475" s="59"/>
    </row>
    <row r="476" spans="1:2" x14ac:dyDescent="0.35">
      <c r="B476" s="59"/>
    </row>
    <row r="477" spans="1:2" x14ac:dyDescent="0.35">
      <c r="B477" s="59"/>
    </row>
    <row r="478" spans="1:2" x14ac:dyDescent="0.35">
      <c r="B478" s="59"/>
    </row>
    <row r="479" spans="1:2" x14ac:dyDescent="0.35">
      <c r="B479" s="59"/>
    </row>
    <row r="480" spans="1:2" x14ac:dyDescent="0.35">
      <c r="B480" s="59"/>
    </row>
    <row r="481" spans="2:2" x14ac:dyDescent="0.35">
      <c r="B481" s="59"/>
    </row>
    <row r="482" spans="2:2" x14ac:dyDescent="0.35">
      <c r="B482" s="59"/>
    </row>
    <row r="483" spans="2:2" x14ac:dyDescent="0.35">
      <c r="B483" s="59"/>
    </row>
    <row r="484" spans="2:2" x14ac:dyDescent="0.35">
      <c r="B484" s="59"/>
    </row>
    <row r="485" spans="2:2" x14ac:dyDescent="0.35">
      <c r="B485" s="59"/>
    </row>
    <row r="486" spans="2:2" x14ac:dyDescent="0.35">
      <c r="B486" s="59"/>
    </row>
    <row r="487" spans="2:2" x14ac:dyDescent="0.35">
      <c r="B487" s="59"/>
    </row>
    <row r="488" spans="2:2" x14ac:dyDescent="0.35">
      <c r="B488" s="59"/>
    </row>
    <row r="489" spans="2:2" x14ac:dyDescent="0.35">
      <c r="B489" s="59"/>
    </row>
    <row r="490" spans="2:2" x14ac:dyDescent="0.35">
      <c r="B490" s="59"/>
    </row>
    <row r="491" spans="2:2" x14ac:dyDescent="0.35">
      <c r="B491" s="59"/>
    </row>
    <row r="492" spans="2:2" x14ac:dyDescent="0.35">
      <c r="B492" s="59"/>
    </row>
    <row r="493" spans="2:2" x14ac:dyDescent="0.35">
      <c r="B493" s="59"/>
    </row>
    <row r="494" spans="2:2" x14ac:dyDescent="0.35">
      <c r="B494" s="59"/>
    </row>
    <row r="495" spans="2:2" x14ac:dyDescent="0.35">
      <c r="B495" s="59"/>
    </row>
    <row r="496" spans="2:2" x14ac:dyDescent="0.35">
      <c r="B496" s="59"/>
    </row>
    <row r="497" spans="1:2" x14ac:dyDescent="0.35">
      <c r="B497" s="59"/>
    </row>
    <row r="498" spans="1:2" x14ac:dyDescent="0.35">
      <c r="B498" s="59"/>
    </row>
    <row r="499" spans="1:2" x14ac:dyDescent="0.35">
      <c r="A499" s="59"/>
      <c r="B499" s="59"/>
    </row>
    <row r="500" spans="1:2" x14ac:dyDescent="0.35">
      <c r="A500" s="59"/>
      <c r="B500" s="59"/>
    </row>
    <row r="501" spans="1:2" x14ac:dyDescent="0.35">
      <c r="A501" s="59"/>
      <c r="B501" s="59"/>
    </row>
    <row r="502" spans="1:2" x14ac:dyDescent="0.35">
      <c r="A502" s="59"/>
      <c r="B502" s="59"/>
    </row>
    <row r="503" spans="1:2" x14ac:dyDescent="0.35">
      <c r="A503" s="59"/>
      <c r="B503" s="59"/>
    </row>
    <row r="504" spans="1:2" x14ac:dyDescent="0.35">
      <c r="A504" s="59"/>
      <c r="B504" s="59"/>
    </row>
    <row r="505" spans="1:2" x14ac:dyDescent="0.35">
      <c r="A505" s="59"/>
      <c r="B505" s="59"/>
    </row>
    <row r="506" spans="1:2" x14ac:dyDescent="0.35">
      <c r="A506" s="59"/>
      <c r="B506" s="59"/>
    </row>
    <row r="507" spans="1:2" x14ac:dyDescent="0.35">
      <c r="A507" s="59"/>
      <c r="B507" s="59"/>
    </row>
    <row r="508" spans="1:2" x14ac:dyDescent="0.35">
      <c r="A508" s="59"/>
      <c r="B508" s="59"/>
    </row>
    <row r="509" spans="1:2" x14ac:dyDescent="0.35">
      <c r="A509" s="59"/>
      <c r="B509" s="59"/>
    </row>
    <row r="510" spans="1:2" x14ac:dyDescent="0.35">
      <c r="A510" s="59"/>
      <c r="B510" s="59"/>
    </row>
    <row r="511" spans="1:2" x14ac:dyDescent="0.35">
      <c r="A511" s="59"/>
      <c r="B511" s="59"/>
    </row>
    <row r="512" spans="1:2" x14ac:dyDescent="0.35">
      <c r="A512" s="59"/>
      <c r="B512" s="59"/>
    </row>
    <row r="513" spans="1:2" x14ac:dyDescent="0.35">
      <c r="A513" s="59"/>
      <c r="B513" s="59"/>
    </row>
    <row r="514" spans="1:2" x14ac:dyDescent="0.35">
      <c r="A514" s="59"/>
      <c r="B514" s="59"/>
    </row>
    <row r="515" spans="1:2" x14ac:dyDescent="0.35">
      <c r="A515" s="59"/>
      <c r="B515" s="59"/>
    </row>
    <row r="516" spans="1:2" x14ac:dyDescent="0.35">
      <c r="A516" s="59"/>
      <c r="B516" s="59"/>
    </row>
    <row r="517" spans="1:2" x14ac:dyDescent="0.35">
      <c r="A517" s="59"/>
      <c r="B517" s="59"/>
    </row>
    <row r="518" spans="1:2" x14ac:dyDescent="0.35">
      <c r="A518" s="59"/>
      <c r="B518" s="59"/>
    </row>
    <row r="519" spans="1:2" x14ac:dyDescent="0.35">
      <c r="A519" s="59"/>
      <c r="B519" s="59"/>
    </row>
    <row r="520" spans="1:2" x14ac:dyDescent="0.35">
      <c r="A520" s="59"/>
      <c r="B520" s="59"/>
    </row>
    <row r="521" spans="1:2" x14ac:dyDescent="0.35">
      <c r="A521" s="59"/>
      <c r="B521" s="59"/>
    </row>
    <row r="522" spans="1:2" x14ac:dyDescent="0.35">
      <c r="A522" s="59"/>
      <c r="B522" s="59"/>
    </row>
    <row r="523" spans="1:2" x14ac:dyDescent="0.35">
      <c r="A523" s="59"/>
      <c r="B523" s="59"/>
    </row>
    <row r="524" spans="1:2" x14ac:dyDescent="0.35">
      <c r="A524" s="59"/>
      <c r="B524" s="59"/>
    </row>
    <row r="525" spans="1:2" x14ac:dyDescent="0.35">
      <c r="A525" s="59"/>
      <c r="B525" s="59"/>
    </row>
    <row r="526" spans="1:2" x14ac:dyDescent="0.35">
      <c r="A526" s="59"/>
      <c r="B526" s="59"/>
    </row>
    <row r="527" spans="1:2" x14ac:dyDescent="0.35">
      <c r="A527" s="59"/>
      <c r="B527" s="59"/>
    </row>
    <row r="528" spans="1:2" x14ac:dyDescent="0.35">
      <c r="A528" s="59"/>
      <c r="B528" s="59"/>
    </row>
    <row r="529" spans="1:2" x14ac:dyDescent="0.35">
      <c r="A529" s="59"/>
      <c r="B529" s="59"/>
    </row>
    <row r="530" spans="1:2" x14ac:dyDescent="0.35">
      <c r="A530" s="59"/>
      <c r="B530" s="59"/>
    </row>
    <row r="531" spans="1:2" x14ac:dyDescent="0.35">
      <c r="B531" s="59"/>
    </row>
    <row r="532" spans="1:2" x14ac:dyDescent="0.35">
      <c r="B532" s="59"/>
    </row>
    <row r="533" spans="1:2" x14ac:dyDescent="0.35">
      <c r="B533" s="59"/>
    </row>
    <row r="534" spans="1:2" x14ac:dyDescent="0.35">
      <c r="B534" s="59"/>
    </row>
    <row r="535" spans="1:2" x14ac:dyDescent="0.35">
      <c r="B535" s="59"/>
    </row>
    <row r="536" spans="1:2" x14ac:dyDescent="0.35">
      <c r="B536" s="59"/>
    </row>
    <row r="537" spans="1:2" x14ac:dyDescent="0.35">
      <c r="B537" s="59"/>
    </row>
    <row r="538" spans="1:2" x14ac:dyDescent="0.35">
      <c r="B538" s="59"/>
    </row>
    <row r="539" spans="1:2" x14ac:dyDescent="0.35">
      <c r="B539" s="59"/>
    </row>
    <row r="540" spans="1:2" x14ac:dyDescent="0.35">
      <c r="B540" s="59"/>
    </row>
    <row r="541" spans="1:2" x14ac:dyDescent="0.35">
      <c r="B541" s="59"/>
    </row>
    <row r="542" spans="1:2" x14ac:dyDescent="0.35">
      <c r="B542" s="59"/>
    </row>
    <row r="543" spans="1:2" x14ac:dyDescent="0.35">
      <c r="B543" s="59"/>
    </row>
    <row r="544" spans="1:2" x14ac:dyDescent="0.35">
      <c r="B544" s="59"/>
    </row>
    <row r="545" spans="2:2" x14ac:dyDescent="0.35">
      <c r="B545" s="59"/>
    </row>
    <row r="546" spans="2:2" x14ac:dyDescent="0.35">
      <c r="B546" s="59"/>
    </row>
    <row r="547" spans="2:2" x14ac:dyDescent="0.35">
      <c r="B547" s="59"/>
    </row>
    <row r="548" spans="2:2" x14ac:dyDescent="0.35">
      <c r="B548" s="59"/>
    </row>
    <row r="549" spans="2:2" x14ac:dyDescent="0.35">
      <c r="B549" s="59"/>
    </row>
    <row r="550" spans="2:2" x14ac:dyDescent="0.35">
      <c r="B550" s="59"/>
    </row>
    <row r="551" spans="2:2" x14ac:dyDescent="0.35">
      <c r="B551" s="59"/>
    </row>
    <row r="552" spans="2:2" x14ac:dyDescent="0.35">
      <c r="B552" s="59"/>
    </row>
    <row r="553" spans="2:2" x14ac:dyDescent="0.35">
      <c r="B553" s="59"/>
    </row>
    <row r="554" spans="2:2" x14ac:dyDescent="0.35">
      <c r="B554" s="59"/>
    </row>
    <row r="555" spans="2:2" x14ac:dyDescent="0.35">
      <c r="B555" s="59"/>
    </row>
    <row r="556" spans="2:2" x14ac:dyDescent="0.35">
      <c r="B556" s="59"/>
    </row>
    <row r="557" spans="2:2" x14ac:dyDescent="0.35">
      <c r="B557" s="59"/>
    </row>
    <row r="558" spans="2:2" x14ac:dyDescent="0.35">
      <c r="B558" s="59"/>
    </row>
    <row r="559" spans="2:2" x14ac:dyDescent="0.35">
      <c r="B559" s="59"/>
    </row>
    <row r="560" spans="2:2" x14ac:dyDescent="0.35">
      <c r="B560" s="59"/>
    </row>
    <row r="561" spans="2:2" x14ac:dyDescent="0.35">
      <c r="B561" s="59"/>
    </row>
    <row r="562" spans="2:2" x14ac:dyDescent="0.35">
      <c r="B562" s="59"/>
    </row>
    <row r="563" spans="2:2" x14ac:dyDescent="0.35">
      <c r="B563" s="59"/>
    </row>
    <row r="564" spans="2:2" x14ac:dyDescent="0.35">
      <c r="B564" s="59"/>
    </row>
    <row r="565" spans="2:2" x14ac:dyDescent="0.35">
      <c r="B565" s="59"/>
    </row>
    <row r="566" spans="2:2" x14ac:dyDescent="0.35">
      <c r="B566" s="59"/>
    </row>
    <row r="567" spans="2:2" x14ac:dyDescent="0.35">
      <c r="B567" s="59"/>
    </row>
    <row r="568" spans="2:2" x14ac:dyDescent="0.35">
      <c r="B568" s="59"/>
    </row>
    <row r="569" spans="2:2" x14ac:dyDescent="0.35">
      <c r="B569" s="59"/>
    </row>
    <row r="570" spans="2:2" x14ac:dyDescent="0.35">
      <c r="B570" s="59"/>
    </row>
    <row r="571" spans="2:2" x14ac:dyDescent="0.35">
      <c r="B571" s="59"/>
    </row>
    <row r="572" spans="2:2" x14ac:dyDescent="0.35">
      <c r="B572" s="59"/>
    </row>
    <row r="573" spans="2:2" x14ac:dyDescent="0.35">
      <c r="B573" s="59"/>
    </row>
    <row r="574" spans="2:2" x14ac:dyDescent="0.35">
      <c r="B574" s="59"/>
    </row>
    <row r="575" spans="2:2" x14ac:dyDescent="0.35">
      <c r="B575" s="59"/>
    </row>
    <row r="576" spans="2:2" x14ac:dyDescent="0.35">
      <c r="B576" s="59"/>
    </row>
    <row r="577" spans="2:2" x14ac:dyDescent="0.35">
      <c r="B577" s="59"/>
    </row>
    <row r="578" spans="2:2" x14ac:dyDescent="0.35">
      <c r="B578" s="59"/>
    </row>
  </sheetData>
  <sortState xmlns:xlrd2="http://schemas.microsoft.com/office/spreadsheetml/2017/richdata2" ref="A3:F31">
    <sortCondition descending="1" ref="F3:F31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401"/>
  <sheetViews>
    <sheetView zoomScaleNormal="100" workbookViewId="0">
      <selection activeCell="H1" sqref="H1:I1"/>
    </sheetView>
  </sheetViews>
  <sheetFormatPr defaultColWidth="8.7265625" defaultRowHeight="15.5" x14ac:dyDescent="0.35"/>
  <cols>
    <col min="1" max="1" width="29" style="1" customWidth="1"/>
    <col min="2" max="2" width="20.81640625" style="1" bestFit="1" customWidth="1"/>
    <col min="3" max="3" width="20" style="1" bestFit="1" customWidth="1"/>
    <col min="4" max="4" width="19.7265625" style="1" bestFit="1" customWidth="1"/>
    <col min="5" max="5" width="37.6328125" style="1" bestFit="1" customWidth="1"/>
    <col min="6" max="6" width="55.90625" style="1" customWidth="1"/>
    <col min="7" max="16384" width="8.7265625" style="1"/>
  </cols>
  <sheetData>
    <row r="1" spans="1:9" x14ac:dyDescent="0.35">
      <c r="A1" s="314" t="s">
        <v>552</v>
      </c>
      <c r="B1" s="314"/>
      <c r="C1" s="314"/>
      <c r="H1" s="296" t="s">
        <v>317</v>
      </c>
      <c r="I1" s="296"/>
    </row>
    <row r="2" spans="1:9" s="57" customFormat="1" ht="15" customHeight="1" x14ac:dyDescent="0.35">
      <c r="A2" s="285" t="s">
        <v>351</v>
      </c>
      <c r="B2" s="285" t="s">
        <v>782</v>
      </c>
      <c r="C2" s="285" t="s">
        <v>578</v>
      </c>
      <c r="D2" s="285" t="s">
        <v>538</v>
      </c>
      <c r="E2" s="285" t="s">
        <v>539</v>
      </c>
      <c r="F2" s="285" t="s">
        <v>784</v>
      </c>
    </row>
    <row r="3" spans="1:9" x14ac:dyDescent="0.35">
      <c r="A3" s="102" t="s">
        <v>300</v>
      </c>
      <c r="B3" s="250">
        <v>3.3000000000000002E-2</v>
      </c>
      <c r="C3" s="250">
        <v>25.619</v>
      </c>
      <c r="D3" s="250">
        <v>24.041</v>
      </c>
      <c r="E3" s="250"/>
      <c r="F3" s="250">
        <v>51.103000000000002</v>
      </c>
    </row>
    <row r="4" spans="1:9" x14ac:dyDescent="0.35">
      <c r="A4" s="102" t="s">
        <v>592</v>
      </c>
      <c r="B4" s="250"/>
      <c r="C4" s="250"/>
      <c r="D4" s="250">
        <v>27.170999999999999</v>
      </c>
      <c r="E4" s="250">
        <v>114.04300000000001</v>
      </c>
      <c r="F4" s="250">
        <v>15.882</v>
      </c>
    </row>
    <row r="5" spans="1:9" x14ac:dyDescent="0.35">
      <c r="A5" s="102" t="s">
        <v>591</v>
      </c>
      <c r="B5" s="250"/>
      <c r="C5" s="250"/>
      <c r="D5" s="250"/>
      <c r="E5" s="250">
        <v>25.073</v>
      </c>
      <c r="F5" s="250">
        <v>4.274</v>
      </c>
    </row>
    <row r="6" spans="1:9" x14ac:dyDescent="0.35">
      <c r="A6" s="102" t="s">
        <v>689</v>
      </c>
      <c r="B6" s="250"/>
      <c r="C6" s="250"/>
      <c r="D6" s="250"/>
      <c r="E6" s="250"/>
      <c r="F6" s="250">
        <v>3.6070000000000002</v>
      </c>
    </row>
    <row r="7" spans="1:9" x14ac:dyDescent="0.35">
      <c r="A7" s="102" t="s">
        <v>606</v>
      </c>
      <c r="B7" s="250"/>
      <c r="C7" s="250"/>
      <c r="D7" s="250">
        <v>0.23400000000000001</v>
      </c>
      <c r="E7" s="250">
        <v>1.7000000000000001E-2</v>
      </c>
      <c r="F7" s="250">
        <v>0.51</v>
      </c>
    </row>
    <row r="8" spans="1:9" x14ac:dyDescent="0.35">
      <c r="A8" s="102" t="s">
        <v>597</v>
      </c>
      <c r="B8" s="250"/>
      <c r="C8" s="250"/>
      <c r="D8" s="250"/>
      <c r="E8" s="250"/>
      <c r="F8" s="250">
        <v>0.18</v>
      </c>
    </row>
    <row r="9" spans="1:9" x14ac:dyDescent="0.35">
      <c r="A9" s="102" t="s">
        <v>581</v>
      </c>
      <c r="B9" s="250"/>
      <c r="C9" s="250">
        <v>47.781999999999996</v>
      </c>
      <c r="D9" s="250">
        <v>361.39499999999998</v>
      </c>
      <c r="E9" s="250"/>
      <c r="F9" s="250">
        <v>2.7E-2</v>
      </c>
    </row>
    <row r="10" spans="1:9" x14ac:dyDescent="0.35">
      <c r="A10" s="102" t="s">
        <v>632</v>
      </c>
      <c r="B10" s="250"/>
      <c r="C10" s="250"/>
      <c r="D10" s="250"/>
      <c r="E10" s="250">
        <v>3.0000000000000001E-3</v>
      </c>
      <c r="F10" s="250"/>
    </row>
    <row r="11" spans="1:9" x14ac:dyDescent="0.35">
      <c r="A11" s="102" t="s">
        <v>596</v>
      </c>
      <c r="B11" s="250"/>
      <c r="C11" s="250"/>
      <c r="D11" s="250">
        <v>1.9179999999999999</v>
      </c>
      <c r="E11" s="250"/>
      <c r="F11" s="250"/>
    </row>
    <row r="12" spans="1:9" x14ac:dyDescent="0.35">
      <c r="A12" s="102" t="s">
        <v>580</v>
      </c>
      <c r="B12" s="250"/>
      <c r="C12" s="250">
        <v>115.236</v>
      </c>
      <c r="D12" s="250">
        <v>0.28000000000000003</v>
      </c>
      <c r="E12" s="250"/>
      <c r="F12" s="250"/>
    </row>
    <row r="13" spans="1:9" x14ac:dyDescent="0.35">
      <c r="A13" s="102" t="s">
        <v>582</v>
      </c>
      <c r="B13" s="250"/>
      <c r="C13" s="250">
        <v>122.253</v>
      </c>
      <c r="D13" s="250">
        <v>0</v>
      </c>
      <c r="E13" s="250"/>
      <c r="F13" s="250"/>
    </row>
    <row r="14" spans="1:9" x14ac:dyDescent="0.35">
      <c r="A14" s="102" t="s">
        <v>579</v>
      </c>
      <c r="B14" s="250"/>
      <c r="C14" s="250">
        <v>58.134</v>
      </c>
      <c r="D14" s="250">
        <v>0</v>
      </c>
      <c r="E14" s="250"/>
      <c r="F14" s="250"/>
    </row>
    <row r="15" spans="1:9" x14ac:dyDescent="0.35">
      <c r="A15" s="102" t="s">
        <v>600</v>
      </c>
      <c r="B15" s="250"/>
      <c r="C15" s="250"/>
      <c r="D15" s="250">
        <v>0</v>
      </c>
      <c r="E15" s="250"/>
      <c r="F15" s="250"/>
    </row>
    <row r="16" spans="1:9" x14ac:dyDescent="0.35">
      <c r="A16" s="102" t="s">
        <v>598</v>
      </c>
      <c r="B16" s="250"/>
      <c r="C16" s="250"/>
      <c r="D16" s="250">
        <v>0</v>
      </c>
      <c r="E16" s="250"/>
      <c r="F16" s="250"/>
    </row>
    <row r="17" spans="1:6" x14ac:dyDescent="0.35">
      <c r="A17" s="102" t="s">
        <v>583</v>
      </c>
      <c r="B17" s="250">
        <v>439.49799999999999</v>
      </c>
      <c r="C17" s="250">
        <v>89.284000000000006</v>
      </c>
      <c r="D17" s="250"/>
      <c r="E17" s="250"/>
      <c r="F17" s="250"/>
    </row>
    <row r="18" spans="1:6" x14ac:dyDescent="0.35">
      <c r="A18" s="102" t="s">
        <v>584</v>
      </c>
      <c r="B18" s="250"/>
      <c r="C18" s="250">
        <v>46.643999999999998</v>
      </c>
      <c r="D18" s="250"/>
      <c r="E18" s="250"/>
      <c r="F18" s="250"/>
    </row>
    <row r="19" spans="1:6" x14ac:dyDescent="0.35">
      <c r="A19" s="102" t="s">
        <v>649</v>
      </c>
      <c r="B19" s="250"/>
      <c r="C19" s="250">
        <v>31.997</v>
      </c>
      <c r="D19" s="250"/>
      <c r="E19" s="250"/>
      <c r="F19" s="250"/>
    </row>
    <row r="20" spans="1:6" ht="13.5" customHeight="1" x14ac:dyDescent="0.35">
      <c r="A20" s="104" t="s">
        <v>587</v>
      </c>
      <c r="B20" s="251">
        <v>267.11500000000001</v>
      </c>
      <c r="C20" s="251"/>
      <c r="D20" s="251"/>
      <c r="E20" s="251"/>
      <c r="F20" s="251"/>
    </row>
    <row r="24" spans="1:6" ht="13.5" customHeight="1" x14ac:dyDescent="0.35"/>
    <row r="34" s="1" customFormat="1" ht="13.5" customHeight="1" x14ac:dyDescent="0.35"/>
    <row r="44" s="1" customFormat="1" ht="13.5" customHeight="1" x14ac:dyDescent="0.35"/>
    <row r="53" spans="1:3" x14ac:dyDescent="0.35">
      <c r="A53" s="59"/>
      <c r="B53" s="59"/>
      <c r="C53" s="59"/>
    </row>
    <row r="54" spans="1:3" x14ac:dyDescent="0.35">
      <c r="A54" s="59"/>
      <c r="B54" s="59"/>
      <c r="C54" s="59"/>
    </row>
    <row r="55" spans="1:3" x14ac:dyDescent="0.35">
      <c r="A55" s="59"/>
      <c r="B55" s="59"/>
      <c r="C55" s="59"/>
    </row>
    <row r="56" spans="1:3" x14ac:dyDescent="0.35">
      <c r="A56" s="59"/>
      <c r="B56" s="59"/>
      <c r="C56" s="59"/>
    </row>
    <row r="57" spans="1:3" x14ac:dyDescent="0.35">
      <c r="A57" s="59"/>
      <c r="B57" s="59"/>
      <c r="C57" s="59"/>
    </row>
    <row r="58" spans="1:3" x14ac:dyDescent="0.35">
      <c r="A58" s="59"/>
      <c r="B58" s="59"/>
      <c r="C58" s="59"/>
    </row>
    <row r="59" spans="1:3" x14ac:dyDescent="0.35">
      <c r="A59" s="59"/>
      <c r="B59" s="59"/>
      <c r="C59" s="59"/>
    </row>
    <row r="60" spans="1:3" x14ac:dyDescent="0.35">
      <c r="A60" s="59"/>
      <c r="B60" s="59"/>
      <c r="C60" s="59"/>
    </row>
    <row r="61" spans="1:3" x14ac:dyDescent="0.35">
      <c r="A61" s="59"/>
      <c r="B61" s="59"/>
      <c r="C61" s="59"/>
    </row>
    <row r="62" spans="1:3" x14ac:dyDescent="0.35">
      <c r="A62" s="59"/>
      <c r="B62" s="59"/>
      <c r="C62" s="59"/>
    </row>
    <row r="63" spans="1:3" x14ac:dyDescent="0.35">
      <c r="A63" s="59"/>
      <c r="B63" s="59"/>
      <c r="C63" s="59"/>
    </row>
    <row r="64" spans="1:3" x14ac:dyDescent="0.35">
      <c r="A64" s="59"/>
      <c r="B64" s="59"/>
      <c r="C64" s="59"/>
    </row>
    <row r="65" spans="1:3" x14ac:dyDescent="0.35">
      <c r="A65" s="59"/>
      <c r="B65" s="59"/>
      <c r="C65" s="59"/>
    </row>
    <row r="66" spans="1:3" x14ac:dyDescent="0.35">
      <c r="A66" s="59"/>
      <c r="B66" s="59"/>
      <c r="C66" s="59"/>
    </row>
    <row r="67" spans="1:3" x14ac:dyDescent="0.35">
      <c r="A67" s="59"/>
      <c r="B67" s="59"/>
      <c r="C67" s="59"/>
    </row>
    <row r="68" spans="1:3" x14ac:dyDescent="0.35">
      <c r="A68" s="59"/>
      <c r="B68" s="59"/>
      <c r="C68" s="59"/>
    </row>
    <row r="69" spans="1:3" x14ac:dyDescent="0.35">
      <c r="A69" s="59"/>
      <c r="B69" s="59"/>
      <c r="C69" s="59"/>
    </row>
    <row r="70" spans="1:3" x14ac:dyDescent="0.35">
      <c r="A70" s="59"/>
      <c r="B70" s="59"/>
      <c r="C70" s="59"/>
    </row>
    <row r="71" spans="1:3" x14ac:dyDescent="0.35">
      <c r="A71" s="59"/>
      <c r="B71" s="59"/>
      <c r="C71" s="59"/>
    </row>
    <row r="72" spans="1:3" x14ac:dyDescent="0.35">
      <c r="B72" s="59"/>
      <c r="C72" s="59"/>
    </row>
    <row r="73" spans="1:3" x14ac:dyDescent="0.35">
      <c r="B73" s="59"/>
      <c r="C73" s="59"/>
    </row>
    <row r="74" spans="1:3" x14ac:dyDescent="0.35">
      <c r="B74" s="59"/>
      <c r="C74" s="59"/>
    </row>
    <row r="75" spans="1:3" x14ac:dyDescent="0.35">
      <c r="B75" s="59"/>
      <c r="C75" s="59"/>
    </row>
    <row r="76" spans="1:3" x14ac:dyDescent="0.35">
      <c r="B76" s="59"/>
      <c r="C76" s="59"/>
    </row>
    <row r="77" spans="1:3" x14ac:dyDescent="0.35">
      <c r="B77" s="59"/>
      <c r="C77" s="59"/>
    </row>
    <row r="78" spans="1:3" x14ac:dyDescent="0.35">
      <c r="B78" s="59"/>
      <c r="C78" s="59"/>
    </row>
    <row r="79" spans="1:3" x14ac:dyDescent="0.35">
      <c r="B79" s="59"/>
      <c r="C79" s="59"/>
    </row>
    <row r="80" spans="1:3" x14ac:dyDescent="0.35">
      <c r="B80" s="59"/>
      <c r="C80" s="59"/>
    </row>
    <row r="81" spans="2:3" x14ac:dyDescent="0.35">
      <c r="B81" s="59"/>
      <c r="C81" s="59"/>
    </row>
    <row r="82" spans="2:3" x14ac:dyDescent="0.35">
      <c r="B82" s="59"/>
      <c r="C82" s="59"/>
    </row>
    <row r="83" spans="2:3" x14ac:dyDescent="0.35">
      <c r="B83" s="59"/>
      <c r="C83" s="59"/>
    </row>
    <row r="84" spans="2:3" x14ac:dyDescent="0.35">
      <c r="B84" s="59"/>
      <c r="C84" s="59"/>
    </row>
    <row r="85" spans="2:3" x14ac:dyDescent="0.35">
      <c r="B85" s="59"/>
      <c r="C85" s="59"/>
    </row>
    <row r="86" spans="2:3" x14ac:dyDescent="0.35">
      <c r="B86" s="59"/>
      <c r="C86" s="59"/>
    </row>
    <row r="87" spans="2:3" x14ac:dyDescent="0.35">
      <c r="B87" s="59"/>
      <c r="C87" s="59"/>
    </row>
    <row r="88" spans="2:3" x14ac:dyDescent="0.35">
      <c r="B88" s="59"/>
      <c r="C88" s="59"/>
    </row>
    <row r="89" spans="2:3" x14ac:dyDescent="0.35">
      <c r="B89" s="59"/>
      <c r="C89" s="59"/>
    </row>
    <row r="90" spans="2:3" x14ac:dyDescent="0.35">
      <c r="B90" s="59"/>
      <c r="C90" s="59"/>
    </row>
    <row r="91" spans="2:3" x14ac:dyDescent="0.35">
      <c r="B91" s="59"/>
      <c r="C91" s="59"/>
    </row>
    <row r="92" spans="2:3" x14ac:dyDescent="0.35">
      <c r="B92" s="59"/>
      <c r="C92" s="59"/>
    </row>
    <row r="93" spans="2:3" x14ac:dyDescent="0.35">
      <c r="B93" s="59"/>
      <c r="C93" s="59"/>
    </row>
    <row r="94" spans="2:3" x14ac:dyDescent="0.35">
      <c r="B94" s="59"/>
      <c r="C94" s="59"/>
    </row>
    <row r="95" spans="2:3" x14ac:dyDescent="0.35">
      <c r="B95" s="59"/>
      <c r="C95" s="59"/>
    </row>
    <row r="96" spans="2:3" x14ac:dyDescent="0.35">
      <c r="B96" s="59"/>
      <c r="C96" s="59"/>
    </row>
    <row r="97" spans="1:3" x14ac:dyDescent="0.35">
      <c r="B97" s="59"/>
      <c r="C97" s="59"/>
    </row>
    <row r="98" spans="1:3" x14ac:dyDescent="0.35">
      <c r="B98" s="59"/>
      <c r="C98" s="59"/>
    </row>
    <row r="99" spans="1:3" x14ac:dyDescent="0.35">
      <c r="B99" s="59"/>
      <c r="C99" s="59"/>
    </row>
    <row r="100" spans="1:3" x14ac:dyDescent="0.35">
      <c r="B100" s="59"/>
      <c r="C100" s="59"/>
    </row>
    <row r="101" spans="1:3" x14ac:dyDescent="0.35">
      <c r="B101" s="59"/>
      <c r="C101" s="59"/>
    </row>
    <row r="102" spans="1:3" x14ac:dyDescent="0.35">
      <c r="B102" s="59"/>
      <c r="C102" s="59"/>
    </row>
    <row r="103" spans="1:3" x14ac:dyDescent="0.35">
      <c r="B103" s="59"/>
      <c r="C103" s="59"/>
    </row>
    <row r="104" spans="1:3" x14ac:dyDescent="0.35">
      <c r="A104" s="59"/>
      <c r="B104" s="59"/>
      <c r="C104" s="59"/>
    </row>
    <row r="105" spans="1:3" x14ac:dyDescent="0.35">
      <c r="A105" s="59"/>
      <c r="B105" s="59"/>
      <c r="C105" s="59"/>
    </row>
    <row r="106" spans="1:3" x14ac:dyDescent="0.35">
      <c r="A106" s="59"/>
      <c r="B106" s="59"/>
      <c r="C106" s="59"/>
    </row>
    <row r="107" spans="1:3" x14ac:dyDescent="0.35">
      <c r="A107" s="59"/>
      <c r="B107" s="59"/>
      <c r="C107" s="59"/>
    </row>
    <row r="108" spans="1:3" x14ac:dyDescent="0.35">
      <c r="A108" s="59"/>
      <c r="B108" s="59"/>
      <c r="C108" s="59"/>
    </row>
    <row r="109" spans="1:3" x14ac:dyDescent="0.35">
      <c r="A109" s="59"/>
      <c r="B109" s="59"/>
      <c r="C109" s="59"/>
    </row>
    <row r="110" spans="1:3" x14ac:dyDescent="0.35">
      <c r="A110" s="59"/>
      <c r="B110" s="59"/>
      <c r="C110" s="59"/>
    </row>
    <row r="111" spans="1:3" x14ac:dyDescent="0.35">
      <c r="A111" s="59"/>
      <c r="B111" s="59"/>
      <c r="C111" s="59"/>
    </row>
    <row r="112" spans="1:3" x14ac:dyDescent="0.35">
      <c r="A112" s="59"/>
      <c r="B112" s="59"/>
      <c r="C112" s="59"/>
    </row>
    <row r="113" spans="1:3" x14ac:dyDescent="0.35">
      <c r="A113" s="59"/>
      <c r="B113" s="59"/>
      <c r="C113" s="59"/>
    </row>
    <row r="114" spans="1:3" x14ac:dyDescent="0.35">
      <c r="A114" s="59"/>
      <c r="B114" s="59"/>
      <c r="C114" s="59"/>
    </row>
    <row r="115" spans="1:3" x14ac:dyDescent="0.35">
      <c r="A115" s="59"/>
      <c r="B115" s="59"/>
      <c r="C115" s="59"/>
    </row>
    <row r="116" spans="1:3" x14ac:dyDescent="0.35">
      <c r="A116" s="59"/>
      <c r="B116" s="59"/>
      <c r="C116" s="59"/>
    </row>
    <row r="117" spans="1:3" x14ac:dyDescent="0.35">
      <c r="A117" s="59"/>
      <c r="B117" s="59"/>
      <c r="C117" s="59"/>
    </row>
    <row r="118" spans="1:3" x14ac:dyDescent="0.35">
      <c r="A118" s="59"/>
      <c r="B118" s="59"/>
      <c r="C118" s="59"/>
    </row>
    <row r="119" spans="1:3" x14ac:dyDescent="0.35">
      <c r="A119" s="59"/>
      <c r="B119" s="59"/>
      <c r="C119" s="59"/>
    </row>
    <row r="120" spans="1:3" x14ac:dyDescent="0.35">
      <c r="A120" s="59"/>
      <c r="B120" s="59"/>
      <c r="C120" s="59"/>
    </row>
    <row r="121" spans="1:3" x14ac:dyDescent="0.35">
      <c r="A121" s="59"/>
      <c r="B121" s="59"/>
      <c r="C121" s="59"/>
    </row>
    <row r="122" spans="1:3" x14ac:dyDescent="0.35">
      <c r="A122" s="59"/>
      <c r="B122" s="59"/>
      <c r="C122" s="59"/>
    </row>
    <row r="123" spans="1:3" x14ac:dyDescent="0.35">
      <c r="A123" s="59"/>
      <c r="B123" s="59"/>
      <c r="C123" s="59"/>
    </row>
    <row r="124" spans="1:3" x14ac:dyDescent="0.35">
      <c r="A124" s="59"/>
      <c r="B124" s="59"/>
      <c r="C124" s="59"/>
    </row>
    <row r="125" spans="1:3" x14ac:dyDescent="0.35">
      <c r="A125" s="59"/>
      <c r="B125" s="59"/>
      <c r="C125" s="59"/>
    </row>
    <row r="126" spans="1:3" x14ac:dyDescent="0.35">
      <c r="A126" s="59"/>
      <c r="B126" s="59"/>
      <c r="C126" s="59"/>
    </row>
    <row r="127" spans="1:3" x14ac:dyDescent="0.35">
      <c r="A127" s="59"/>
      <c r="B127" s="59"/>
      <c r="C127" s="59"/>
    </row>
    <row r="128" spans="1:3" x14ac:dyDescent="0.35">
      <c r="A128" s="59"/>
      <c r="B128" s="59"/>
      <c r="C128" s="59"/>
    </row>
    <row r="129" spans="1:3" x14ac:dyDescent="0.35">
      <c r="A129" s="59"/>
      <c r="B129" s="59"/>
      <c r="C129" s="59"/>
    </row>
    <row r="130" spans="1:3" x14ac:dyDescent="0.35">
      <c r="A130" s="59"/>
      <c r="B130" s="59"/>
      <c r="C130" s="59"/>
    </row>
    <row r="131" spans="1:3" x14ac:dyDescent="0.35">
      <c r="A131" s="59"/>
      <c r="B131" s="59"/>
      <c r="C131" s="59"/>
    </row>
    <row r="132" spans="1:3" x14ac:dyDescent="0.35">
      <c r="A132" s="59"/>
      <c r="B132" s="59"/>
      <c r="C132" s="59"/>
    </row>
    <row r="133" spans="1:3" x14ac:dyDescent="0.35">
      <c r="A133" s="59"/>
      <c r="B133" s="59"/>
      <c r="C133" s="59"/>
    </row>
    <row r="134" spans="1:3" x14ac:dyDescent="0.35">
      <c r="A134" s="59"/>
      <c r="B134" s="59"/>
      <c r="C134" s="59"/>
    </row>
    <row r="135" spans="1:3" x14ac:dyDescent="0.35">
      <c r="A135" s="59"/>
      <c r="B135" s="59"/>
      <c r="C135" s="59"/>
    </row>
    <row r="136" spans="1:3" x14ac:dyDescent="0.35">
      <c r="B136" s="59"/>
      <c r="C136" s="59"/>
    </row>
    <row r="137" spans="1:3" x14ac:dyDescent="0.35">
      <c r="B137" s="59"/>
      <c r="C137" s="59"/>
    </row>
    <row r="138" spans="1:3" x14ac:dyDescent="0.35">
      <c r="B138" s="59"/>
      <c r="C138" s="59"/>
    </row>
    <row r="139" spans="1:3" x14ac:dyDescent="0.35">
      <c r="B139" s="59"/>
      <c r="C139" s="59"/>
    </row>
    <row r="140" spans="1:3" x14ac:dyDescent="0.35">
      <c r="B140" s="59"/>
      <c r="C140" s="59"/>
    </row>
    <row r="141" spans="1:3" x14ac:dyDescent="0.35">
      <c r="B141" s="59"/>
      <c r="C141" s="59"/>
    </row>
    <row r="142" spans="1:3" x14ac:dyDescent="0.35">
      <c r="B142" s="59"/>
      <c r="C142" s="59"/>
    </row>
    <row r="143" spans="1:3" x14ac:dyDescent="0.35">
      <c r="B143" s="59"/>
      <c r="C143" s="59"/>
    </row>
    <row r="144" spans="1:3" x14ac:dyDescent="0.35">
      <c r="B144" s="59"/>
      <c r="C144" s="59"/>
    </row>
    <row r="145" spans="2:3" x14ac:dyDescent="0.35">
      <c r="B145" s="59"/>
      <c r="C145" s="59"/>
    </row>
    <row r="146" spans="2:3" x14ac:dyDescent="0.35">
      <c r="B146" s="59"/>
      <c r="C146" s="59"/>
    </row>
    <row r="147" spans="2:3" x14ac:dyDescent="0.35">
      <c r="B147" s="59"/>
      <c r="C147" s="59"/>
    </row>
    <row r="148" spans="2:3" x14ac:dyDescent="0.35">
      <c r="B148" s="59"/>
      <c r="C148" s="59"/>
    </row>
    <row r="149" spans="2:3" x14ac:dyDescent="0.35">
      <c r="B149" s="59"/>
      <c r="C149" s="59"/>
    </row>
    <row r="150" spans="2:3" x14ac:dyDescent="0.35">
      <c r="B150" s="59"/>
      <c r="C150" s="59"/>
    </row>
    <row r="151" spans="2:3" x14ac:dyDescent="0.35">
      <c r="B151" s="59"/>
      <c r="C151" s="59"/>
    </row>
    <row r="152" spans="2:3" x14ac:dyDescent="0.35">
      <c r="B152" s="59"/>
      <c r="C152" s="59"/>
    </row>
    <row r="153" spans="2:3" x14ac:dyDescent="0.35">
      <c r="B153" s="59"/>
      <c r="C153" s="59"/>
    </row>
    <row r="154" spans="2:3" x14ac:dyDescent="0.35">
      <c r="B154" s="59"/>
      <c r="C154" s="59"/>
    </row>
    <row r="155" spans="2:3" x14ac:dyDescent="0.35">
      <c r="B155" s="59"/>
      <c r="C155" s="59"/>
    </row>
    <row r="156" spans="2:3" x14ac:dyDescent="0.35">
      <c r="B156" s="59"/>
      <c r="C156" s="59"/>
    </row>
    <row r="157" spans="2:3" x14ac:dyDescent="0.35">
      <c r="B157" s="59"/>
      <c r="C157" s="59"/>
    </row>
    <row r="158" spans="2:3" x14ac:dyDescent="0.35">
      <c r="B158" s="59"/>
      <c r="C158" s="59"/>
    </row>
    <row r="159" spans="2:3" x14ac:dyDescent="0.35">
      <c r="B159" s="59"/>
      <c r="C159" s="59"/>
    </row>
    <row r="160" spans="2:3" x14ac:dyDescent="0.35">
      <c r="B160" s="59"/>
      <c r="C160" s="59"/>
    </row>
    <row r="161" spans="2:3" x14ac:dyDescent="0.35">
      <c r="B161" s="59"/>
      <c r="C161" s="59"/>
    </row>
    <row r="162" spans="2:3" x14ac:dyDescent="0.35">
      <c r="B162" s="59"/>
      <c r="C162" s="59"/>
    </row>
    <row r="163" spans="2:3" x14ac:dyDescent="0.35">
      <c r="B163" s="59"/>
      <c r="C163" s="59"/>
    </row>
    <row r="164" spans="2:3" x14ac:dyDescent="0.35">
      <c r="B164" s="59"/>
      <c r="C164" s="59"/>
    </row>
    <row r="165" spans="2:3" x14ac:dyDescent="0.35">
      <c r="B165" s="59"/>
      <c r="C165" s="59"/>
    </row>
    <row r="166" spans="2:3" x14ac:dyDescent="0.35">
      <c r="B166" s="59"/>
      <c r="C166" s="59"/>
    </row>
    <row r="167" spans="2:3" x14ac:dyDescent="0.35">
      <c r="B167" s="59"/>
      <c r="C167" s="59"/>
    </row>
    <row r="168" spans="2:3" x14ac:dyDescent="0.35">
      <c r="B168" s="59"/>
      <c r="C168" s="59"/>
    </row>
    <row r="169" spans="2:3" x14ac:dyDescent="0.35">
      <c r="B169" s="59"/>
      <c r="C169" s="59"/>
    </row>
    <row r="170" spans="2:3" x14ac:dyDescent="0.35">
      <c r="B170" s="59"/>
      <c r="C170" s="59"/>
    </row>
    <row r="171" spans="2:3" x14ac:dyDescent="0.35">
      <c r="B171" s="59"/>
      <c r="C171" s="59"/>
    </row>
    <row r="172" spans="2:3" x14ac:dyDescent="0.35">
      <c r="B172" s="59"/>
      <c r="C172" s="59"/>
    </row>
    <row r="173" spans="2:3" x14ac:dyDescent="0.35">
      <c r="B173" s="59"/>
      <c r="C173" s="59"/>
    </row>
    <row r="174" spans="2:3" x14ac:dyDescent="0.35">
      <c r="B174" s="59"/>
      <c r="C174" s="59"/>
    </row>
    <row r="175" spans="2:3" x14ac:dyDescent="0.35">
      <c r="B175" s="59"/>
      <c r="C175" s="59"/>
    </row>
    <row r="176" spans="2:3" x14ac:dyDescent="0.35">
      <c r="B176" s="59"/>
      <c r="C176" s="59"/>
    </row>
    <row r="177" spans="1:3" x14ac:dyDescent="0.35">
      <c r="B177" s="59"/>
      <c r="C177" s="59"/>
    </row>
    <row r="178" spans="1:3" x14ac:dyDescent="0.35">
      <c r="B178" s="59"/>
      <c r="C178" s="59"/>
    </row>
    <row r="179" spans="1:3" x14ac:dyDescent="0.35">
      <c r="B179" s="59"/>
      <c r="C179" s="59"/>
    </row>
    <row r="180" spans="1:3" x14ac:dyDescent="0.35">
      <c r="B180" s="59"/>
      <c r="C180" s="59"/>
    </row>
    <row r="181" spans="1:3" x14ac:dyDescent="0.35">
      <c r="B181" s="59"/>
      <c r="C181" s="59"/>
    </row>
    <row r="182" spans="1:3" x14ac:dyDescent="0.35">
      <c r="B182" s="59"/>
      <c r="C182" s="59"/>
    </row>
    <row r="183" spans="1:3" x14ac:dyDescent="0.35">
      <c r="B183" s="59"/>
      <c r="C183" s="59"/>
    </row>
    <row r="184" spans="1:3" x14ac:dyDescent="0.35">
      <c r="A184" s="59"/>
      <c r="B184" s="59"/>
      <c r="C184" s="59"/>
    </row>
    <row r="185" spans="1:3" x14ac:dyDescent="0.35">
      <c r="A185" s="59"/>
      <c r="B185" s="59"/>
      <c r="C185" s="59"/>
    </row>
    <row r="186" spans="1:3" x14ac:dyDescent="0.35">
      <c r="A186" s="59"/>
      <c r="B186" s="59"/>
      <c r="C186" s="59"/>
    </row>
    <row r="187" spans="1:3" x14ac:dyDescent="0.35">
      <c r="A187" s="59"/>
      <c r="B187" s="59"/>
      <c r="C187" s="59"/>
    </row>
    <row r="188" spans="1:3" x14ac:dyDescent="0.35">
      <c r="A188" s="59"/>
      <c r="B188" s="59"/>
      <c r="C188" s="59"/>
    </row>
    <row r="189" spans="1:3" x14ac:dyDescent="0.35">
      <c r="A189" s="59"/>
      <c r="B189" s="59"/>
      <c r="C189" s="59"/>
    </row>
    <row r="190" spans="1:3" x14ac:dyDescent="0.35">
      <c r="A190" s="59"/>
      <c r="B190" s="59"/>
      <c r="C190" s="59"/>
    </row>
    <row r="191" spans="1:3" x14ac:dyDescent="0.35">
      <c r="A191" s="59"/>
      <c r="B191" s="59"/>
      <c r="C191" s="59"/>
    </row>
    <row r="192" spans="1:3" x14ac:dyDescent="0.35">
      <c r="A192" s="59"/>
      <c r="B192" s="59"/>
      <c r="C192" s="59"/>
    </row>
    <row r="193" spans="1:3" x14ac:dyDescent="0.35">
      <c r="A193" s="59"/>
      <c r="B193" s="59"/>
      <c r="C193" s="59"/>
    </row>
    <row r="194" spans="1:3" x14ac:dyDescent="0.35">
      <c r="A194" s="59"/>
      <c r="B194" s="59"/>
      <c r="C194" s="59"/>
    </row>
    <row r="195" spans="1:3" x14ac:dyDescent="0.35">
      <c r="A195" s="59"/>
      <c r="B195" s="59"/>
      <c r="C195" s="59"/>
    </row>
    <row r="196" spans="1:3" x14ac:dyDescent="0.35">
      <c r="A196" s="59"/>
      <c r="B196" s="59"/>
      <c r="C196" s="59"/>
    </row>
    <row r="197" spans="1:3" x14ac:dyDescent="0.35">
      <c r="A197" s="59"/>
      <c r="B197" s="59"/>
      <c r="C197" s="59"/>
    </row>
    <row r="198" spans="1:3" x14ac:dyDescent="0.35">
      <c r="A198" s="59"/>
      <c r="B198" s="59"/>
      <c r="C198" s="59"/>
    </row>
    <row r="199" spans="1:3" x14ac:dyDescent="0.35">
      <c r="A199" s="59"/>
      <c r="B199" s="59"/>
      <c r="C199" s="59"/>
    </row>
    <row r="200" spans="1:3" x14ac:dyDescent="0.35">
      <c r="A200" s="59"/>
      <c r="B200" s="59"/>
      <c r="C200" s="59"/>
    </row>
    <row r="201" spans="1:3" x14ac:dyDescent="0.35">
      <c r="A201" s="59"/>
      <c r="B201" s="59"/>
      <c r="C201" s="59"/>
    </row>
    <row r="202" spans="1:3" x14ac:dyDescent="0.35">
      <c r="A202" s="59"/>
      <c r="B202" s="59"/>
      <c r="C202" s="59"/>
    </row>
    <row r="203" spans="1:3" x14ac:dyDescent="0.35">
      <c r="A203" s="59"/>
      <c r="B203" s="59"/>
      <c r="C203" s="59"/>
    </row>
    <row r="204" spans="1:3" x14ac:dyDescent="0.35">
      <c r="A204" s="59"/>
      <c r="B204" s="59"/>
      <c r="C204" s="59"/>
    </row>
    <row r="205" spans="1:3" x14ac:dyDescent="0.35">
      <c r="A205" s="59"/>
      <c r="B205" s="59"/>
      <c r="C205" s="59"/>
    </row>
    <row r="206" spans="1:3" x14ac:dyDescent="0.35">
      <c r="A206" s="59"/>
      <c r="B206" s="59"/>
      <c r="C206" s="59"/>
    </row>
    <row r="207" spans="1:3" x14ac:dyDescent="0.35">
      <c r="A207" s="59"/>
      <c r="B207" s="59"/>
      <c r="C207" s="59"/>
    </row>
    <row r="208" spans="1:3" x14ac:dyDescent="0.35">
      <c r="A208" s="59"/>
      <c r="B208" s="59"/>
      <c r="C208" s="59"/>
    </row>
    <row r="209" spans="1:3" x14ac:dyDescent="0.35">
      <c r="A209" s="59"/>
      <c r="B209" s="59"/>
      <c r="C209" s="59"/>
    </row>
    <row r="210" spans="1:3" x14ac:dyDescent="0.35">
      <c r="A210" s="59"/>
      <c r="B210" s="59"/>
      <c r="C210" s="59"/>
    </row>
    <row r="211" spans="1:3" x14ac:dyDescent="0.35">
      <c r="A211" s="59"/>
      <c r="B211" s="59"/>
      <c r="C211" s="59"/>
    </row>
    <row r="212" spans="1:3" x14ac:dyDescent="0.35">
      <c r="A212" s="59"/>
      <c r="B212" s="59"/>
      <c r="C212" s="59"/>
    </row>
    <row r="213" spans="1:3" x14ac:dyDescent="0.35">
      <c r="A213" s="59"/>
      <c r="B213" s="59"/>
      <c r="C213" s="59"/>
    </row>
    <row r="214" spans="1:3" x14ac:dyDescent="0.35">
      <c r="A214" s="59"/>
      <c r="B214" s="59"/>
      <c r="C214" s="59"/>
    </row>
    <row r="215" spans="1:3" x14ac:dyDescent="0.35">
      <c r="A215" s="59"/>
      <c r="B215" s="59"/>
      <c r="C215" s="59"/>
    </row>
    <row r="216" spans="1:3" x14ac:dyDescent="0.35">
      <c r="B216" s="59"/>
      <c r="C216" s="59"/>
    </row>
    <row r="217" spans="1:3" x14ac:dyDescent="0.35">
      <c r="B217" s="59"/>
      <c r="C217" s="59"/>
    </row>
    <row r="218" spans="1:3" x14ac:dyDescent="0.35">
      <c r="B218" s="59"/>
      <c r="C218" s="59"/>
    </row>
    <row r="219" spans="1:3" x14ac:dyDescent="0.35">
      <c r="B219" s="59"/>
      <c r="C219" s="59"/>
    </row>
    <row r="220" spans="1:3" x14ac:dyDescent="0.35">
      <c r="B220" s="59"/>
      <c r="C220" s="59"/>
    </row>
    <row r="221" spans="1:3" x14ac:dyDescent="0.35">
      <c r="B221" s="59"/>
      <c r="C221" s="59"/>
    </row>
    <row r="222" spans="1:3" x14ac:dyDescent="0.35">
      <c r="B222" s="59"/>
      <c r="C222" s="59"/>
    </row>
    <row r="223" spans="1:3" x14ac:dyDescent="0.35">
      <c r="B223" s="59"/>
      <c r="C223" s="59"/>
    </row>
    <row r="224" spans="1:3" x14ac:dyDescent="0.35">
      <c r="B224" s="59"/>
      <c r="C224" s="59"/>
    </row>
    <row r="225" spans="2:3" x14ac:dyDescent="0.35">
      <c r="B225" s="59"/>
      <c r="C225" s="59"/>
    </row>
    <row r="226" spans="2:3" x14ac:dyDescent="0.35">
      <c r="B226" s="59"/>
      <c r="C226" s="59"/>
    </row>
    <row r="227" spans="2:3" x14ac:dyDescent="0.35">
      <c r="B227" s="59"/>
      <c r="C227" s="59"/>
    </row>
    <row r="228" spans="2:3" x14ac:dyDescent="0.35">
      <c r="B228" s="59"/>
      <c r="C228" s="59"/>
    </row>
    <row r="229" spans="2:3" x14ac:dyDescent="0.35">
      <c r="B229" s="59"/>
      <c r="C229" s="59"/>
    </row>
    <row r="230" spans="2:3" x14ac:dyDescent="0.35">
      <c r="B230" s="59"/>
      <c r="C230" s="59"/>
    </row>
    <row r="231" spans="2:3" x14ac:dyDescent="0.35">
      <c r="B231" s="59"/>
      <c r="C231" s="59"/>
    </row>
    <row r="232" spans="2:3" x14ac:dyDescent="0.35">
      <c r="B232" s="59"/>
      <c r="C232" s="59"/>
    </row>
    <row r="233" spans="2:3" x14ac:dyDescent="0.35">
      <c r="B233" s="59"/>
      <c r="C233" s="59"/>
    </row>
    <row r="234" spans="2:3" x14ac:dyDescent="0.35">
      <c r="B234" s="59"/>
      <c r="C234" s="59"/>
    </row>
    <row r="235" spans="2:3" x14ac:dyDescent="0.35">
      <c r="B235" s="59"/>
      <c r="C235" s="59"/>
    </row>
    <row r="236" spans="2:3" x14ac:dyDescent="0.35">
      <c r="B236" s="59"/>
      <c r="C236" s="59"/>
    </row>
    <row r="237" spans="2:3" x14ac:dyDescent="0.35">
      <c r="B237" s="59"/>
      <c r="C237" s="59"/>
    </row>
    <row r="238" spans="2:3" x14ac:dyDescent="0.35">
      <c r="B238" s="59"/>
      <c r="C238" s="59"/>
    </row>
    <row r="239" spans="2:3" x14ac:dyDescent="0.35">
      <c r="B239" s="59"/>
      <c r="C239" s="59"/>
    </row>
    <row r="240" spans="2:3" x14ac:dyDescent="0.35">
      <c r="B240" s="59"/>
      <c r="C240" s="59"/>
    </row>
    <row r="241" spans="1:3" x14ac:dyDescent="0.35">
      <c r="B241" s="59"/>
      <c r="C241" s="59"/>
    </row>
    <row r="242" spans="1:3" x14ac:dyDescent="0.35">
      <c r="B242" s="59"/>
      <c r="C242" s="59"/>
    </row>
    <row r="243" spans="1:3" x14ac:dyDescent="0.35">
      <c r="B243" s="59"/>
      <c r="C243" s="59"/>
    </row>
    <row r="244" spans="1:3" x14ac:dyDescent="0.35">
      <c r="B244" s="59"/>
      <c r="C244" s="59"/>
    </row>
    <row r="245" spans="1:3" x14ac:dyDescent="0.35">
      <c r="B245" s="59"/>
      <c r="C245" s="59"/>
    </row>
    <row r="246" spans="1:3" x14ac:dyDescent="0.35">
      <c r="B246" s="59"/>
      <c r="C246" s="59"/>
    </row>
    <row r="247" spans="1:3" x14ac:dyDescent="0.35">
      <c r="B247" s="59"/>
      <c r="C247" s="59"/>
    </row>
    <row r="248" spans="1:3" x14ac:dyDescent="0.35">
      <c r="A248" s="59"/>
      <c r="B248" s="59"/>
      <c r="C248" s="59"/>
    </row>
    <row r="249" spans="1:3" x14ac:dyDescent="0.35">
      <c r="A249" s="59"/>
      <c r="B249" s="59"/>
      <c r="C249" s="59"/>
    </row>
    <row r="250" spans="1:3" x14ac:dyDescent="0.35">
      <c r="A250" s="59"/>
      <c r="B250" s="59"/>
      <c r="C250" s="59"/>
    </row>
    <row r="251" spans="1:3" x14ac:dyDescent="0.35">
      <c r="A251" s="59"/>
      <c r="B251" s="59"/>
      <c r="C251" s="59"/>
    </row>
    <row r="252" spans="1:3" x14ac:dyDescent="0.35">
      <c r="A252" s="59"/>
      <c r="B252" s="59"/>
      <c r="C252" s="59"/>
    </row>
    <row r="253" spans="1:3" x14ac:dyDescent="0.35">
      <c r="A253" s="59"/>
      <c r="B253" s="59"/>
      <c r="C253" s="59"/>
    </row>
    <row r="254" spans="1:3" x14ac:dyDescent="0.35">
      <c r="A254" s="59"/>
      <c r="B254" s="59"/>
      <c r="C254" s="59"/>
    </row>
    <row r="255" spans="1:3" x14ac:dyDescent="0.35">
      <c r="A255" s="59"/>
      <c r="B255" s="59"/>
      <c r="C255" s="59"/>
    </row>
    <row r="256" spans="1:3" x14ac:dyDescent="0.35">
      <c r="A256" s="59"/>
      <c r="B256" s="59"/>
      <c r="C256" s="59"/>
    </row>
    <row r="257" spans="1:3" x14ac:dyDescent="0.35">
      <c r="A257" s="59"/>
      <c r="B257" s="59"/>
      <c r="C257" s="59"/>
    </row>
    <row r="258" spans="1:3" x14ac:dyDescent="0.35">
      <c r="A258" s="59"/>
      <c r="B258" s="59"/>
      <c r="C258" s="59"/>
    </row>
    <row r="259" spans="1:3" x14ac:dyDescent="0.35">
      <c r="A259" s="59"/>
      <c r="B259" s="59"/>
      <c r="C259" s="59"/>
    </row>
    <row r="260" spans="1:3" x14ac:dyDescent="0.35">
      <c r="A260" s="59"/>
      <c r="B260" s="59"/>
      <c r="C260" s="59"/>
    </row>
    <row r="261" spans="1:3" x14ac:dyDescent="0.35">
      <c r="A261" s="59"/>
      <c r="B261" s="59"/>
      <c r="C261" s="59"/>
    </row>
    <row r="262" spans="1:3" x14ac:dyDescent="0.35">
      <c r="A262" s="59"/>
      <c r="B262" s="59"/>
      <c r="C262" s="59"/>
    </row>
    <row r="263" spans="1:3" x14ac:dyDescent="0.35">
      <c r="A263" s="59"/>
      <c r="B263" s="59"/>
      <c r="C263" s="59"/>
    </row>
    <row r="264" spans="1:3" x14ac:dyDescent="0.35">
      <c r="A264" s="59"/>
      <c r="B264" s="59"/>
      <c r="C264" s="59"/>
    </row>
    <row r="265" spans="1:3" x14ac:dyDescent="0.35">
      <c r="A265" s="59"/>
      <c r="B265" s="59"/>
      <c r="C265" s="59"/>
    </row>
    <row r="266" spans="1:3" x14ac:dyDescent="0.35">
      <c r="A266" s="59"/>
      <c r="B266" s="59"/>
      <c r="C266" s="59"/>
    </row>
    <row r="267" spans="1:3" x14ac:dyDescent="0.35">
      <c r="A267" s="59"/>
      <c r="B267" s="59"/>
      <c r="C267" s="59"/>
    </row>
    <row r="268" spans="1:3" x14ac:dyDescent="0.35">
      <c r="A268" s="59"/>
      <c r="B268" s="59"/>
      <c r="C268" s="59"/>
    </row>
    <row r="269" spans="1:3" x14ac:dyDescent="0.35">
      <c r="A269" s="59"/>
      <c r="B269" s="59"/>
      <c r="C269" s="59"/>
    </row>
    <row r="270" spans="1:3" x14ac:dyDescent="0.35">
      <c r="A270" s="59"/>
      <c r="B270" s="59"/>
      <c r="C270" s="59"/>
    </row>
    <row r="271" spans="1:3" x14ac:dyDescent="0.35">
      <c r="A271" s="59"/>
      <c r="B271" s="59"/>
      <c r="C271" s="59"/>
    </row>
    <row r="272" spans="1:3" x14ac:dyDescent="0.35">
      <c r="A272" s="59"/>
      <c r="B272" s="59"/>
      <c r="C272" s="59"/>
    </row>
    <row r="273" spans="1:3" x14ac:dyDescent="0.35">
      <c r="A273" s="59"/>
      <c r="B273" s="59"/>
      <c r="C273" s="59"/>
    </row>
    <row r="274" spans="1:3" x14ac:dyDescent="0.35">
      <c r="A274" s="59"/>
      <c r="B274" s="59"/>
      <c r="C274" s="59"/>
    </row>
    <row r="275" spans="1:3" x14ac:dyDescent="0.35">
      <c r="A275" s="59"/>
      <c r="B275" s="59"/>
      <c r="C275" s="59"/>
    </row>
    <row r="276" spans="1:3" x14ac:dyDescent="0.35">
      <c r="A276" s="59"/>
      <c r="B276" s="59"/>
      <c r="C276" s="59"/>
    </row>
    <row r="277" spans="1:3" x14ac:dyDescent="0.35">
      <c r="A277" s="59"/>
      <c r="B277" s="59"/>
      <c r="C277" s="59"/>
    </row>
    <row r="278" spans="1:3" x14ac:dyDescent="0.35">
      <c r="A278" s="59"/>
      <c r="B278" s="59"/>
      <c r="C278" s="59"/>
    </row>
    <row r="279" spans="1:3" x14ac:dyDescent="0.35">
      <c r="A279" s="59"/>
      <c r="B279" s="59"/>
      <c r="C279" s="59"/>
    </row>
    <row r="280" spans="1:3" x14ac:dyDescent="0.35">
      <c r="B280" s="59"/>
      <c r="C280" s="59"/>
    </row>
    <row r="281" spans="1:3" x14ac:dyDescent="0.35">
      <c r="B281" s="59"/>
      <c r="C281" s="59"/>
    </row>
    <row r="282" spans="1:3" x14ac:dyDescent="0.35">
      <c r="B282" s="59"/>
      <c r="C282" s="59"/>
    </row>
    <row r="283" spans="1:3" x14ac:dyDescent="0.35">
      <c r="B283" s="59"/>
      <c r="C283" s="59"/>
    </row>
    <row r="284" spans="1:3" x14ac:dyDescent="0.35">
      <c r="B284" s="59"/>
      <c r="C284" s="59"/>
    </row>
    <row r="285" spans="1:3" x14ac:dyDescent="0.35">
      <c r="B285" s="59"/>
      <c r="C285" s="59"/>
    </row>
    <row r="286" spans="1:3" x14ac:dyDescent="0.35">
      <c r="B286" s="59"/>
      <c r="C286" s="59"/>
    </row>
    <row r="287" spans="1:3" x14ac:dyDescent="0.35">
      <c r="B287" s="59"/>
      <c r="C287" s="59"/>
    </row>
    <row r="288" spans="1:3" x14ac:dyDescent="0.35">
      <c r="B288" s="59"/>
      <c r="C288" s="59"/>
    </row>
    <row r="289" spans="2:3" x14ac:dyDescent="0.35">
      <c r="B289" s="59"/>
      <c r="C289" s="59"/>
    </row>
    <row r="290" spans="2:3" x14ac:dyDescent="0.35">
      <c r="B290" s="59"/>
      <c r="C290" s="59"/>
    </row>
    <row r="291" spans="2:3" x14ac:dyDescent="0.35">
      <c r="B291" s="59"/>
      <c r="C291" s="59"/>
    </row>
    <row r="292" spans="2:3" x14ac:dyDescent="0.35">
      <c r="B292" s="59"/>
      <c r="C292" s="59"/>
    </row>
    <row r="293" spans="2:3" x14ac:dyDescent="0.35">
      <c r="B293" s="59"/>
      <c r="C293" s="59"/>
    </row>
    <row r="294" spans="2:3" x14ac:dyDescent="0.35">
      <c r="B294" s="59"/>
      <c r="C294" s="59"/>
    </row>
    <row r="295" spans="2:3" x14ac:dyDescent="0.35">
      <c r="B295" s="59"/>
      <c r="C295" s="59"/>
    </row>
    <row r="296" spans="2:3" x14ac:dyDescent="0.35">
      <c r="B296" s="59"/>
      <c r="C296" s="59"/>
    </row>
    <row r="297" spans="2:3" x14ac:dyDescent="0.35">
      <c r="B297" s="59"/>
      <c r="C297" s="59"/>
    </row>
    <row r="298" spans="2:3" x14ac:dyDescent="0.35">
      <c r="B298" s="59"/>
      <c r="C298" s="59"/>
    </row>
    <row r="299" spans="2:3" x14ac:dyDescent="0.35">
      <c r="B299" s="59"/>
      <c r="C299" s="59"/>
    </row>
    <row r="300" spans="2:3" x14ac:dyDescent="0.35">
      <c r="B300" s="59"/>
      <c r="C300" s="59"/>
    </row>
    <row r="301" spans="2:3" x14ac:dyDescent="0.35">
      <c r="B301" s="59"/>
      <c r="C301" s="59"/>
    </row>
    <row r="302" spans="2:3" x14ac:dyDescent="0.35">
      <c r="B302" s="59"/>
      <c r="C302" s="59"/>
    </row>
    <row r="303" spans="2:3" x14ac:dyDescent="0.35">
      <c r="B303" s="59"/>
      <c r="C303" s="59"/>
    </row>
    <row r="304" spans="2:3" x14ac:dyDescent="0.35">
      <c r="B304" s="59"/>
      <c r="C304" s="59"/>
    </row>
    <row r="305" spans="1:3" x14ac:dyDescent="0.35">
      <c r="B305" s="59"/>
      <c r="C305" s="59"/>
    </row>
    <row r="306" spans="1:3" x14ac:dyDescent="0.35">
      <c r="B306" s="59"/>
      <c r="C306" s="59"/>
    </row>
    <row r="307" spans="1:3" x14ac:dyDescent="0.35">
      <c r="B307" s="59"/>
      <c r="C307" s="59"/>
    </row>
    <row r="308" spans="1:3" x14ac:dyDescent="0.35">
      <c r="B308" s="59"/>
      <c r="C308" s="59"/>
    </row>
    <row r="309" spans="1:3" x14ac:dyDescent="0.35">
      <c r="B309" s="59"/>
      <c r="C309" s="59"/>
    </row>
    <row r="310" spans="1:3" x14ac:dyDescent="0.35">
      <c r="B310" s="59"/>
      <c r="C310" s="59"/>
    </row>
    <row r="311" spans="1:3" x14ac:dyDescent="0.35">
      <c r="B311" s="59"/>
      <c r="C311" s="59"/>
    </row>
    <row r="312" spans="1:3" x14ac:dyDescent="0.35">
      <c r="A312" s="59"/>
      <c r="B312" s="59"/>
      <c r="C312" s="59"/>
    </row>
    <row r="313" spans="1:3" x14ac:dyDescent="0.35">
      <c r="A313" s="59"/>
      <c r="B313" s="59"/>
      <c r="C313" s="59"/>
    </row>
    <row r="314" spans="1:3" x14ac:dyDescent="0.35">
      <c r="A314" s="59"/>
      <c r="B314" s="59"/>
      <c r="C314" s="59"/>
    </row>
    <row r="315" spans="1:3" x14ac:dyDescent="0.35">
      <c r="A315" s="59"/>
      <c r="B315" s="59"/>
      <c r="C315" s="59"/>
    </row>
    <row r="316" spans="1:3" x14ac:dyDescent="0.35">
      <c r="A316" s="59"/>
      <c r="B316" s="59"/>
      <c r="C316" s="59"/>
    </row>
    <row r="317" spans="1:3" x14ac:dyDescent="0.35">
      <c r="A317" s="59"/>
      <c r="B317" s="59"/>
      <c r="C317" s="59"/>
    </row>
    <row r="318" spans="1:3" x14ac:dyDescent="0.35">
      <c r="A318" s="59"/>
      <c r="B318" s="59"/>
      <c r="C318" s="59"/>
    </row>
    <row r="319" spans="1:3" x14ac:dyDescent="0.35">
      <c r="A319" s="59"/>
      <c r="B319" s="59"/>
      <c r="C319" s="59"/>
    </row>
    <row r="320" spans="1:3" x14ac:dyDescent="0.35">
      <c r="A320" s="59"/>
      <c r="B320" s="59"/>
      <c r="C320" s="59"/>
    </row>
    <row r="321" spans="1:3" x14ac:dyDescent="0.35">
      <c r="A321" s="59"/>
      <c r="B321" s="59"/>
      <c r="C321" s="59"/>
    </row>
    <row r="322" spans="1:3" x14ac:dyDescent="0.35">
      <c r="A322" s="59"/>
      <c r="B322" s="59"/>
      <c r="C322" s="59"/>
    </row>
    <row r="323" spans="1:3" x14ac:dyDescent="0.35">
      <c r="A323" s="59"/>
      <c r="B323" s="59"/>
      <c r="C323" s="59"/>
    </row>
    <row r="324" spans="1:3" x14ac:dyDescent="0.35">
      <c r="A324" s="59"/>
      <c r="B324" s="59"/>
      <c r="C324" s="59"/>
    </row>
    <row r="325" spans="1:3" x14ac:dyDescent="0.35">
      <c r="A325" s="59"/>
      <c r="B325" s="59"/>
      <c r="C325" s="59"/>
    </row>
    <row r="326" spans="1:3" x14ac:dyDescent="0.35">
      <c r="A326" s="59"/>
      <c r="B326" s="59"/>
      <c r="C326" s="59"/>
    </row>
    <row r="327" spans="1:3" x14ac:dyDescent="0.35">
      <c r="A327" s="59"/>
      <c r="B327" s="59"/>
      <c r="C327" s="59"/>
    </row>
    <row r="328" spans="1:3" x14ac:dyDescent="0.35">
      <c r="A328" s="59"/>
      <c r="B328" s="59"/>
      <c r="C328" s="59"/>
    </row>
    <row r="329" spans="1:3" x14ac:dyDescent="0.35">
      <c r="A329" s="59"/>
      <c r="B329" s="59"/>
      <c r="C329" s="59"/>
    </row>
    <row r="330" spans="1:3" x14ac:dyDescent="0.35">
      <c r="A330" s="59"/>
      <c r="B330" s="59"/>
      <c r="C330" s="59"/>
    </row>
    <row r="331" spans="1:3" x14ac:dyDescent="0.35">
      <c r="A331" s="59"/>
      <c r="B331" s="59"/>
      <c r="C331" s="59"/>
    </row>
    <row r="332" spans="1:3" x14ac:dyDescent="0.35">
      <c r="A332" s="59"/>
      <c r="B332" s="59"/>
      <c r="C332" s="59"/>
    </row>
    <row r="333" spans="1:3" x14ac:dyDescent="0.35">
      <c r="A333" s="59"/>
      <c r="B333" s="59"/>
      <c r="C333" s="59"/>
    </row>
    <row r="334" spans="1:3" x14ac:dyDescent="0.35">
      <c r="A334" s="59"/>
      <c r="B334" s="59"/>
      <c r="C334" s="59"/>
    </row>
    <row r="335" spans="1:3" x14ac:dyDescent="0.35">
      <c r="A335" s="59"/>
      <c r="B335" s="59"/>
      <c r="C335" s="59"/>
    </row>
    <row r="336" spans="1:3" x14ac:dyDescent="0.35">
      <c r="A336" s="59"/>
      <c r="B336" s="59"/>
      <c r="C336" s="59"/>
    </row>
    <row r="337" spans="1:3" x14ac:dyDescent="0.35">
      <c r="A337" s="59"/>
      <c r="B337" s="59"/>
      <c r="C337" s="59"/>
    </row>
    <row r="338" spans="1:3" x14ac:dyDescent="0.35">
      <c r="A338" s="59"/>
      <c r="B338" s="59"/>
      <c r="C338" s="59"/>
    </row>
    <row r="339" spans="1:3" x14ac:dyDescent="0.35">
      <c r="A339" s="59"/>
      <c r="B339" s="59"/>
      <c r="C339" s="59"/>
    </row>
    <row r="340" spans="1:3" x14ac:dyDescent="0.35">
      <c r="A340" s="59"/>
      <c r="B340" s="59"/>
      <c r="C340" s="59"/>
    </row>
    <row r="341" spans="1:3" x14ac:dyDescent="0.35">
      <c r="A341" s="59"/>
      <c r="B341" s="59"/>
      <c r="C341" s="59"/>
    </row>
    <row r="342" spans="1:3" x14ac:dyDescent="0.35">
      <c r="A342" s="59"/>
      <c r="B342" s="59"/>
      <c r="C342" s="59"/>
    </row>
    <row r="343" spans="1:3" x14ac:dyDescent="0.35">
      <c r="A343" s="59"/>
      <c r="B343" s="59"/>
      <c r="C343" s="59"/>
    </row>
    <row r="344" spans="1:3" x14ac:dyDescent="0.35">
      <c r="B344" s="59"/>
    </row>
    <row r="345" spans="1:3" x14ac:dyDescent="0.35">
      <c r="B345" s="59"/>
    </row>
    <row r="346" spans="1:3" x14ac:dyDescent="0.35">
      <c r="B346" s="59"/>
    </row>
    <row r="347" spans="1:3" x14ac:dyDescent="0.35">
      <c r="B347" s="59"/>
    </row>
    <row r="348" spans="1:3" x14ac:dyDescent="0.35">
      <c r="B348" s="59"/>
    </row>
    <row r="349" spans="1:3" x14ac:dyDescent="0.35">
      <c r="B349" s="59"/>
    </row>
    <row r="350" spans="1:3" x14ac:dyDescent="0.35">
      <c r="B350" s="59"/>
    </row>
    <row r="351" spans="1:3" x14ac:dyDescent="0.35">
      <c r="B351" s="59"/>
    </row>
    <row r="352" spans="1:3" x14ac:dyDescent="0.35">
      <c r="B352" s="59"/>
    </row>
    <row r="353" spans="2:2" x14ac:dyDescent="0.35">
      <c r="B353" s="59"/>
    </row>
    <row r="354" spans="2:2" x14ac:dyDescent="0.35">
      <c r="B354" s="59"/>
    </row>
    <row r="355" spans="2:2" x14ac:dyDescent="0.35">
      <c r="B355" s="59"/>
    </row>
    <row r="356" spans="2:2" x14ac:dyDescent="0.35">
      <c r="B356" s="59"/>
    </row>
    <row r="357" spans="2:2" x14ac:dyDescent="0.35">
      <c r="B357" s="59"/>
    </row>
    <row r="358" spans="2:2" x14ac:dyDescent="0.35">
      <c r="B358" s="59"/>
    </row>
    <row r="359" spans="2:2" x14ac:dyDescent="0.35">
      <c r="B359" s="59"/>
    </row>
    <row r="360" spans="2:2" x14ac:dyDescent="0.35">
      <c r="B360" s="59"/>
    </row>
    <row r="361" spans="2:2" x14ac:dyDescent="0.35">
      <c r="B361" s="59"/>
    </row>
    <row r="362" spans="2:2" x14ac:dyDescent="0.35">
      <c r="B362" s="59"/>
    </row>
    <row r="363" spans="2:2" x14ac:dyDescent="0.35">
      <c r="B363" s="59"/>
    </row>
    <row r="364" spans="2:2" x14ac:dyDescent="0.35">
      <c r="B364" s="59"/>
    </row>
    <row r="365" spans="2:2" x14ac:dyDescent="0.35">
      <c r="B365" s="59"/>
    </row>
    <row r="366" spans="2:2" x14ac:dyDescent="0.35">
      <c r="B366" s="59"/>
    </row>
    <row r="367" spans="2:2" x14ac:dyDescent="0.35">
      <c r="B367" s="59"/>
    </row>
    <row r="368" spans="2:2" x14ac:dyDescent="0.35">
      <c r="B368" s="59"/>
    </row>
    <row r="369" spans="2:3" x14ac:dyDescent="0.35">
      <c r="B369" s="59"/>
    </row>
    <row r="370" spans="2:3" x14ac:dyDescent="0.35">
      <c r="B370" s="59"/>
    </row>
    <row r="371" spans="2:3" x14ac:dyDescent="0.35">
      <c r="B371" s="59"/>
    </row>
    <row r="372" spans="2:3" x14ac:dyDescent="0.35">
      <c r="B372" s="59"/>
    </row>
    <row r="373" spans="2:3" x14ac:dyDescent="0.35">
      <c r="B373" s="59"/>
    </row>
    <row r="374" spans="2:3" x14ac:dyDescent="0.35">
      <c r="B374" s="59"/>
    </row>
    <row r="375" spans="2:3" x14ac:dyDescent="0.35">
      <c r="B375" s="59"/>
    </row>
    <row r="376" spans="2:3" x14ac:dyDescent="0.35">
      <c r="B376" s="59"/>
      <c r="C376" s="59"/>
    </row>
    <row r="377" spans="2:3" x14ac:dyDescent="0.35">
      <c r="B377" s="59"/>
      <c r="C377" s="59"/>
    </row>
    <row r="378" spans="2:3" x14ac:dyDescent="0.35">
      <c r="B378" s="59"/>
      <c r="C378" s="59"/>
    </row>
    <row r="379" spans="2:3" x14ac:dyDescent="0.35">
      <c r="B379" s="59"/>
      <c r="C379" s="59"/>
    </row>
    <row r="380" spans="2:3" x14ac:dyDescent="0.35">
      <c r="B380" s="59"/>
      <c r="C380" s="59"/>
    </row>
    <row r="381" spans="2:3" x14ac:dyDescent="0.35">
      <c r="B381" s="59"/>
      <c r="C381" s="59"/>
    </row>
    <row r="382" spans="2:3" x14ac:dyDescent="0.35">
      <c r="B382" s="59"/>
      <c r="C382" s="59"/>
    </row>
    <row r="383" spans="2:3" x14ac:dyDescent="0.35">
      <c r="B383" s="59"/>
      <c r="C383" s="59"/>
    </row>
    <row r="384" spans="2:3" x14ac:dyDescent="0.35">
      <c r="B384" s="59"/>
      <c r="C384" s="59"/>
    </row>
    <row r="385" spans="2:3" x14ac:dyDescent="0.35">
      <c r="B385" s="59"/>
      <c r="C385" s="59"/>
    </row>
    <row r="386" spans="2:3" x14ac:dyDescent="0.35">
      <c r="B386" s="59"/>
      <c r="C386" s="59"/>
    </row>
    <row r="387" spans="2:3" x14ac:dyDescent="0.35">
      <c r="B387" s="59"/>
      <c r="C387" s="59"/>
    </row>
    <row r="388" spans="2:3" x14ac:dyDescent="0.35">
      <c r="B388" s="59"/>
      <c r="C388" s="59"/>
    </row>
    <row r="389" spans="2:3" x14ac:dyDescent="0.35">
      <c r="B389" s="59"/>
      <c r="C389" s="59"/>
    </row>
    <row r="390" spans="2:3" x14ac:dyDescent="0.35">
      <c r="B390" s="59"/>
      <c r="C390" s="59"/>
    </row>
    <row r="391" spans="2:3" x14ac:dyDescent="0.35">
      <c r="B391" s="59"/>
      <c r="C391" s="59"/>
    </row>
    <row r="392" spans="2:3" x14ac:dyDescent="0.35">
      <c r="B392" s="59"/>
      <c r="C392" s="59"/>
    </row>
    <row r="393" spans="2:3" x14ac:dyDescent="0.35">
      <c r="B393" s="59"/>
      <c r="C393" s="59"/>
    </row>
    <row r="394" spans="2:3" x14ac:dyDescent="0.35">
      <c r="B394" s="59"/>
      <c r="C394" s="59"/>
    </row>
    <row r="395" spans="2:3" x14ac:dyDescent="0.35">
      <c r="B395" s="59"/>
      <c r="C395" s="59"/>
    </row>
    <row r="396" spans="2:3" x14ac:dyDescent="0.35">
      <c r="B396" s="59"/>
      <c r="C396" s="59"/>
    </row>
    <row r="397" spans="2:3" x14ac:dyDescent="0.35">
      <c r="B397" s="59"/>
      <c r="C397" s="59"/>
    </row>
    <row r="398" spans="2:3" x14ac:dyDescent="0.35">
      <c r="B398" s="59"/>
      <c r="C398" s="59"/>
    </row>
    <row r="399" spans="2:3" x14ac:dyDescent="0.35">
      <c r="B399" s="59"/>
      <c r="C399" s="59"/>
    </row>
    <row r="400" spans="2:3" x14ac:dyDescent="0.35">
      <c r="B400" s="59"/>
      <c r="C400" s="59"/>
    </row>
    <row r="401" spans="2:3" x14ac:dyDescent="0.35">
      <c r="B401" s="59"/>
      <c r="C401" s="59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05"/>
  <sheetViews>
    <sheetView zoomScaleNormal="100" workbookViewId="0">
      <selection activeCell="D1" sqref="D1"/>
    </sheetView>
  </sheetViews>
  <sheetFormatPr defaultColWidth="8.7265625" defaultRowHeight="15.5" x14ac:dyDescent="0.35"/>
  <cols>
    <col min="1" max="1" width="23.08984375" style="1" customWidth="1"/>
    <col min="2" max="2" width="21.81640625" style="1" customWidth="1"/>
    <col min="3" max="3" width="26.08984375" style="1" customWidth="1"/>
    <col min="4" max="4" width="31.08984375" style="1" customWidth="1"/>
    <col min="5" max="5" width="25.26953125" style="1" customWidth="1"/>
    <col min="6" max="6" width="29.81640625" style="1" bestFit="1" customWidth="1"/>
    <col min="7" max="7" width="12.81640625" style="1" customWidth="1"/>
    <col min="8" max="16384" width="8.7265625" style="1"/>
  </cols>
  <sheetData>
    <row r="1" spans="1:9" x14ac:dyDescent="0.35">
      <c r="A1" s="314" t="s">
        <v>553</v>
      </c>
      <c r="B1" s="314"/>
      <c r="C1" s="314"/>
      <c r="H1" s="296" t="s">
        <v>317</v>
      </c>
      <c r="I1" s="296"/>
    </row>
    <row r="2" spans="1:9" s="57" customFormat="1" ht="18.5" customHeight="1" x14ac:dyDescent="0.35">
      <c r="A2" s="2" t="s">
        <v>351</v>
      </c>
      <c r="B2" s="2" t="s">
        <v>538</v>
      </c>
      <c r="C2" s="2" t="s">
        <v>785</v>
      </c>
      <c r="D2" s="2" t="s">
        <v>607</v>
      </c>
      <c r="E2" s="2" t="s">
        <v>786</v>
      </c>
      <c r="F2" s="2" t="s">
        <v>37</v>
      </c>
      <c r="G2" s="56"/>
    </row>
    <row r="3" spans="1:9" ht="13.5" customHeight="1" x14ac:dyDescent="0.35">
      <c r="A3" s="102" t="s">
        <v>300</v>
      </c>
      <c r="B3" s="250">
        <v>59.823999999999998</v>
      </c>
      <c r="C3" s="250">
        <v>113.199</v>
      </c>
      <c r="D3" s="250">
        <v>227.38499999999999</v>
      </c>
      <c r="E3" s="250">
        <v>77.206000000000003</v>
      </c>
      <c r="F3" s="250">
        <v>197.65799999999999</v>
      </c>
      <c r="G3" s="58"/>
    </row>
    <row r="4" spans="1:9" x14ac:dyDescent="0.35">
      <c r="A4" s="102" t="s">
        <v>600</v>
      </c>
      <c r="B4" s="250">
        <v>3.1E-2</v>
      </c>
      <c r="C4" s="250">
        <v>8.4540000000000006</v>
      </c>
      <c r="D4" s="250">
        <v>14.176</v>
      </c>
      <c r="E4" s="250">
        <v>0.77600000000000002</v>
      </c>
      <c r="F4" s="250">
        <v>12.98</v>
      </c>
      <c r="G4" s="58"/>
    </row>
    <row r="5" spans="1:9" x14ac:dyDescent="0.35">
      <c r="A5" s="102" t="s">
        <v>594</v>
      </c>
      <c r="B5" s="250">
        <v>3.5019999999999998</v>
      </c>
      <c r="C5" s="250"/>
      <c r="D5" s="250"/>
      <c r="E5" s="250">
        <v>4.2999999999999997E-2</v>
      </c>
      <c r="F5" s="250">
        <v>5.7729999999999997</v>
      </c>
      <c r="G5" s="58"/>
    </row>
    <row r="6" spans="1:9" x14ac:dyDescent="0.35">
      <c r="A6" s="102" t="s">
        <v>628</v>
      </c>
      <c r="B6" s="250"/>
      <c r="C6" s="250"/>
      <c r="D6" s="250"/>
      <c r="E6" s="250">
        <v>3.0000000000000001E-3</v>
      </c>
      <c r="F6" s="250">
        <v>3.58</v>
      </c>
      <c r="G6" s="58"/>
    </row>
    <row r="7" spans="1:9" x14ac:dyDescent="0.35">
      <c r="A7" s="102" t="s">
        <v>582</v>
      </c>
      <c r="B7" s="250">
        <v>9.4E-2</v>
      </c>
      <c r="C7" s="250"/>
      <c r="D7" s="250">
        <v>0.19</v>
      </c>
      <c r="E7" s="250">
        <v>21.64</v>
      </c>
      <c r="F7" s="250">
        <v>2.177</v>
      </c>
      <c r="G7" s="58"/>
    </row>
    <row r="8" spans="1:9" x14ac:dyDescent="0.35">
      <c r="A8" s="102" t="s">
        <v>586</v>
      </c>
      <c r="B8" s="250">
        <v>7.4249999999999998</v>
      </c>
      <c r="C8" s="250">
        <v>4.6719999999999997</v>
      </c>
      <c r="D8" s="250">
        <v>0.56299999999999994</v>
      </c>
      <c r="E8" s="250">
        <v>9.58</v>
      </c>
      <c r="F8" s="250">
        <v>1.839</v>
      </c>
      <c r="G8" s="58"/>
    </row>
    <row r="9" spans="1:9" x14ac:dyDescent="0.35">
      <c r="A9" s="102" t="s">
        <v>632</v>
      </c>
      <c r="B9" s="250"/>
      <c r="C9" s="250"/>
      <c r="D9" s="250"/>
      <c r="E9" s="250">
        <v>0.12</v>
      </c>
      <c r="F9" s="250">
        <v>0.122</v>
      </c>
      <c r="G9" s="58"/>
    </row>
    <row r="10" spans="1:9" x14ac:dyDescent="0.35">
      <c r="A10" s="102" t="s">
        <v>593</v>
      </c>
      <c r="B10" s="250">
        <v>166.31</v>
      </c>
      <c r="C10" s="250"/>
      <c r="D10" s="250"/>
      <c r="E10" s="250">
        <v>0.67600000000000005</v>
      </c>
      <c r="F10" s="250">
        <v>7.0999999999999994E-2</v>
      </c>
      <c r="G10" s="58"/>
    </row>
    <row r="11" spans="1:9" x14ac:dyDescent="0.35">
      <c r="A11" s="102" t="s">
        <v>657</v>
      </c>
      <c r="B11" s="250"/>
      <c r="C11" s="250"/>
      <c r="D11" s="250"/>
      <c r="E11" s="250"/>
      <c r="F11" s="250">
        <v>7.0999999999999994E-2</v>
      </c>
      <c r="G11" s="58"/>
    </row>
    <row r="12" spans="1:9" ht="13.5" customHeight="1" x14ac:dyDescent="0.35">
      <c r="A12" s="102" t="s">
        <v>615</v>
      </c>
      <c r="B12" s="250">
        <v>3.2000000000000001E-2</v>
      </c>
      <c r="C12" s="250"/>
      <c r="D12" s="250"/>
      <c r="E12" s="250">
        <v>10.012</v>
      </c>
      <c r="F12" s="250">
        <v>2.3E-2</v>
      </c>
      <c r="G12" s="58"/>
    </row>
    <row r="13" spans="1:9" x14ac:dyDescent="0.35">
      <c r="A13" s="102" t="s">
        <v>608</v>
      </c>
      <c r="B13" s="250"/>
      <c r="C13" s="250"/>
      <c r="D13" s="250"/>
      <c r="E13" s="250">
        <v>9.2840000000000007</v>
      </c>
      <c r="F13" s="250">
        <v>1.7999999999999999E-2</v>
      </c>
      <c r="G13" s="58"/>
    </row>
    <row r="14" spans="1:9" x14ac:dyDescent="0.35">
      <c r="A14" s="102" t="s">
        <v>616</v>
      </c>
      <c r="B14" s="250"/>
      <c r="C14" s="250"/>
      <c r="D14" s="250"/>
      <c r="E14" s="250">
        <v>8.0000000000000002E-3</v>
      </c>
      <c r="F14" s="250">
        <v>1.7999999999999999E-2</v>
      </c>
      <c r="G14" s="58"/>
    </row>
    <row r="15" spans="1:9" x14ac:dyDescent="0.35">
      <c r="A15" s="102" t="s">
        <v>583</v>
      </c>
      <c r="B15" s="250">
        <v>0.129</v>
      </c>
      <c r="C15" s="250"/>
      <c r="D15" s="250">
        <v>0.25600000000000001</v>
      </c>
      <c r="E15" s="250">
        <v>0.308</v>
      </c>
      <c r="F15" s="250">
        <v>1.6E-2</v>
      </c>
      <c r="G15" s="58"/>
    </row>
    <row r="16" spans="1:9" x14ac:dyDescent="0.35">
      <c r="A16" s="102" t="s">
        <v>677</v>
      </c>
      <c r="B16" s="250"/>
      <c r="C16" s="250"/>
      <c r="D16" s="250"/>
      <c r="E16" s="250"/>
      <c r="F16" s="250">
        <v>1.4E-2</v>
      </c>
      <c r="G16" s="58"/>
    </row>
    <row r="17" spans="1:7" x14ac:dyDescent="0.35">
      <c r="A17" s="102" t="s">
        <v>617</v>
      </c>
      <c r="B17" s="250"/>
      <c r="C17" s="250">
        <v>0.35899999999999999</v>
      </c>
      <c r="D17" s="250"/>
      <c r="E17" s="250"/>
      <c r="F17" s="250">
        <v>1.2E-2</v>
      </c>
      <c r="G17" s="58"/>
    </row>
    <row r="18" spans="1:7" x14ac:dyDescent="0.35">
      <c r="A18" s="102" t="s">
        <v>621</v>
      </c>
      <c r="B18" s="250"/>
      <c r="C18" s="250"/>
      <c r="D18" s="250"/>
      <c r="E18" s="250">
        <v>0.621</v>
      </c>
      <c r="F18" s="250">
        <v>7.0000000000000001E-3</v>
      </c>
      <c r="G18" s="58"/>
    </row>
    <row r="19" spans="1:7" x14ac:dyDescent="0.35">
      <c r="A19" s="102" t="s">
        <v>640</v>
      </c>
      <c r="B19" s="250"/>
      <c r="C19" s="250"/>
      <c r="D19" s="250"/>
      <c r="E19" s="250">
        <v>0.94699999999999995</v>
      </c>
      <c r="F19" s="250">
        <v>5.0000000000000001E-3</v>
      </c>
      <c r="G19" s="58"/>
    </row>
    <row r="20" spans="1:7" x14ac:dyDescent="0.35">
      <c r="A20" s="102" t="s">
        <v>595</v>
      </c>
      <c r="B20" s="250"/>
      <c r="C20" s="250"/>
      <c r="D20" s="250">
        <v>13.561999999999999</v>
      </c>
      <c r="E20" s="250"/>
      <c r="F20" s="250">
        <v>4.0000000000000001E-3</v>
      </c>
      <c r="G20" s="58"/>
    </row>
    <row r="21" spans="1:7" x14ac:dyDescent="0.35">
      <c r="A21" s="102" t="s">
        <v>590</v>
      </c>
      <c r="B21" s="250">
        <v>0.95899999999999996</v>
      </c>
      <c r="C21" s="250">
        <v>0.82</v>
      </c>
      <c r="D21" s="250"/>
      <c r="E21" s="250">
        <v>2.0870000000000002</v>
      </c>
      <c r="F21" s="250">
        <v>3.0000000000000001E-3</v>
      </c>
      <c r="G21" s="58"/>
    </row>
    <row r="22" spans="1:7" ht="13.5" customHeight="1" x14ac:dyDescent="0.35">
      <c r="A22" s="102" t="s">
        <v>611</v>
      </c>
      <c r="B22" s="250"/>
      <c r="C22" s="250"/>
      <c r="D22" s="250"/>
      <c r="E22" s="250">
        <v>8.5000000000000006E-2</v>
      </c>
      <c r="F22" s="250">
        <v>2E-3</v>
      </c>
      <c r="G22" s="58"/>
    </row>
    <row r="23" spans="1:7" x14ac:dyDescent="0.35">
      <c r="A23" s="102" t="s">
        <v>585</v>
      </c>
      <c r="B23" s="250">
        <v>0.192</v>
      </c>
      <c r="C23" s="250">
        <v>214.55199999999999</v>
      </c>
      <c r="D23" s="250">
        <v>45.645000000000003</v>
      </c>
      <c r="E23" s="250">
        <v>59.762999999999998</v>
      </c>
      <c r="F23" s="250">
        <v>0</v>
      </c>
      <c r="G23" s="58"/>
    </row>
    <row r="24" spans="1:7" x14ac:dyDescent="0.35">
      <c r="A24" s="102" t="s">
        <v>603</v>
      </c>
      <c r="B24" s="250"/>
      <c r="C24" s="250"/>
      <c r="D24" s="250"/>
      <c r="E24" s="250">
        <v>27.503</v>
      </c>
      <c r="F24" s="250"/>
      <c r="G24" s="58"/>
    </row>
    <row r="25" spans="1:7" x14ac:dyDescent="0.35">
      <c r="A25" s="102" t="s">
        <v>605</v>
      </c>
      <c r="B25" s="250">
        <v>0.184</v>
      </c>
      <c r="C25" s="250">
        <v>44.569000000000003</v>
      </c>
      <c r="D25" s="250">
        <v>6.3440000000000003</v>
      </c>
      <c r="E25" s="250">
        <v>23.238</v>
      </c>
      <c r="F25" s="250"/>
      <c r="G25" s="58"/>
    </row>
    <row r="26" spans="1:7" x14ac:dyDescent="0.35">
      <c r="A26" s="102" t="s">
        <v>634</v>
      </c>
      <c r="B26" s="250"/>
      <c r="C26" s="250"/>
      <c r="D26" s="250"/>
      <c r="E26" s="250">
        <v>16.024000000000001</v>
      </c>
      <c r="F26" s="250"/>
      <c r="G26" s="58"/>
    </row>
    <row r="27" spans="1:7" x14ac:dyDescent="0.35">
      <c r="A27" s="102" t="s">
        <v>623</v>
      </c>
      <c r="B27" s="250"/>
      <c r="C27" s="250"/>
      <c r="D27" s="250"/>
      <c r="E27" s="250">
        <v>7.2469999999999999</v>
      </c>
      <c r="F27" s="250"/>
      <c r="G27" s="58"/>
    </row>
    <row r="28" spans="1:7" x14ac:dyDescent="0.35">
      <c r="A28" s="102" t="s">
        <v>613</v>
      </c>
      <c r="B28" s="250">
        <v>3.274</v>
      </c>
      <c r="C28" s="250">
        <v>0.58899999999999997</v>
      </c>
      <c r="D28" s="250"/>
      <c r="E28" s="250">
        <v>4.8559999999999999</v>
      </c>
      <c r="F28" s="250"/>
      <c r="G28" s="58"/>
    </row>
    <row r="29" spans="1:7" x14ac:dyDescent="0.35">
      <c r="A29" s="102" t="s">
        <v>584</v>
      </c>
      <c r="B29" s="250">
        <v>569.505</v>
      </c>
      <c r="C29" s="250">
        <v>18.867999999999999</v>
      </c>
      <c r="D29" s="250">
        <v>7.5229999999999997</v>
      </c>
      <c r="E29" s="250">
        <v>2.6320000000000001</v>
      </c>
      <c r="F29" s="250"/>
      <c r="G29" s="58"/>
    </row>
    <row r="30" spans="1:7" x14ac:dyDescent="0.35">
      <c r="A30" s="102" t="s">
        <v>601</v>
      </c>
      <c r="B30" s="250">
        <v>7.0000000000000001E-3</v>
      </c>
      <c r="C30" s="250"/>
      <c r="D30" s="250"/>
      <c r="E30" s="250">
        <v>0.63300000000000001</v>
      </c>
      <c r="F30" s="250"/>
      <c r="G30" s="58"/>
    </row>
    <row r="31" spans="1:7" x14ac:dyDescent="0.35">
      <c r="A31" s="102" t="s">
        <v>302</v>
      </c>
      <c r="B31" s="250">
        <v>1.4999999999999999E-2</v>
      </c>
      <c r="C31" s="250">
        <v>0.186</v>
      </c>
      <c r="D31" s="250">
        <v>1.4510000000000001</v>
      </c>
      <c r="E31" s="250">
        <v>0.30299999999999999</v>
      </c>
      <c r="F31" s="250"/>
      <c r="G31" s="58"/>
    </row>
    <row r="32" spans="1:7" x14ac:dyDescent="0.35">
      <c r="A32" s="102" t="s">
        <v>638</v>
      </c>
      <c r="B32" s="250"/>
      <c r="C32" s="250"/>
      <c r="D32" s="250"/>
      <c r="E32" s="250">
        <v>0.224</v>
      </c>
      <c r="F32" s="250"/>
      <c r="G32" s="58"/>
    </row>
    <row r="33" spans="1:7" x14ac:dyDescent="0.35">
      <c r="A33" s="102" t="s">
        <v>614</v>
      </c>
      <c r="B33" s="250"/>
      <c r="C33" s="250">
        <v>0.80300000000000005</v>
      </c>
      <c r="D33" s="250"/>
      <c r="E33" s="250">
        <v>0.17199999999999999</v>
      </c>
      <c r="F33" s="250"/>
      <c r="G33" s="58"/>
    </row>
    <row r="34" spans="1:7" x14ac:dyDescent="0.35">
      <c r="A34" s="102" t="s">
        <v>588</v>
      </c>
      <c r="B34" s="250"/>
      <c r="C34" s="250"/>
      <c r="D34" s="250"/>
      <c r="E34" s="250">
        <v>0.13500000000000001</v>
      </c>
      <c r="F34" s="250"/>
      <c r="G34" s="58"/>
    </row>
    <row r="35" spans="1:7" x14ac:dyDescent="0.35">
      <c r="A35" s="102" t="s">
        <v>625</v>
      </c>
      <c r="B35" s="250"/>
      <c r="C35" s="250"/>
      <c r="D35" s="250"/>
      <c r="E35" s="250">
        <v>7.6999999999999999E-2</v>
      </c>
      <c r="F35" s="250"/>
      <c r="G35" s="58"/>
    </row>
    <row r="36" spans="1:7" x14ac:dyDescent="0.35">
      <c r="A36" s="102" t="s">
        <v>644</v>
      </c>
      <c r="B36" s="250">
        <v>4.5709999999999997</v>
      </c>
      <c r="C36" s="250"/>
      <c r="D36" s="250"/>
      <c r="E36" s="250">
        <v>5.5E-2</v>
      </c>
      <c r="F36" s="250"/>
      <c r="G36" s="58"/>
    </row>
    <row r="37" spans="1:7" x14ac:dyDescent="0.35">
      <c r="A37" s="102" t="s">
        <v>622</v>
      </c>
      <c r="B37" s="250"/>
      <c r="C37" s="250"/>
      <c r="D37" s="250"/>
      <c r="E37" s="250">
        <v>6.0000000000000001E-3</v>
      </c>
      <c r="F37" s="250"/>
      <c r="G37" s="58"/>
    </row>
    <row r="38" spans="1:7" x14ac:dyDescent="0.35">
      <c r="A38" s="102" t="s">
        <v>629</v>
      </c>
      <c r="B38" s="250">
        <v>119.422</v>
      </c>
      <c r="C38" s="250"/>
      <c r="D38" s="250"/>
      <c r="E38" s="250">
        <v>5.0000000000000001E-3</v>
      </c>
      <c r="F38" s="250"/>
      <c r="G38" s="58"/>
    </row>
    <row r="39" spans="1:7" x14ac:dyDescent="0.35">
      <c r="A39" s="102" t="s">
        <v>633</v>
      </c>
      <c r="B39" s="250"/>
      <c r="C39" s="250"/>
      <c r="D39" s="250"/>
      <c r="E39" s="250">
        <v>1E-3</v>
      </c>
      <c r="F39" s="250"/>
      <c r="G39" s="58"/>
    </row>
    <row r="40" spans="1:7" x14ac:dyDescent="0.35">
      <c r="A40" s="102" t="s">
        <v>597</v>
      </c>
      <c r="B40" s="250"/>
      <c r="C40" s="250"/>
      <c r="D40" s="250">
        <v>4.3999999999999997E-2</v>
      </c>
      <c r="E40" s="250"/>
      <c r="F40" s="250"/>
      <c r="G40" s="58"/>
    </row>
    <row r="41" spans="1:7" x14ac:dyDescent="0.35">
      <c r="A41" s="102" t="s">
        <v>314</v>
      </c>
      <c r="B41" s="250"/>
      <c r="C41" s="250">
        <v>5.3849999999999998</v>
      </c>
      <c r="D41" s="250"/>
      <c r="E41" s="250"/>
      <c r="F41" s="250"/>
      <c r="G41" s="58"/>
    </row>
    <row r="42" spans="1:7" x14ac:dyDescent="0.35">
      <c r="A42" s="102" t="s">
        <v>643</v>
      </c>
      <c r="B42" s="250"/>
      <c r="C42" s="250">
        <v>0.33</v>
      </c>
      <c r="D42" s="250"/>
      <c r="E42" s="250"/>
      <c r="F42" s="250"/>
      <c r="G42" s="58"/>
    </row>
    <row r="43" spans="1:7" x14ac:dyDescent="0.35">
      <c r="A43" s="102" t="s">
        <v>660</v>
      </c>
      <c r="B43" s="250"/>
      <c r="C43" s="250">
        <v>5.7000000000000002E-2</v>
      </c>
      <c r="D43" s="250"/>
      <c r="E43" s="250"/>
      <c r="F43" s="250"/>
      <c r="G43" s="58"/>
    </row>
    <row r="44" spans="1:7" x14ac:dyDescent="0.35">
      <c r="A44" s="102" t="s">
        <v>581</v>
      </c>
      <c r="B44" s="250">
        <v>0.64600000000000002</v>
      </c>
      <c r="C44" s="250">
        <v>5.1999999999999998E-2</v>
      </c>
      <c r="D44" s="250"/>
      <c r="E44" s="250"/>
      <c r="F44" s="250"/>
      <c r="G44" s="58"/>
    </row>
    <row r="45" spans="1:7" x14ac:dyDescent="0.35">
      <c r="A45" s="102" t="s">
        <v>579</v>
      </c>
      <c r="B45" s="250">
        <v>437.92700000000002</v>
      </c>
      <c r="C45" s="250"/>
      <c r="D45" s="250"/>
      <c r="E45" s="250"/>
      <c r="F45" s="250"/>
      <c r="G45" s="58"/>
    </row>
    <row r="46" spans="1:7" x14ac:dyDescent="0.35">
      <c r="A46" s="102" t="s">
        <v>587</v>
      </c>
      <c r="B46" s="250">
        <v>75.588999999999999</v>
      </c>
      <c r="C46" s="250"/>
      <c r="D46" s="250"/>
      <c r="E46" s="250"/>
      <c r="F46" s="250"/>
      <c r="G46" s="58"/>
    </row>
    <row r="47" spans="1:7" x14ac:dyDescent="0.35">
      <c r="A47" s="102" t="s">
        <v>624</v>
      </c>
      <c r="B47" s="250">
        <v>62.64</v>
      </c>
      <c r="C47" s="250"/>
      <c r="D47" s="250"/>
      <c r="E47" s="250"/>
      <c r="F47" s="250"/>
    </row>
    <row r="48" spans="1:7" x14ac:dyDescent="0.35">
      <c r="A48" s="102" t="s">
        <v>764</v>
      </c>
      <c r="B48" s="250">
        <v>13.505000000000001</v>
      </c>
      <c r="C48" s="250"/>
      <c r="D48" s="250"/>
      <c r="E48" s="250"/>
      <c r="F48" s="250"/>
    </row>
    <row r="49" spans="1:6" x14ac:dyDescent="0.35">
      <c r="A49" s="102" t="s">
        <v>598</v>
      </c>
      <c r="B49" s="250">
        <v>13.154999999999999</v>
      </c>
      <c r="C49" s="250"/>
      <c r="D49" s="250"/>
      <c r="E49" s="250"/>
      <c r="F49" s="250"/>
    </row>
    <row r="50" spans="1:6" x14ac:dyDescent="0.35">
      <c r="A50" s="102" t="s">
        <v>316</v>
      </c>
      <c r="B50" s="250">
        <v>2.6339999999999999</v>
      </c>
      <c r="C50" s="250"/>
      <c r="D50" s="250"/>
      <c r="E50" s="250"/>
      <c r="F50" s="250"/>
    </row>
    <row r="51" spans="1:6" x14ac:dyDescent="0.35">
      <c r="A51" s="102" t="s">
        <v>609</v>
      </c>
      <c r="B51" s="250">
        <v>0.14299999999999999</v>
      </c>
      <c r="C51" s="250"/>
      <c r="D51" s="250"/>
      <c r="E51" s="250"/>
      <c r="F51" s="250"/>
    </row>
    <row r="52" spans="1:6" x14ac:dyDescent="0.35">
      <c r="A52" s="102" t="s">
        <v>599</v>
      </c>
      <c r="B52" s="250">
        <v>3.9E-2</v>
      </c>
      <c r="C52" s="250"/>
      <c r="D52" s="250"/>
      <c r="E52" s="250"/>
      <c r="F52" s="250"/>
    </row>
    <row r="53" spans="1:6" x14ac:dyDescent="0.35">
      <c r="A53" s="104" t="s">
        <v>612</v>
      </c>
      <c r="B53" s="251">
        <v>0</v>
      </c>
      <c r="C53" s="251"/>
      <c r="D53" s="251"/>
      <c r="E53" s="251"/>
      <c r="F53" s="251"/>
    </row>
    <row r="57" spans="1:6" ht="13.5" customHeight="1" x14ac:dyDescent="0.35"/>
    <row r="94" s="1" customFormat="1" ht="13.5" customHeight="1" x14ac:dyDescent="0.35"/>
    <row r="105" s="1" customFormat="1" ht="13.5" customHeight="1" x14ac:dyDescent="0.35"/>
  </sheetData>
  <sortState xmlns:xlrd2="http://schemas.microsoft.com/office/spreadsheetml/2017/richdata2" ref="A3:F53">
    <sortCondition descending="1" ref="F3:F53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85"/>
  <sheetViews>
    <sheetView zoomScaleNormal="100" workbookViewId="0">
      <selection activeCell="F20" sqref="F20"/>
    </sheetView>
  </sheetViews>
  <sheetFormatPr defaultColWidth="8.81640625" defaultRowHeight="15.5" x14ac:dyDescent="0.35"/>
  <cols>
    <col min="1" max="1" width="28.7265625" style="30" customWidth="1"/>
    <col min="2" max="2" width="13.54296875" style="30" bestFit="1" customWidth="1"/>
    <col min="3" max="3" width="8.36328125" style="30" bestFit="1" customWidth="1"/>
    <col min="4" max="4" width="10.453125" style="30" bestFit="1" customWidth="1"/>
    <col min="5" max="5" width="8" style="30" bestFit="1" customWidth="1"/>
    <col min="6" max="6" width="10.453125" style="30" bestFit="1" customWidth="1"/>
    <col min="7" max="7" width="8" style="30" bestFit="1" customWidth="1"/>
    <col min="8" max="8" width="9.453125" style="30" bestFit="1" customWidth="1"/>
    <col min="9" max="9" width="8.36328125" style="30" bestFit="1" customWidth="1"/>
    <col min="10" max="10" width="9" style="30" customWidth="1"/>
    <col min="11" max="16384" width="8.81640625" style="30"/>
  </cols>
  <sheetData>
    <row r="1" spans="1:12" x14ac:dyDescent="0.35">
      <c r="A1" s="33" t="s">
        <v>495</v>
      </c>
      <c r="K1" s="296" t="s">
        <v>317</v>
      </c>
      <c r="L1" s="296"/>
    </row>
    <row r="2" spans="1:12" x14ac:dyDescent="0.35">
      <c r="A2" s="315" t="s">
        <v>328</v>
      </c>
      <c r="B2" s="306">
        <v>44593</v>
      </c>
      <c r="C2" s="306"/>
      <c r="D2" s="306">
        <v>44927</v>
      </c>
      <c r="E2" s="306"/>
      <c r="F2" s="306">
        <v>44958</v>
      </c>
      <c r="G2" s="306"/>
      <c r="H2" s="303" t="s">
        <v>297</v>
      </c>
      <c r="I2" s="303" t="s">
        <v>540</v>
      </c>
    </row>
    <row r="3" spans="1:12" x14ac:dyDescent="0.35">
      <c r="A3" s="315"/>
      <c r="B3" s="11" t="s">
        <v>329</v>
      </c>
      <c r="C3" s="11" t="s">
        <v>299</v>
      </c>
      <c r="D3" s="11" t="s">
        <v>329</v>
      </c>
      <c r="E3" s="11" t="s">
        <v>299</v>
      </c>
      <c r="F3" s="11" t="s">
        <v>329</v>
      </c>
      <c r="G3" s="11" t="s">
        <v>299</v>
      </c>
      <c r="H3" s="303"/>
      <c r="I3" s="303"/>
    </row>
    <row r="4" spans="1:12" x14ac:dyDescent="0.35">
      <c r="A4" s="101" t="s">
        <v>326</v>
      </c>
      <c r="B4" s="249">
        <v>2229.6750000000002</v>
      </c>
      <c r="C4" s="173">
        <f t="shared" ref="C4:C11" si="0">B4/$B$12</f>
        <v>0.27998924081843585</v>
      </c>
      <c r="D4" s="249">
        <v>2408.721</v>
      </c>
      <c r="E4" s="173">
        <f t="shared" ref="E4:E11" si="1">D4/$D$12</f>
        <v>0.30886946580038133</v>
      </c>
      <c r="F4" s="249">
        <v>2676.1219999999998</v>
      </c>
      <c r="G4" s="173">
        <f>F4/$F$12</f>
        <v>0.33069170977861223</v>
      </c>
      <c r="H4" s="173">
        <f>(F4/D4)-1</f>
        <v>0.11101368734693629</v>
      </c>
      <c r="I4" s="173">
        <f>(F4/B4)-1</f>
        <v>0.20022962987879378</v>
      </c>
    </row>
    <row r="5" spans="1:12" x14ac:dyDescent="0.35">
      <c r="A5" s="102" t="s">
        <v>325</v>
      </c>
      <c r="B5" s="250">
        <v>2245.3919999999998</v>
      </c>
      <c r="C5" s="173">
        <f t="shared" si="0"/>
        <v>0.2819628876046012</v>
      </c>
      <c r="D5" s="250">
        <v>2603.6109999999999</v>
      </c>
      <c r="E5" s="173">
        <f t="shared" si="1"/>
        <v>0.33386014350437287</v>
      </c>
      <c r="F5" s="250">
        <v>2218.5279999999998</v>
      </c>
      <c r="G5" s="173">
        <f t="shared" ref="G5:G12" si="2">F5/$F$12</f>
        <v>0.27414625249212293</v>
      </c>
      <c r="H5" s="173">
        <f t="shared" ref="H5:H12" si="3">(F5/D5)-1</f>
        <v>-0.14790343104250214</v>
      </c>
      <c r="I5" s="173">
        <f t="shared" ref="I5:I12" si="4">(F5/B5)-1</f>
        <v>-1.1964057946229456E-2</v>
      </c>
    </row>
    <row r="6" spans="1:12" x14ac:dyDescent="0.35">
      <c r="A6" s="102" t="s">
        <v>323</v>
      </c>
      <c r="B6" s="250">
        <v>1581.1120000000001</v>
      </c>
      <c r="C6" s="173">
        <f t="shared" si="0"/>
        <v>0.19854658124117583</v>
      </c>
      <c r="D6" s="250">
        <v>2144.4430000000002</v>
      </c>
      <c r="E6" s="173">
        <f t="shared" si="1"/>
        <v>0.27498118870943011</v>
      </c>
      <c r="F6" s="250">
        <v>1973.3340000000001</v>
      </c>
      <c r="G6" s="173">
        <f t="shared" si="2"/>
        <v>0.24384732625204233</v>
      </c>
      <c r="H6" s="173">
        <f t="shared" si="3"/>
        <v>-7.9791815403813526E-2</v>
      </c>
      <c r="I6" s="173">
        <f t="shared" si="4"/>
        <v>0.24806718309645359</v>
      </c>
    </row>
    <row r="7" spans="1:12" x14ac:dyDescent="0.35">
      <c r="A7" s="102" t="s">
        <v>324</v>
      </c>
      <c r="B7" s="250">
        <v>1740.777</v>
      </c>
      <c r="C7" s="173">
        <f t="shared" si="0"/>
        <v>0.21859635626905011</v>
      </c>
      <c r="D7" s="250">
        <v>561.70100000000002</v>
      </c>
      <c r="E7" s="173">
        <f t="shared" si="1"/>
        <v>7.2026726137871505E-2</v>
      </c>
      <c r="F7" s="250">
        <v>1291.1880000000001</v>
      </c>
      <c r="G7" s="173">
        <f t="shared" si="2"/>
        <v>0.15955370022952123</v>
      </c>
      <c r="H7" s="173">
        <f t="shared" si="3"/>
        <v>1.2987105239264305</v>
      </c>
      <c r="I7" s="173">
        <f t="shared" si="4"/>
        <v>-0.25826915222340363</v>
      </c>
    </row>
    <row r="8" spans="1:12" x14ac:dyDescent="0.35">
      <c r="A8" s="102" t="s">
        <v>322</v>
      </c>
      <c r="B8" s="250">
        <v>957.02099999999996</v>
      </c>
      <c r="C8" s="173">
        <f t="shared" si="0"/>
        <v>0.12017696894717853</v>
      </c>
      <c r="D8" s="250">
        <v>1588.9480000000001</v>
      </c>
      <c r="E8" s="173">
        <f t="shared" si="1"/>
        <v>0.20375025581816422</v>
      </c>
      <c r="F8" s="250">
        <v>1203.316</v>
      </c>
      <c r="G8" s="173">
        <f t="shared" si="2"/>
        <v>0.14869524836459647</v>
      </c>
      <c r="H8" s="173">
        <f t="shared" si="3"/>
        <v>-0.24269642555955262</v>
      </c>
      <c r="I8" s="173">
        <f t="shared" si="4"/>
        <v>0.25735589919134494</v>
      </c>
    </row>
    <row r="9" spans="1:12" x14ac:dyDescent="0.35">
      <c r="A9" s="102" t="s">
        <v>321</v>
      </c>
      <c r="B9" s="250">
        <v>852.48400000000004</v>
      </c>
      <c r="C9" s="173">
        <f t="shared" si="0"/>
        <v>0.10704983819160346</v>
      </c>
      <c r="D9" s="250">
        <v>1526.999</v>
      </c>
      <c r="E9" s="173">
        <f t="shared" si="1"/>
        <v>0.19580655684395015</v>
      </c>
      <c r="F9" s="250">
        <v>1027.2049999999999</v>
      </c>
      <c r="G9" s="173">
        <f t="shared" si="2"/>
        <v>0.12693299399023639</v>
      </c>
      <c r="H9" s="173">
        <f t="shared" si="3"/>
        <v>-0.32730473300899354</v>
      </c>
      <c r="I9" s="173">
        <f t="shared" si="4"/>
        <v>0.2049551663139717</v>
      </c>
    </row>
    <row r="10" spans="1:12" x14ac:dyDescent="0.35">
      <c r="A10" s="102" t="s">
        <v>320</v>
      </c>
      <c r="B10" s="250">
        <v>29.684999999999999</v>
      </c>
      <c r="C10" s="173">
        <f t="shared" si="0"/>
        <v>3.7276646209403914E-3</v>
      </c>
      <c r="D10" s="250">
        <v>3.8839999999999999</v>
      </c>
      <c r="E10" s="173">
        <f t="shared" si="1"/>
        <v>4.9804398482376376E-4</v>
      </c>
      <c r="F10" s="250">
        <v>15.939</v>
      </c>
      <c r="G10" s="173">
        <f t="shared" si="2"/>
        <v>1.9696019696266841E-3</v>
      </c>
      <c r="H10" s="173">
        <f t="shared" si="3"/>
        <v>3.1037590113285276</v>
      </c>
      <c r="I10" s="173">
        <f t="shared" si="4"/>
        <v>-0.46306215260232442</v>
      </c>
    </row>
    <row r="11" spans="1:12" s="33" customFormat="1" x14ac:dyDescent="0.35">
      <c r="A11" s="104" t="s">
        <v>319</v>
      </c>
      <c r="B11" s="251">
        <v>3.2610000000000001</v>
      </c>
      <c r="C11" s="173">
        <f t="shared" si="0"/>
        <v>4.0949686134029366E-4</v>
      </c>
      <c r="D11" s="251">
        <v>6.4820000000000002</v>
      </c>
      <c r="E11" s="173">
        <f t="shared" si="1"/>
        <v>8.311846317269919E-4</v>
      </c>
      <c r="F11" s="251">
        <v>0.65</v>
      </c>
      <c r="G11" s="173">
        <f t="shared" si="2"/>
        <v>8.0321304991363618E-5</v>
      </c>
      <c r="H11" s="173">
        <f t="shared" si="3"/>
        <v>-0.89972230792965135</v>
      </c>
      <c r="I11" s="173">
        <f t="shared" si="4"/>
        <v>-0.80067463968107944</v>
      </c>
    </row>
    <row r="12" spans="1:12" s="33" customFormat="1" x14ac:dyDescent="0.35">
      <c r="A12" s="106" t="s">
        <v>264</v>
      </c>
      <c r="B12" s="178">
        <v>7963.4310000000096</v>
      </c>
      <c r="C12" s="176">
        <f t="shared" ref="C12" si="5">B12/$B$12</f>
        <v>1</v>
      </c>
      <c r="D12" s="178">
        <v>7798.5079999999998</v>
      </c>
      <c r="E12" s="176">
        <f t="shared" ref="E12" si="6">D12/$D$12</f>
        <v>1</v>
      </c>
      <c r="F12" s="155">
        <v>8092.4979999999996</v>
      </c>
      <c r="G12" s="176">
        <f t="shared" si="2"/>
        <v>1</v>
      </c>
      <c r="H12" s="175">
        <f t="shared" si="3"/>
        <v>3.769823663705929E-2</v>
      </c>
      <c r="I12" s="175">
        <f t="shared" si="4"/>
        <v>1.6207461331678497E-2</v>
      </c>
    </row>
    <row r="14" spans="1:12" x14ac:dyDescent="0.35">
      <c r="E14" s="48"/>
      <c r="G14" s="136"/>
      <c r="H14" s="27"/>
      <c r="I14" s="27"/>
    </row>
    <row r="15" spans="1:12" x14ac:dyDescent="0.35">
      <c r="B15" s="195"/>
      <c r="C15" s="195"/>
      <c r="D15" s="195"/>
      <c r="G15" s="136"/>
      <c r="H15" s="27"/>
      <c r="I15" s="27"/>
    </row>
    <row r="16" spans="1:12" x14ac:dyDescent="0.35">
      <c r="G16" s="136"/>
      <c r="H16" s="27"/>
      <c r="I16" s="27"/>
    </row>
    <row r="17" spans="7:10" x14ac:dyDescent="0.35">
      <c r="G17" s="136"/>
      <c r="H17" s="27"/>
      <c r="I17" s="27"/>
    </row>
    <row r="18" spans="7:10" x14ac:dyDescent="0.35">
      <c r="G18" s="136"/>
      <c r="H18" s="27"/>
      <c r="I18" s="27"/>
    </row>
    <row r="19" spans="7:10" x14ac:dyDescent="0.35">
      <c r="G19" s="136"/>
      <c r="H19" s="27"/>
      <c r="I19" s="27"/>
    </row>
    <row r="20" spans="7:10" x14ac:dyDescent="0.35">
      <c r="G20" s="136"/>
      <c r="H20" s="27"/>
      <c r="I20" s="27"/>
    </row>
    <row r="21" spans="7:10" x14ac:dyDescent="0.35">
      <c r="G21" s="136"/>
      <c r="H21" s="27"/>
      <c r="I21" s="27"/>
    </row>
    <row r="22" spans="7:10" x14ac:dyDescent="0.35">
      <c r="G22" s="136"/>
      <c r="H22" s="27"/>
      <c r="I22" s="27"/>
    </row>
    <row r="23" spans="7:10" x14ac:dyDescent="0.35">
      <c r="G23" s="136"/>
    </row>
    <row r="26" spans="7:10" x14ac:dyDescent="0.35">
      <c r="J26" s="52"/>
    </row>
    <row r="44" s="33" customFormat="1" x14ac:dyDescent="0.35"/>
    <row r="271" spans="3:3" s="33" customFormat="1" x14ac:dyDescent="0.35"/>
    <row r="272" spans="3:3" x14ac:dyDescent="0.35">
      <c r="C272" s="53"/>
    </row>
    <row r="273" spans="2:3" x14ac:dyDescent="0.35">
      <c r="C273" s="53"/>
    </row>
    <row r="274" spans="2:3" x14ac:dyDescent="0.35">
      <c r="C274" s="53"/>
    </row>
    <row r="275" spans="2:3" x14ac:dyDescent="0.35">
      <c r="C275" s="53"/>
    </row>
    <row r="276" spans="2:3" x14ac:dyDescent="0.35">
      <c r="C276" s="53"/>
    </row>
    <row r="277" spans="2:3" x14ac:dyDescent="0.35">
      <c r="B277" s="54"/>
      <c r="C277" s="55"/>
    </row>
    <row r="278" spans="2:3" x14ac:dyDescent="0.35">
      <c r="C278" s="53"/>
    </row>
    <row r="279" spans="2:3" x14ac:dyDescent="0.35">
      <c r="C279" s="53"/>
    </row>
    <row r="280" spans="2:3" x14ac:dyDescent="0.35">
      <c r="C280" s="53"/>
    </row>
    <row r="281" spans="2:3" x14ac:dyDescent="0.35">
      <c r="C281" s="53"/>
    </row>
    <row r="282" spans="2:3" x14ac:dyDescent="0.35">
      <c r="C282" s="53"/>
    </row>
    <row r="283" spans="2:3" x14ac:dyDescent="0.35">
      <c r="C283" s="53"/>
    </row>
    <row r="284" spans="2:3" x14ac:dyDescent="0.35">
      <c r="C284" s="53"/>
    </row>
    <row r="285" spans="2:3" x14ac:dyDescent="0.35">
      <c r="C285" s="53"/>
    </row>
  </sheetData>
  <sortState xmlns:xlrd2="http://schemas.microsoft.com/office/spreadsheetml/2017/richdata2" ref="A4:F11">
    <sortCondition descending="1" ref="F4:F11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5"/>
  <sheetViews>
    <sheetView zoomScaleNormal="100" workbookViewId="0"/>
  </sheetViews>
  <sheetFormatPr defaultRowHeight="15.5" x14ac:dyDescent="0.35"/>
  <cols>
    <col min="1" max="1" width="33.6328125" style="1" customWidth="1"/>
    <col min="2" max="2" width="27" style="1" customWidth="1"/>
    <col min="3" max="3" width="30.1796875" style="1" bestFit="1" customWidth="1"/>
    <col min="4" max="4" width="19.1796875" style="1" customWidth="1"/>
    <col min="5" max="5" width="14.36328125" style="1" customWidth="1"/>
    <col min="6" max="6" width="41.6328125" style="1" customWidth="1"/>
    <col min="7" max="7" width="26.81640625" style="1" bestFit="1" customWidth="1"/>
    <col min="8" max="8" width="19.7265625" style="1" bestFit="1" customWidth="1"/>
    <col min="9" max="9" width="19.1796875" style="1" bestFit="1" customWidth="1"/>
    <col min="10" max="16384" width="8.7265625" style="1"/>
  </cols>
  <sheetData>
    <row r="1" spans="1:10" ht="16" thickBot="1" x14ac:dyDescent="0.4"/>
    <row r="2" spans="1:10" x14ac:dyDescent="0.35">
      <c r="A2" s="288" t="s">
        <v>791</v>
      </c>
      <c r="B2" s="289"/>
      <c r="C2" s="289"/>
      <c r="D2" s="289"/>
      <c r="E2" s="290"/>
      <c r="F2" s="115"/>
    </row>
    <row r="3" spans="1:10" ht="31" x14ac:dyDescent="0.35">
      <c r="A3" s="84" t="s">
        <v>265</v>
      </c>
      <c r="B3" s="85" t="s">
        <v>792</v>
      </c>
      <c r="C3" s="85" t="s">
        <v>793</v>
      </c>
      <c r="D3" s="85" t="s">
        <v>266</v>
      </c>
      <c r="E3" s="85" t="s">
        <v>267</v>
      </c>
    </row>
    <row r="4" spans="1:10" x14ac:dyDescent="0.35">
      <c r="A4" s="3" t="s">
        <v>560</v>
      </c>
      <c r="B4" s="86">
        <f>B274</f>
        <v>7017.4572880100013</v>
      </c>
      <c r="C4" s="86">
        <f>C274</f>
        <v>7798.5080000000025</v>
      </c>
      <c r="D4" s="87">
        <f>C4-B4</f>
        <v>781.05071199000122</v>
      </c>
      <c r="E4" s="88">
        <f>(C4/B4)-1</f>
        <v>0.1113010995199788</v>
      </c>
    </row>
    <row r="5" spans="1:10" x14ac:dyDescent="0.35">
      <c r="A5" s="3" t="s">
        <v>268</v>
      </c>
      <c r="B5" s="86">
        <f>G274</f>
        <v>9966.0884689599952</v>
      </c>
      <c r="C5" s="86">
        <f>H274</f>
        <v>10780.097000000012</v>
      </c>
      <c r="D5" s="87">
        <f>C5-B5</f>
        <v>814.00853104001726</v>
      </c>
      <c r="E5" s="88">
        <f>(C5/B5)-1</f>
        <v>8.1677835148192601E-2</v>
      </c>
      <c r="F5" s="49"/>
    </row>
    <row r="6" spans="1:10" x14ac:dyDescent="0.35">
      <c r="A6" s="89" t="s">
        <v>269</v>
      </c>
      <c r="B6" s="90">
        <f>(B4-B5)</f>
        <v>-2948.6311809499939</v>
      </c>
      <c r="C6" s="90">
        <f>(C4-C5)</f>
        <v>-2981.5890000000099</v>
      </c>
      <c r="D6" s="90">
        <f>C6-B6</f>
        <v>-32.957819050016042</v>
      </c>
      <c r="E6" s="91">
        <f>(C6/B6)-1</f>
        <v>1.1177328403411124E-2</v>
      </c>
    </row>
    <row r="7" spans="1:10" x14ac:dyDescent="0.35">
      <c r="A7" s="9"/>
      <c r="B7" s="116"/>
      <c r="C7" s="117"/>
      <c r="D7" s="116"/>
      <c r="E7" s="75"/>
    </row>
    <row r="8" spans="1:10" s="83" customFormat="1" x14ac:dyDescent="0.35">
      <c r="A8" s="80"/>
      <c r="B8" s="81"/>
      <c r="C8" s="81"/>
      <c r="D8" s="81"/>
      <c r="E8" s="82"/>
    </row>
    <row r="9" spans="1:10" x14ac:dyDescent="0.35">
      <c r="A9" s="291" t="s">
        <v>794</v>
      </c>
      <c r="B9" s="291"/>
      <c r="C9" s="291"/>
      <c r="D9" s="291"/>
      <c r="F9" s="291" t="s">
        <v>795</v>
      </c>
      <c r="G9" s="291"/>
      <c r="H9" s="291"/>
      <c r="I9" s="291"/>
    </row>
    <row r="10" spans="1:10" ht="38" customHeight="1" x14ac:dyDescent="0.35">
      <c r="A10" s="118" t="s">
        <v>537</v>
      </c>
      <c r="B10" s="85" t="s">
        <v>792</v>
      </c>
      <c r="C10" s="85" t="s">
        <v>793</v>
      </c>
      <c r="D10" s="123" t="s">
        <v>546</v>
      </c>
      <c r="F10" s="123" t="s">
        <v>537</v>
      </c>
      <c r="G10" s="85" t="s">
        <v>792</v>
      </c>
      <c r="H10" s="85" t="s">
        <v>793</v>
      </c>
      <c r="I10" s="123" t="s">
        <v>546</v>
      </c>
    </row>
    <row r="11" spans="1:10" x14ac:dyDescent="0.35">
      <c r="A11" s="212" t="s">
        <v>347</v>
      </c>
      <c r="B11" s="146"/>
      <c r="C11" s="213">
        <v>658.47199999999998</v>
      </c>
      <c r="D11" s="119">
        <v>658.47199999999998</v>
      </c>
      <c r="E11" s="49"/>
      <c r="F11" s="212" t="s">
        <v>720</v>
      </c>
      <c r="G11" s="146">
        <v>13.231420330000001</v>
      </c>
      <c r="H11" s="213">
        <v>274.43299999999999</v>
      </c>
      <c r="I11" s="120">
        <v>261.20157967</v>
      </c>
      <c r="J11" s="49"/>
    </row>
    <row r="12" spans="1:10" x14ac:dyDescent="0.35">
      <c r="A12" s="20" t="s">
        <v>538</v>
      </c>
      <c r="B12" s="103">
        <v>361.63692104</v>
      </c>
      <c r="C12" s="213">
        <v>504.98700000000002</v>
      </c>
      <c r="D12" s="120">
        <v>143.35007896000002</v>
      </c>
      <c r="E12" s="49"/>
      <c r="F12" s="20" t="s">
        <v>574</v>
      </c>
      <c r="G12" s="103">
        <v>3227.721661</v>
      </c>
      <c r="H12" s="213">
        <v>3339.9</v>
      </c>
      <c r="I12" s="120">
        <v>112.17833900000005</v>
      </c>
      <c r="J12" s="49"/>
    </row>
    <row r="13" spans="1:10" x14ac:dyDescent="0.35">
      <c r="A13" s="20" t="s">
        <v>263</v>
      </c>
      <c r="B13" s="103">
        <v>1086.7488374500001</v>
      </c>
      <c r="C13" s="213">
        <v>1224.8879999999999</v>
      </c>
      <c r="D13" s="120">
        <v>138.13916254999981</v>
      </c>
      <c r="E13" s="49"/>
      <c r="F13" s="20" t="s">
        <v>740</v>
      </c>
      <c r="G13" s="103">
        <v>26.940342390000001</v>
      </c>
      <c r="H13" s="213">
        <v>111.934</v>
      </c>
      <c r="I13" s="120">
        <v>84.99365761</v>
      </c>
      <c r="J13" s="49"/>
    </row>
    <row r="14" spans="1:10" x14ac:dyDescent="0.35">
      <c r="A14" s="20" t="s">
        <v>157</v>
      </c>
      <c r="B14" s="103">
        <v>0</v>
      </c>
      <c r="C14" s="213">
        <v>89.805999999999997</v>
      </c>
      <c r="D14" s="120">
        <v>89.805999999999997</v>
      </c>
      <c r="E14" s="49"/>
      <c r="F14" s="20" t="s">
        <v>123</v>
      </c>
      <c r="G14" s="103">
        <v>150.70072824000002</v>
      </c>
      <c r="H14" s="213">
        <v>191.78800000000001</v>
      </c>
      <c r="I14" s="120">
        <v>41.087271759999993</v>
      </c>
      <c r="J14" s="49"/>
    </row>
    <row r="15" spans="1:10" x14ac:dyDescent="0.35">
      <c r="A15" s="20" t="s">
        <v>219</v>
      </c>
      <c r="B15" s="103">
        <v>47.275287970000001</v>
      </c>
      <c r="C15" s="213">
        <v>114.369</v>
      </c>
      <c r="D15" s="120">
        <v>67.093712030000006</v>
      </c>
      <c r="E15" s="49"/>
      <c r="F15" s="20" t="s">
        <v>129</v>
      </c>
      <c r="G15" s="103">
        <v>125.93452017</v>
      </c>
      <c r="H15" s="213">
        <v>159.839</v>
      </c>
      <c r="I15" s="120">
        <v>33.90447983</v>
      </c>
      <c r="J15" s="49"/>
    </row>
    <row r="16" spans="1:10" x14ac:dyDescent="0.35">
      <c r="A16" s="20" t="s">
        <v>185</v>
      </c>
      <c r="B16" s="103">
        <v>14.04171923</v>
      </c>
      <c r="C16" s="213">
        <v>72.176000000000002</v>
      </c>
      <c r="D16" s="120">
        <v>58.134280770000004</v>
      </c>
      <c r="E16" s="49"/>
      <c r="F16" s="20" t="s">
        <v>20</v>
      </c>
      <c r="G16" s="103">
        <v>86.24893551000001</v>
      </c>
      <c r="H16" s="213">
        <v>115.29300000000001</v>
      </c>
      <c r="I16" s="120">
        <v>29.044064489999997</v>
      </c>
      <c r="J16" s="49"/>
    </row>
    <row r="17" spans="1:10" x14ac:dyDescent="0.35">
      <c r="A17" s="20" t="s">
        <v>11</v>
      </c>
      <c r="B17" s="103">
        <v>101.62609904999999</v>
      </c>
      <c r="C17" s="213">
        <v>134.595</v>
      </c>
      <c r="D17" s="120">
        <v>32.968900950000005</v>
      </c>
      <c r="E17" s="49"/>
      <c r="F17" s="20" t="s">
        <v>190</v>
      </c>
      <c r="G17" s="103">
        <v>105.43873766</v>
      </c>
      <c r="H17" s="213">
        <v>130.32900000000001</v>
      </c>
      <c r="I17" s="120">
        <v>24.890262340000007</v>
      </c>
      <c r="J17" s="49"/>
    </row>
    <row r="18" spans="1:10" x14ac:dyDescent="0.35">
      <c r="A18" s="20" t="s">
        <v>23</v>
      </c>
      <c r="B18" s="103">
        <v>53.367281009999999</v>
      </c>
      <c r="C18" s="213">
        <v>85.093999999999994</v>
      </c>
      <c r="D18" s="120">
        <v>31.726718989999995</v>
      </c>
      <c r="E18" s="49"/>
      <c r="F18" s="20" t="s">
        <v>218</v>
      </c>
      <c r="G18" s="103">
        <v>319.17291847000001</v>
      </c>
      <c r="H18" s="213">
        <v>334.80700000000002</v>
      </c>
      <c r="I18" s="120">
        <v>15.634081530000003</v>
      </c>
      <c r="J18" s="49"/>
    </row>
    <row r="19" spans="1:10" x14ac:dyDescent="0.35">
      <c r="A19" s="20" t="s">
        <v>71</v>
      </c>
      <c r="B19" s="103">
        <v>25.35499398</v>
      </c>
      <c r="C19" s="213">
        <v>44.076000000000001</v>
      </c>
      <c r="D19" s="120">
        <v>18.721006020000001</v>
      </c>
      <c r="E19" s="49"/>
      <c r="F19" s="20" t="s">
        <v>210</v>
      </c>
      <c r="G19" s="103">
        <v>80.426386959999988</v>
      </c>
      <c r="H19" s="213">
        <v>90.766000000000005</v>
      </c>
      <c r="I19" s="120">
        <v>10.339613040000017</v>
      </c>
      <c r="J19" s="49"/>
    </row>
    <row r="20" spans="1:10" x14ac:dyDescent="0.35">
      <c r="A20" s="20" t="s">
        <v>76</v>
      </c>
      <c r="B20" s="103">
        <v>3.690588</v>
      </c>
      <c r="C20" s="213">
        <v>17.280999999999999</v>
      </c>
      <c r="D20" s="120">
        <v>13.590411999999999</v>
      </c>
      <c r="E20" s="49"/>
      <c r="F20" s="20" t="s">
        <v>2</v>
      </c>
      <c r="G20" s="103">
        <v>89.643791650000011</v>
      </c>
      <c r="H20" s="213">
        <v>97.902000000000001</v>
      </c>
      <c r="I20" s="120">
        <v>8.2582083499999897</v>
      </c>
      <c r="J20" s="49"/>
    </row>
    <row r="21" spans="1:10" x14ac:dyDescent="0.35">
      <c r="A21" s="20" t="s">
        <v>179</v>
      </c>
      <c r="B21" s="103">
        <v>3.0247298599999999</v>
      </c>
      <c r="C21" s="213">
        <v>13.832000000000001</v>
      </c>
      <c r="D21" s="120">
        <v>10.80727014</v>
      </c>
      <c r="E21" s="49"/>
      <c r="F21" s="20" t="s">
        <v>219</v>
      </c>
      <c r="G21" s="103">
        <v>449.48579926999997</v>
      </c>
      <c r="H21" s="213">
        <v>457.09100000000001</v>
      </c>
      <c r="I21" s="120">
        <v>7.6052007300000355</v>
      </c>
      <c r="J21" s="49"/>
    </row>
    <row r="22" spans="1:10" x14ac:dyDescent="0.35">
      <c r="A22" s="20" t="s">
        <v>216</v>
      </c>
      <c r="B22" s="103">
        <v>58.285263369999996</v>
      </c>
      <c r="C22" s="213">
        <v>68.912000000000006</v>
      </c>
      <c r="D22" s="120">
        <v>10.626736630000011</v>
      </c>
      <c r="E22" s="49"/>
      <c r="F22" s="20" t="s">
        <v>105</v>
      </c>
      <c r="G22" s="103">
        <v>131.06048016</v>
      </c>
      <c r="H22" s="213">
        <v>138.28899999999999</v>
      </c>
      <c r="I22" s="120">
        <v>7.2285198399999899</v>
      </c>
      <c r="J22" s="49"/>
    </row>
    <row r="23" spans="1:10" x14ac:dyDescent="0.35">
      <c r="A23" s="20" t="s">
        <v>37</v>
      </c>
      <c r="B23" s="103">
        <v>79.683927799999992</v>
      </c>
      <c r="C23" s="213">
        <v>89.18</v>
      </c>
      <c r="D23" s="120">
        <v>9.4960722000000146</v>
      </c>
      <c r="E23" s="49"/>
      <c r="F23" s="20" t="s">
        <v>198</v>
      </c>
      <c r="G23" s="103">
        <v>27.577274120000002</v>
      </c>
      <c r="H23" s="213">
        <v>34.673999999999999</v>
      </c>
      <c r="I23" s="120">
        <v>7.0967258799999975</v>
      </c>
      <c r="J23" s="49"/>
    </row>
    <row r="24" spans="1:10" x14ac:dyDescent="0.35">
      <c r="A24" s="20" t="s">
        <v>2</v>
      </c>
      <c r="B24" s="103">
        <v>68.128252529999997</v>
      </c>
      <c r="C24" s="213">
        <v>74.575999999999993</v>
      </c>
      <c r="D24" s="120">
        <v>6.4477474699999959</v>
      </c>
      <c r="E24" s="49"/>
      <c r="F24" s="20" t="s">
        <v>171</v>
      </c>
      <c r="G24" s="103">
        <v>14.679572140000001</v>
      </c>
      <c r="H24" s="213">
        <v>21.654</v>
      </c>
      <c r="I24" s="120">
        <v>6.9744278599999987</v>
      </c>
      <c r="J24" s="49"/>
    </row>
    <row r="25" spans="1:10" x14ac:dyDescent="0.35">
      <c r="A25" s="20" t="s">
        <v>196</v>
      </c>
      <c r="B25" s="103">
        <v>1.7792223</v>
      </c>
      <c r="C25" s="213">
        <v>5.9880000000000004</v>
      </c>
      <c r="D25" s="120">
        <v>4.2087777000000006</v>
      </c>
      <c r="E25" s="49"/>
      <c r="F25" s="20" t="s">
        <v>114</v>
      </c>
      <c r="G25" s="103">
        <v>33.322906420000002</v>
      </c>
      <c r="H25" s="213">
        <v>39.796999999999997</v>
      </c>
      <c r="I25" s="120">
        <v>6.4740935799999946</v>
      </c>
      <c r="J25" s="49"/>
    </row>
    <row r="26" spans="1:10" x14ac:dyDescent="0.35">
      <c r="A26" s="20" t="s">
        <v>123</v>
      </c>
      <c r="B26" s="103">
        <v>150.50641431</v>
      </c>
      <c r="C26" s="213">
        <v>154.43299999999999</v>
      </c>
      <c r="D26" s="120">
        <v>3.926585689999996</v>
      </c>
      <c r="E26" s="49"/>
      <c r="F26" s="20" t="s">
        <v>176</v>
      </c>
      <c r="G26" s="103">
        <v>112.60625546999999</v>
      </c>
      <c r="H26" s="213">
        <v>118.22499999999999</v>
      </c>
      <c r="I26" s="120">
        <v>5.6187445300000007</v>
      </c>
      <c r="J26" s="49"/>
    </row>
    <row r="27" spans="1:10" x14ac:dyDescent="0.35">
      <c r="A27" s="20" t="s">
        <v>20</v>
      </c>
      <c r="B27" s="103">
        <v>30.604244440000002</v>
      </c>
      <c r="C27" s="213">
        <v>34.200000000000003</v>
      </c>
      <c r="D27" s="120">
        <v>3.5957555600000006</v>
      </c>
      <c r="E27" s="49"/>
      <c r="F27" s="20" t="s">
        <v>196</v>
      </c>
      <c r="G27" s="103">
        <v>43.343450799999999</v>
      </c>
      <c r="H27" s="213">
        <v>48.368000000000002</v>
      </c>
      <c r="I27" s="120">
        <v>5.0245492000000027</v>
      </c>
      <c r="J27" s="49"/>
    </row>
    <row r="28" spans="1:10" x14ac:dyDescent="0.35">
      <c r="A28" s="20" t="s">
        <v>254</v>
      </c>
      <c r="B28" s="103">
        <v>17.040120239999997</v>
      </c>
      <c r="C28" s="213">
        <v>20.571999999999999</v>
      </c>
      <c r="D28" s="120">
        <v>3.5318797600000025</v>
      </c>
      <c r="E28" s="49"/>
      <c r="F28" s="20" t="s">
        <v>213</v>
      </c>
      <c r="G28" s="103">
        <v>45.059129079999998</v>
      </c>
      <c r="H28" s="213">
        <v>49.741</v>
      </c>
      <c r="I28" s="120">
        <v>4.6818709200000015</v>
      </c>
      <c r="J28" s="49"/>
    </row>
    <row r="29" spans="1:10" x14ac:dyDescent="0.35">
      <c r="A29" s="20" t="s">
        <v>72</v>
      </c>
      <c r="B29" s="103">
        <v>21.84920473</v>
      </c>
      <c r="C29" s="213">
        <v>24.724</v>
      </c>
      <c r="D29" s="120">
        <v>2.8747952699999999</v>
      </c>
      <c r="E29" s="49"/>
      <c r="F29" s="20" t="s">
        <v>220</v>
      </c>
      <c r="G29" s="103">
        <v>41.629229580000001</v>
      </c>
      <c r="H29" s="213">
        <v>46.204999999999998</v>
      </c>
      <c r="I29" s="120">
        <v>4.5757704199999978</v>
      </c>
      <c r="J29" s="49"/>
    </row>
    <row r="30" spans="1:10" x14ac:dyDescent="0.35">
      <c r="A30" s="20" t="s">
        <v>0</v>
      </c>
      <c r="B30" s="103">
        <v>100.55896300000001</v>
      </c>
      <c r="C30" s="213">
        <v>103.148</v>
      </c>
      <c r="D30" s="120">
        <v>2.5890369999999905</v>
      </c>
      <c r="E30" s="49"/>
      <c r="F30" s="20" t="s">
        <v>179</v>
      </c>
      <c r="G30" s="103">
        <v>26.354042929999999</v>
      </c>
      <c r="H30" s="213">
        <v>30.626000000000001</v>
      </c>
      <c r="I30" s="120">
        <v>4.2719570700000027</v>
      </c>
      <c r="J30" s="49"/>
    </row>
    <row r="31" spans="1:10" x14ac:dyDescent="0.35">
      <c r="A31" s="20" t="s">
        <v>155</v>
      </c>
      <c r="B31" s="103">
        <v>0</v>
      </c>
      <c r="C31" s="213">
        <v>2.3769999999999998</v>
      </c>
      <c r="D31" s="120">
        <v>2.3769999999999998</v>
      </c>
      <c r="E31" s="49"/>
      <c r="F31" s="20" t="s">
        <v>202</v>
      </c>
      <c r="G31" s="103">
        <v>21.75232093</v>
      </c>
      <c r="H31" s="213">
        <v>25.934999999999999</v>
      </c>
      <c r="I31" s="120">
        <v>4.1826790699999989</v>
      </c>
      <c r="J31" s="49"/>
    </row>
    <row r="32" spans="1:10" x14ac:dyDescent="0.35">
      <c r="A32" s="20" t="s">
        <v>47</v>
      </c>
      <c r="B32" s="103">
        <v>97.033343729999999</v>
      </c>
      <c r="C32" s="213">
        <v>98.91</v>
      </c>
      <c r="D32" s="120">
        <v>1.876656269999998</v>
      </c>
      <c r="E32" s="49"/>
      <c r="F32" s="20" t="s">
        <v>5</v>
      </c>
      <c r="G32" s="103">
        <v>48.364140949999999</v>
      </c>
      <c r="H32" s="213">
        <v>52.468000000000004</v>
      </c>
      <c r="I32" s="120">
        <v>4.1038590500000041</v>
      </c>
      <c r="J32" s="49"/>
    </row>
    <row r="33" spans="1:10" x14ac:dyDescent="0.35">
      <c r="A33" s="20" t="s">
        <v>197</v>
      </c>
      <c r="B33" s="103">
        <v>4.70611289</v>
      </c>
      <c r="C33" s="213">
        <v>6.52</v>
      </c>
      <c r="D33" s="120">
        <v>1.8138871099999996</v>
      </c>
      <c r="E33" s="49"/>
      <c r="F33" s="20" t="s">
        <v>21</v>
      </c>
      <c r="G33" s="103">
        <v>30.394095760000003</v>
      </c>
      <c r="H33" s="213">
        <v>34.046999999999997</v>
      </c>
      <c r="I33" s="120">
        <v>3.6529042399999945</v>
      </c>
      <c r="J33" s="49"/>
    </row>
    <row r="34" spans="1:10" x14ac:dyDescent="0.35">
      <c r="A34" s="20" t="s">
        <v>226</v>
      </c>
      <c r="B34" s="103">
        <v>5.0206980000000005E-2</v>
      </c>
      <c r="C34" s="213">
        <v>1.8160000000000001</v>
      </c>
      <c r="D34" s="120">
        <v>1.76579302</v>
      </c>
      <c r="E34" s="49"/>
      <c r="F34" s="20" t="s">
        <v>142</v>
      </c>
      <c r="G34" s="103">
        <v>7.8670242699999999</v>
      </c>
      <c r="H34" s="213">
        <v>11.375999999999999</v>
      </c>
      <c r="I34" s="120">
        <v>3.5089757299999995</v>
      </c>
      <c r="J34" s="49"/>
    </row>
    <row r="35" spans="1:10" x14ac:dyDescent="0.35">
      <c r="A35" s="20" t="s">
        <v>221</v>
      </c>
      <c r="B35" s="103">
        <v>1.63671331</v>
      </c>
      <c r="C35" s="213">
        <v>3.1240000000000001</v>
      </c>
      <c r="D35" s="120">
        <v>1.4872866900000001</v>
      </c>
      <c r="E35" s="49"/>
      <c r="F35" s="20" t="s">
        <v>215</v>
      </c>
      <c r="G35" s="103">
        <v>31.759196530000001</v>
      </c>
      <c r="H35" s="213">
        <v>35.206000000000003</v>
      </c>
      <c r="I35" s="120">
        <v>3.4468034700000025</v>
      </c>
      <c r="J35" s="49"/>
    </row>
    <row r="36" spans="1:10" x14ac:dyDescent="0.35">
      <c r="A36" s="20" t="s">
        <v>190</v>
      </c>
      <c r="B36" s="103">
        <v>3.2135350099999997</v>
      </c>
      <c r="C36" s="213">
        <v>4.6829999999999998</v>
      </c>
      <c r="D36" s="120">
        <v>1.4694649900000001</v>
      </c>
      <c r="E36" s="49"/>
      <c r="F36" s="20" t="s">
        <v>185</v>
      </c>
      <c r="G36" s="103">
        <v>189.20024674000001</v>
      </c>
      <c r="H36" s="213">
        <v>192.56700000000001</v>
      </c>
      <c r="I36" s="120">
        <v>3.3667532599999959</v>
      </c>
      <c r="J36" s="49"/>
    </row>
    <row r="37" spans="1:10" x14ac:dyDescent="0.35">
      <c r="A37" s="20" t="s">
        <v>201</v>
      </c>
      <c r="B37" s="103">
        <v>0.51067421000000002</v>
      </c>
      <c r="C37" s="213">
        <v>1.9410000000000001</v>
      </c>
      <c r="D37" s="120">
        <v>1.4303257899999999</v>
      </c>
      <c r="E37" s="49"/>
      <c r="F37" s="20" t="s">
        <v>173</v>
      </c>
      <c r="G37" s="103">
        <v>22.062311260000001</v>
      </c>
      <c r="H37" s="213">
        <v>25.405999999999999</v>
      </c>
      <c r="I37" s="120">
        <v>3.3436887399999975</v>
      </c>
      <c r="J37" s="49"/>
    </row>
    <row r="38" spans="1:10" x14ac:dyDescent="0.35">
      <c r="A38" s="20" t="s">
        <v>64</v>
      </c>
      <c r="B38" s="103">
        <v>80.928647439999992</v>
      </c>
      <c r="C38" s="213">
        <v>82.311999999999998</v>
      </c>
      <c r="D38" s="120">
        <v>1.3833525600000058</v>
      </c>
      <c r="E38" s="49"/>
      <c r="F38" s="20" t="s">
        <v>107</v>
      </c>
      <c r="G38" s="103">
        <v>87.407091249999993</v>
      </c>
      <c r="H38" s="213">
        <v>90.438000000000002</v>
      </c>
      <c r="I38" s="120">
        <v>3.0309087500000089</v>
      </c>
      <c r="J38" s="49"/>
    </row>
    <row r="39" spans="1:10" x14ac:dyDescent="0.35">
      <c r="A39" s="20" t="s">
        <v>169</v>
      </c>
      <c r="B39" s="103">
        <v>2.6691637900000003</v>
      </c>
      <c r="C39" s="213">
        <v>3.9340000000000002</v>
      </c>
      <c r="D39" s="120">
        <v>1.2648362099999999</v>
      </c>
      <c r="E39" s="49"/>
      <c r="F39" s="20" t="s">
        <v>230</v>
      </c>
      <c r="G39" s="103">
        <v>30.548847160000001</v>
      </c>
      <c r="H39" s="213">
        <v>33.524999999999999</v>
      </c>
      <c r="I39" s="120">
        <v>2.9761528399999975</v>
      </c>
      <c r="J39" s="49"/>
    </row>
    <row r="40" spans="1:10" x14ac:dyDescent="0.35">
      <c r="A40" s="20" t="s">
        <v>98</v>
      </c>
      <c r="B40" s="103">
        <v>22.619050940000001</v>
      </c>
      <c r="C40" s="213">
        <v>23.707000000000001</v>
      </c>
      <c r="D40" s="120">
        <v>1.0879490599999997</v>
      </c>
      <c r="E40" s="49"/>
      <c r="F40" s="20" t="s">
        <v>195</v>
      </c>
      <c r="G40" s="103">
        <v>38.759025940000001</v>
      </c>
      <c r="H40" s="213">
        <v>41.732999999999997</v>
      </c>
      <c r="I40" s="120">
        <v>2.9739740599999962</v>
      </c>
      <c r="J40" s="49"/>
    </row>
    <row r="41" spans="1:10" x14ac:dyDescent="0.35">
      <c r="A41" s="20" t="s">
        <v>120</v>
      </c>
      <c r="B41" s="103">
        <v>0.68708820999999998</v>
      </c>
      <c r="C41" s="213">
        <v>1.694</v>
      </c>
      <c r="D41" s="120">
        <v>1.00691179</v>
      </c>
      <c r="E41" s="49"/>
      <c r="F41" s="20" t="s">
        <v>222</v>
      </c>
      <c r="G41" s="103">
        <v>9.0071416099999997</v>
      </c>
      <c r="H41" s="213">
        <v>11.904</v>
      </c>
      <c r="I41" s="120">
        <v>2.8968583900000002</v>
      </c>
      <c r="J41" s="49"/>
    </row>
    <row r="42" spans="1:10" x14ac:dyDescent="0.35">
      <c r="A42" s="20" t="s">
        <v>202</v>
      </c>
      <c r="B42" s="103">
        <v>0.6657189</v>
      </c>
      <c r="C42" s="213">
        <v>1.651</v>
      </c>
      <c r="D42" s="120">
        <v>0.98528110000000002</v>
      </c>
      <c r="E42" s="49"/>
      <c r="F42" s="20" t="s">
        <v>221</v>
      </c>
      <c r="G42" s="103">
        <v>87.600959450000005</v>
      </c>
      <c r="H42" s="213">
        <v>90.415000000000006</v>
      </c>
      <c r="I42" s="120">
        <v>2.8140405500000014</v>
      </c>
      <c r="J42" s="49"/>
    </row>
    <row r="43" spans="1:10" x14ac:dyDescent="0.35">
      <c r="A43" s="20" t="s">
        <v>160</v>
      </c>
      <c r="B43" s="103">
        <v>0</v>
      </c>
      <c r="C43" s="213">
        <v>0.98199999999999998</v>
      </c>
      <c r="D43" s="120">
        <v>0.98199999999999998</v>
      </c>
      <c r="E43" s="49"/>
      <c r="F43" s="20" t="s">
        <v>160</v>
      </c>
      <c r="G43" s="103">
        <v>33.222510270000001</v>
      </c>
      <c r="H43" s="213">
        <v>35.746000000000002</v>
      </c>
      <c r="I43" s="120">
        <v>2.5234897300000014</v>
      </c>
      <c r="J43" s="49"/>
    </row>
    <row r="44" spans="1:10" x14ac:dyDescent="0.35">
      <c r="A44" s="20" t="s">
        <v>145</v>
      </c>
      <c r="B44" s="103">
        <v>23.50828825</v>
      </c>
      <c r="C44" s="213">
        <v>24.382000000000001</v>
      </c>
      <c r="D44" s="120">
        <v>0.87371175000000179</v>
      </c>
      <c r="E44" s="49"/>
      <c r="F44" s="20" t="s">
        <v>172</v>
      </c>
      <c r="G44" s="103">
        <v>16.75372475</v>
      </c>
      <c r="H44" s="213">
        <v>19.225999999999999</v>
      </c>
      <c r="I44" s="120">
        <v>2.4722752499999991</v>
      </c>
      <c r="J44" s="49"/>
    </row>
    <row r="45" spans="1:10" x14ac:dyDescent="0.35">
      <c r="A45" s="20" t="s">
        <v>21</v>
      </c>
      <c r="B45" s="103">
        <v>17.011739120000001</v>
      </c>
      <c r="C45" s="213">
        <v>17.870999999999999</v>
      </c>
      <c r="D45" s="120">
        <v>0.85926087999999723</v>
      </c>
      <c r="E45" s="49"/>
      <c r="F45" s="20" t="s">
        <v>28</v>
      </c>
      <c r="G45" s="103">
        <v>11.19601737</v>
      </c>
      <c r="H45" s="213">
        <v>13.577999999999999</v>
      </c>
      <c r="I45" s="120">
        <v>2.3819826299999995</v>
      </c>
      <c r="J45" s="49"/>
    </row>
    <row r="46" spans="1:10" x14ac:dyDescent="0.35">
      <c r="A46" s="20" t="s">
        <v>62</v>
      </c>
      <c r="B46" s="103">
        <v>21.489760059999998</v>
      </c>
      <c r="C46" s="213">
        <v>22.207999999999998</v>
      </c>
      <c r="D46" s="120">
        <v>0.71823994000000013</v>
      </c>
      <c r="E46" s="49"/>
      <c r="F46" s="20" t="s">
        <v>7</v>
      </c>
      <c r="G46" s="103">
        <v>20.53842122</v>
      </c>
      <c r="H46" s="213">
        <v>22.9</v>
      </c>
      <c r="I46" s="120">
        <v>2.3615787799999985</v>
      </c>
      <c r="J46" s="49"/>
    </row>
    <row r="47" spans="1:10" x14ac:dyDescent="0.35">
      <c r="A47" s="20" t="s">
        <v>147</v>
      </c>
      <c r="B47" s="103">
        <v>0.99396424999999999</v>
      </c>
      <c r="C47" s="213">
        <v>1.601</v>
      </c>
      <c r="D47" s="120">
        <v>0.60703574999999999</v>
      </c>
      <c r="E47" s="49"/>
      <c r="F47" s="20" t="s">
        <v>251</v>
      </c>
      <c r="G47" s="103">
        <v>81.994540310000005</v>
      </c>
      <c r="H47" s="213">
        <v>84.210999999999999</v>
      </c>
      <c r="I47" s="120">
        <v>2.2164596899999935</v>
      </c>
      <c r="J47" s="49"/>
    </row>
    <row r="48" spans="1:10" x14ac:dyDescent="0.35">
      <c r="A48" s="20" t="s">
        <v>8</v>
      </c>
      <c r="B48" s="103">
        <v>1.0085E-4</v>
      </c>
      <c r="C48" s="213">
        <v>0.55500000000000005</v>
      </c>
      <c r="D48" s="120">
        <v>0.55489915000000001</v>
      </c>
      <c r="E48" s="49"/>
      <c r="F48" s="20" t="s">
        <v>182</v>
      </c>
      <c r="G48" s="103">
        <v>4.1821570100000001</v>
      </c>
      <c r="H48" s="213">
        <v>6.3609999999999998</v>
      </c>
      <c r="I48" s="120">
        <v>2.1788429899999997</v>
      </c>
      <c r="J48" s="49"/>
    </row>
    <row r="49" spans="1:10" x14ac:dyDescent="0.35">
      <c r="A49" s="20" t="s">
        <v>213</v>
      </c>
      <c r="B49" s="103">
        <v>7.7232479999999992E-2</v>
      </c>
      <c r="C49" s="213">
        <v>0.621</v>
      </c>
      <c r="D49" s="120">
        <v>0.54376752000000006</v>
      </c>
      <c r="E49" s="49"/>
      <c r="F49" s="20" t="s">
        <v>236</v>
      </c>
      <c r="G49" s="103">
        <v>43.233873459999998</v>
      </c>
      <c r="H49" s="213">
        <v>45.298999999999999</v>
      </c>
      <c r="I49" s="120">
        <v>2.0651265400000014</v>
      </c>
      <c r="J49" s="49"/>
    </row>
    <row r="50" spans="1:10" x14ac:dyDescent="0.35">
      <c r="A50" s="20" t="s">
        <v>75</v>
      </c>
      <c r="B50" s="103">
        <v>9.2950271999999998</v>
      </c>
      <c r="C50" s="213">
        <v>9.8239999999999998</v>
      </c>
      <c r="D50" s="120">
        <v>0.52897280000000002</v>
      </c>
      <c r="E50" s="49"/>
      <c r="F50" s="20" t="s">
        <v>211</v>
      </c>
      <c r="G50" s="103">
        <v>61.813974889999997</v>
      </c>
      <c r="H50" s="213">
        <v>63.776000000000003</v>
      </c>
      <c r="I50" s="120">
        <v>1.9620251100000061</v>
      </c>
      <c r="J50" s="49"/>
    </row>
    <row r="51" spans="1:10" x14ac:dyDescent="0.35">
      <c r="A51" s="20" t="s">
        <v>224</v>
      </c>
      <c r="B51" s="103">
        <v>0.2039</v>
      </c>
      <c r="C51" s="213">
        <v>0.72699999999999998</v>
      </c>
      <c r="D51" s="120">
        <v>0.52310000000000001</v>
      </c>
      <c r="E51" s="49"/>
      <c r="F51" s="20" t="s">
        <v>184</v>
      </c>
      <c r="G51" s="103">
        <v>11.701976999999999</v>
      </c>
      <c r="H51" s="213">
        <v>13.657</v>
      </c>
      <c r="I51" s="120">
        <v>1.9550230000000006</v>
      </c>
      <c r="J51" s="49"/>
    </row>
    <row r="52" spans="1:10" x14ac:dyDescent="0.35">
      <c r="A52" s="20" t="s">
        <v>35</v>
      </c>
      <c r="B52" s="103">
        <v>10.919729310000001</v>
      </c>
      <c r="C52" s="213">
        <v>11.401999999999999</v>
      </c>
      <c r="D52" s="120">
        <v>0.48227068999999823</v>
      </c>
      <c r="E52" s="49"/>
      <c r="F52" s="20" t="s">
        <v>64</v>
      </c>
      <c r="G52" s="103">
        <v>29.984084550000002</v>
      </c>
      <c r="H52" s="213">
        <v>31.934999999999999</v>
      </c>
      <c r="I52" s="120">
        <v>1.9509154499999966</v>
      </c>
      <c r="J52" s="49"/>
    </row>
    <row r="53" spans="1:10" x14ac:dyDescent="0.35">
      <c r="A53" s="20" t="s">
        <v>61</v>
      </c>
      <c r="B53" s="103">
        <v>18.297862690000002</v>
      </c>
      <c r="C53" s="213">
        <v>18.779</v>
      </c>
      <c r="D53" s="120">
        <v>0.4811373099999976</v>
      </c>
      <c r="E53" s="49"/>
      <c r="F53" s="20" t="s">
        <v>197</v>
      </c>
      <c r="G53" s="103">
        <v>57.215165090000006</v>
      </c>
      <c r="H53" s="213">
        <v>59.078000000000003</v>
      </c>
      <c r="I53" s="120">
        <v>1.8628349099999966</v>
      </c>
      <c r="J53" s="49"/>
    </row>
    <row r="54" spans="1:10" x14ac:dyDescent="0.35">
      <c r="A54" s="20" t="s">
        <v>27</v>
      </c>
      <c r="B54" s="103">
        <v>0.47871032000000002</v>
      </c>
      <c r="C54" s="213">
        <v>0.95799999999999996</v>
      </c>
      <c r="D54" s="120">
        <v>0.47928967999999994</v>
      </c>
      <c r="E54" s="49"/>
      <c r="F54" s="20" t="s">
        <v>9</v>
      </c>
      <c r="G54" s="103">
        <v>58.588040469999996</v>
      </c>
      <c r="H54" s="213">
        <v>60.442</v>
      </c>
      <c r="I54" s="120">
        <v>1.8539595300000045</v>
      </c>
      <c r="J54" s="49"/>
    </row>
    <row r="55" spans="1:10" x14ac:dyDescent="0.35">
      <c r="A55" s="20" t="s">
        <v>176</v>
      </c>
      <c r="B55" s="103">
        <v>28.184156940000001</v>
      </c>
      <c r="C55" s="213">
        <v>28.576000000000001</v>
      </c>
      <c r="D55" s="120">
        <v>0.39184305999999935</v>
      </c>
      <c r="E55" s="49"/>
      <c r="F55" s="20" t="s">
        <v>181</v>
      </c>
      <c r="G55" s="103">
        <v>10.26245295</v>
      </c>
      <c r="H55" s="213">
        <v>12.071999999999999</v>
      </c>
      <c r="I55" s="120">
        <v>1.809547049999999</v>
      </c>
      <c r="J55" s="49"/>
    </row>
    <row r="56" spans="1:10" x14ac:dyDescent="0.35">
      <c r="A56" s="20" t="s">
        <v>230</v>
      </c>
      <c r="B56" s="103">
        <v>5.5498540099999998</v>
      </c>
      <c r="C56" s="213">
        <v>5.9189999999999996</v>
      </c>
      <c r="D56" s="120">
        <v>0.36914598999999981</v>
      </c>
      <c r="E56" s="49"/>
      <c r="F56" s="20" t="s">
        <v>175</v>
      </c>
      <c r="G56" s="103">
        <v>14.18575618</v>
      </c>
      <c r="H56" s="213">
        <v>15.965</v>
      </c>
      <c r="I56" s="120">
        <v>1.7792438199999996</v>
      </c>
      <c r="J56" s="49"/>
    </row>
    <row r="57" spans="1:10" x14ac:dyDescent="0.35">
      <c r="A57" s="20" t="s">
        <v>250</v>
      </c>
      <c r="B57" s="103">
        <v>148.33962883000001</v>
      </c>
      <c r="C57" s="213">
        <v>148.68600000000001</v>
      </c>
      <c r="D57" s="120">
        <v>0.34637116999999762</v>
      </c>
      <c r="E57" s="49"/>
      <c r="F57" s="20" t="s">
        <v>243</v>
      </c>
      <c r="G57" s="103">
        <v>74.369485389999994</v>
      </c>
      <c r="H57" s="213">
        <v>76.144000000000005</v>
      </c>
      <c r="I57" s="120">
        <v>1.7745146100000113</v>
      </c>
      <c r="J57" s="49"/>
    </row>
    <row r="58" spans="1:10" x14ac:dyDescent="0.35">
      <c r="A58" s="20" t="s">
        <v>241</v>
      </c>
      <c r="B58" s="103">
        <v>0.91434413000000003</v>
      </c>
      <c r="C58" s="213">
        <v>1.2529999999999999</v>
      </c>
      <c r="D58" s="120">
        <v>0.33865586999999986</v>
      </c>
      <c r="E58" s="49"/>
      <c r="F58" s="20" t="s">
        <v>201</v>
      </c>
      <c r="G58" s="103">
        <v>25.121660890000001</v>
      </c>
      <c r="H58" s="213">
        <v>26.773</v>
      </c>
      <c r="I58" s="120">
        <v>1.6513391099999986</v>
      </c>
      <c r="J58" s="49"/>
    </row>
    <row r="59" spans="1:10" x14ac:dyDescent="0.35">
      <c r="A59" s="20" t="s">
        <v>4</v>
      </c>
      <c r="B59" s="103">
        <v>1.3866897300000001</v>
      </c>
      <c r="C59" s="213">
        <v>1.7090000000000001</v>
      </c>
      <c r="D59" s="120">
        <v>0.32231027000000001</v>
      </c>
      <c r="E59" s="49"/>
      <c r="F59" s="20" t="s">
        <v>149</v>
      </c>
      <c r="G59" s="103">
        <v>54.974780659999993</v>
      </c>
      <c r="H59" s="213">
        <v>56.616999999999997</v>
      </c>
      <c r="I59" s="120">
        <v>1.642219340000004</v>
      </c>
      <c r="J59" s="49"/>
    </row>
    <row r="60" spans="1:10" x14ac:dyDescent="0.35">
      <c r="A60" s="20" t="s">
        <v>135</v>
      </c>
      <c r="B60" s="103">
        <v>8.50630636</v>
      </c>
      <c r="C60" s="213">
        <v>8.7970000000000006</v>
      </c>
      <c r="D60" s="120">
        <v>0.29069364000000064</v>
      </c>
      <c r="E60" s="49"/>
      <c r="F60" s="20" t="s">
        <v>130</v>
      </c>
      <c r="G60" s="103">
        <v>19.280409600000002</v>
      </c>
      <c r="H60" s="213">
        <v>20.902999999999999</v>
      </c>
      <c r="I60" s="120">
        <v>1.6225903999999964</v>
      </c>
      <c r="J60" s="49"/>
    </row>
    <row r="61" spans="1:10" x14ac:dyDescent="0.35">
      <c r="A61" s="20" t="s">
        <v>215</v>
      </c>
      <c r="B61" s="103">
        <v>2.2469297699999999</v>
      </c>
      <c r="C61" s="213">
        <v>2.536</v>
      </c>
      <c r="D61" s="120">
        <v>0.28907023000000009</v>
      </c>
      <c r="E61" s="49"/>
      <c r="F61" s="20" t="s">
        <v>239</v>
      </c>
      <c r="G61" s="103">
        <v>43.733717850000005</v>
      </c>
      <c r="H61" s="213">
        <v>45.337000000000003</v>
      </c>
      <c r="I61" s="120">
        <v>1.6032821499999983</v>
      </c>
      <c r="J61" s="49"/>
    </row>
    <row r="62" spans="1:10" x14ac:dyDescent="0.35">
      <c r="A62" s="20" t="s">
        <v>171</v>
      </c>
      <c r="B62" s="103">
        <v>0.30572419000000001</v>
      </c>
      <c r="C62" s="213">
        <v>0.59199999999999997</v>
      </c>
      <c r="D62" s="120">
        <v>0.28627580999999996</v>
      </c>
      <c r="E62" s="49"/>
      <c r="F62" s="20" t="s">
        <v>249</v>
      </c>
      <c r="G62" s="103">
        <v>1.76006851</v>
      </c>
      <c r="H62" s="213">
        <v>3.3450000000000002</v>
      </c>
      <c r="I62" s="120">
        <v>1.5849314900000002</v>
      </c>
      <c r="J62" s="49"/>
    </row>
    <row r="63" spans="1:10" x14ac:dyDescent="0.35">
      <c r="A63" s="20" t="s">
        <v>251</v>
      </c>
      <c r="B63" s="103">
        <v>12.877549199999999</v>
      </c>
      <c r="C63" s="213">
        <v>13.151999999999999</v>
      </c>
      <c r="D63" s="120">
        <v>0.27445080000000033</v>
      </c>
      <c r="E63" s="49"/>
      <c r="F63" s="20" t="s">
        <v>148</v>
      </c>
      <c r="G63" s="103">
        <v>21.82842853</v>
      </c>
      <c r="H63" s="213">
        <v>23.411999999999999</v>
      </c>
      <c r="I63" s="120">
        <v>1.583571469999999</v>
      </c>
      <c r="J63" s="49"/>
    </row>
    <row r="64" spans="1:10" x14ac:dyDescent="0.35">
      <c r="A64" s="20" t="s">
        <v>33</v>
      </c>
      <c r="B64" s="103">
        <v>18.46592888</v>
      </c>
      <c r="C64" s="213">
        <v>18.738</v>
      </c>
      <c r="D64" s="120">
        <v>0.27207111999999967</v>
      </c>
      <c r="E64" s="49"/>
      <c r="F64" s="20" t="s">
        <v>154</v>
      </c>
      <c r="G64" s="103">
        <v>8.0363871600000003</v>
      </c>
      <c r="H64" s="213">
        <v>9.593</v>
      </c>
      <c r="I64" s="120">
        <v>1.5566128399999997</v>
      </c>
      <c r="J64" s="49"/>
    </row>
    <row r="65" spans="1:10" x14ac:dyDescent="0.35">
      <c r="A65" s="20" t="s">
        <v>132</v>
      </c>
      <c r="B65" s="103">
        <v>1.7698833700000001</v>
      </c>
      <c r="C65" s="213">
        <v>2.0129999999999999</v>
      </c>
      <c r="D65" s="120">
        <v>0.24311662999999983</v>
      </c>
      <c r="E65" s="49"/>
      <c r="F65" s="20" t="s">
        <v>14</v>
      </c>
      <c r="G65" s="103">
        <v>37.526551700000006</v>
      </c>
      <c r="H65" s="213">
        <v>39.045000000000002</v>
      </c>
      <c r="I65" s="120">
        <v>1.5184482999999958</v>
      </c>
      <c r="J65" s="49"/>
    </row>
    <row r="66" spans="1:10" x14ac:dyDescent="0.35">
      <c r="A66" s="20" t="s">
        <v>51</v>
      </c>
      <c r="B66" s="103">
        <v>3.11111446</v>
      </c>
      <c r="C66" s="213">
        <v>3.3540000000000001</v>
      </c>
      <c r="D66" s="120">
        <v>0.24288554000000007</v>
      </c>
      <c r="E66" s="49"/>
      <c r="F66" s="20" t="s">
        <v>103</v>
      </c>
      <c r="G66" s="103">
        <v>22.820886530000003</v>
      </c>
      <c r="H66" s="213">
        <v>24.308</v>
      </c>
      <c r="I66" s="120">
        <v>1.4871134699999971</v>
      </c>
      <c r="J66" s="49"/>
    </row>
    <row r="67" spans="1:10" x14ac:dyDescent="0.35">
      <c r="A67" s="20" t="s">
        <v>243</v>
      </c>
      <c r="B67" s="103">
        <v>2.9363589000000001</v>
      </c>
      <c r="C67" s="213">
        <v>3.1379999999999999</v>
      </c>
      <c r="D67" s="120">
        <v>0.2016410999999998</v>
      </c>
      <c r="E67" s="49"/>
      <c r="F67" s="20" t="s">
        <v>134</v>
      </c>
      <c r="G67" s="103">
        <v>293.94621477999999</v>
      </c>
      <c r="H67" s="213">
        <v>295.35300000000001</v>
      </c>
      <c r="I67" s="120">
        <v>1.4067852200000175</v>
      </c>
      <c r="J67" s="49"/>
    </row>
    <row r="68" spans="1:10" x14ac:dyDescent="0.35">
      <c r="A68" s="20" t="s">
        <v>138</v>
      </c>
      <c r="B68" s="103">
        <v>7.0949999999999997E-3</v>
      </c>
      <c r="C68" s="213">
        <v>0.19500000000000001</v>
      </c>
      <c r="D68" s="120">
        <v>0.18790500000000002</v>
      </c>
      <c r="E68" s="49"/>
      <c r="F68" s="20" t="s">
        <v>37</v>
      </c>
      <c r="G68" s="103">
        <v>170.29376428999998</v>
      </c>
      <c r="H68" s="213">
        <v>171.601</v>
      </c>
      <c r="I68" s="120">
        <v>1.3072357100000147</v>
      </c>
      <c r="J68" s="49"/>
    </row>
    <row r="69" spans="1:10" x14ac:dyDescent="0.35">
      <c r="A69" s="20" t="s">
        <v>134</v>
      </c>
      <c r="B69" s="103">
        <v>1.9430836899999999</v>
      </c>
      <c r="C69" s="213">
        <v>2.1219999999999999</v>
      </c>
      <c r="D69" s="120">
        <v>0.17891630999999997</v>
      </c>
      <c r="E69" s="49"/>
      <c r="F69" s="20" t="s">
        <v>217</v>
      </c>
      <c r="G69" s="103">
        <v>66.405129520000003</v>
      </c>
      <c r="H69" s="213">
        <v>67.638000000000005</v>
      </c>
      <c r="I69" s="120">
        <v>1.2328704800000025</v>
      </c>
      <c r="J69" s="49"/>
    </row>
    <row r="70" spans="1:10" x14ac:dyDescent="0.35">
      <c r="A70" s="20" t="s">
        <v>115</v>
      </c>
      <c r="B70" s="103">
        <v>0</v>
      </c>
      <c r="C70" s="213">
        <v>0.17799999999999999</v>
      </c>
      <c r="D70" s="120">
        <v>0.17799999999999999</v>
      </c>
      <c r="E70" s="49"/>
      <c r="F70" s="20" t="s">
        <v>109</v>
      </c>
      <c r="G70" s="103">
        <v>57.13827783</v>
      </c>
      <c r="H70" s="213">
        <v>58.33</v>
      </c>
      <c r="I70" s="120">
        <v>1.1917221699999985</v>
      </c>
      <c r="J70" s="49"/>
    </row>
    <row r="71" spans="1:10" x14ac:dyDescent="0.35">
      <c r="A71" s="20" t="s">
        <v>186</v>
      </c>
      <c r="B71" s="103">
        <v>6.3147991799999996</v>
      </c>
      <c r="C71" s="213">
        <v>6.4889999999999999</v>
      </c>
      <c r="D71" s="120">
        <v>0.17420082000000026</v>
      </c>
      <c r="E71" s="49"/>
      <c r="F71" s="20" t="s">
        <v>128</v>
      </c>
      <c r="G71" s="103">
        <v>10.02520535</v>
      </c>
      <c r="H71" s="213">
        <v>11.188000000000001</v>
      </c>
      <c r="I71" s="120">
        <v>1.1627946500000004</v>
      </c>
      <c r="J71" s="49"/>
    </row>
    <row r="72" spans="1:10" x14ac:dyDescent="0.35">
      <c r="A72" s="20" t="s">
        <v>172</v>
      </c>
      <c r="B72" s="103">
        <v>0.26035768999999997</v>
      </c>
      <c r="C72" s="213">
        <v>0.43</v>
      </c>
      <c r="D72" s="120">
        <v>0.16964231000000002</v>
      </c>
      <c r="E72" s="49"/>
      <c r="F72" s="20" t="s">
        <v>256</v>
      </c>
      <c r="G72" s="103">
        <v>38.408040010000001</v>
      </c>
      <c r="H72" s="213">
        <v>39.564999999999998</v>
      </c>
      <c r="I72" s="120">
        <v>1.1569599899999972</v>
      </c>
      <c r="J72" s="49"/>
    </row>
    <row r="73" spans="1:10" x14ac:dyDescent="0.35">
      <c r="A73" s="20" t="s">
        <v>195</v>
      </c>
      <c r="B73" s="103">
        <v>7.5720063200000007</v>
      </c>
      <c r="C73" s="213">
        <v>7.7329999999999997</v>
      </c>
      <c r="D73" s="120">
        <v>0.16099367999999892</v>
      </c>
      <c r="E73" s="49"/>
      <c r="F73" s="20" t="s">
        <v>155</v>
      </c>
      <c r="G73" s="103">
        <v>19.02178473</v>
      </c>
      <c r="H73" s="213">
        <v>20.148</v>
      </c>
      <c r="I73" s="120">
        <v>1.1262152699999994</v>
      </c>
      <c r="J73" s="49"/>
    </row>
    <row r="74" spans="1:10" x14ac:dyDescent="0.35">
      <c r="A74" s="20" t="s">
        <v>49</v>
      </c>
      <c r="B74" s="103">
        <v>4.1894102899999996</v>
      </c>
      <c r="C74" s="213">
        <v>4.3460000000000001</v>
      </c>
      <c r="D74" s="120">
        <v>0.15658971000000044</v>
      </c>
      <c r="E74" s="49"/>
      <c r="F74" s="20" t="s">
        <v>180</v>
      </c>
      <c r="G74" s="103">
        <v>23.958658530000001</v>
      </c>
      <c r="H74" s="213">
        <v>25.077999999999999</v>
      </c>
      <c r="I74" s="120">
        <v>1.1193414699999984</v>
      </c>
      <c r="J74" s="49"/>
    </row>
    <row r="75" spans="1:10" x14ac:dyDescent="0.35">
      <c r="A75" s="20" t="s">
        <v>151</v>
      </c>
      <c r="B75" s="103">
        <v>429.97214044999998</v>
      </c>
      <c r="C75" s="213">
        <v>430.12599999999998</v>
      </c>
      <c r="D75" s="120">
        <v>0.15385954999999285</v>
      </c>
      <c r="E75" s="49"/>
      <c r="F75" s="20" t="s">
        <v>99</v>
      </c>
      <c r="G75" s="103">
        <v>23.28092638</v>
      </c>
      <c r="H75" s="213">
        <v>24.399000000000001</v>
      </c>
      <c r="I75" s="120">
        <v>1.1180736200000005</v>
      </c>
      <c r="J75" s="49"/>
    </row>
    <row r="76" spans="1:10" x14ac:dyDescent="0.35">
      <c r="A76" s="20" t="s">
        <v>5</v>
      </c>
      <c r="B76" s="103">
        <v>4.02756954</v>
      </c>
      <c r="C76" s="213">
        <v>4.1740000000000004</v>
      </c>
      <c r="D76" s="120">
        <v>0.14643046000000037</v>
      </c>
      <c r="E76" s="49"/>
      <c r="F76" s="20" t="s">
        <v>25</v>
      </c>
      <c r="G76" s="103">
        <v>29.119155109999998</v>
      </c>
      <c r="H76" s="213">
        <v>30.219000000000001</v>
      </c>
      <c r="I76" s="120">
        <v>1.0998448900000035</v>
      </c>
      <c r="J76" s="49"/>
    </row>
    <row r="77" spans="1:10" x14ac:dyDescent="0.35">
      <c r="A77" s="20" t="s">
        <v>81</v>
      </c>
      <c r="B77" s="103">
        <v>5.8660675599999994</v>
      </c>
      <c r="C77" s="213">
        <v>6.008</v>
      </c>
      <c r="D77" s="120">
        <v>0.1419324400000006</v>
      </c>
      <c r="E77" s="49"/>
      <c r="F77" s="20" t="s">
        <v>30</v>
      </c>
      <c r="G77" s="103">
        <v>19.673739190000003</v>
      </c>
      <c r="H77" s="213">
        <v>20.739000000000001</v>
      </c>
      <c r="I77" s="120">
        <v>1.0652608099999981</v>
      </c>
      <c r="J77" s="49"/>
    </row>
    <row r="78" spans="1:10" x14ac:dyDescent="0.35">
      <c r="A78" s="20" t="s">
        <v>203</v>
      </c>
      <c r="B78" s="103">
        <v>0.35928161999999997</v>
      </c>
      <c r="C78" s="213">
        <v>0.499</v>
      </c>
      <c r="D78" s="120">
        <v>0.13971838000000003</v>
      </c>
      <c r="E78" s="49"/>
      <c r="F78" s="20" t="s">
        <v>188</v>
      </c>
      <c r="G78" s="103">
        <v>2.8035169199999999</v>
      </c>
      <c r="H78" s="213">
        <v>3.8460000000000001</v>
      </c>
      <c r="I78" s="120">
        <v>1.0424830800000002</v>
      </c>
      <c r="J78" s="49"/>
    </row>
    <row r="79" spans="1:10" x14ac:dyDescent="0.35">
      <c r="A79" s="20" t="s">
        <v>122</v>
      </c>
      <c r="B79" s="103">
        <v>0.38509402000000004</v>
      </c>
      <c r="C79" s="213">
        <v>0.51500000000000001</v>
      </c>
      <c r="D79" s="120">
        <v>0.12990597999999998</v>
      </c>
      <c r="E79" s="49"/>
      <c r="F79" s="20" t="s">
        <v>35</v>
      </c>
      <c r="G79" s="103">
        <v>85.470268450000006</v>
      </c>
      <c r="H79" s="213">
        <v>86.504999999999995</v>
      </c>
      <c r="I79" s="120">
        <v>1.0347315499999894</v>
      </c>
      <c r="J79" s="49"/>
    </row>
    <row r="80" spans="1:10" x14ac:dyDescent="0.35">
      <c r="A80" s="20" t="s">
        <v>218</v>
      </c>
      <c r="B80" s="103">
        <v>32.330326069999998</v>
      </c>
      <c r="C80" s="213">
        <v>32.457999999999998</v>
      </c>
      <c r="D80" s="120">
        <v>0.12767393000000027</v>
      </c>
      <c r="E80" s="49"/>
      <c r="F80" s="20" t="s">
        <v>152</v>
      </c>
      <c r="G80" s="103">
        <v>4.9457007500000003</v>
      </c>
      <c r="H80" s="213">
        <v>5.9740000000000002</v>
      </c>
      <c r="I80" s="120">
        <v>1.0282992499999999</v>
      </c>
      <c r="J80" s="49"/>
    </row>
    <row r="81" spans="1:10" x14ac:dyDescent="0.35">
      <c r="A81" s="20" t="s">
        <v>99</v>
      </c>
      <c r="B81" s="103">
        <v>0.51316687999999999</v>
      </c>
      <c r="C81" s="213">
        <v>0.629</v>
      </c>
      <c r="D81" s="120">
        <v>0.11583312000000001</v>
      </c>
      <c r="E81" s="49"/>
      <c r="F81" s="20" t="s">
        <v>108</v>
      </c>
      <c r="G81" s="103">
        <v>111.64674975</v>
      </c>
      <c r="H81" s="213">
        <v>112.672</v>
      </c>
      <c r="I81" s="120">
        <v>1.0252502499999991</v>
      </c>
      <c r="J81" s="49"/>
    </row>
    <row r="82" spans="1:10" x14ac:dyDescent="0.35">
      <c r="A82" s="20" t="s">
        <v>112</v>
      </c>
      <c r="B82" s="103">
        <v>2.59168463</v>
      </c>
      <c r="C82" s="213">
        <v>2.7040000000000002</v>
      </c>
      <c r="D82" s="120">
        <v>0.11231537000000014</v>
      </c>
      <c r="E82" s="49"/>
      <c r="F82" s="20" t="s">
        <v>170</v>
      </c>
      <c r="G82" s="103">
        <v>12.79045041</v>
      </c>
      <c r="H82" s="213">
        <v>13.805999999999999</v>
      </c>
      <c r="I82" s="120">
        <v>1.0155495899999991</v>
      </c>
      <c r="J82" s="49"/>
    </row>
    <row r="83" spans="1:10" x14ac:dyDescent="0.35">
      <c r="A83" s="20" t="s">
        <v>104</v>
      </c>
      <c r="B83" s="103">
        <v>3.2589032000000002</v>
      </c>
      <c r="C83" s="213">
        <v>3.3610000000000002</v>
      </c>
      <c r="D83" s="120">
        <v>0.10209679999999999</v>
      </c>
      <c r="E83" s="49"/>
      <c r="F83" s="20" t="s">
        <v>183</v>
      </c>
      <c r="G83" s="103">
        <v>6.3510394699999999</v>
      </c>
      <c r="H83" s="213">
        <v>7.3380000000000001</v>
      </c>
      <c r="I83" s="120">
        <v>0.98696053000000017</v>
      </c>
      <c r="J83" s="49"/>
    </row>
    <row r="84" spans="1:10" x14ac:dyDescent="0.35">
      <c r="A84" s="20" t="s">
        <v>223</v>
      </c>
      <c r="B84" s="103">
        <v>1.12240103</v>
      </c>
      <c r="C84" s="213">
        <v>1.2190000000000001</v>
      </c>
      <c r="D84" s="120">
        <v>9.6598970000000062E-2</v>
      </c>
      <c r="E84" s="49"/>
      <c r="F84" s="20" t="s">
        <v>157</v>
      </c>
      <c r="G84" s="103">
        <v>146.25708806</v>
      </c>
      <c r="H84" s="213">
        <v>147.20400000000001</v>
      </c>
      <c r="I84" s="120">
        <v>0.94691194000000678</v>
      </c>
      <c r="J84" s="49"/>
    </row>
    <row r="85" spans="1:10" x14ac:dyDescent="0.35">
      <c r="A85" s="20" t="s">
        <v>142</v>
      </c>
      <c r="B85" s="103">
        <v>4.2364093199999999</v>
      </c>
      <c r="C85" s="213">
        <v>4.3230000000000004</v>
      </c>
      <c r="D85" s="120">
        <v>8.6590680000000475E-2</v>
      </c>
      <c r="E85" s="49"/>
      <c r="F85" s="20" t="s">
        <v>89</v>
      </c>
      <c r="G85" s="103">
        <v>4.63420437</v>
      </c>
      <c r="H85" s="213">
        <v>5.5720000000000001</v>
      </c>
      <c r="I85" s="120">
        <v>0.9377956300000001</v>
      </c>
      <c r="J85" s="49"/>
    </row>
    <row r="86" spans="1:10" x14ac:dyDescent="0.35">
      <c r="A86" s="20" t="s">
        <v>170</v>
      </c>
      <c r="B86" s="103">
        <v>0.39866950000000001</v>
      </c>
      <c r="C86" s="213">
        <v>0.47299999999999998</v>
      </c>
      <c r="D86" s="120">
        <v>7.4330499999999966E-2</v>
      </c>
      <c r="E86" s="49"/>
      <c r="F86" s="20" t="s">
        <v>87</v>
      </c>
      <c r="G86" s="103">
        <v>3.7367578699999999</v>
      </c>
      <c r="H86" s="213">
        <v>4.6500000000000004</v>
      </c>
      <c r="I86" s="120">
        <v>0.91324213000000043</v>
      </c>
      <c r="J86" s="49"/>
    </row>
    <row r="87" spans="1:10" x14ac:dyDescent="0.35">
      <c r="A87" s="20" t="s">
        <v>217</v>
      </c>
      <c r="B87" s="103">
        <v>3.7323860899999999</v>
      </c>
      <c r="C87" s="213">
        <v>3.806</v>
      </c>
      <c r="D87" s="120">
        <v>7.3613910000000171E-2</v>
      </c>
      <c r="E87" s="49"/>
      <c r="F87" s="20" t="s">
        <v>33</v>
      </c>
      <c r="G87" s="103">
        <v>74.978675659999993</v>
      </c>
      <c r="H87" s="213">
        <v>75.885999999999996</v>
      </c>
      <c r="I87" s="120">
        <v>0.90732434000000239</v>
      </c>
      <c r="J87" s="49"/>
    </row>
    <row r="88" spans="1:10" x14ac:dyDescent="0.35">
      <c r="A88" s="20" t="s">
        <v>220</v>
      </c>
      <c r="B88" s="103">
        <v>4.8685243200000006</v>
      </c>
      <c r="C88" s="213">
        <v>4.9400000000000004</v>
      </c>
      <c r="D88" s="120">
        <v>7.1475679999999819E-2</v>
      </c>
      <c r="E88" s="49"/>
      <c r="F88" s="20" t="s">
        <v>143</v>
      </c>
      <c r="G88" s="103">
        <v>26.345467030000002</v>
      </c>
      <c r="H88" s="213">
        <v>27.204999999999998</v>
      </c>
      <c r="I88" s="120">
        <v>0.85953296999999651</v>
      </c>
      <c r="J88" s="49"/>
    </row>
    <row r="89" spans="1:10" x14ac:dyDescent="0.35">
      <c r="A89" s="20" t="s">
        <v>133</v>
      </c>
      <c r="B89" s="103">
        <v>2.3750461899999999</v>
      </c>
      <c r="C89" s="213">
        <v>2.4449999999999998</v>
      </c>
      <c r="D89" s="120">
        <v>6.9953809999999894E-2</v>
      </c>
      <c r="E89" s="49"/>
      <c r="F89" s="20" t="s">
        <v>110</v>
      </c>
      <c r="G89" s="103">
        <v>13.54454378</v>
      </c>
      <c r="H89" s="213">
        <v>14.388</v>
      </c>
      <c r="I89" s="120">
        <v>0.8434562200000002</v>
      </c>
      <c r="J89" s="49"/>
    </row>
    <row r="90" spans="1:10" x14ac:dyDescent="0.35">
      <c r="A90" s="20" t="s">
        <v>143</v>
      </c>
      <c r="B90" s="103">
        <v>0.88884898000000001</v>
      </c>
      <c r="C90" s="213">
        <v>0.95199999999999996</v>
      </c>
      <c r="D90" s="120">
        <v>6.3151019999999947E-2</v>
      </c>
      <c r="E90" s="49"/>
      <c r="F90" s="20" t="s">
        <v>205</v>
      </c>
      <c r="G90" s="103">
        <v>78.604692459999995</v>
      </c>
      <c r="H90" s="213">
        <v>79.433000000000007</v>
      </c>
      <c r="I90" s="120">
        <v>0.8283075400000115</v>
      </c>
      <c r="J90" s="49"/>
    </row>
    <row r="91" spans="1:10" x14ac:dyDescent="0.35">
      <c r="A91" s="20" t="s">
        <v>103</v>
      </c>
      <c r="B91" s="103">
        <v>0.88809934999999995</v>
      </c>
      <c r="C91" s="213">
        <v>0.94699999999999995</v>
      </c>
      <c r="D91" s="120">
        <v>5.8900649999999999E-2</v>
      </c>
      <c r="E91" s="49"/>
      <c r="F91" s="20" t="s">
        <v>23</v>
      </c>
      <c r="G91" s="103">
        <v>27.368057180000001</v>
      </c>
      <c r="H91" s="213">
        <v>28.172000000000001</v>
      </c>
      <c r="I91" s="120">
        <v>0.80394281999999961</v>
      </c>
      <c r="J91" s="49"/>
    </row>
    <row r="92" spans="1:10" x14ac:dyDescent="0.35">
      <c r="A92" s="20" t="s">
        <v>238</v>
      </c>
      <c r="B92" s="103">
        <v>1.96563632</v>
      </c>
      <c r="C92" s="213">
        <v>2.024</v>
      </c>
      <c r="D92" s="120">
        <v>5.8363680000000029E-2</v>
      </c>
      <c r="E92" s="49"/>
      <c r="F92" s="20" t="s">
        <v>214</v>
      </c>
      <c r="G92" s="103">
        <v>14.23041976</v>
      </c>
      <c r="H92" s="213">
        <v>15.021000000000001</v>
      </c>
      <c r="I92" s="120">
        <v>0.7905802400000006</v>
      </c>
      <c r="J92" s="49"/>
    </row>
    <row r="93" spans="1:10" x14ac:dyDescent="0.35">
      <c r="A93" s="20" t="s">
        <v>130</v>
      </c>
      <c r="B93" s="103">
        <v>1.1542377800000001</v>
      </c>
      <c r="C93" s="213">
        <v>1.204</v>
      </c>
      <c r="D93" s="120">
        <v>4.9762219999999857E-2</v>
      </c>
      <c r="E93" s="49"/>
      <c r="F93" s="20" t="s">
        <v>6</v>
      </c>
      <c r="G93" s="103">
        <v>2.75495607</v>
      </c>
      <c r="H93" s="213">
        <v>3.5390000000000001</v>
      </c>
      <c r="I93" s="120">
        <v>0.78404393000000017</v>
      </c>
      <c r="J93" s="49"/>
    </row>
    <row r="94" spans="1:10" x14ac:dyDescent="0.35">
      <c r="A94" s="20" t="s">
        <v>39</v>
      </c>
      <c r="B94" s="103">
        <v>4.6671789999999998E-2</v>
      </c>
      <c r="C94" s="213">
        <v>0.09</v>
      </c>
      <c r="D94" s="120">
        <v>4.3328209999999999E-2</v>
      </c>
      <c r="E94" s="49"/>
      <c r="F94" s="20" t="s">
        <v>16</v>
      </c>
      <c r="G94" s="103">
        <v>114.82506964</v>
      </c>
      <c r="H94" s="213">
        <v>115.6</v>
      </c>
      <c r="I94" s="120">
        <v>0.77493035999999904</v>
      </c>
      <c r="J94" s="49"/>
    </row>
    <row r="95" spans="1:10" x14ac:dyDescent="0.35">
      <c r="A95" s="20" t="s">
        <v>116</v>
      </c>
      <c r="B95" s="103">
        <v>8.1718509999999994E-2</v>
      </c>
      <c r="C95" s="213">
        <v>0.125</v>
      </c>
      <c r="D95" s="120">
        <v>4.3281490000000006E-2</v>
      </c>
      <c r="E95" s="49"/>
      <c r="F95" s="20" t="s">
        <v>212</v>
      </c>
      <c r="G95" s="103">
        <v>28.107386120000001</v>
      </c>
      <c r="H95" s="213">
        <v>28.876999999999999</v>
      </c>
      <c r="I95" s="120">
        <v>0.76961387999999786</v>
      </c>
      <c r="J95" s="49"/>
    </row>
    <row r="96" spans="1:10" x14ac:dyDescent="0.35">
      <c r="A96" s="20" t="s">
        <v>148</v>
      </c>
      <c r="B96" s="103">
        <v>1.31586504</v>
      </c>
      <c r="C96" s="213">
        <v>1.357</v>
      </c>
      <c r="D96" s="120">
        <v>4.1134959999999943E-2</v>
      </c>
      <c r="E96" s="49"/>
      <c r="F96" s="20" t="s">
        <v>22</v>
      </c>
      <c r="G96" s="103">
        <v>26.182590879999999</v>
      </c>
      <c r="H96" s="213">
        <v>26.937000000000001</v>
      </c>
      <c r="I96" s="120">
        <v>0.75440912000000182</v>
      </c>
      <c r="J96" s="49"/>
    </row>
    <row r="97" spans="1:10" x14ac:dyDescent="0.35">
      <c r="A97" s="20" t="s">
        <v>173</v>
      </c>
      <c r="B97" s="103">
        <v>0.63612919999999995</v>
      </c>
      <c r="C97" s="213">
        <v>0.67700000000000005</v>
      </c>
      <c r="D97" s="120">
        <v>4.0870800000000096E-2</v>
      </c>
      <c r="E97" s="49"/>
      <c r="F97" s="20" t="s">
        <v>223</v>
      </c>
      <c r="G97" s="103">
        <v>20.17246102</v>
      </c>
      <c r="H97" s="213">
        <v>20.847000000000001</v>
      </c>
      <c r="I97" s="120">
        <v>0.67453898000000123</v>
      </c>
      <c r="J97" s="49"/>
    </row>
    <row r="98" spans="1:10" x14ac:dyDescent="0.35">
      <c r="A98" s="20" t="s">
        <v>182</v>
      </c>
      <c r="B98" s="103">
        <v>9.1805087299999997</v>
      </c>
      <c r="C98" s="213">
        <v>9.2189999999999994</v>
      </c>
      <c r="D98" s="120">
        <v>3.8491269999999744E-2</v>
      </c>
      <c r="E98" s="49"/>
      <c r="F98" s="20" t="s">
        <v>207</v>
      </c>
      <c r="G98" s="103">
        <v>11.034376740000001</v>
      </c>
      <c r="H98" s="213">
        <v>11.708</v>
      </c>
      <c r="I98" s="120">
        <v>0.67362325999999939</v>
      </c>
      <c r="J98" s="49"/>
    </row>
    <row r="99" spans="1:10" x14ac:dyDescent="0.35">
      <c r="A99" s="20" t="s">
        <v>175</v>
      </c>
      <c r="B99" s="103">
        <v>0.5497109</v>
      </c>
      <c r="C99" s="213">
        <v>0.58199999999999996</v>
      </c>
      <c r="D99" s="120">
        <v>3.228909999999996E-2</v>
      </c>
      <c r="E99" s="49"/>
      <c r="F99" s="20" t="s">
        <v>36</v>
      </c>
      <c r="G99" s="103">
        <v>30.053111440000002</v>
      </c>
      <c r="H99" s="213">
        <v>30.721</v>
      </c>
      <c r="I99" s="120">
        <v>0.66788855999999797</v>
      </c>
      <c r="J99" s="49"/>
    </row>
    <row r="100" spans="1:10" x14ac:dyDescent="0.35">
      <c r="A100" s="20" t="s">
        <v>12</v>
      </c>
      <c r="B100" s="103">
        <v>32.993385440000004</v>
      </c>
      <c r="C100" s="213">
        <v>33.024999999999999</v>
      </c>
      <c r="D100" s="120">
        <v>3.1614559999994185E-2</v>
      </c>
      <c r="E100" s="49"/>
      <c r="F100" s="20" t="s">
        <v>238</v>
      </c>
      <c r="G100" s="103">
        <v>10.087875689999999</v>
      </c>
      <c r="H100" s="213">
        <v>10.688000000000001</v>
      </c>
      <c r="I100" s="120">
        <v>0.60012431000000177</v>
      </c>
      <c r="J100" s="49"/>
    </row>
    <row r="101" spans="1:10" x14ac:dyDescent="0.35">
      <c r="A101" s="20" t="s">
        <v>199</v>
      </c>
      <c r="B101" s="103">
        <v>13.526089519999999</v>
      </c>
      <c r="C101" s="213">
        <v>13.555</v>
      </c>
      <c r="D101" s="120">
        <v>2.8910480000000405E-2</v>
      </c>
      <c r="E101" s="49"/>
      <c r="F101" s="20" t="s">
        <v>34</v>
      </c>
      <c r="G101" s="103">
        <v>8.1753632599999992</v>
      </c>
      <c r="H101" s="213">
        <v>8.7729999999999997</v>
      </c>
      <c r="I101" s="120">
        <v>0.59763674000000044</v>
      </c>
      <c r="J101" s="49"/>
    </row>
    <row r="102" spans="1:10" x14ac:dyDescent="0.35">
      <c r="A102" s="20" t="s">
        <v>128</v>
      </c>
      <c r="B102" s="103">
        <v>0.24588509</v>
      </c>
      <c r="C102" s="213">
        <v>0.27100000000000002</v>
      </c>
      <c r="D102" s="120">
        <v>2.5114910000000018E-2</v>
      </c>
      <c r="E102" s="49"/>
      <c r="F102" s="20" t="s">
        <v>233</v>
      </c>
      <c r="G102" s="103">
        <v>27.88864135</v>
      </c>
      <c r="H102" s="213">
        <v>28.425000000000001</v>
      </c>
      <c r="I102" s="120">
        <v>0.53635865000000038</v>
      </c>
      <c r="J102" s="49"/>
    </row>
    <row r="103" spans="1:10" x14ac:dyDescent="0.35">
      <c r="A103" s="20" t="s">
        <v>32</v>
      </c>
      <c r="B103" s="103">
        <v>0.53976607999999993</v>
      </c>
      <c r="C103" s="213">
        <v>0.56200000000000006</v>
      </c>
      <c r="D103" s="120">
        <v>2.2233920000000129E-2</v>
      </c>
      <c r="E103" s="49"/>
      <c r="F103" s="20" t="s">
        <v>232</v>
      </c>
      <c r="G103" s="103">
        <v>25.498399790000001</v>
      </c>
      <c r="H103" s="213">
        <v>26.009</v>
      </c>
      <c r="I103" s="120">
        <v>0.51060020999999978</v>
      </c>
      <c r="J103" s="49"/>
    </row>
    <row r="104" spans="1:10" x14ac:dyDescent="0.35">
      <c r="A104" s="20" t="s">
        <v>65</v>
      </c>
      <c r="B104" s="103">
        <v>4.5303999999999997E-2</v>
      </c>
      <c r="C104" s="213">
        <v>6.5000000000000002E-2</v>
      </c>
      <c r="D104" s="120">
        <v>1.9696000000000005E-2</v>
      </c>
      <c r="E104" s="49"/>
      <c r="F104" s="20" t="s">
        <v>169</v>
      </c>
      <c r="G104" s="103">
        <v>31.029848960000002</v>
      </c>
      <c r="H104" s="213">
        <v>31.516999999999999</v>
      </c>
      <c r="I104" s="120">
        <v>0.48715103999999698</v>
      </c>
      <c r="J104" s="49"/>
    </row>
    <row r="105" spans="1:10" x14ac:dyDescent="0.35">
      <c r="A105" s="20" t="s">
        <v>231</v>
      </c>
      <c r="B105" s="103">
        <v>3.7374499999999998E-2</v>
      </c>
      <c r="C105" s="213">
        <v>5.5E-2</v>
      </c>
      <c r="D105" s="120">
        <v>1.7625500000000002E-2</v>
      </c>
      <c r="E105" s="49"/>
      <c r="F105" s="20" t="s">
        <v>241</v>
      </c>
      <c r="G105" s="103">
        <v>63.189293460000002</v>
      </c>
      <c r="H105" s="213">
        <v>63.676000000000002</v>
      </c>
      <c r="I105" s="120">
        <v>0.48670654000000013</v>
      </c>
      <c r="J105" s="49"/>
    </row>
    <row r="106" spans="1:10" x14ac:dyDescent="0.35">
      <c r="A106" s="20" t="s">
        <v>181</v>
      </c>
      <c r="B106" s="103">
        <v>1.1307243899999999</v>
      </c>
      <c r="C106" s="213">
        <v>1.145</v>
      </c>
      <c r="D106" s="120">
        <v>1.4275610000000105E-2</v>
      </c>
      <c r="E106" s="49"/>
      <c r="F106" s="20" t="s">
        <v>254</v>
      </c>
      <c r="G106" s="103">
        <v>4.4912638300000003</v>
      </c>
      <c r="H106" s="213">
        <v>4.9640000000000004</v>
      </c>
      <c r="I106" s="120">
        <v>0.47273617000000012</v>
      </c>
      <c r="J106" s="49"/>
    </row>
    <row r="107" spans="1:10" x14ac:dyDescent="0.35">
      <c r="A107" s="20" t="s">
        <v>200</v>
      </c>
      <c r="B107" s="103">
        <v>0.18353209000000001</v>
      </c>
      <c r="C107" s="213">
        <v>0.19500000000000001</v>
      </c>
      <c r="D107" s="120">
        <v>1.1467909999999998E-2</v>
      </c>
      <c r="E107" s="49"/>
      <c r="F107" s="20" t="s">
        <v>98</v>
      </c>
      <c r="G107" s="103">
        <v>34.936813310000005</v>
      </c>
      <c r="H107" s="213">
        <v>35.402999999999999</v>
      </c>
      <c r="I107" s="120">
        <v>0.46618668999999358</v>
      </c>
      <c r="J107" s="49"/>
    </row>
    <row r="108" spans="1:10" x14ac:dyDescent="0.35">
      <c r="A108" s="20" t="s">
        <v>252</v>
      </c>
      <c r="B108" s="103">
        <v>0.20755469000000001</v>
      </c>
      <c r="C108" s="213">
        <v>0.219</v>
      </c>
      <c r="D108" s="120">
        <v>1.1445309999999986E-2</v>
      </c>
      <c r="E108" s="49"/>
      <c r="F108" s="20" t="s">
        <v>104</v>
      </c>
      <c r="G108" s="103">
        <v>55.996435429999998</v>
      </c>
      <c r="H108" s="213">
        <v>56.459000000000003</v>
      </c>
      <c r="I108" s="120">
        <v>0.46256457000000495</v>
      </c>
      <c r="J108" s="49"/>
    </row>
    <row r="109" spans="1:10" x14ac:dyDescent="0.35">
      <c r="A109" s="20" t="s">
        <v>26</v>
      </c>
      <c r="B109" s="103">
        <v>24.442353879999999</v>
      </c>
      <c r="C109" s="213">
        <v>24.452999999999999</v>
      </c>
      <c r="D109" s="120">
        <v>1.0646120000000536E-2</v>
      </c>
      <c r="E109" s="49"/>
      <c r="F109" s="20" t="s">
        <v>203</v>
      </c>
      <c r="G109" s="103">
        <v>6.2861982999999997</v>
      </c>
      <c r="H109" s="213">
        <v>6.7229999999999999</v>
      </c>
      <c r="I109" s="120">
        <v>0.43680170000000018</v>
      </c>
      <c r="J109" s="49"/>
    </row>
    <row r="110" spans="1:10" x14ac:dyDescent="0.35">
      <c r="A110" s="20" t="s">
        <v>117</v>
      </c>
      <c r="B110" s="103">
        <v>0.73640936999999995</v>
      </c>
      <c r="C110" s="213">
        <v>0.747</v>
      </c>
      <c r="D110" s="120">
        <v>1.0590630000000045E-2</v>
      </c>
      <c r="E110" s="49"/>
      <c r="F110" s="20" t="s">
        <v>199</v>
      </c>
      <c r="G110" s="103">
        <v>20.565773910000001</v>
      </c>
      <c r="H110" s="213">
        <v>20.986000000000001</v>
      </c>
      <c r="I110" s="120">
        <v>0.42022608999999989</v>
      </c>
      <c r="J110" s="49"/>
    </row>
    <row r="111" spans="1:10" x14ac:dyDescent="0.35">
      <c r="A111" s="20" t="s">
        <v>237</v>
      </c>
      <c r="B111" s="103">
        <v>3.0516580000000001E-2</v>
      </c>
      <c r="C111" s="213">
        <v>4.1000000000000002E-2</v>
      </c>
      <c r="D111" s="120">
        <v>1.048342E-2</v>
      </c>
      <c r="E111" s="49"/>
      <c r="F111" s="20" t="s">
        <v>226</v>
      </c>
      <c r="G111" s="103">
        <v>0.72187745999999997</v>
      </c>
      <c r="H111" s="213">
        <v>1.129</v>
      </c>
      <c r="I111" s="120">
        <v>0.40712254000000003</v>
      </c>
      <c r="J111" s="49"/>
    </row>
    <row r="112" spans="1:10" x14ac:dyDescent="0.35">
      <c r="A112" s="20" t="s">
        <v>16</v>
      </c>
      <c r="B112" s="103">
        <v>0.29099999999999998</v>
      </c>
      <c r="C112" s="213">
        <v>0.30099999999999999</v>
      </c>
      <c r="D112" s="120">
        <v>1.0000000000000009E-2</v>
      </c>
      <c r="E112" s="49"/>
      <c r="F112" s="20" t="s">
        <v>231</v>
      </c>
      <c r="G112" s="103">
        <v>15.145836150000001</v>
      </c>
      <c r="H112" s="213">
        <v>15.525</v>
      </c>
      <c r="I112" s="120">
        <v>0.37916384999999941</v>
      </c>
      <c r="J112" s="49"/>
    </row>
    <row r="113" spans="1:10" x14ac:dyDescent="0.35">
      <c r="A113" s="20" t="s">
        <v>114</v>
      </c>
      <c r="B113" s="103">
        <v>25.835513160000001</v>
      </c>
      <c r="C113" s="213">
        <v>25.844000000000001</v>
      </c>
      <c r="D113" s="120">
        <v>8.4868399999997735E-3</v>
      </c>
      <c r="E113" s="49"/>
      <c r="F113" s="20" t="s">
        <v>216</v>
      </c>
      <c r="G113" s="103">
        <v>43.419970520000007</v>
      </c>
      <c r="H113" s="213">
        <v>43.796999999999997</v>
      </c>
      <c r="I113" s="120">
        <v>0.37702947999999026</v>
      </c>
      <c r="J113" s="49"/>
    </row>
    <row r="114" spans="1:10" x14ac:dyDescent="0.35">
      <c r="A114" s="20" t="s">
        <v>44</v>
      </c>
      <c r="B114" s="103">
        <v>1.8426E-3</v>
      </c>
      <c r="C114" s="213">
        <v>0.01</v>
      </c>
      <c r="D114" s="120">
        <v>8.1574000000000004E-3</v>
      </c>
      <c r="E114" s="49"/>
      <c r="F114" s="20" t="s">
        <v>250</v>
      </c>
      <c r="G114" s="103">
        <v>85.821313829999994</v>
      </c>
      <c r="H114" s="213">
        <v>86.156999999999996</v>
      </c>
      <c r="I114" s="120">
        <v>0.33568617000000245</v>
      </c>
      <c r="J114" s="49"/>
    </row>
    <row r="115" spans="1:10" x14ac:dyDescent="0.35">
      <c r="A115" s="20" t="s">
        <v>74</v>
      </c>
      <c r="B115" s="103">
        <v>0.19603118999999999</v>
      </c>
      <c r="C115" s="213">
        <v>0.20399999999999999</v>
      </c>
      <c r="D115" s="120">
        <v>7.9688099999999928E-3</v>
      </c>
      <c r="E115" s="49"/>
      <c r="F115" s="20" t="s">
        <v>24</v>
      </c>
      <c r="G115" s="103">
        <v>13.0024932</v>
      </c>
      <c r="H115" s="213">
        <v>13.33</v>
      </c>
      <c r="I115" s="120">
        <v>0.3275068000000001</v>
      </c>
      <c r="J115" s="49"/>
    </row>
    <row r="116" spans="1:10" x14ac:dyDescent="0.35">
      <c r="A116" s="20" t="s">
        <v>253</v>
      </c>
      <c r="B116" s="103">
        <v>0.30616553999999996</v>
      </c>
      <c r="C116" s="213">
        <v>0.314</v>
      </c>
      <c r="D116" s="120">
        <v>7.8344600000000431E-3</v>
      </c>
      <c r="E116" s="49"/>
      <c r="F116" s="20" t="s">
        <v>237</v>
      </c>
      <c r="G116" s="103">
        <v>12.260773609999999</v>
      </c>
      <c r="H116" s="213">
        <v>12.583</v>
      </c>
      <c r="I116" s="120">
        <v>0.32222639000000086</v>
      </c>
      <c r="J116" s="49"/>
    </row>
    <row r="117" spans="1:10" x14ac:dyDescent="0.35">
      <c r="A117" s="20" t="s">
        <v>247</v>
      </c>
      <c r="B117" s="103">
        <v>4.2452730000000001E-2</v>
      </c>
      <c r="C117" s="213">
        <v>0.05</v>
      </c>
      <c r="D117" s="120">
        <v>7.5472700000000018E-3</v>
      </c>
      <c r="E117" s="49"/>
      <c r="F117" s="20" t="s">
        <v>257</v>
      </c>
      <c r="G117" s="103">
        <v>23.323764660000002</v>
      </c>
      <c r="H117" s="213">
        <v>23.614999999999998</v>
      </c>
      <c r="I117" s="120">
        <v>0.29123533999999651</v>
      </c>
      <c r="J117" s="49"/>
    </row>
    <row r="118" spans="1:10" x14ac:dyDescent="0.35">
      <c r="A118" s="20" t="s">
        <v>107</v>
      </c>
      <c r="B118" s="103">
        <v>0.49075422999999996</v>
      </c>
      <c r="C118" s="213">
        <v>0.498</v>
      </c>
      <c r="D118" s="120">
        <v>7.2457700000000402E-3</v>
      </c>
      <c r="E118" s="49"/>
      <c r="F118" s="20" t="s">
        <v>234</v>
      </c>
      <c r="G118" s="103">
        <v>55.436894789999997</v>
      </c>
      <c r="H118" s="213">
        <v>55.72</v>
      </c>
      <c r="I118" s="120">
        <v>0.28310521000000222</v>
      </c>
      <c r="J118" s="49"/>
    </row>
    <row r="119" spans="1:10" x14ac:dyDescent="0.35">
      <c r="A119" s="20" t="s">
        <v>168</v>
      </c>
      <c r="B119" s="103">
        <v>0</v>
      </c>
      <c r="C119" s="213">
        <v>6.0000000000000001E-3</v>
      </c>
      <c r="D119" s="120">
        <v>6.0000000000000001E-3</v>
      </c>
      <c r="E119" s="49"/>
      <c r="F119" s="20" t="s">
        <v>4</v>
      </c>
      <c r="G119" s="103">
        <v>7.8559070700000007</v>
      </c>
      <c r="H119" s="213">
        <v>8.1270000000000007</v>
      </c>
      <c r="I119" s="120">
        <v>0.27109293000000001</v>
      </c>
      <c r="J119" s="49"/>
    </row>
    <row r="120" spans="1:10" x14ac:dyDescent="0.35">
      <c r="A120" s="20" t="s">
        <v>108</v>
      </c>
      <c r="B120" s="103">
        <v>8.1470027300000005</v>
      </c>
      <c r="C120" s="213">
        <v>8.1519999999999992</v>
      </c>
      <c r="D120" s="120">
        <v>4.9972699999987213E-3</v>
      </c>
      <c r="E120" s="49"/>
      <c r="F120" s="20" t="s">
        <v>135</v>
      </c>
      <c r="G120" s="103">
        <v>59.16446037</v>
      </c>
      <c r="H120" s="213">
        <v>59.427</v>
      </c>
      <c r="I120" s="120">
        <v>0.26253962999999914</v>
      </c>
      <c r="J120" s="49"/>
    </row>
    <row r="121" spans="1:10" x14ac:dyDescent="0.35">
      <c r="A121" s="20" t="s">
        <v>129</v>
      </c>
      <c r="B121" s="103">
        <v>83.687231439999991</v>
      </c>
      <c r="C121" s="213">
        <v>83.691999999999993</v>
      </c>
      <c r="D121" s="120">
        <v>4.7685600000022532E-3</v>
      </c>
      <c r="E121" s="49"/>
      <c r="F121" s="20" t="s">
        <v>156</v>
      </c>
      <c r="G121" s="103">
        <v>2.9830446099999999</v>
      </c>
      <c r="H121" s="213">
        <v>3.242</v>
      </c>
      <c r="I121" s="120">
        <v>0.25895539000000012</v>
      </c>
      <c r="J121" s="49"/>
    </row>
    <row r="122" spans="1:10" x14ac:dyDescent="0.35">
      <c r="A122" s="20" t="s">
        <v>59</v>
      </c>
      <c r="B122" s="103">
        <v>0.14323241</v>
      </c>
      <c r="C122" s="213">
        <v>0.14799999999999999</v>
      </c>
      <c r="D122" s="120">
        <v>4.7675899999999882E-3</v>
      </c>
      <c r="E122" s="49"/>
      <c r="F122" s="20" t="s">
        <v>17</v>
      </c>
      <c r="G122" s="103">
        <v>1.6494310700000001</v>
      </c>
      <c r="H122" s="213">
        <v>1.9079999999999999</v>
      </c>
      <c r="I122" s="120">
        <v>0.25856892999999981</v>
      </c>
      <c r="J122" s="49"/>
    </row>
    <row r="123" spans="1:10" x14ac:dyDescent="0.35">
      <c r="A123" s="20" t="s">
        <v>144</v>
      </c>
      <c r="B123" s="103">
        <v>5.7401269999999997E-2</v>
      </c>
      <c r="C123" s="213">
        <v>6.2E-2</v>
      </c>
      <c r="D123" s="120">
        <v>4.5987300000000023E-3</v>
      </c>
      <c r="E123" s="49"/>
      <c r="F123" s="20" t="s">
        <v>159</v>
      </c>
      <c r="G123" s="103">
        <v>7.4911594599999995</v>
      </c>
      <c r="H123" s="213">
        <v>7.742</v>
      </c>
      <c r="I123" s="120">
        <v>0.25084054000000044</v>
      </c>
      <c r="J123" s="49"/>
    </row>
    <row r="124" spans="1:10" x14ac:dyDescent="0.35">
      <c r="A124" s="20" t="s">
        <v>208</v>
      </c>
      <c r="B124" s="103">
        <v>4.1879999999999999E-3</v>
      </c>
      <c r="C124" s="213">
        <v>8.0000000000000002E-3</v>
      </c>
      <c r="D124" s="120">
        <v>3.8120000000000003E-3</v>
      </c>
      <c r="E124" s="49"/>
      <c r="F124" s="20" t="s">
        <v>119</v>
      </c>
      <c r="G124" s="103">
        <v>20.082711789999998</v>
      </c>
      <c r="H124" s="213">
        <v>20.329000000000001</v>
      </c>
      <c r="I124" s="120">
        <v>0.24628821000000301</v>
      </c>
      <c r="J124" s="49"/>
    </row>
    <row r="125" spans="1:10" x14ac:dyDescent="0.35">
      <c r="A125" s="20" t="s">
        <v>234</v>
      </c>
      <c r="B125" s="103">
        <v>2.7739E-2</v>
      </c>
      <c r="C125" s="213">
        <v>0.03</v>
      </c>
      <c r="D125" s="120">
        <v>2.2609999999999991E-3</v>
      </c>
      <c r="E125" s="49"/>
      <c r="F125" s="20" t="s">
        <v>252</v>
      </c>
      <c r="G125" s="103">
        <v>21.152197190000003</v>
      </c>
      <c r="H125" s="213">
        <v>21.396999999999998</v>
      </c>
      <c r="I125" s="120">
        <v>0.24480280999999593</v>
      </c>
      <c r="J125" s="49"/>
    </row>
    <row r="126" spans="1:10" x14ac:dyDescent="0.35">
      <c r="A126" s="20" t="s">
        <v>50</v>
      </c>
      <c r="B126" s="103">
        <v>0.80178603000000004</v>
      </c>
      <c r="C126" s="213">
        <v>0.80400000000000005</v>
      </c>
      <c r="D126" s="120">
        <v>2.2139700000000095E-3</v>
      </c>
      <c r="E126" s="49"/>
      <c r="F126" s="20" t="s">
        <v>194</v>
      </c>
      <c r="G126" s="103">
        <v>2.00204797</v>
      </c>
      <c r="H126" s="213">
        <v>2.2429999999999999</v>
      </c>
      <c r="I126" s="120">
        <v>0.24095202999999987</v>
      </c>
      <c r="J126" s="49"/>
    </row>
    <row r="127" spans="1:10" x14ac:dyDescent="0.35">
      <c r="A127" s="20" t="s">
        <v>34</v>
      </c>
      <c r="B127" s="103">
        <v>0</v>
      </c>
      <c r="C127" s="213">
        <v>2E-3</v>
      </c>
      <c r="D127" s="120">
        <v>2E-3</v>
      </c>
      <c r="E127" s="49"/>
      <c r="F127" s="20" t="s">
        <v>186</v>
      </c>
      <c r="G127" s="103">
        <v>11.946190039999999</v>
      </c>
      <c r="H127" s="213">
        <v>12.178000000000001</v>
      </c>
      <c r="I127" s="120">
        <v>0.23180996000000142</v>
      </c>
      <c r="J127" s="49"/>
    </row>
    <row r="128" spans="1:10" x14ac:dyDescent="0.35">
      <c r="A128" s="20" t="s">
        <v>214</v>
      </c>
      <c r="B128" s="103">
        <v>0.3503</v>
      </c>
      <c r="C128" s="213">
        <v>0.35199999999999998</v>
      </c>
      <c r="D128" s="120">
        <v>1.6999999999999793E-3</v>
      </c>
      <c r="E128" s="49"/>
      <c r="F128" s="20" t="s">
        <v>145</v>
      </c>
      <c r="G128" s="103">
        <v>10.70286514</v>
      </c>
      <c r="H128" s="213">
        <v>10.928000000000001</v>
      </c>
      <c r="I128" s="120">
        <v>0.22513486000000071</v>
      </c>
      <c r="J128" s="49"/>
    </row>
    <row r="129" spans="1:10" x14ac:dyDescent="0.35">
      <c r="A129" s="20" t="s">
        <v>212</v>
      </c>
      <c r="B129" s="103">
        <v>0.84339562999999995</v>
      </c>
      <c r="C129" s="213">
        <v>0.84499999999999997</v>
      </c>
      <c r="D129" s="120">
        <v>1.6043700000000216E-3</v>
      </c>
      <c r="E129" s="49"/>
      <c r="F129" s="20" t="s">
        <v>113</v>
      </c>
      <c r="G129" s="103">
        <v>4.3469270599999996</v>
      </c>
      <c r="H129" s="213">
        <v>4.569</v>
      </c>
      <c r="I129" s="120">
        <v>0.22207294000000033</v>
      </c>
      <c r="J129" s="49"/>
    </row>
    <row r="130" spans="1:10" x14ac:dyDescent="0.35">
      <c r="A130" s="20" t="s">
        <v>236</v>
      </c>
      <c r="B130" s="103">
        <v>0.15243976000000001</v>
      </c>
      <c r="C130" s="213">
        <v>0.154</v>
      </c>
      <c r="D130" s="120">
        <v>1.5602399999999905E-3</v>
      </c>
      <c r="E130" s="49"/>
      <c r="F130" s="20" t="s">
        <v>45</v>
      </c>
      <c r="G130" s="103">
        <v>1.66750669</v>
      </c>
      <c r="H130" s="213">
        <v>1.8879999999999999</v>
      </c>
      <c r="I130" s="120">
        <v>0.22049330999999994</v>
      </c>
      <c r="J130" s="49"/>
    </row>
    <row r="131" spans="1:10" x14ac:dyDescent="0.35">
      <c r="A131" s="20" t="s">
        <v>239</v>
      </c>
      <c r="B131" s="103">
        <v>0.14846044</v>
      </c>
      <c r="C131" s="213">
        <v>0.15</v>
      </c>
      <c r="D131" s="120">
        <v>1.5395599999999954E-3</v>
      </c>
      <c r="E131" s="49"/>
      <c r="F131" s="20" t="s">
        <v>200</v>
      </c>
      <c r="G131" s="103">
        <v>5.3620133000000001</v>
      </c>
      <c r="H131" s="213">
        <v>5.569</v>
      </c>
      <c r="I131" s="120">
        <v>0.20698669999999986</v>
      </c>
      <c r="J131" s="49"/>
    </row>
    <row r="132" spans="1:10" x14ac:dyDescent="0.35">
      <c r="A132" s="20" t="s">
        <v>136</v>
      </c>
      <c r="B132" s="103">
        <v>2.7594589999999999E-2</v>
      </c>
      <c r="C132" s="213">
        <v>2.9000000000000001E-2</v>
      </c>
      <c r="D132" s="120">
        <v>1.4054100000000028E-3</v>
      </c>
      <c r="E132" s="49"/>
      <c r="F132" s="20" t="s">
        <v>12</v>
      </c>
      <c r="G132" s="103">
        <v>24.128645329999998</v>
      </c>
      <c r="H132" s="213">
        <v>24.323</v>
      </c>
      <c r="I132" s="120">
        <v>0.19435467000000273</v>
      </c>
      <c r="J132" s="49"/>
    </row>
    <row r="133" spans="1:10" x14ac:dyDescent="0.35">
      <c r="A133" s="20" t="s">
        <v>229</v>
      </c>
      <c r="B133" s="103">
        <v>8.9713719999999997E-2</v>
      </c>
      <c r="C133" s="213">
        <v>9.0999999999999998E-2</v>
      </c>
      <c r="D133" s="120">
        <v>1.2862800000000008E-3</v>
      </c>
      <c r="E133" s="49"/>
      <c r="F133" s="20" t="s">
        <v>244</v>
      </c>
      <c r="G133" s="103">
        <v>1.8420288200000001</v>
      </c>
      <c r="H133" s="213">
        <v>2.0310000000000001</v>
      </c>
      <c r="I133" s="120">
        <v>0.18897118000000002</v>
      </c>
      <c r="J133" s="49"/>
    </row>
    <row r="134" spans="1:10" x14ac:dyDescent="0.35">
      <c r="A134" s="20" t="s">
        <v>198</v>
      </c>
      <c r="B134" s="103">
        <v>3.2367651</v>
      </c>
      <c r="C134" s="213">
        <v>3.238</v>
      </c>
      <c r="D134" s="120">
        <v>1.2349000000000387E-3</v>
      </c>
      <c r="E134" s="49"/>
      <c r="F134" s="20" t="s">
        <v>189</v>
      </c>
      <c r="G134" s="103">
        <v>59.307471569999997</v>
      </c>
      <c r="H134" s="213">
        <v>59.493000000000002</v>
      </c>
      <c r="I134" s="120">
        <v>0.18552843000000507</v>
      </c>
      <c r="J134" s="49"/>
    </row>
    <row r="135" spans="1:10" x14ac:dyDescent="0.35">
      <c r="A135" s="20" t="s">
        <v>255</v>
      </c>
      <c r="B135" s="103">
        <v>3.2979059999999998E-2</v>
      </c>
      <c r="C135" s="213">
        <v>3.4000000000000002E-2</v>
      </c>
      <c r="D135" s="120">
        <v>1.0209400000000049E-3</v>
      </c>
      <c r="E135" s="49"/>
      <c r="F135" s="20" t="s">
        <v>204</v>
      </c>
      <c r="G135" s="103">
        <v>32.465251889999998</v>
      </c>
      <c r="H135" s="213">
        <v>32.64</v>
      </c>
      <c r="I135" s="120">
        <v>0.17474811000000301</v>
      </c>
      <c r="J135" s="49"/>
    </row>
    <row r="136" spans="1:10" x14ac:dyDescent="0.35">
      <c r="A136" s="20" t="s">
        <v>206</v>
      </c>
      <c r="B136" s="103">
        <v>0.15098063</v>
      </c>
      <c r="C136" s="213">
        <v>0.152</v>
      </c>
      <c r="D136" s="120">
        <v>1.0193699999999917E-3</v>
      </c>
      <c r="E136" s="49"/>
      <c r="F136" s="20" t="s">
        <v>88</v>
      </c>
      <c r="G136" s="103">
        <v>46.831486909999995</v>
      </c>
      <c r="H136" s="213">
        <v>47.000999999999998</v>
      </c>
      <c r="I136" s="120">
        <v>0.16951309000000236</v>
      </c>
      <c r="J136" s="49"/>
    </row>
    <row r="137" spans="1:10" x14ac:dyDescent="0.35">
      <c r="A137" s="20" t="s">
        <v>257</v>
      </c>
      <c r="B137" s="103">
        <v>0.25902973000000001</v>
      </c>
      <c r="C137" s="213">
        <v>0.26</v>
      </c>
      <c r="D137" s="120">
        <v>9.702699999999953E-4</v>
      </c>
      <c r="E137" s="49"/>
      <c r="F137" s="20" t="s">
        <v>13</v>
      </c>
      <c r="G137" s="103">
        <v>36.623140909999996</v>
      </c>
      <c r="H137" s="213">
        <v>36.789000000000001</v>
      </c>
      <c r="I137" s="120">
        <v>0.16585909000000498</v>
      </c>
      <c r="J137" s="49"/>
    </row>
    <row r="138" spans="1:10" x14ac:dyDescent="0.35">
      <c r="A138" s="20" t="s">
        <v>222</v>
      </c>
      <c r="B138" s="103">
        <v>0.42414146999999996</v>
      </c>
      <c r="C138" s="213">
        <v>0.42499999999999999</v>
      </c>
      <c r="D138" s="120">
        <v>8.58530000000024E-4</v>
      </c>
      <c r="E138" s="49"/>
      <c r="F138" s="20" t="s">
        <v>116</v>
      </c>
      <c r="G138" s="103">
        <v>15.18794274</v>
      </c>
      <c r="H138" s="213">
        <v>15.352</v>
      </c>
      <c r="I138" s="120">
        <v>0.16405725999999987</v>
      </c>
      <c r="J138" s="49"/>
    </row>
    <row r="139" spans="1:10" x14ac:dyDescent="0.35">
      <c r="A139" s="20" t="s">
        <v>244</v>
      </c>
      <c r="B139" s="103">
        <v>5.4139599999999998E-3</v>
      </c>
      <c r="C139" s="213">
        <v>6.0000000000000001E-3</v>
      </c>
      <c r="D139" s="120">
        <v>5.8604000000000035E-4</v>
      </c>
      <c r="E139" s="49"/>
      <c r="F139" s="20" t="s">
        <v>136</v>
      </c>
      <c r="G139" s="103">
        <v>0.73527289000000007</v>
      </c>
      <c r="H139" s="213">
        <v>0.89400000000000002</v>
      </c>
      <c r="I139" s="120">
        <v>0.15872710999999995</v>
      </c>
      <c r="J139" s="49"/>
    </row>
    <row r="140" spans="1:10" x14ac:dyDescent="0.35">
      <c r="A140" s="20" t="s">
        <v>249</v>
      </c>
      <c r="B140" s="103">
        <v>0.19650000000000001</v>
      </c>
      <c r="C140" s="213">
        <v>0.19700000000000001</v>
      </c>
      <c r="D140" s="120">
        <v>5.0000000000000044E-4</v>
      </c>
      <c r="E140" s="49"/>
      <c r="F140" s="20" t="s">
        <v>235</v>
      </c>
      <c r="G140" s="103">
        <v>17.418753199999998</v>
      </c>
      <c r="H140" s="213">
        <v>17.571000000000002</v>
      </c>
      <c r="I140" s="120">
        <v>0.1522468000000039</v>
      </c>
      <c r="J140" s="49"/>
    </row>
    <row r="141" spans="1:10" x14ac:dyDescent="0.35">
      <c r="A141" s="20" t="s">
        <v>93</v>
      </c>
      <c r="B141" s="103">
        <v>1.3507E-2</v>
      </c>
      <c r="C141" s="213">
        <v>1.4E-2</v>
      </c>
      <c r="D141" s="120">
        <v>4.9300000000000038E-4</v>
      </c>
      <c r="E141" s="49"/>
      <c r="F141" s="20" t="s">
        <v>138</v>
      </c>
      <c r="G141" s="103">
        <v>2.1288231899999999</v>
      </c>
      <c r="H141" s="213">
        <v>2.278</v>
      </c>
      <c r="I141" s="120">
        <v>0.14917681000000016</v>
      </c>
      <c r="J141" s="49"/>
    </row>
    <row r="142" spans="1:10" x14ac:dyDescent="0.35">
      <c r="A142" s="20" t="s">
        <v>183</v>
      </c>
      <c r="B142" s="103">
        <v>0.12751121000000001</v>
      </c>
      <c r="C142" s="213">
        <v>0.128</v>
      </c>
      <c r="D142" s="120">
        <v>4.8878999999998896E-4</v>
      </c>
      <c r="E142" s="49"/>
      <c r="F142" s="20" t="s">
        <v>77</v>
      </c>
      <c r="G142" s="103">
        <v>0.90497555000000007</v>
      </c>
      <c r="H142" s="213">
        <v>1.05</v>
      </c>
      <c r="I142" s="120">
        <v>0.14502444999999997</v>
      </c>
      <c r="J142" s="49"/>
    </row>
    <row r="143" spans="1:10" x14ac:dyDescent="0.35">
      <c r="A143" s="20" t="s">
        <v>184</v>
      </c>
      <c r="B143" s="103">
        <v>0.91151939000000004</v>
      </c>
      <c r="C143" s="213">
        <v>0.91200000000000003</v>
      </c>
      <c r="D143" s="120">
        <v>4.8060999999999243E-4</v>
      </c>
      <c r="E143" s="49"/>
      <c r="F143" s="20" t="s">
        <v>66</v>
      </c>
      <c r="G143" s="103">
        <v>4.9556999999999997E-4</v>
      </c>
      <c r="H143" s="213">
        <v>0.13</v>
      </c>
      <c r="I143" s="120">
        <v>0.12950443</v>
      </c>
      <c r="J143" s="49"/>
    </row>
    <row r="144" spans="1:10" x14ac:dyDescent="0.35">
      <c r="A144" s="20" t="s">
        <v>225</v>
      </c>
      <c r="B144" s="103">
        <v>6.5485290000000003</v>
      </c>
      <c r="C144" s="213">
        <v>6.5490000000000004</v>
      </c>
      <c r="D144" s="120">
        <v>4.7100000000011022E-4</v>
      </c>
      <c r="E144" s="49"/>
      <c r="F144" s="20" t="s">
        <v>229</v>
      </c>
      <c r="G144" s="103">
        <v>12.67005395</v>
      </c>
      <c r="H144" s="213">
        <v>12.798999999999999</v>
      </c>
      <c r="I144" s="120">
        <v>0.1289460499999997</v>
      </c>
      <c r="J144" s="49"/>
    </row>
    <row r="145" spans="1:10" x14ac:dyDescent="0.35">
      <c r="A145" s="20" t="s">
        <v>36</v>
      </c>
      <c r="B145" s="103">
        <v>0.78853008999999996</v>
      </c>
      <c r="C145" s="213">
        <v>0.78900000000000003</v>
      </c>
      <c r="D145" s="120">
        <v>4.6991000000007332E-4</v>
      </c>
      <c r="E145" s="49"/>
      <c r="F145" s="20" t="s">
        <v>101</v>
      </c>
      <c r="G145" s="103">
        <v>1.0213074499999999</v>
      </c>
      <c r="H145" s="213">
        <v>1.1499999999999999</v>
      </c>
      <c r="I145" s="120">
        <v>0.12869255000000002</v>
      </c>
      <c r="J145" s="49"/>
    </row>
    <row r="146" spans="1:10" x14ac:dyDescent="0.35">
      <c r="A146" s="20" t="s">
        <v>106</v>
      </c>
      <c r="B146" s="103">
        <v>0.146541</v>
      </c>
      <c r="C146" s="213">
        <v>0.14699999999999999</v>
      </c>
      <c r="D146" s="120">
        <v>4.589999999999872E-4</v>
      </c>
      <c r="E146" s="49"/>
      <c r="F146" s="20" t="s">
        <v>122</v>
      </c>
      <c r="G146" s="103">
        <v>8.937178789999999</v>
      </c>
      <c r="H146" s="213">
        <v>9.0640000000000001</v>
      </c>
      <c r="I146" s="120">
        <v>0.12682121000000102</v>
      </c>
      <c r="J146" s="49"/>
    </row>
    <row r="147" spans="1:10" x14ac:dyDescent="0.35">
      <c r="A147" s="20" t="s">
        <v>79</v>
      </c>
      <c r="B147" s="103">
        <v>0.34155985</v>
      </c>
      <c r="C147" s="213">
        <v>0.34200000000000003</v>
      </c>
      <c r="D147" s="120">
        <v>4.4015000000002802E-4</v>
      </c>
      <c r="E147" s="49"/>
      <c r="F147" s="20" t="s">
        <v>253</v>
      </c>
      <c r="G147" s="103">
        <v>9.2154446300000004</v>
      </c>
      <c r="H147" s="213">
        <v>9.3409999999999993</v>
      </c>
      <c r="I147" s="120">
        <v>0.12555536999999894</v>
      </c>
      <c r="J147" s="49"/>
    </row>
    <row r="148" spans="1:10" x14ac:dyDescent="0.35">
      <c r="A148" s="20" t="s">
        <v>193</v>
      </c>
      <c r="B148" s="103">
        <v>1.5631199999999999E-3</v>
      </c>
      <c r="C148" s="213">
        <v>2E-3</v>
      </c>
      <c r="D148" s="120">
        <v>4.3688000000000017E-4</v>
      </c>
      <c r="E148" s="49"/>
      <c r="F148" s="20" t="s">
        <v>49</v>
      </c>
      <c r="G148" s="103">
        <v>11.681161080000001</v>
      </c>
      <c r="H148" s="213">
        <v>11.805</v>
      </c>
      <c r="I148" s="120">
        <v>0.12383891999999896</v>
      </c>
      <c r="J148" s="49"/>
    </row>
    <row r="149" spans="1:10" x14ac:dyDescent="0.35">
      <c r="A149" s="20" t="s">
        <v>105</v>
      </c>
      <c r="B149" s="103">
        <v>0.76256546999999997</v>
      </c>
      <c r="C149" s="213">
        <v>0.76300000000000001</v>
      </c>
      <c r="D149" s="120">
        <v>4.3453000000004405E-4</v>
      </c>
      <c r="E149" s="49"/>
      <c r="F149" s="20" t="s">
        <v>174</v>
      </c>
      <c r="G149" s="103">
        <v>5.2318516900000001</v>
      </c>
      <c r="H149" s="213">
        <v>5.3490000000000002</v>
      </c>
      <c r="I149" s="120">
        <v>0.11714831000000014</v>
      </c>
      <c r="J149" s="49"/>
    </row>
    <row r="150" spans="1:10" x14ac:dyDescent="0.35">
      <c r="A150" s="20" t="s">
        <v>127</v>
      </c>
      <c r="B150" s="103">
        <v>0.20256650000000001</v>
      </c>
      <c r="C150" s="213">
        <v>0.20300000000000001</v>
      </c>
      <c r="D150" s="120">
        <v>4.3350000000000333E-4</v>
      </c>
      <c r="E150" s="49"/>
      <c r="F150" s="20" t="s">
        <v>117</v>
      </c>
      <c r="G150" s="103">
        <v>16.268742630000002</v>
      </c>
      <c r="H150" s="213">
        <v>16.347000000000001</v>
      </c>
      <c r="I150" s="120">
        <v>7.8257369999999327E-2</v>
      </c>
      <c r="J150" s="49"/>
    </row>
    <row r="151" spans="1:10" x14ac:dyDescent="0.35">
      <c r="A151" s="20" t="s">
        <v>70</v>
      </c>
      <c r="B151" s="103">
        <v>1497.5005708800002</v>
      </c>
      <c r="C151" s="213">
        <v>1497.501</v>
      </c>
      <c r="D151" s="120">
        <v>4.2911999980788096E-4</v>
      </c>
      <c r="E151" s="49"/>
      <c r="F151" s="20" t="s">
        <v>59</v>
      </c>
      <c r="G151" s="103">
        <v>0.84630903000000002</v>
      </c>
      <c r="H151" s="213">
        <v>0.92400000000000004</v>
      </c>
      <c r="I151" s="120">
        <v>7.7690970000000026E-2</v>
      </c>
      <c r="J151" s="49"/>
    </row>
    <row r="152" spans="1:10" x14ac:dyDescent="0.35">
      <c r="A152" s="20" t="s">
        <v>228</v>
      </c>
      <c r="B152" s="103">
        <v>5.7588210000000001E-2</v>
      </c>
      <c r="C152" s="213">
        <v>5.8000000000000003E-2</v>
      </c>
      <c r="D152" s="120">
        <v>4.1179000000000215E-4</v>
      </c>
      <c r="E152" s="49"/>
      <c r="F152" s="20" t="s">
        <v>27</v>
      </c>
      <c r="G152" s="103">
        <v>19.736176820000001</v>
      </c>
      <c r="H152" s="213">
        <v>19.811</v>
      </c>
      <c r="I152" s="120">
        <v>7.4823179999999212E-2</v>
      </c>
      <c r="J152" s="49"/>
    </row>
    <row r="153" spans="1:10" x14ac:dyDescent="0.35">
      <c r="A153" s="20" t="s">
        <v>118</v>
      </c>
      <c r="B153" s="103">
        <v>3.5966700000000002E-3</v>
      </c>
      <c r="C153" s="213">
        <v>4.0000000000000001E-3</v>
      </c>
      <c r="D153" s="120">
        <v>4.0332999999999992E-4</v>
      </c>
      <c r="E153" s="49"/>
      <c r="F153" s="20" t="s">
        <v>240</v>
      </c>
      <c r="G153" s="103">
        <v>4.4407326399999993</v>
      </c>
      <c r="H153" s="213">
        <v>4.5110000000000001</v>
      </c>
      <c r="I153" s="120">
        <v>7.0267360000000778E-2</v>
      </c>
      <c r="J153" s="49"/>
    </row>
    <row r="154" spans="1:10" x14ac:dyDescent="0.35">
      <c r="A154" s="20" t="s">
        <v>96</v>
      </c>
      <c r="B154" s="103">
        <v>9.5976800000000008E-3</v>
      </c>
      <c r="C154" s="213">
        <v>0.01</v>
      </c>
      <c r="D154" s="120">
        <v>4.0231999999999941E-4</v>
      </c>
      <c r="E154" s="49"/>
      <c r="F154" s="20" t="s">
        <v>146</v>
      </c>
      <c r="G154" s="103">
        <v>22.530009530000001</v>
      </c>
      <c r="H154" s="213">
        <v>22.593</v>
      </c>
      <c r="I154" s="120">
        <v>6.2990469999999021E-2</v>
      </c>
      <c r="J154" s="49"/>
    </row>
    <row r="155" spans="1:10" x14ac:dyDescent="0.35">
      <c r="A155" s="20" t="s">
        <v>166</v>
      </c>
      <c r="B155" s="103">
        <v>7.62E-3</v>
      </c>
      <c r="C155" s="213">
        <v>8.0000000000000002E-3</v>
      </c>
      <c r="D155" s="120">
        <v>3.8000000000000013E-4</v>
      </c>
      <c r="E155" s="49"/>
      <c r="F155" s="20" t="s">
        <v>150</v>
      </c>
      <c r="G155" s="103">
        <v>3.8376326000000001</v>
      </c>
      <c r="H155" s="213">
        <v>3.899</v>
      </c>
      <c r="I155" s="120">
        <v>6.1367399999999961E-2</v>
      </c>
      <c r="J155" s="49"/>
    </row>
    <row r="156" spans="1:10" x14ac:dyDescent="0.35">
      <c r="A156" s="20" t="s">
        <v>232</v>
      </c>
      <c r="B156" s="103">
        <v>8.0626400000000001E-2</v>
      </c>
      <c r="C156" s="213">
        <v>8.1000000000000003E-2</v>
      </c>
      <c r="D156" s="120">
        <v>3.7360000000000171E-4</v>
      </c>
      <c r="E156" s="49"/>
      <c r="F156" s="20" t="s">
        <v>120</v>
      </c>
      <c r="G156" s="103">
        <v>9.0815962200000016</v>
      </c>
      <c r="H156" s="213">
        <v>9.1419999999999995</v>
      </c>
      <c r="I156" s="120">
        <v>6.0403779999997909E-2</v>
      </c>
      <c r="J156" s="49"/>
    </row>
    <row r="157" spans="1:10" x14ac:dyDescent="0.35">
      <c r="A157" s="20" t="s">
        <v>121</v>
      </c>
      <c r="B157" s="103">
        <v>0.10162807</v>
      </c>
      <c r="C157" s="213">
        <v>0.10199999999999999</v>
      </c>
      <c r="D157" s="120">
        <v>3.7192999999999254E-4</v>
      </c>
      <c r="E157" s="49"/>
      <c r="F157" s="20" t="s">
        <v>75</v>
      </c>
      <c r="G157" s="103">
        <v>9.8087685600000007</v>
      </c>
      <c r="H157" s="213">
        <v>9.8640000000000008</v>
      </c>
      <c r="I157" s="120">
        <v>5.5231440000000021E-2</v>
      </c>
      <c r="J157" s="49"/>
    </row>
    <row r="158" spans="1:10" x14ac:dyDescent="0.35">
      <c r="A158" s="20" t="s">
        <v>113</v>
      </c>
      <c r="B158" s="103">
        <v>0.1326454</v>
      </c>
      <c r="C158" s="213">
        <v>0.13300000000000001</v>
      </c>
      <c r="D158" s="120">
        <v>3.5460000000001046E-4</v>
      </c>
      <c r="E158" s="49"/>
      <c r="F158" s="20" t="s">
        <v>76</v>
      </c>
      <c r="G158" s="103">
        <v>50.395161969999997</v>
      </c>
      <c r="H158" s="213">
        <v>50.445999999999998</v>
      </c>
      <c r="I158" s="120">
        <v>5.0838030000001311E-2</v>
      </c>
      <c r="J158" s="49"/>
    </row>
    <row r="159" spans="1:10" x14ac:dyDescent="0.35">
      <c r="A159" s="20" t="s">
        <v>233</v>
      </c>
      <c r="B159" s="103">
        <v>1.658E-3</v>
      </c>
      <c r="C159" s="213">
        <v>2E-3</v>
      </c>
      <c r="D159" s="120">
        <v>3.4200000000000007E-4</v>
      </c>
      <c r="E159" s="49"/>
      <c r="F159" s="20" t="s">
        <v>147</v>
      </c>
      <c r="G159" s="103">
        <v>12.145645589999999</v>
      </c>
      <c r="H159" s="213">
        <v>12.191000000000001</v>
      </c>
      <c r="I159" s="120">
        <v>4.5354410000001621E-2</v>
      </c>
      <c r="J159" s="49"/>
    </row>
    <row r="160" spans="1:10" x14ac:dyDescent="0.35">
      <c r="A160" s="20" t="s">
        <v>174</v>
      </c>
      <c r="B160" s="103">
        <v>1.16702E-2</v>
      </c>
      <c r="C160" s="213">
        <v>1.2E-2</v>
      </c>
      <c r="D160" s="120">
        <v>3.2979999999999988E-4</v>
      </c>
      <c r="E160" s="49"/>
      <c r="F160" s="20" t="s">
        <v>26</v>
      </c>
      <c r="G160" s="103">
        <v>241.80752606000001</v>
      </c>
      <c r="H160" s="213">
        <v>241.84399999999999</v>
      </c>
      <c r="I160" s="120">
        <v>3.6473939999979166E-2</v>
      </c>
      <c r="J160" s="49"/>
    </row>
    <row r="161" spans="1:10" x14ac:dyDescent="0.35">
      <c r="A161" s="20" t="s">
        <v>3</v>
      </c>
      <c r="B161" s="103">
        <v>0.68769142000000005</v>
      </c>
      <c r="C161" s="213">
        <v>0.68799999999999994</v>
      </c>
      <c r="D161" s="120">
        <v>3.0857999999989172E-4</v>
      </c>
      <c r="E161" s="49"/>
      <c r="F161" s="20" t="s">
        <v>248</v>
      </c>
      <c r="G161" s="103">
        <v>1.7679929399999998</v>
      </c>
      <c r="H161" s="213">
        <v>1.8009999999999999</v>
      </c>
      <c r="I161" s="120">
        <v>3.3007060000000088E-2</v>
      </c>
      <c r="J161" s="49"/>
    </row>
    <row r="162" spans="1:10" x14ac:dyDescent="0.35">
      <c r="A162" s="20" t="s">
        <v>240</v>
      </c>
      <c r="B162" s="103">
        <v>7.5730679999999995E-2</v>
      </c>
      <c r="C162" s="213">
        <v>7.5999999999999998E-2</v>
      </c>
      <c r="D162" s="120">
        <v>2.6932000000000345E-4</v>
      </c>
      <c r="E162" s="49"/>
      <c r="F162" s="20" t="s">
        <v>19</v>
      </c>
      <c r="G162" s="103">
        <v>1.1504883400000001</v>
      </c>
      <c r="H162" s="213">
        <v>1.181</v>
      </c>
      <c r="I162" s="120">
        <v>3.051165999999994E-2</v>
      </c>
      <c r="J162" s="49"/>
    </row>
    <row r="163" spans="1:10" x14ac:dyDescent="0.35">
      <c r="A163" s="20" t="s">
        <v>235</v>
      </c>
      <c r="B163" s="103">
        <v>3.7399999999999998E-3</v>
      </c>
      <c r="C163" s="213">
        <v>4.0000000000000001E-3</v>
      </c>
      <c r="D163" s="120">
        <v>2.6000000000000025E-4</v>
      </c>
      <c r="E163" s="49"/>
      <c r="F163" s="20" t="s">
        <v>242</v>
      </c>
      <c r="G163" s="103">
        <v>3.5325412699999998</v>
      </c>
      <c r="H163" s="213">
        <v>3.5630000000000002</v>
      </c>
      <c r="I163" s="120">
        <v>3.0458730000000322E-2</v>
      </c>
      <c r="J163" s="49"/>
    </row>
    <row r="164" spans="1:10" x14ac:dyDescent="0.35">
      <c r="A164" s="20" t="s">
        <v>18</v>
      </c>
      <c r="B164" s="103">
        <v>7.4297999999999996E-4</v>
      </c>
      <c r="C164" s="213">
        <v>1E-3</v>
      </c>
      <c r="D164" s="120">
        <v>2.5702000000000006E-4</v>
      </c>
      <c r="E164" s="49"/>
      <c r="F164" s="20" t="s">
        <v>247</v>
      </c>
      <c r="G164" s="103">
        <v>9.4332389199999991</v>
      </c>
      <c r="H164" s="213">
        <v>9.4629999999999992</v>
      </c>
      <c r="I164" s="120">
        <v>2.9761080000000106E-2</v>
      </c>
      <c r="J164" s="49"/>
    </row>
    <row r="165" spans="1:10" x14ac:dyDescent="0.35">
      <c r="A165" s="20" t="s">
        <v>192</v>
      </c>
      <c r="B165" s="103">
        <v>0.25574335999999998</v>
      </c>
      <c r="C165" s="213">
        <v>0.25600000000000001</v>
      </c>
      <c r="D165" s="120">
        <v>2.5664000000003018E-4</v>
      </c>
      <c r="E165" s="49"/>
      <c r="F165" s="20" t="s">
        <v>208</v>
      </c>
      <c r="G165" s="103">
        <v>0.80673144999999991</v>
      </c>
      <c r="H165" s="213">
        <v>0.83499999999999996</v>
      </c>
      <c r="I165" s="120">
        <v>2.8268550000000059E-2</v>
      </c>
      <c r="J165" s="49"/>
    </row>
    <row r="166" spans="1:10" x14ac:dyDescent="0.35">
      <c r="A166" s="20" t="s">
        <v>207</v>
      </c>
      <c r="B166" s="103">
        <v>0.71276048000000003</v>
      </c>
      <c r="C166" s="213">
        <v>0.71299999999999997</v>
      </c>
      <c r="D166" s="120">
        <v>2.3951999999993756E-4</v>
      </c>
      <c r="E166" s="49"/>
      <c r="F166" s="20" t="s">
        <v>10</v>
      </c>
      <c r="G166" s="103">
        <v>0.13781097</v>
      </c>
      <c r="H166" s="213">
        <v>0.16500000000000001</v>
      </c>
      <c r="I166" s="120">
        <v>2.7189030000000003E-2</v>
      </c>
      <c r="J166" s="49"/>
    </row>
    <row r="167" spans="1:10" x14ac:dyDescent="0.35">
      <c r="A167" s="20" t="s">
        <v>149</v>
      </c>
      <c r="B167" s="103">
        <v>2.2427614999999999</v>
      </c>
      <c r="C167" s="213">
        <v>2.2429999999999999</v>
      </c>
      <c r="D167" s="120">
        <v>2.3850000000003035E-4</v>
      </c>
      <c r="E167" s="49"/>
      <c r="F167" s="20" t="s">
        <v>1</v>
      </c>
      <c r="G167" s="103">
        <v>6.8624300000000001E-3</v>
      </c>
      <c r="H167" s="213">
        <v>0.03</v>
      </c>
      <c r="I167" s="120">
        <v>2.313757E-2</v>
      </c>
      <c r="J167" s="49"/>
    </row>
    <row r="168" spans="1:10" x14ac:dyDescent="0.35">
      <c r="A168" s="20" t="s">
        <v>89</v>
      </c>
      <c r="B168" s="103">
        <v>0.29476331</v>
      </c>
      <c r="C168" s="213">
        <v>0.29499999999999998</v>
      </c>
      <c r="D168" s="120">
        <v>2.3668999999998386E-4</v>
      </c>
      <c r="E168" s="49"/>
      <c r="F168" s="20" t="s">
        <v>245</v>
      </c>
      <c r="G168" s="103">
        <v>7.4160109400000005</v>
      </c>
      <c r="H168" s="213">
        <v>7.4379999999999997</v>
      </c>
      <c r="I168" s="120">
        <v>2.1989059999999228E-2</v>
      </c>
      <c r="J168" s="49"/>
    </row>
    <row r="169" spans="1:10" x14ac:dyDescent="0.35">
      <c r="A169" s="20" t="s">
        <v>77</v>
      </c>
      <c r="B169" s="103">
        <v>0.54278408</v>
      </c>
      <c r="C169" s="213">
        <v>0.54300000000000004</v>
      </c>
      <c r="D169" s="120">
        <v>2.1592000000003608E-4</v>
      </c>
      <c r="E169" s="49"/>
      <c r="F169" s="20" t="s">
        <v>92</v>
      </c>
      <c r="G169" s="103">
        <v>2.2743926600000002</v>
      </c>
      <c r="H169" s="213">
        <v>2.2959999999999998</v>
      </c>
      <c r="I169" s="120">
        <v>2.1607339999999642E-2</v>
      </c>
      <c r="J169" s="49"/>
    </row>
    <row r="170" spans="1:10" x14ac:dyDescent="0.35">
      <c r="A170" s="20" t="s">
        <v>188</v>
      </c>
      <c r="B170" s="103">
        <v>0.94078660999999997</v>
      </c>
      <c r="C170" s="213">
        <v>0.94099999999999995</v>
      </c>
      <c r="D170" s="120">
        <v>2.1338999999997998E-4</v>
      </c>
      <c r="E170" s="49"/>
      <c r="F170" s="20" t="s">
        <v>31</v>
      </c>
      <c r="G170" s="103">
        <v>3.19313073</v>
      </c>
      <c r="H170" s="213">
        <v>3.2120000000000002</v>
      </c>
      <c r="I170" s="120">
        <v>1.886927000000016E-2</v>
      </c>
      <c r="J170" s="49"/>
    </row>
    <row r="171" spans="1:10" x14ac:dyDescent="0.35">
      <c r="A171" s="20" t="s">
        <v>209</v>
      </c>
      <c r="B171" s="103">
        <v>4.1788779999999998E-2</v>
      </c>
      <c r="C171" s="213">
        <v>4.2000000000000003E-2</v>
      </c>
      <c r="D171" s="120">
        <v>2.1122000000000501E-4</v>
      </c>
      <c r="E171" s="49"/>
      <c r="F171" s="20" t="s">
        <v>209</v>
      </c>
      <c r="G171" s="103">
        <v>0.48432724999999999</v>
      </c>
      <c r="H171" s="213">
        <v>0.5</v>
      </c>
      <c r="I171" s="120">
        <v>1.5672750000000013E-2</v>
      </c>
      <c r="J171" s="49"/>
    </row>
    <row r="172" spans="1:10" x14ac:dyDescent="0.35">
      <c r="A172" s="20" t="s">
        <v>73</v>
      </c>
      <c r="B172" s="103">
        <v>2.3800000000000002E-2</v>
      </c>
      <c r="C172" s="213">
        <v>2.4E-2</v>
      </c>
      <c r="D172" s="120">
        <v>1.9999999999999879E-4</v>
      </c>
      <c r="E172" s="49"/>
      <c r="F172" s="20" t="s">
        <v>81</v>
      </c>
      <c r="G172" s="103">
        <v>4.6505645499999995</v>
      </c>
      <c r="H172" s="213">
        <v>4.6660000000000004</v>
      </c>
      <c r="I172" s="120">
        <v>1.5435450000000905E-2</v>
      </c>
      <c r="J172" s="49"/>
    </row>
    <row r="173" spans="1:10" x14ac:dyDescent="0.35">
      <c r="A173" s="20" t="s">
        <v>137</v>
      </c>
      <c r="B173" s="103">
        <v>5.9799999999999999E-2</v>
      </c>
      <c r="C173" s="213">
        <v>0.06</v>
      </c>
      <c r="D173" s="120">
        <v>1.9999999999999879E-4</v>
      </c>
      <c r="E173" s="49"/>
      <c r="F173" s="20" t="s">
        <v>133</v>
      </c>
      <c r="G173" s="103">
        <v>10.41632684</v>
      </c>
      <c r="H173" s="213">
        <v>10.43</v>
      </c>
      <c r="I173" s="120">
        <v>1.367315999999974E-2</v>
      </c>
      <c r="J173" s="49"/>
    </row>
    <row r="174" spans="1:10" x14ac:dyDescent="0.35">
      <c r="A174" s="20" t="s">
        <v>30</v>
      </c>
      <c r="B174" s="103">
        <v>0.11481018</v>
      </c>
      <c r="C174" s="213">
        <v>0.115</v>
      </c>
      <c r="D174" s="120">
        <v>1.8982000000000721E-4</v>
      </c>
      <c r="E174" s="49"/>
      <c r="F174" s="20" t="s">
        <v>191</v>
      </c>
      <c r="G174" s="103">
        <v>37.362414149999999</v>
      </c>
      <c r="H174" s="213">
        <v>37.374000000000002</v>
      </c>
      <c r="I174" s="120">
        <v>1.1585850000003006E-2</v>
      </c>
      <c r="J174" s="49"/>
    </row>
    <row r="175" spans="1:10" x14ac:dyDescent="0.35">
      <c r="A175" s="20" t="s">
        <v>10</v>
      </c>
      <c r="B175" s="103">
        <v>13.98882087</v>
      </c>
      <c r="C175" s="213">
        <v>13.989000000000001</v>
      </c>
      <c r="D175" s="120">
        <v>1.7913000000113755E-4</v>
      </c>
      <c r="E175" s="49"/>
      <c r="F175" s="20" t="s">
        <v>44</v>
      </c>
      <c r="G175" s="103">
        <v>0.14662645999999999</v>
      </c>
      <c r="H175" s="213">
        <v>0.158</v>
      </c>
      <c r="I175" s="120">
        <v>1.1373540000000015E-2</v>
      </c>
      <c r="J175" s="49"/>
    </row>
    <row r="176" spans="1:10" x14ac:dyDescent="0.35">
      <c r="A176" s="20" t="s">
        <v>125</v>
      </c>
      <c r="B176" s="103">
        <v>5.6128304699999996</v>
      </c>
      <c r="C176" s="213">
        <v>5.6130000000000004</v>
      </c>
      <c r="D176" s="120">
        <v>1.6953000000086149E-4</v>
      </c>
      <c r="E176" s="49"/>
      <c r="F176" s="20" t="s">
        <v>162</v>
      </c>
      <c r="G176" s="103">
        <v>5.2720711700000003</v>
      </c>
      <c r="H176" s="213">
        <v>5.2830000000000004</v>
      </c>
      <c r="I176" s="120">
        <v>1.0928830000000112E-2</v>
      </c>
      <c r="J176" s="49"/>
    </row>
    <row r="177" spans="1:10" x14ac:dyDescent="0.35">
      <c r="A177" s="20" t="s">
        <v>90</v>
      </c>
      <c r="B177" s="103">
        <v>8.4674000000000001E-4</v>
      </c>
      <c r="C177" s="213">
        <v>1E-3</v>
      </c>
      <c r="D177" s="120">
        <v>1.5326000000000001E-4</v>
      </c>
      <c r="E177" s="49"/>
      <c r="F177" s="20" t="s">
        <v>255</v>
      </c>
      <c r="G177" s="103">
        <v>2.648806</v>
      </c>
      <c r="H177" s="213">
        <v>2.6589999999999998</v>
      </c>
      <c r="I177" s="120">
        <v>1.0193999999999814E-2</v>
      </c>
      <c r="J177" s="49"/>
    </row>
    <row r="178" spans="1:10" x14ac:dyDescent="0.35">
      <c r="A178" s="20" t="s">
        <v>211</v>
      </c>
      <c r="B178" s="103">
        <v>0.11784747</v>
      </c>
      <c r="C178" s="213">
        <v>0.11799999999999999</v>
      </c>
      <c r="D178" s="120">
        <v>1.5252999999999795E-4</v>
      </c>
      <c r="E178" s="49"/>
      <c r="F178" s="20" t="s">
        <v>8</v>
      </c>
      <c r="G178" s="103">
        <v>0.13902165999999999</v>
      </c>
      <c r="H178" s="213">
        <v>0.14899999999999999</v>
      </c>
      <c r="I178" s="120">
        <v>9.9783400000000022E-3</v>
      </c>
      <c r="J178" s="49"/>
    </row>
    <row r="179" spans="1:10" x14ac:dyDescent="0.35">
      <c r="A179" s="20" t="s">
        <v>164</v>
      </c>
      <c r="B179" s="103">
        <v>1.7853569999999999E-2</v>
      </c>
      <c r="C179" s="213">
        <v>1.7999999999999999E-2</v>
      </c>
      <c r="D179" s="120">
        <v>1.4642999999999948E-4</v>
      </c>
      <c r="E179" s="49"/>
      <c r="F179" s="20" t="s">
        <v>132</v>
      </c>
      <c r="G179" s="103">
        <v>22.45102979</v>
      </c>
      <c r="H179" s="213">
        <v>22.460999999999999</v>
      </c>
      <c r="I179" s="120">
        <v>9.9702099999987581E-3</v>
      </c>
      <c r="J179" s="49"/>
    </row>
    <row r="180" spans="1:10" x14ac:dyDescent="0.35">
      <c r="A180" s="20" t="s">
        <v>97</v>
      </c>
      <c r="B180" s="103">
        <v>0.70585643999999992</v>
      </c>
      <c r="C180" s="213">
        <v>0.70599999999999996</v>
      </c>
      <c r="D180" s="120">
        <v>1.4356000000004254E-4</v>
      </c>
      <c r="E180" s="49"/>
      <c r="F180" s="20" t="s">
        <v>3</v>
      </c>
      <c r="G180" s="103">
        <v>0.36956326</v>
      </c>
      <c r="H180" s="213">
        <v>0.378</v>
      </c>
      <c r="I180" s="120">
        <v>8.4367399999999981E-3</v>
      </c>
      <c r="J180" s="49"/>
    </row>
    <row r="181" spans="1:10" x14ac:dyDescent="0.35">
      <c r="A181" s="20" t="s">
        <v>40</v>
      </c>
      <c r="B181" s="103">
        <v>4.6863000000000002E-2</v>
      </c>
      <c r="C181" s="213">
        <v>4.7E-2</v>
      </c>
      <c r="D181" s="120">
        <v>1.3699999999999823E-4</v>
      </c>
      <c r="E181" s="49"/>
      <c r="F181" s="20" t="s">
        <v>32</v>
      </c>
      <c r="G181" s="103">
        <v>11.724614669999999</v>
      </c>
      <c r="H181" s="213">
        <v>11.733000000000001</v>
      </c>
      <c r="I181" s="120">
        <v>8.3853300000011899E-3</v>
      </c>
      <c r="J181" s="49"/>
    </row>
    <row r="182" spans="1:10" x14ac:dyDescent="0.35">
      <c r="A182" s="20" t="s">
        <v>210</v>
      </c>
      <c r="B182" s="103">
        <v>1.0158915100000001</v>
      </c>
      <c r="C182" s="213">
        <v>1.016</v>
      </c>
      <c r="D182" s="120">
        <v>1.0848999999990561E-4</v>
      </c>
      <c r="E182" s="49"/>
      <c r="F182" s="20" t="s">
        <v>11</v>
      </c>
      <c r="G182" s="103">
        <v>15.217674179999999</v>
      </c>
      <c r="H182" s="213">
        <v>15.226000000000001</v>
      </c>
      <c r="I182" s="120">
        <v>8.3258200000013716E-3</v>
      </c>
      <c r="J182" s="49"/>
    </row>
    <row r="183" spans="1:10" x14ac:dyDescent="0.35">
      <c r="A183" s="20" t="s">
        <v>242</v>
      </c>
      <c r="B183" s="103">
        <v>1.0892639999999999E-2</v>
      </c>
      <c r="C183" s="213">
        <v>1.0999999999999999E-2</v>
      </c>
      <c r="D183" s="120">
        <v>1.0736000000000079E-4</v>
      </c>
      <c r="E183" s="49"/>
      <c r="F183" s="20" t="s">
        <v>164</v>
      </c>
      <c r="G183" s="103">
        <v>12.78910074</v>
      </c>
      <c r="H183" s="213">
        <v>12.797000000000001</v>
      </c>
      <c r="I183" s="120">
        <v>7.8992600000002966E-3</v>
      </c>
      <c r="J183" s="49"/>
    </row>
    <row r="184" spans="1:10" x14ac:dyDescent="0.35">
      <c r="A184" s="20" t="s">
        <v>88</v>
      </c>
      <c r="B184" s="103">
        <v>5.3903910000000006E-2</v>
      </c>
      <c r="C184" s="213">
        <v>5.3999999999999999E-2</v>
      </c>
      <c r="D184" s="120">
        <v>9.6089999999993125E-5</v>
      </c>
      <c r="E184" s="49"/>
      <c r="F184" s="20" t="s">
        <v>95</v>
      </c>
      <c r="G184" s="103">
        <v>1.1219587200000001</v>
      </c>
      <c r="H184" s="213">
        <v>1.129</v>
      </c>
      <c r="I184" s="120">
        <v>7.0412799999999276E-3</v>
      </c>
      <c r="J184" s="49"/>
    </row>
    <row r="185" spans="1:10" x14ac:dyDescent="0.35">
      <c r="A185" s="20" t="s">
        <v>48</v>
      </c>
      <c r="B185" s="103">
        <v>0.14690790000000001</v>
      </c>
      <c r="C185" s="213">
        <v>0.14699999999999999</v>
      </c>
      <c r="D185" s="120">
        <v>9.2099999999983861E-5</v>
      </c>
      <c r="E185" s="49"/>
      <c r="F185" s="20" t="s">
        <v>39</v>
      </c>
      <c r="G185" s="103">
        <v>29.438603359999998</v>
      </c>
      <c r="H185" s="213">
        <v>29.443000000000001</v>
      </c>
      <c r="I185" s="120">
        <v>4.3966400000030603E-3</v>
      </c>
      <c r="J185" s="49"/>
    </row>
    <row r="186" spans="1:10" x14ac:dyDescent="0.35">
      <c r="A186" s="20" t="s">
        <v>141</v>
      </c>
      <c r="B186" s="103">
        <v>5.3908499999999998E-2</v>
      </c>
      <c r="C186" s="213">
        <v>5.3999999999999999E-2</v>
      </c>
      <c r="D186" s="120">
        <v>9.1500000000001303E-5</v>
      </c>
      <c r="E186" s="49"/>
      <c r="F186" s="20" t="s">
        <v>137</v>
      </c>
      <c r="G186" s="103">
        <v>0.47760987999999999</v>
      </c>
      <c r="H186" s="213">
        <v>0.48199999999999998</v>
      </c>
      <c r="I186" s="120">
        <v>4.3901199999999974E-3</v>
      </c>
      <c r="J186" s="49"/>
    </row>
    <row r="187" spans="1:10" x14ac:dyDescent="0.35">
      <c r="A187" s="20" t="s">
        <v>29</v>
      </c>
      <c r="B187" s="103">
        <v>2.7924250000000001E-2</v>
      </c>
      <c r="C187" s="213">
        <v>2.8000000000000001E-2</v>
      </c>
      <c r="D187" s="120">
        <v>7.5749999999999429E-5</v>
      </c>
      <c r="E187" s="49"/>
      <c r="F187" s="20" t="s">
        <v>144</v>
      </c>
      <c r="G187" s="103">
        <v>2.4717866600000002</v>
      </c>
      <c r="H187" s="213">
        <v>2.476</v>
      </c>
      <c r="I187" s="120">
        <v>4.2133399999997323E-3</v>
      </c>
      <c r="J187" s="49"/>
    </row>
    <row r="188" spans="1:10" x14ac:dyDescent="0.35">
      <c r="A188" s="20" t="s">
        <v>261</v>
      </c>
      <c r="B188" s="103">
        <v>1248.34994467</v>
      </c>
      <c r="C188" s="213">
        <v>1248.3499999999999</v>
      </c>
      <c r="D188" s="120">
        <v>5.5329999895548099E-5</v>
      </c>
      <c r="E188" s="49"/>
      <c r="F188" s="20" t="s">
        <v>161</v>
      </c>
      <c r="G188" s="103">
        <v>7.3737E-4</v>
      </c>
      <c r="H188" s="213">
        <v>4.0000000000000001E-3</v>
      </c>
      <c r="I188" s="120">
        <v>3.2626299999999999E-3</v>
      </c>
      <c r="J188" s="49"/>
    </row>
    <row r="189" spans="1:10" x14ac:dyDescent="0.35">
      <c r="A189" s="20" t="s">
        <v>189</v>
      </c>
      <c r="B189" s="103">
        <v>54.079956930000002</v>
      </c>
      <c r="C189" s="213">
        <v>54.08</v>
      </c>
      <c r="D189" s="120">
        <v>4.3069999996703245E-5</v>
      </c>
      <c r="E189" s="49"/>
      <c r="F189" s="20" t="s">
        <v>206</v>
      </c>
      <c r="G189" s="103">
        <v>5.2090371100000006</v>
      </c>
      <c r="H189" s="213">
        <v>5.2119999999999997</v>
      </c>
      <c r="I189" s="120">
        <v>2.9628899999991631E-3</v>
      </c>
      <c r="J189" s="49"/>
    </row>
    <row r="190" spans="1:10" x14ac:dyDescent="0.35">
      <c r="A190" s="20" t="s">
        <v>43</v>
      </c>
      <c r="B190" s="103">
        <v>3.9591299999999999E-3</v>
      </c>
      <c r="C190" s="213">
        <v>4.0000000000000001E-3</v>
      </c>
      <c r="D190" s="120">
        <v>4.0870000000000142E-5</v>
      </c>
      <c r="E190" s="49"/>
      <c r="F190" s="20" t="s">
        <v>43</v>
      </c>
      <c r="G190" s="103">
        <v>1.7926724999999999</v>
      </c>
      <c r="H190" s="213">
        <v>1.7949999999999999</v>
      </c>
      <c r="I190" s="120">
        <v>2.3275000000000379E-3</v>
      </c>
      <c r="J190" s="49"/>
    </row>
    <row r="191" spans="1:10" x14ac:dyDescent="0.35">
      <c r="A191" s="20" t="s">
        <v>194</v>
      </c>
      <c r="B191" s="103">
        <v>4.296113E-2</v>
      </c>
      <c r="C191" s="213">
        <v>4.2999999999999997E-2</v>
      </c>
      <c r="D191" s="120">
        <v>3.8869999999996407E-5</v>
      </c>
      <c r="E191" s="49"/>
      <c r="F191" s="20" t="s">
        <v>106</v>
      </c>
      <c r="G191" s="103">
        <v>15.36470677</v>
      </c>
      <c r="H191" s="213">
        <v>15.367000000000001</v>
      </c>
      <c r="I191" s="120">
        <v>2.2932300000011452E-3</v>
      </c>
      <c r="J191" s="49"/>
    </row>
    <row r="192" spans="1:10" x14ac:dyDescent="0.35">
      <c r="A192" s="20" t="s">
        <v>191</v>
      </c>
      <c r="B192" s="103">
        <v>0.94397391000000008</v>
      </c>
      <c r="C192" s="213">
        <v>0.94399999999999995</v>
      </c>
      <c r="D192" s="120">
        <v>2.6089999999867608E-5</v>
      </c>
      <c r="E192" s="49"/>
      <c r="F192" s="20" t="s">
        <v>47</v>
      </c>
      <c r="G192" s="103">
        <v>0.23530022</v>
      </c>
      <c r="H192" s="213">
        <v>0.23699999999999999</v>
      </c>
      <c r="I192" s="120">
        <v>1.6997799999999841E-3</v>
      </c>
      <c r="J192" s="49"/>
    </row>
    <row r="193" spans="1:10" x14ac:dyDescent="0.35">
      <c r="A193" s="20" t="s">
        <v>60</v>
      </c>
      <c r="B193" s="103">
        <v>1.56998076</v>
      </c>
      <c r="C193" s="213">
        <v>1.57</v>
      </c>
      <c r="D193" s="120">
        <v>1.9240000000086965E-5</v>
      </c>
      <c r="E193" s="49"/>
      <c r="F193" s="20" t="s">
        <v>187</v>
      </c>
      <c r="G193" s="103">
        <v>2.0143542600000002</v>
      </c>
      <c r="H193" s="213">
        <v>2.0150000000000001</v>
      </c>
      <c r="I193" s="120">
        <v>6.4573999999995024E-4</v>
      </c>
      <c r="J193" s="49"/>
    </row>
    <row r="194" spans="1:10" x14ac:dyDescent="0.35">
      <c r="A194" s="20" t="s">
        <v>28</v>
      </c>
      <c r="B194" s="103">
        <v>5.9989440000000005E-2</v>
      </c>
      <c r="C194" s="213">
        <v>0.06</v>
      </c>
      <c r="D194" s="120">
        <v>1.0559999999992797E-5</v>
      </c>
      <c r="E194" s="49"/>
      <c r="F194" s="20" t="s">
        <v>18</v>
      </c>
      <c r="G194" s="103">
        <v>0.16649088000000001</v>
      </c>
      <c r="H194" s="213">
        <v>0.16700000000000001</v>
      </c>
      <c r="I194" s="120">
        <v>5.0912000000000179E-4</v>
      </c>
      <c r="J194" s="49"/>
    </row>
    <row r="195" spans="1:10" x14ac:dyDescent="0.35">
      <c r="A195" s="20" t="s">
        <v>14</v>
      </c>
      <c r="B195" s="103"/>
      <c r="C195" s="213"/>
      <c r="D195" s="120">
        <v>0</v>
      </c>
      <c r="E195" s="49"/>
      <c r="F195" s="20" t="s">
        <v>224</v>
      </c>
      <c r="G195" s="103">
        <v>5.1365120199999996</v>
      </c>
      <c r="H195" s="213">
        <v>5.1369999999999996</v>
      </c>
      <c r="I195" s="120">
        <v>4.8797999999994346E-4</v>
      </c>
      <c r="J195" s="49"/>
    </row>
    <row r="196" spans="1:10" x14ac:dyDescent="0.35">
      <c r="A196" s="20" t="s">
        <v>15</v>
      </c>
      <c r="B196" s="103"/>
      <c r="C196" s="213"/>
      <c r="D196" s="120">
        <v>0</v>
      </c>
      <c r="E196" s="49"/>
      <c r="F196" s="20" t="s">
        <v>53</v>
      </c>
      <c r="G196" s="103">
        <v>0.24454751</v>
      </c>
      <c r="H196" s="213">
        <v>0.245</v>
      </c>
      <c r="I196" s="120">
        <v>4.5248999999999984E-4</v>
      </c>
      <c r="J196" s="49"/>
    </row>
    <row r="197" spans="1:10" x14ac:dyDescent="0.35">
      <c r="A197" s="20" t="s">
        <v>17</v>
      </c>
      <c r="B197" s="103">
        <v>0</v>
      </c>
      <c r="C197" s="213"/>
      <c r="D197" s="120">
        <v>0</v>
      </c>
      <c r="E197" s="49"/>
      <c r="F197" s="20" t="s">
        <v>29</v>
      </c>
      <c r="G197" s="103">
        <v>0.20655662999999999</v>
      </c>
      <c r="H197" s="213">
        <v>0.20699999999999999</v>
      </c>
      <c r="I197" s="120">
        <v>4.4336999999999849E-4</v>
      </c>
      <c r="J197" s="49"/>
    </row>
    <row r="198" spans="1:10" x14ac:dyDescent="0.35">
      <c r="A198" s="20" t="s">
        <v>38</v>
      </c>
      <c r="B198" s="103"/>
      <c r="C198" s="213"/>
      <c r="D198" s="120">
        <v>0</v>
      </c>
      <c r="E198" s="49"/>
      <c r="F198" s="20" t="s">
        <v>42</v>
      </c>
      <c r="G198" s="103">
        <v>0.1885771</v>
      </c>
      <c r="H198" s="213">
        <v>0.189</v>
      </c>
      <c r="I198" s="120">
        <v>4.2290000000000383E-4</v>
      </c>
      <c r="J198" s="49"/>
    </row>
    <row r="199" spans="1:10" x14ac:dyDescent="0.35">
      <c r="A199" s="20" t="s">
        <v>41</v>
      </c>
      <c r="B199" s="103"/>
      <c r="C199" s="213"/>
      <c r="D199" s="120">
        <v>0</v>
      </c>
      <c r="E199" s="49"/>
      <c r="F199" s="20" t="s">
        <v>124</v>
      </c>
      <c r="G199" s="103">
        <v>0.11959345</v>
      </c>
      <c r="H199" s="213">
        <v>0.12</v>
      </c>
      <c r="I199" s="120">
        <v>4.0654999999999164E-4</v>
      </c>
      <c r="J199" s="49"/>
    </row>
    <row r="200" spans="1:10" x14ac:dyDescent="0.35">
      <c r="A200" s="20" t="s">
        <v>42</v>
      </c>
      <c r="B200" s="103">
        <v>0</v>
      </c>
      <c r="C200" s="213"/>
      <c r="D200" s="120">
        <v>0</v>
      </c>
      <c r="E200" s="49"/>
      <c r="F200" s="20" t="s">
        <v>227</v>
      </c>
      <c r="G200" s="103">
        <v>6.6599600000000009E-2</v>
      </c>
      <c r="H200" s="213">
        <v>6.7000000000000004E-2</v>
      </c>
      <c r="I200" s="120">
        <v>4.003999999999952E-4</v>
      </c>
      <c r="J200" s="49"/>
    </row>
    <row r="201" spans="1:10" x14ac:dyDescent="0.35">
      <c r="A201" s="20" t="s">
        <v>46</v>
      </c>
      <c r="B201" s="103"/>
      <c r="C201" s="213"/>
      <c r="D201" s="120">
        <v>0</v>
      </c>
      <c r="E201" s="49"/>
      <c r="F201" s="20" t="s">
        <v>125</v>
      </c>
      <c r="G201" s="103">
        <v>4.5516373200000002</v>
      </c>
      <c r="H201" s="213">
        <v>4.5519999999999996</v>
      </c>
      <c r="I201" s="120">
        <v>3.6267999999939349E-4</v>
      </c>
      <c r="J201" s="49"/>
    </row>
    <row r="202" spans="1:10" x14ac:dyDescent="0.35">
      <c r="A202" s="20" t="s">
        <v>52</v>
      </c>
      <c r="B202" s="103"/>
      <c r="C202" s="213"/>
      <c r="D202" s="120">
        <v>0</v>
      </c>
      <c r="E202" s="49"/>
      <c r="F202" s="20" t="s">
        <v>151</v>
      </c>
      <c r="G202" s="103">
        <v>150.26164143</v>
      </c>
      <c r="H202" s="213">
        <v>150.262</v>
      </c>
      <c r="I202" s="120">
        <v>3.5857000000305561E-4</v>
      </c>
      <c r="J202" s="49"/>
    </row>
    <row r="203" spans="1:10" x14ac:dyDescent="0.35">
      <c r="A203" s="20" t="s">
        <v>53</v>
      </c>
      <c r="B203" s="103"/>
      <c r="C203" s="213"/>
      <c r="D203" s="120">
        <v>0</v>
      </c>
      <c r="E203" s="49"/>
      <c r="F203" s="20" t="s">
        <v>90</v>
      </c>
      <c r="G203" s="103">
        <v>0.88164693000000005</v>
      </c>
      <c r="H203" s="213">
        <v>0.88200000000000001</v>
      </c>
      <c r="I203" s="120">
        <v>3.5306999999995536E-4</v>
      </c>
      <c r="J203" s="49"/>
    </row>
    <row r="204" spans="1:10" x14ac:dyDescent="0.35">
      <c r="A204" s="20" t="s">
        <v>54</v>
      </c>
      <c r="B204" s="103"/>
      <c r="C204" s="213"/>
      <c r="D204" s="120">
        <v>0</v>
      </c>
      <c r="E204" s="49"/>
      <c r="F204" s="20" t="s">
        <v>55</v>
      </c>
      <c r="G204" s="103">
        <v>3.6839799999999999E-3</v>
      </c>
      <c r="H204" s="213">
        <v>4.0000000000000001E-3</v>
      </c>
      <c r="I204" s="120">
        <v>3.1602000000000019E-4</v>
      </c>
      <c r="J204" s="49"/>
    </row>
    <row r="205" spans="1:10" x14ac:dyDescent="0.35">
      <c r="A205" s="20" t="s">
        <v>55</v>
      </c>
      <c r="B205" s="103"/>
      <c r="C205" s="213"/>
      <c r="D205" s="120">
        <v>0</v>
      </c>
      <c r="E205" s="49"/>
      <c r="F205" s="20" t="s">
        <v>140</v>
      </c>
      <c r="G205" s="103">
        <v>0.97569209000000001</v>
      </c>
      <c r="H205" s="213">
        <v>0.97599999999999998</v>
      </c>
      <c r="I205" s="120">
        <v>3.0790999999996682E-4</v>
      </c>
      <c r="J205" s="49"/>
    </row>
    <row r="206" spans="1:10" x14ac:dyDescent="0.35">
      <c r="A206" s="20" t="s">
        <v>56</v>
      </c>
      <c r="B206" s="103">
        <v>0</v>
      </c>
      <c r="C206" s="213"/>
      <c r="D206" s="120">
        <v>0</v>
      </c>
      <c r="E206" s="49"/>
      <c r="F206" s="20" t="s">
        <v>74</v>
      </c>
      <c r="G206" s="103">
        <v>2.2107014</v>
      </c>
      <c r="H206" s="213">
        <v>2.2109999999999999</v>
      </c>
      <c r="I206" s="120">
        <v>2.9859999999981568E-4</v>
      </c>
      <c r="J206" s="49"/>
    </row>
    <row r="207" spans="1:10" x14ac:dyDescent="0.35">
      <c r="A207" s="20" t="s">
        <v>57</v>
      </c>
      <c r="B207" s="103"/>
      <c r="C207" s="213"/>
      <c r="D207" s="120">
        <v>0</v>
      </c>
      <c r="E207" s="49"/>
      <c r="F207" s="20" t="s">
        <v>61</v>
      </c>
      <c r="G207" s="103">
        <v>2.9557215699999997</v>
      </c>
      <c r="H207" s="213">
        <v>2.956</v>
      </c>
      <c r="I207" s="120">
        <v>2.7843000000027374E-4</v>
      </c>
      <c r="J207" s="49"/>
    </row>
    <row r="208" spans="1:10" x14ac:dyDescent="0.35">
      <c r="A208" s="20" t="s">
        <v>63</v>
      </c>
      <c r="B208" s="103">
        <v>0</v>
      </c>
      <c r="C208" s="213"/>
      <c r="D208" s="120">
        <v>0</v>
      </c>
      <c r="E208" s="49"/>
      <c r="F208" s="20" t="s">
        <v>91</v>
      </c>
      <c r="G208" s="103">
        <v>1.4417378700000001</v>
      </c>
      <c r="H208" s="213">
        <v>1.4419999999999999</v>
      </c>
      <c r="I208" s="120">
        <v>2.6212999999986053E-4</v>
      </c>
      <c r="J208" s="49"/>
    </row>
    <row r="209" spans="1:10" x14ac:dyDescent="0.35">
      <c r="A209" s="20" t="s">
        <v>68</v>
      </c>
      <c r="B209" s="103"/>
      <c r="C209" s="213"/>
      <c r="D209" s="120">
        <v>0</v>
      </c>
      <c r="E209" s="49"/>
      <c r="F209" s="20" t="s">
        <v>93</v>
      </c>
      <c r="G209" s="103">
        <v>0.89576159</v>
      </c>
      <c r="H209" s="213">
        <v>0.89600000000000002</v>
      </c>
      <c r="I209" s="120">
        <v>2.3841000000002222E-4</v>
      </c>
      <c r="J209" s="49"/>
    </row>
    <row r="210" spans="1:10" x14ac:dyDescent="0.35">
      <c r="A210" s="20" t="s">
        <v>69</v>
      </c>
      <c r="B210" s="103">
        <v>0</v>
      </c>
      <c r="C210" s="213"/>
      <c r="D210" s="120">
        <v>0</v>
      </c>
      <c r="E210" s="49"/>
      <c r="F210" s="20" t="s">
        <v>139</v>
      </c>
      <c r="G210" s="103">
        <v>2.2807823599999999</v>
      </c>
      <c r="H210" s="213">
        <v>2.2810000000000001</v>
      </c>
      <c r="I210" s="120">
        <v>2.1764000000024097E-4</v>
      </c>
      <c r="J210" s="49"/>
    </row>
    <row r="211" spans="1:10" x14ac:dyDescent="0.35">
      <c r="A211" s="20" t="s">
        <v>83</v>
      </c>
      <c r="B211" s="103"/>
      <c r="C211" s="213"/>
      <c r="D211" s="120">
        <v>0</v>
      </c>
      <c r="E211" s="49"/>
      <c r="F211" s="20" t="s">
        <v>167</v>
      </c>
      <c r="G211" s="103">
        <v>7.8284000000000003E-4</v>
      </c>
      <c r="H211" s="213">
        <v>1E-3</v>
      </c>
      <c r="I211" s="120">
        <v>2.1715999999999999E-4</v>
      </c>
      <c r="J211" s="49"/>
    </row>
    <row r="212" spans="1:10" x14ac:dyDescent="0.35">
      <c r="A212" s="20" t="s">
        <v>84</v>
      </c>
      <c r="B212" s="103">
        <v>0</v>
      </c>
      <c r="C212" s="213"/>
      <c r="D212" s="120">
        <v>0</v>
      </c>
      <c r="E212" s="49"/>
      <c r="F212" s="20" t="s">
        <v>153</v>
      </c>
      <c r="G212" s="103">
        <v>0.27979690000000002</v>
      </c>
      <c r="H212" s="213">
        <v>0.28000000000000003</v>
      </c>
      <c r="I212" s="120">
        <v>2.031000000000116E-4</v>
      </c>
      <c r="J212" s="49"/>
    </row>
    <row r="213" spans="1:10" x14ac:dyDescent="0.35">
      <c r="A213" s="20" t="s">
        <v>85</v>
      </c>
      <c r="B213" s="103"/>
      <c r="C213" s="213"/>
      <c r="D213" s="120">
        <v>0</v>
      </c>
      <c r="E213" s="49"/>
      <c r="F213" s="20" t="s">
        <v>158</v>
      </c>
      <c r="G213" s="103">
        <v>4.1688545599999998</v>
      </c>
      <c r="H213" s="213">
        <v>4.1689999999999996</v>
      </c>
      <c r="I213" s="120">
        <v>1.4543999999983015E-4</v>
      </c>
      <c r="J213" s="49"/>
    </row>
    <row r="214" spans="1:10" x14ac:dyDescent="0.35">
      <c r="A214" s="20" t="s">
        <v>86</v>
      </c>
      <c r="B214" s="103"/>
      <c r="C214" s="213"/>
      <c r="D214" s="120">
        <v>0</v>
      </c>
      <c r="E214" s="49"/>
      <c r="F214" s="20" t="s">
        <v>50</v>
      </c>
      <c r="G214" s="103">
        <v>15.69787683</v>
      </c>
      <c r="H214" s="213">
        <v>15.698</v>
      </c>
      <c r="I214" s="120">
        <v>1.2317000000017231E-4</v>
      </c>
      <c r="J214" s="49"/>
    </row>
    <row r="215" spans="1:10" x14ac:dyDescent="0.35">
      <c r="A215" s="20" t="s">
        <v>87</v>
      </c>
      <c r="B215" s="103">
        <v>0</v>
      </c>
      <c r="C215" s="213"/>
      <c r="D215" s="120">
        <v>0</v>
      </c>
      <c r="E215" s="49"/>
      <c r="F215" s="20" t="s">
        <v>38</v>
      </c>
      <c r="G215" s="103">
        <v>1.4899000000000001E-2</v>
      </c>
      <c r="H215" s="213">
        <v>1.4999999999999999E-2</v>
      </c>
      <c r="I215" s="120">
        <v>1.0099999999999866E-4</v>
      </c>
      <c r="J215" s="49"/>
    </row>
    <row r="216" spans="1:10" x14ac:dyDescent="0.35">
      <c r="A216" s="20" t="s">
        <v>100</v>
      </c>
      <c r="B216" s="103">
        <v>1E-3</v>
      </c>
      <c r="C216" s="213">
        <v>1E-3</v>
      </c>
      <c r="D216" s="120">
        <v>0</v>
      </c>
      <c r="E216" s="49"/>
      <c r="F216" s="20" t="s">
        <v>192</v>
      </c>
      <c r="G216" s="103">
        <v>8.4899139999999998E-2</v>
      </c>
      <c r="H216" s="213">
        <v>8.5000000000000006E-2</v>
      </c>
      <c r="I216" s="120">
        <v>1.0086000000000817E-4</v>
      </c>
      <c r="J216" s="49"/>
    </row>
    <row r="217" spans="1:10" x14ac:dyDescent="0.35">
      <c r="A217" s="20" t="s">
        <v>110</v>
      </c>
      <c r="B217" s="103">
        <v>0</v>
      </c>
      <c r="C217" s="213"/>
      <c r="D217" s="120">
        <v>0</v>
      </c>
      <c r="E217" s="49"/>
      <c r="F217" s="20" t="s">
        <v>111</v>
      </c>
      <c r="G217" s="103">
        <v>0.74593818000000001</v>
      </c>
      <c r="H217" s="213">
        <v>0.746</v>
      </c>
      <c r="I217" s="120">
        <v>6.1819999999990216E-5</v>
      </c>
      <c r="J217" s="49"/>
    </row>
    <row r="218" spans="1:10" x14ac:dyDescent="0.35">
      <c r="A218" s="20" t="s">
        <v>111</v>
      </c>
      <c r="B218" s="103"/>
      <c r="C218" s="213"/>
      <c r="D218" s="120">
        <v>0</v>
      </c>
      <c r="E218" s="49"/>
      <c r="F218" s="20" t="s">
        <v>56</v>
      </c>
      <c r="G218" s="103">
        <v>0.51996609000000005</v>
      </c>
      <c r="H218" s="213">
        <v>0.52</v>
      </c>
      <c r="I218" s="120">
        <v>3.3909999999970353E-5</v>
      </c>
      <c r="J218" s="49"/>
    </row>
    <row r="219" spans="1:10" x14ac:dyDescent="0.35">
      <c r="A219" s="20" t="s">
        <v>140</v>
      </c>
      <c r="B219" s="103">
        <v>0</v>
      </c>
      <c r="C219" s="213"/>
      <c r="D219" s="120">
        <v>0</v>
      </c>
      <c r="E219" s="49"/>
      <c r="F219" s="20" t="s">
        <v>131</v>
      </c>
      <c r="G219" s="103">
        <v>4.2981989999999998E-2</v>
      </c>
      <c r="H219" s="213">
        <v>4.2999999999999997E-2</v>
      </c>
      <c r="I219" s="120">
        <v>1.800999999999886E-5</v>
      </c>
      <c r="J219" s="49"/>
    </row>
    <row r="220" spans="1:10" x14ac:dyDescent="0.35">
      <c r="A220" s="20" t="s">
        <v>152</v>
      </c>
      <c r="B220" s="103">
        <v>0</v>
      </c>
      <c r="C220" s="213"/>
      <c r="D220" s="120">
        <v>0</v>
      </c>
      <c r="E220" s="49"/>
      <c r="F220" s="20" t="s">
        <v>82</v>
      </c>
      <c r="G220" s="103">
        <v>14.70298625</v>
      </c>
      <c r="H220" s="213">
        <v>14.702999999999999</v>
      </c>
      <c r="I220" s="120">
        <v>1.3749999999035367E-5</v>
      </c>
      <c r="J220" s="49"/>
    </row>
    <row r="221" spans="1:10" x14ac:dyDescent="0.35">
      <c r="A221" s="20" t="s">
        <v>153</v>
      </c>
      <c r="B221" s="103">
        <v>0</v>
      </c>
      <c r="C221" s="213"/>
      <c r="D221" s="120">
        <v>0</v>
      </c>
      <c r="E221" s="49"/>
      <c r="F221" s="20" t="s">
        <v>96</v>
      </c>
      <c r="G221" s="103">
        <v>0.28198652000000002</v>
      </c>
      <c r="H221" s="213">
        <v>0.28199999999999997</v>
      </c>
      <c r="I221" s="120">
        <v>1.3479999999954639E-5</v>
      </c>
      <c r="J221" s="49"/>
    </row>
    <row r="222" spans="1:10" x14ac:dyDescent="0.35">
      <c r="A222" s="20" t="s">
        <v>163</v>
      </c>
      <c r="B222" s="103"/>
      <c r="C222" s="213"/>
      <c r="D222" s="120">
        <v>0</v>
      </c>
      <c r="E222" s="49"/>
      <c r="F222" s="20" t="s">
        <v>62</v>
      </c>
      <c r="G222" s="103">
        <v>8.40899164</v>
      </c>
      <c r="H222" s="213">
        <v>8.4090000000000007</v>
      </c>
      <c r="I222" s="120">
        <v>8.360000000706691E-6</v>
      </c>
      <c r="J222" s="49"/>
    </row>
    <row r="223" spans="1:10" x14ac:dyDescent="0.35">
      <c r="A223" s="20" t="s">
        <v>167</v>
      </c>
      <c r="B223" s="103"/>
      <c r="C223" s="213"/>
      <c r="D223" s="120">
        <v>0</v>
      </c>
      <c r="E223" s="49"/>
      <c r="F223" s="20" t="s">
        <v>51</v>
      </c>
      <c r="G223" s="103">
        <v>1.9934100000000001E-3</v>
      </c>
      <c r="H223" s="213">
        <v>2E-3</v>
      </c>
      <c r="I223" s="120">
        <v>6.5899999999998946E-6</v>
      </c>
      <c r="J223" s="49"/>
    </row>
    <row r="224" spans="1:10" x14ac:dyDescent="0.35">
      <c r="A224" s="20" t="s">
        <v>177</v>
      </c>
      <c r="B224" s="103">
        <v>0</v>
      </c>
      <c r="C224" s="213"/>
      <c r="D224" s="120">
        <v>0</v>
      </c>
      <c r="E224" s="49"/>
      <c r="F224" s="20" t="s">
        <v>15</v>
      </c>
      <c r="G224" s="103">
        <v>0</v>
      </c>
      <c r="I224" s="120">
        <v>0</v>
      </c>
      <c r="J224" s="49"/>
    </row>
    <row r="225" spans="1:10" x14ac:dyDescent="0.35">
      <c r="A225" s="20" t="s">
        <v>178</v>
      </c>
      <c r="B225" s="103"/>
      <c r="C225" s="213"/>
      <c r="D225" s="120">
        <v>0</v>
      </c>
      <c r="E225" s="49"/>
      <c r="F225" s="20" t="s">
        <v>40</v>
      </c>
      <c r="G225" s="103">
        <v>0</v>
      </c>
      <c r="I225" s="120">
        <v>0</v>
      </c>
      <c r="J225" s="49"/>
    </row>
    <row r="226" spans="1:10" x14ac:dyDescent="0.35">
      <c r="A226" s="20" t="s">
        <v>245</v>
      </c>
      <c r="B226" s="103">
        <v>0</v>
      </c>
      <c r="C226" s="213"/>
      <c r="D226" s="120">
        <v>0</v>
      </c>
      <c r="E226" s="49"/>
      <c r="F226" s="20" t="s">
        <v>41</v>
      </c>
      <c r="G226" s="103">
        <v>0</v>
      </c>
      <c r="I226" s="120">
        <v>0</v>
      </c>
      <c r="J226" s="49"/>
    </row>
    <row r="227" spans="1:10" x14ac:dyDescent="0.35">
      <c r="A227" s="20" t="s">
        <v>246</v>
      </c>
      <c r="B227" s="103"/>
      <c r="C227" s="213"/>
      <c r="D227" s="120">
        <v>0</v>
      </c>
      <c r="E227" s="49"/>
      <c r="F227" s="20" t="s">
        <v>46</v>
      </c>
      <c r="G227" s="103">
        <v>0</v>
      </c>
      <c r="I227" s="120">
        <v>0</v>
      </c>
      <c r="J227" s="49"/>
    </row>
    <row r="228" spans="1:10" x14ac:dyDescent="0.35">
      <c r="A228" s="20" t="s">
        <v>258</v>
      </c>
      <c r="B228" s="103"/>
      <c r="C228" s="213"/>
      <c r="D228" s="120">
        <v>0</v>
      </c>
      <c r="E228" s="49"/>
      <c r="F228" s="20" t="s">
        <v>52</v>
      </c>
      <c r="G228" s="103"/>
      <c r="I228" s="120">
        <v>0</v>
      </c>
      <c r="J228" s="49"/>
    </row>
    <row r="229" spans="1:10" x14ac:dyDescent="0.35">
      <c r="A229" s="20" t="s">
        <v>259</v>
      </c>
      <c r="B229" s="103"/>
      <c r="C229" s="213"/>
      <c r="D229" s="120">
        <v>0</v>
      </c>
      <c r="E229" s="49"/>
      <c r="F229" s="20" t="s">
        <v>54</v>
      </c>
      <c r="G229" s="103">
        <v>0</v>
      </c>
      <c r="I229" s="120">
        <v>0</v>
      </c>
      <c r="J229" s="49"/>
    </row>
    <row r="230" spans="1:10" x14ac:dyDescent="0.35">
      <c r="A230" s="20" t="s">
        <v>260</v>
      </c>
      <c r="B230" s="103"/>
      <c r="C230" s="213"/>
      <c r="D230" s="120">
        <v>0</v>
      </c>
      <c r="E230" s="49"/>
      <c r="F230" s="20" t="s">
        <v>57</v>
      </c>
      <c r="G230" s="103">
        <v>0</v>
      </c>
      <c r="I230" s="120">
        <v>0</v>
      </c>
      <c r="J230" s="49"/>
    </row>
    <row r="231" spans="1:10" x14ac:dyDescent="0.35">
      <c r="A231" s="20" t="s">
        <v>262</v>
      </c>
      <c r="B231" s="214"/>
      <c r="C231" s="213"/>
      <c r="D231" s="120">
        <v>0</v>
      </c>
      <c r="E231" s="49"/>
      <c r="F231" s="20" t="s">
        <v>65</v>
      </c>
      <c r="G231" s="103">
        <v>0</v>
      </c>
      <c r="I231" s="120">
        <v>0</v>
      </c>
      <c r="J231" s="49"/>
    </row>
    <row r="232" spans="1:10" x14ac:dyDescent="0.35">
      <c r="A232" s="20" t="s">
        <v>19</v>
      </c>
      <c r="B232" s="103">
        <v>0.42400535</v>
      </c>
      <c r="C232" s="213">
        <v>0.42399999999999999</v>
      </c>
      <c r="D232" s="120">
        <v>-5.3500000000150649E-6</v>
      </c>
      <c r="E232" s="49"/>
      <c r="F232" s="20" t="s">
        <v>68</v>
      </c>
      <c r="G232" s="103"/>
      <c r="I232" s="120">
        <v>0</v>
      </c>
      <c r="J232" s="49"/>
    </row>
    <row r="233" spans="1:10" x14ac:dyDescent="0.35">
      <c r="A233" s="20" t="s">
        <v>94</v>
      </c>
      <c r="B233" s="103">
        <v>1.0000000000000001E-5</v>
      </c>
      <c r="C233" s="213">
        <v>0</v>
      </c>
      <c r="D233" s="120">
        <v>-1.0000000000000001E-5</v>
      </c>
      <c r="E233" s="49"/>
      <c r="F233" s="20" t="s">
        <v>69</v>
      </c>
      <c r="G233" s="103">
        <v>0</v>
      </c>
      <c r="I233" s="120">
        <v>0</v>
      </c>
      <c r="J233" s="49"/>
    </row>
    <row r="234" spans="1:10" x14ac:dyDescent="0.35">
      <c r="A234" s="20" t="s">
        <v>101</v>
      </c>
      <c r="B234" s="103">
        <v>9.0150000000000004E-3</v>
      </c>
      <c r="C234" s="213">
        <v>8.9999999999999993E-3</v>
      </c>
      <c r="D234" s="120">
        <v>-1.5000000000001124E-5</v>
      </c>
      <c r="E234" s="49"/>
      <c r="F234" s="20" t="s">
        <v>70</v>
      </c>
      <c r="G234" s="103"/>
      <c r="I234" s="120">
        <v>0</v>
      </c>
      <c r="J234" s="49"/>
    </row>
    <row r="235" spans="1:10" x14ac:dyDescent="0.35">
      <c r="A235" s="20" t="s">
        <v>13</v>
      </c>
      <c r="B235" s="103">
        <v>2.3E-5</v>
      </c>
      <c r="C235" s="213">
        <v>0</v>
      </c>
      <c r="D235" s="120">
        <v>-2.3E-5</v>
      </c>
      <c r="E235" s="49"/>
      <c r="F235" s="20" t="s">
        <v>71</v>
      </c>
      <c r="G235" s="103">
        <v>0</v>
      </c>
      <c r="I235" s="120">
        <v>0</v>
      </c>
      <c r="J235" s="49"/>
    </row>
    <row r="236" spans="1:10" x14ac:dyDescent="0.35">
      <c r="A236" s="20" t="s">
        <v>1</v>
      </c>
      <c r="B236" s="103">
        <v>28.675044059999998</v>
      </c>
      <c r="C236" s="213">
        <v>28.675000000000001</v>
      </c>
      <c r="D236" s="120">
        <v>-4.4059999996903798E-5</v>
      </c>
      <c r="E236" s="49"/>
      <c r="F236" s="20" t="s">
        <v>85</v>
      </c>
      <c r="G236" s="103"/>
      <c r="I236" s="120">
        <v>0</v>
      </c>
      <c r="J236" s="49"/>
    </row>
    <row r="237" spans="1:10" x14ac:dyDescent="0.35">
      <c r="A237" s="20" t="s">
        <v>180</v>
      </c>
      <c r="B237" s="103">
        <v>5.0000000000000002E-5</v>
      </c>
      <c r="C237" s="213">
        <v>0</v>
      </c>
      <c r="D237" s="120">
        <v>-5.0000000000000002E-5</v>
      </c>
      <c r="E237" s="49"/>
      <c r="F237" s="20" t="s">
        <v>86</v>
      </c>
      <c r="G237" s="103"/>
      <c r="I237" s="120">
        <v>0</v>
      </c>
      <c r="J237" s="49"/>
    </row>
    <row r="238" spans="1:10" x14ac:dyDescent="0.35">
      <c r="A238" s="20" t="s">
        <v>22</v>
      </c>
      <c r="B238" s="103">
        <v>0.23005142000000001</v>
      </c>
      <c r="C238" s="213">
        <v>0.23</v>
      </c>
      <c r="D238" s="120">
        <v>-5.1419999999996469E-5</v>
      </c>
      <c r="E238" s="49"/>
      <c r="F238" s="20" t="s">
        <v>115</v>
      </c>
      <c r="G238" s="103">
        <v>0</v>
      </c>
      <c r="I238" s="120">
        <v>0</v>
      </c>
      <c r="J238" s="49"/>
    </row>
    <row r="239" spans="1:10" x14ac:dyDescent="0.35">
      <c r="A239" s="20" t="s">
        <v>150</v>
      </c>
      <c r="B239" s="103">
        <v>6.7051529999999998E-2</v>
      </c>
      <c r="C239" s="213">
        <v>6.7000000000000004E-2</v>
      </c>
      <c r="D239" s="120">
        <v>-5.1529999999994081E-5</v>
      </c>
      <c r="E239" s="49"/>
      <c r="F239" s="20" t="s">
        <v>127</v>
      </c>
      <c r="G239" s="103"/>
      <c r="I239" s="120">
        <v>0</v>
      </c>
      <c r="J239" s="49"/>
    </row>
    <row r="240" spans="1:10" x14ac:dyDescent="0.35">
      <c r="A240" s="20" t="s">
        <v>58</v>
      </c>
      <c r="B240" s="103">
        <v>5.8E-5</v>
      </c>
      <c r="C240" s="213">
        <v>0</v>
      </c>
      <c r="D240" s="120">
        <v>-5.8E-5</v>
      </c>
      <c r="E240" s="49"/>
      <c r="F240" s="20" t="s">
        <v>168</v>
      </c>
      <c r="G240" s="103">
        <v>0</v>
      </c>
      <c r="I240" s="120">
        <v>0</v>
      </c>
      <c r="J240" s="49"/>
    </row>
    <row r="241" spans="1:10" x14ac:dyDescent="0.35">
      <c r="A241" s="20" t="s">
        <v>82</v>
      </c>
      <c r="B241" s="103">
        <v>1.606076E-2</v>
      </c>
      <c r="C241" s="213">
        <v>1.6E-2</v>
      </c>
      <c r="D241" s="120">
        <v>-6.0759999999999981E-5</v>
      </c>
      <c r="E241" s="49"/>
      <c r="F241" s="20" t="s">
        <v>258</v>
      </c>
      <c r="G241" s="103"/>
      <c r="I241" s="120">
        <v>0</v>
      </c>
      <c r="J241" s="49"/>
    </row>
    <row r="242" spans="1:10" x14ac:dyDescent="0.35">
      <c r="A242" s="20" t="s">
        <v>139</v>
      </c>
      <c r="B242" s="103">
        <v>0.19506620000000002</v>
      </c>
      <c r="C242" s="213">
        <v>0.19500000000000001</v>
      </c>
      <c r="D242" s="120">
        <v>-6.6200000000016246E-5</v>
      </c>
      <c r="E242" s="49"/>
      <c r="F242" s="20" t="s">
        <v>259</v>
      </c>
      <c r="G242" s="103"/>
      <c r="I242" s="120">
        <v>0</v>
      </c>
      <c r="J242" s="49"/>
    </row>
    <row r="243" spans="1:10" x14ac:dyDescent="0.35">
      <c r="A243" s="20" t="s">
        <v>256</v>
      </c>
      <c r="B243" s="103">
        <v>0.108068</v>
      </c>
      <c r="C243" s="213">
        <v>0.108</v>
      </c>
      <c r="D243" s="120">
        <v>-6.7999999999998617E-5</v>
      </c>
      <c r="E243" s="49"/>
      <c r="F243" s="20" t="s">
        <v>260</v>
      </c>
      <c r="G243" s="103">
        <v>0</v>
      </c>
      <c r="I243" s="120">
        <v>0</v>
      </c>
      <c r="J243" s="49"/>
    </row>
    <row r="244" spans="1:10" x14ac:dyDescent="0.35">
      <c r="A244" s="20" t="s">
        <v>102</v>
      </c>
      <c r="B244" s="103">
        <v>4.0867999999999998E-3</v>
      </c>
      <c r="C244" s="213">
        <v>4.0000000000000001E-3</v>
      </c>
      <c r="D244" s="120">
        <v>-8.6799999999999725E-5</v>
      </c>
      <c r="E244" s="49"/>
      <c r="F244" s="20" t="s">
        <v>261</v>
      </c>
      <c r="G244" s="103">
        <v>0</v>
      </c>
      <c r="I244" s="120">
        <v>0</v>
      </c>
      <c r="J244" s="49"/>
    </row>
    <row r="245" spans="1:10" x14ac:dyDescent="0.35">
      <c r="A245" s="20" t="s">
        <v>78</v>
      </c>
      <c r="B245" s="103">
        <v>1E-4</v>
      </c>
      <c r="C245" s="213">
        <v>0</v>
      </c>
      <c r="D245" s="120">
        <v>-1E-4</v>
      </c>
      <c r="E245" s="49"/>
      <c r="F245" s="20" t="s">
        <v>67</v>
      </c>
      <c r="G245" s="103">
        <v>1.0000000000000001E-5</v>
      </c>
      <c r="H245" s="213">
        <v>0</v>
      </c>
      <c r="I245" s="120">
        <v>-1.0000000000000001E-5</v>
      </c>
      <c r="J245" s="49"/>
    </row>
    <row r="246" spans="1:10" x14ac:dyDescent="0.35">
      <c r="A246" s="20" t="s">
        <v>165</v>
      </c>
      <c r="B246" s="103">
        <v>1.05E-4</v>
      </c>
      <c r="C246" s="213">
        <v>0</v>
      </c>
      <c r="D246" s="120">
        <v>-1.05E-4</v>
      </c>
      <c r="E246" s="49"/>
      <c r="F246" s="20" t="s">
        <v>60</v>
      </c>
      <c r="G246" s="103">
        <v>0.29002071999999995</v>
      </c>
      <c r="H246" s="213">
        <v>0.28999999999999998</v>
      </c>
      <c r="I246" s="120">
        <v>-2.0719999999974092E-5</v>
      </c>
      <c r="J246" s="49"/>
    </row>
    <row r="247" spans="1:10" x14ac:dyDescent="0.35">
      <c r="A247" s="20" t="s">
        <v>92</v>
      </c>
      <c r="B247" s="103">
        <v>0.90811856000000002</v>
      </c>
      <c r="C247" s="213">
        <v>0.90800000000000003</v>
      </c>
      <c r="D247" s="120">
        <v>-1.1855999999998978E-4</v>
      </c>
      <c r="E247" s="49"/>
      <c r="F247" s="20" t="s">
        <v>177</v>
      </c>
      <c r="G247" s="103">
        <v>5.4029180000000003E-2</v>
      </c>
      <c r="H247" s="213">
        <v>5.3999999999999999E-2</v>
      </c>
      <c r="I247" s="120">
        <v>-2.9180000000003647E-5</v>
      </c>
      <c r="J247" s="49"/>
    </row>
    <row r="248" spans="1:10" x14ac:dyDescent="0.35">
      <c r="A248" s="20" t="s">
        <v>146</v>
      </c>
      <c r="B248" s="103">
        <v>9.1404099999999999E-3</v>
      </c>
      <c r="C248" s="213">
        <v>8.9999999999999993E-3</v>
      </c>
      <c r="D248" s="120">
        <v>-1.4041000000000053E-4</v>
      </c>
      <c r="E248" s="49"/>
      <c r="F248" s="20" t="s">
        <v>73</v>
      </c>
      <c r="G248" s="103">
        <v>3.4E-5</v>
      </c>
      <c r="H248" s="213">
        <v>0</v>
      </c>
      <c r="I248" s="120">
        <v>-3.4E-5</v>
      </c>
      <c r="J248" s="49"/>
    </row>
    <row r="249" spans="1:10" x14ac:dyDescent="0.35">
      <c r="A249" s="20" t="s">
        <v>124</v>
      </c>
      <c r="B249" s="103">
        <v>1.1583499999999998E-3</v>
      </c>
      <c r="C249" s="213">
        <v>1E-3</v>
      </c>
      <c r="D249" s="120">
        <v>-1.5834999999999981E-4</v>
      </c>
      <c r="E249" s="49"/>
      <c r="F249" s="20" t="s">
        <v>102</v>
      </c>
      <c r="G249" s="103">
        <v>0.55303422000000002</v>
      </c>
      <c r="H249" s="213">
        <v>0.55300000000000005</v>
      </c>
      <c r="I249" s="120">
        <v>-3.4219999999973716E-5</v>
      </c>
      <c r="J249" s="49"/>
    </row>
    <row r="250" spans="1:10" x14ac:dyDescent="0.35">
      <c r="A250" s="20" t="s">
        <v>227</v>
      </c>
      <c r="B250" s="103">
        <v>1.6877999999999999E-4</v>
      </c>
      <c r="C250" s="213">
        <v>0</v>
      </c>
      <c r="D250" s="120">
        <v>-1.6877999999999999E-4</v>
      </c>
      <c r="E250" s="49"/>
      <c r="F250" s="20" t="s">
        <v>94</v>
      </c>
      <c r="G250" s="103">
        <v>2.7270989399999999</v>
      </c>
      <c r="H250" s="213">
        <v>2.7269999999999999</v>
      </c>
      <c r="I250" s="120">
        <v>-9.8939999999991812E-5</v>
      </c>
      <c r="J250" s="49"/>
    </row>
    <row r="251" spans="1:10" x14ac:dyDescent="0.35">
      <c r="A251" s="20" t="s">
        <v>91</v>
      </c>
      <c r="B251" s="103">
        <v>2.0173819999999999E-2</v>
      </c>
      <c r="C251" s="213">
        <v>0.02</v>
      </c>
      <c r="D251" s="120">
        <v>-1.7381999999999814E-4</v>
      </c>
      <c r="E251" s="49"/>
      <c r="F251" s="20" t="s">
        <v>58</v>
      </c>
      <c r="G251" s="103">
        <v>1.012148E-2</v>
      </c>
      <c r="H251" s="213">
        <v>0.01</v>
      </c>
      <c r="I251" s="120">
        <v>-1.214800000000002E-4</v>
      </c>
      <c r="J251" s="49"/>
    </row>
    <row r="252" spans="1:10" x14ac:dyDescent="0.35">
      <c r="A252" s="20" t="s">
        <v>31</v>
      </c>
      <c r="B252" s="103">
        <v>4.7182970000000005E-2</v>
      </c>
      <c r="C252" s="213">
        <v>4.7E-2</v>
      </c>
      <c r="D252" s="120">
        <v>-1.8297000000000452E-4</v>
      </c>
      <c r="E252" s="49"/>
      <c r="F252" s="20" t="s">
        <v>246</v>
      </c>
      <c r="G252" s="103">
        <v>1.3665000000000001E-4</v>
      </c>
      <c r="H252" s="213">
        <v>0</v>
      </c>
      <c r="I252" s="120">
        <v>-1.3665000000000001E-4</v>
      </c>
      <c r="J252" s="49"/>
    </row>
    <row r="253" spans="1:10" x14ac:dyDescent="0.35">
      <c r="A253" s="20" t="s">
        <v>6</v>
      </c>
      <c r="B253" s="103">
        <v>0.37919268</v>
      </c>
      <c r="C253" s="213">
        <v>0.379</v>
      </c>
      <c r="D253" s="120">
        <v>-1.9268000000000063E-4</v>
      </c>
      <c r="E253" s="49"/>
      <c r="F253" s="20" t="s">
        <v>262</v>
      </c>
      <c r="G253" s="103">
        <v>4.9731657999999994</v>
      </c>
      <c r="H253" s="213">
        <v>4.9729999999999999</v>
      </c>
      <c r="I253" s="120">
        <v>-1.6579999999954964E-4</v>
      </c>
      <c r="J253" s="49"/>
    </row>
    <row r="254" spans="1:10" x14ac:dyDescent="0.35">
      <c r="A254" s="20" t="s">
        <v>45</v>
      </c>
      <c r="B254" s="103">
        <v>1.2412200000000001E-3</v>
      </c>
      <c r="C254" s="213">
        <v>1E-3</v>
      </c>
      <c r="D254" s="120">
        <v>-2.4122000000000011E-4</v>
      </c>
      <c r="E254" s="49"/>
      <c r="F254" s="20" t="s">
        <v>166</v>
      </c>
      <c r="G254" s="103">
        <v>4.6178719999999999E-2</v>
      </c>
      <c r="H254" s="213">
        <v>4.5999999999999999E-2</v>
      </c>
      <c r="I254" s="120">
        <v>-1.7872000000000027E-4</v>
      </c>
      <c r="J254" s="49"/>
    </row>
    <row r="255" spans="1:10" x14ac:dyDescent="0.35">
      <c r="A255" s="20" t="s">
        <v>7</v>
      </c>
      <c r="B255" s="103">
        <v>0.15624362</v>
      </c>
      <c r="C255" s="213">
        <v>0.156</v>
      </c>
      <c r="D255" s="120">
        <v>-2.4361999999999995E-4</v>
      </c>
      <c r="E255" s="49"/>
      <c r="F255" s="20" t="s">
        <v>63</v>
      </c>
      <c r="G255" s="103">
        <v>6.2134799999999995E-3</v>
      </c>
      <c r="H255" s="213">
        <v>6.0000000000000001E-3</v>
      </c>
      <c r="I255" s="120">
        <v>-2.134799999999994E-4</v>
      </c>
      <c r="J255" s="49"/>
    </row>
    <row r="256" spans="1:10" x14ac:dyDescent="0.35">
      <c r="A256" s="20" t="s">
        <v>126</v>
      </c>
      <c r="B256" s="103">
        <v>2.9999999999999997E-4</v>
      </c>
      <c r="C256" s="213">
        <v>0</v>
      </c>
      <c r="D256" s="120">
        <v>-2.9999999999999997E-4</v>
      </c>
      <c r="E256" s="49"/>
      <c r="F256" s="20" t="s">
        <v>118</v>
      </c>
      <c r="G256" s="103">
        <v>0.26525772999999997</v>
      </c>
      <c r="H256" s="213">
        <v>0.26500000000000001</v>
      </c>
      <c r="I256" s="120">
        <v>-2.5772999999995605E-4</v>
      </c>
      <c r="J256" s="49"/>
    </row>
    <row r="257" spans="1:10" x14ac:dyDescent="0.35">
      <c r="A257" s="20" t="s">
        <v>131</v>
      </c>
      <c r="B257" s="103">
        <v>2.9999999999999997E-4</v>
      </c>
      <c r="C257" s="213">
        <v>0</v>
      </c>
      <c r="D257" s="120">
        <v>-2.9999999999999997E-4</v>
      </c>
      <c r="E257" s="49"/>
      <c r="F257" s="20" t="s">
        <v>141</v>
      </c>
      <c r="G257" s="103">
        <v>1.5072740800000002</v>
      </c>
      <c r="H257" s="213">
        <v>1.5069999999999999</v>
      </c>
      <c r="I257" s="120">
        <v>-2.7408000000028743E-4</v>
      </c>
      <c r="J257" s="49"/>
    </row>
    <row r="258" spans="1:10" x14ac:dyDescent="0.35">
      <c r="A258" s="20" t="s">
        <v>204</v>
      </c>
      <c r="B258" s="103">
        <v>0.18235310000000002</v>
      </c>
      <c r="C258" s="213">
        <v>0.182</v>
      </c>
      <c r="D258" s="120">
        <v>-3.5310000000002284E-4</v>
      </c>
      <c r="E258" s="49"/>
      <c r="F258" s="20" t="s">
        <v>228</v>
      </c>
      <c r="G258" s="103">
        <v>11.814275329999999</v>
      </c>
      <c r="H258" s="213">
        <v>11.814</v>
      </c>
      <c r="I258" s="120">
        <v>-2.7532999999912988E-4</v>
      </c>
      <c r="J258" s="49"/>
    </row>
    <row r="259" spans="1:10" x14ac:dyDescent="0.35">
      <c r="A259" s="20" t="s">
        <v>248</v>
      </c>
      <c r="B259" s="103">
        <v>9.3570000000000007E-3</v>
      </c>
      <c r="C259" s="213">
        <v>8.9999999999999993E-3</v>
      </c>
      <c r="D259" s="120">
        <v>-3.5700000000000141E-4</v>
      </c>
      <c r="E259" s="49"/>
      <c r="F259" s="20" t="s">
        <v>48</v>
      </c>
      <c r="G259" s="103">
        <v>0.30729236999999998</v>
      </c>
      <c r="H259" s="213">
        <v>0.307</v>
      </c>
      <c r="I259" s="120">
        <v>-2.9236999999998625E-4</v>
      </c>
      <c r="J259" s="49"/>
    </row>
    <row r="260" spans="1:10" x14ac:dyDescent="0.35">
      <c r="A260" s="20" t="s">
        <v>187</v>
      </c>
      <c r="B260" s="103">
        <v>5.35726E-3</v>
      </c>
      <c r="C260" s="213">
        <v>5.0000000000000001E-3</v>
      </c>
      <c r="D260" s="120">
        <v>-3.5725999999999987E-4</v>
      </c>
      <c r="E260" s="49"/>
      <c r="F260" s="20" t="s">
        <v>178</v>
      </c>
      <c r="G260" s="103">
        <v>3.1301869999999996E-2</v>
      </c>
      <c r="H260" s="213">
        <v>3.1E-2</v>
      </c>
      <c r="I260" s="120">
        <v>-3.0186999999999575E-4</v>
      </c>
      <c r="J260" s="49"/>
    </row>
    <row r="261" spans="1:10" x14ac:dyDescent="0.35">
      <c r="A261" s="20" t="s">
        <v>24</v>
      </c>
      <c r="B261" s="103">
        <v>8.5360020000000009E-2</v>
      </c>
      <c r="C261" s="213">
        <v>8.5000000000000006E-2</v>
      </c>
      <c r="D261" s="120">
        <v>-3.6002000000000256E-4</v>
      </c>
      <c r="E261" s="49"/>
      <c r="F261" s="20" t="s">
        <v>72</v>
      </c>
      <c r="G261" s="103">
        <v>6.3147400000000001E-3</v>
      </c>
      <c r="H261" s="213">
        <v>6.0000000000000001E-3</v>
      </c>
      <c r="I261" s="120">
        <v>-3.1473999999999999E-4</v>
      </c>
      <c r="J261" s="49"/>
    </row>
    <row r="262" spans="1:10" x14ac:dyDescent="0.35">
      <c r="A262" s="20" t="s">
        <v>25</v>
      </c>
      <c r="B262" s="103">
        <v>0.36636318000000001</v>
      </c>
      <c r="C262" s="213">
        <v>0.36599999999999999</v>
      </c>
      <c r="D262" s="120">
        <v>-3.6318000000001849E-4</v>
      </c>
      <c r="E262" s="49"/>
      <c r="F262" s="20" t="s">
        <v>84</v>
      </c>
      <c r="G262" s="103">
        <v>3.9316629999999998E-2</v>
      </c>
      <c r="H262" s="213">
        <v>3.9E-2</v>
      </c>
      <c r="I262" s="120">
        <v>-3.166299999999983E-4</v>
      </c>
      <c r="J262" s="49"/>
    </row>
    <row r="263" spans="1:10" x14ac:dyDescent="0.35">
      <c r="A263" s="20" t="s">
        <v>119</v>
      </c>
      <c r="B263" s="103">
        <v>0.87039723000000002</v>
      </c>
      <c r="C263" s="213">
        <v>0.87</v>
      </c>
      <c r="D263" s="120">
        <v>-3.9723000000002617E-4</v>
      </c>
      <c r="E263" s="49"/>
      <c r="F263" s="20" t="s">
        <v>0</v>
      </c>
      <c r="G263" s="103">
        <v>2.4863229200000001</v>
      </c>
      <c r="H263" s="213">
        <v>2.4860000000000002</v>
      </c>
      <c r="I263" s="120">
        <v>-3.2291999999989329E-4</v>
      </c>
      <c r="J263" s="49"/>
    </row>
    <row r="264" spans="1:10" x14ac:dyDescent="0.35">
      <c r="A264" s="20" t="s">
        <v>95</v>
      </c>
      <c r="B264" s="103">
        <v>0.37740470000000004</v>
      </c>
      <c r="C264" s="213">
        <v>0.377</v>
      </c>
      <c r="D264" s="120">
        <v>-4.0470000000003559E-4</v>
      </c>
      <c r="E264" s="49"/>
      <c r="F264" s="20" t="s">
        <v>112</v>
      </c>
      <c r="G264" s="103">
        <v>3.1133789300000001</v>
      </c>
      <c r="H264" s="213">
        <v>3.113</v>
      </c>
      <c r="I264" s="120">
        <v>-3.7893000000011057E-4</v>
      </c>
      <c r="J264" s="49"/>
    </row>
    <row r="265" spans="1:10" x14ac:dyDescent="0.35">
      <c r="A265" s="20" t="s">
        <v>205</v>
      </c>
      <c r="B265" s="103">
        <v>1.40942294</v>
      </c>
      <c r="C265" s="213">
        <v>1.409</v>
      </c>
      <c r="D265" s="120">
        <v>-4.2293999999998277E-4</v>
      </c>
      <c r="E265" s="49"/>
      <c r="F265" s="20" t="s">
        <v>79</v>
      </c>
      <c r="G265" s="103">
        <v>0.92838734000000001</v>
      </c>
      <c r="H265" s="213">
        <v>0.92800000000000005</v>
      </c>
      <c r="I265" s="120">
        <v>-3.8733999999995827E-4</v>
      </c>
      <c r="J265" s="49"/>
    </row>
    <row r="266" spans="1:10" x14ac:dyDescent="0.35">
      <c r="A266" s="20" t="s">
        <v>109</v>
      </c>
      <c r="B266" s="103">
        <v>19.356463780000002</v>
      </c>
      <c r="C266" s="213">
        <v>19.356000000000002</v>
      </c>
      <c r="D266" s="120">
        <v>-4.6378000000046882E-4</v>
      </c>
      <c r="E266" s="49"/>
      <c r="F266" s="20" t="s">
        <v>78</v>
      </c>
      <c r="G266" s="103">
        <v>1.0416209999999999E-2</v>
      </c>
      <c r="H266" s="213">
        <v>0.01</v>
      </c>
      <c r="I266" s="120">
        <v>-4.1620999999999846E-4</v>
      </c>
      <c r="J266" s="49"/>
    </row>
    <row r="267" spans="1:10" x14ac:dyDescent="0.35">
      <c r="A267" s="20" t="s">
        <v>66</v>
      </c>
      <c r="B267" s="103">
        <v>18.780467210000001</v>
      </c>
      <c r="C267" s="213">
        <v>18.768999999999998</v>
      </c>
      <c r="D267" s="120">
        <v>-1.1467210000002837E-2</v>
      </c>
      <c r="E267" s="49"/>
      <c r="F267" s="20" t="s">
        <v>163</v>
      </c>
      <c r="G267" s="103">
        <v>5.4425830000000001E-2</v>
      </c>
      <c r="H267" s="213">
        <v>5.3999999999999999E-2</v>
      </c>
      <c r="I267" s="120">
        <v>-4.2583000000000204E-4</v>
      </c>
      <c r="J267" s="49"/>
    </row>
    <row r="268" spans="1:10" x14ac:dyDescent="0.35">
      <c r="A268" s="20" t="s">
        <v>158</v>
      </c>
      <c r="B268" s="103">
        <v>0.15323738000000001</v>
      </c>
      <c r="C268" s="213"/>
      <c r="D268" s="120">
        <v>-0.15323738000000001</v>
      </c>
      <c r="E268" s="49"/>
      <c r="F268" s="20" t="s">
        <v>100</v>
      </c>
      <c r="G268" s="103">
        <v>8.4426940000000006E-2</v>
      </c>
      <c r="H268" s="213">
        <v>8.4000000000000005E-2</v>
      </c>
      <c r="I268" s="120">
        <v>-4.2694000000000065E-4</v>
      </c>
      <c r="J268" s="49"/>
    </row>
    <row r="269" spans="1:10" x14ac:dyDescent="0.35">
      <c r="A269" s="20" t="s">
        <v>159</v>
      </c>
      <c r="B269" s="103">
        <v>0.92520504000000003</v>
      </c>
      <c r="C269" s="213">
        <v>0.153</v>
      </c>
      <c r="D269" s="120">
        <v>-0.77220504000000001</v>
      </c>
      <c r="E269" s="49"/>
      <c r="F269" s="20" t="s">
        <v>165</v>
      </c>
      <c r="G269" s="103">
        <v>0.74244398</v>
      </c>
      <c r="H269" s="213">
        <v>0.74199999999999999</v>
      </c>
      <c r="I269" s="120">
        <v>-4.4398000000001048E-4</v>
      </c>
      <c r="J269" s="49"/>
    </row>
    <row r="270" spans="1:10" x14ac:dyDescent="0.35">
      <c r="A270" s="20" t="s">
        <v>154</v>
      </c>
      <c r="B270" s="282">
        <v>1.7594308799999998</v>
      </c>
      <c r="C270" s="283"/>
      <c r="D270" s="120">
        <v>-1.7594308799999998</v>
      </c>
      <c r="E270" s="49"/>
      <c r="F270" s="20" t="s">
        <v>83</v>
      </c>
      <c r="G270" s="103">
        <v>4.4554676500000001</v>
      </c>
      <c r="H270" s="213">
        <v>4.4550000000000001</v>
      </c>
      <c r="I270" s="120">
        <v>-4.6765000000004164E-4</v>
      </c>
      <c r="J270" s="49"/>
    </row>
    <row r="271" spans="1:10" x14ac:dyDescent="0.35">
      <c r="A271" s="20" t="s">
        <v>161</v>
      </c>
      <c r="B271" s="282">
        <v>31.971155929999998</v>
      </c>
      <c r="C271" s="283"/>
      <c r="D271" s="120">
        <v>-31.971155929999998</v>
      </c>
      <c r="E271" s="49"/>
      <c r="F271" s="20" t="s">
        <v>121</v>
      </c>
      <c r="G271" s="103">
        <v>12.91649425</v>
      </c>
      <c r="H271" s="213">
        <v>12.916</v>
      </c>
      <c r="I271" s="120">
        <v>-4.9424999999914121E-4</v>
      </c>
      <c r="J271" s="49"/>
    </row>
    <row r="272" spans="1:10" x14ac:dyDescent="0.35">
      <c r="A272" s="20" t="s">
        <v>156</v>
      </c>
      <c r="B272" s="282">
        <v>89.143372450000001</v>
      </c>
      <c r="C272" s="283"/>
      <c r="D272" s="120">
        <v>-89.143372450000001</v>
      </c>
      <c r="E272" s="49"/>
      <c r="F272" s="20" t="s">
        <v>126</v>
      </c>
      <c r="G272" s="103">
        <v>0.52699176000000003</v>
      </c>
      <c r="H272" s="213">
        <v>0.52600000000000002</v>
      </c>
      <c r="I272" s="120">
        <v>-9.9176000000000819E-4</v>
      </c>
      <c r="J272" s="49"/>
    </row>
    <row r="273" spans="1:10" x14ac:dyDescent="0.35">
      <c r="A273" s="191" t="s">
        <v>162</v>
      </c>
      <c r="B273" s="282">
        <v>470.31460536000003</v>
      </c>
      <c r="C273" s="283">
        <v>31.971</v>
      </c>
      <c r="D273" s="120">
        <v>-438.34360536000003</v>
      </c>
      <c r="E273" s="49"/>
      <c r="F273" s="20" t="s">
        <v>193</v>
      </c>
      <c r="G273" s="103">
        <v>0.43227473999999999</v>
      </c>
      <c r="H273" s="213">
        <v>0.42899999999999999</v>
      </c>
      <c r="I273" s="121">
        <v>-3.2747399999999982E-3</v>
      </c>
      <c r="J273" s="49"/>
    </row>
    <row r="274" spans="1:10" x14ac:dyDescent="0.35">
      <c r="A274" s="18" t="s">
        <v>264</v>
      </c>
      <c r="B274" s="215">
        <f>SUM(B11:B273)</f>
        <v>7017.4572880100013</v>
      </c>
      <c r="C274" s="215">
        <f>SUM(C11:C273)</f>
        <v>7798.5080000000025</v>
      </c>
      <c r="D274" s="4">
        <f t="shared" ref="D274" si="0">C274-B274</f>
        <v>781.05071199000122</v>
      </c>
      <c r="E274" s="49"/>
      <c r="F274" s="18" t="s">
        <v>293</v>
      </c>
      <c r="G274" s="216">
        <f>SUM(G11:G273)</f>
        <v>9966.0884689599952</v>
      </c>
      <c r="H274" s="122">
        <f>SUM(H11:H273)</f>
        <v>10780.097000000012</v>
      </c>
      <c r="I274" s="8">
        <f t="shared" ref="I274" si="1">H274-G274</f>
        <v>814.00853104001726</v>
      </c>
      <c r="J274" s="49"/>
    </row>
    <row r="275" spans="1:10" x14ac:dyDescent="0.35">
      <c r="G275" s="49"/>
    </row>
  </sheetData>
  <sortState xmlns:xlrd2="http://schemas.microsoft.com/office/spreadsheetml/2017/richdata2" ref="G4:J267">
    <sortCondition descending="1" ref="J4:J267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24"/>
  <sheetViews>
    <sheetView zoomScaleNormal="100" workbookViewId="0">
      <selection activeCell="B1" sqref="B1"/>
    </sheetView>
  </sheetViews>
  <sheetFormatPr defaultColWidth="9.1796875" defaultRowHeight="15.5" x14ac:dyDescent="0.35"/>
  <cols>
    <col min="1" max="1" width="82.81640625" style="1" customWidth="1"/>
    <col min="2" max="2" width="7.36328125" style="1" customWidth="1"/>
    <col min="3" max="3" width="9.36328125" style="1" bestFit="1" customWidth="1"/>
    <col min="4" max="5" width="7.36328125" style="1" customWidth="1"/>
    <col min="6" max="6" width="12" style="1" bestFit="1" customWidth="1"/>
    <col min="7" max="8" width="7.36328125" style="1" customWidth="1"/>
    <col min="9" max="9" width="18.26953125" style="1" bestFit="1" customWidth="1"/>
    <col min="10" max="16384" width="9.1796875" style="1"/>
  </cols>
  <sheetData>
    <row r="1" spans="1:12" x14ac:dyDescent="0.35">
      <c r="A1" s="33" t="s">
        <v>555</v>
      </c>
      <c r="K1" s="296" t="s">
        <v>317</v>
      </c>
      <c r="L1" s="296"/>
    </row>
    <row r="2" spans="1:12" x14ac:dyDescent="0.35">
      <c r="A2" s="252" t="s">
        <v>327</v>
      </c>
      <c r="B2" s="252" t="s">
        <v>324</v>
      </c>
      <c r="C2" s="252" t="s">
        <v>321</v>
      </c>
      <c r="D2" s="252" t="s">
        <v>320</v>
      </c>
      <c r="E2" s="252" t="s">
        <v>323</v>
      </c>
      <c r="F2" s="252" t="s">
        <v>319</v>
      </c>
      <c r="G2" s="252" t="s">
        <v>325</v>
      </c>
      <c r="H2" s="252" t="s">
        <v>326</v>
      </c>
      <c r="I2" s="252" t="s">
        <v>322</v>
      </c>
    </row>
    <row r="3" spans="1:12" x14ac:dyDescent="0.35">
      <c r="A3" s="102" t="s">
        <v>9</v>
      </c>
      <c r="B3" s="250"/>
      <c r="C3" s="250">
        <v>286.15300000000002</v>
      </c>
      <c r="D3" s="250"/>
      <c r="E3" s="250">
        <v>643.61400000000003</v>
      </c>
      <c r="F3" s="250"/>
      <c r="G3" s="250">
        <v>652.40300000000002</v>
      </c>
      <c r="H3" s="250">
        <v>105.66500000000001</v>
      </c>
      <c r="I3" s="250">
        <v>423.52300000000002</v>
      </c>
    </row>
    <row r="4" spans="1:12" x14ac:dyDescent="0.35">
      <c r="A4" s="102" t="s">
        <v>123</v>
      </c>
      <c r="B4" s="250"/>
      <c r="C4" s="250">
        <v>139.11600000000001</v>
      </c>
      <c r="D4" s="250">
        <v>1.6E-2</v>
      </c>
      <c r="E4" s="250">
        <v>0</v>
      </c>
      <c r="F4" s="250"/>
      <c r="G4" s="250">
        <v>2.1000000000000001E-2</v>
      </c>
      <c r="H4" s="250">
        <v>0.112</v>
      </c>
      <c r="I4" s="250">
        <v>139.13499999999999</v>
      </c>
    </row>
    <row r="5" spans="1:12" x14ac:dyDescent="0.35">
      <c r="A5" s="102" t="s">
        <v>157</v>
      </c>
      <c r="B5" s="250"/>
      <c r="C5" s="250">
        <v>65.400999999999996</v>
      </c>
      <c r="D5" s="250"/>
      <c r="E5" s="250"/>
      <c r="F5" s="250"/>
      <c r="G5" s="250"/>
      <c r="H5" s="250">
        <v>0.44600000000000001</v>
      </c>
      <c r="I5" s="250">
        <v>65.495000000000005</v>
      </c>
    </row>
    <row r="6" spans="1:12" x14ac:dyDescent="0.35">
      <c r="A6" s="102" t="s">
        <v>80</v>
      </c>
      <c r="B6" s="250">
        <v>1.3959999999999999</v>
      </c>
      <c r="C6" s="250">
        <v>62.046999999999997</v>
      </c>
      <c r="D6" s="250">
        <v>7.3970000000000002</v>
      </c>
      <c r="E6" s="250">
        <v>31.475999999999999</v>
      </c>
      <c r="F6" s="250"/>
      <c r="G6" s="250">
        <v>36.826999999999998</v>
      </c>
      <c r="H6" s="250">
        <v>391.226</v>
      </c>
      <c r="I6" s="250">
        <v>64.198999999999998</v>
      </c>
    </row>
    <row r="7" spans="1:12" x14ac:dyDescent="0.35">
      <c r="A7" s="102" t="s">
        <v>2</v>
      </c>
      <c r="B7" s="250"/>
      <c r="C7" s="250">
        <v>56.816000000000003</v>
      </c>
      <c r="D7" s="250">
        <v>7.5389999999999997</v>
      </c>
      <c r="E7" s="250"/>
      <c r="F7" s="250"/>
      <c r="G7" s="250">
        <v>7.5389999999999997</v>
      </c>
      <c r="H7" s="250">
        <v>7.069</v>
      </c>
      <c r="I7" s="250">
        <v>56.835999999999999</v>
      </c>
    </row>
    <row r="8" spans="1:12" x14ac:dyDescent="0.35">
      <c r="A8" s="102" t="s">
        <v>129</v>
      </c>
      <c r="B8" s="250"/>
      <c r="C8" s="250">
        <v>56.66</v>
      </c>
      <c r="D8" s="250"/>
      <c r="E8" s="250">
        <v>1.1439999999999999</v>
      </c>
      <c r="F8" s="250"/>
      <c r="G8" s="250"/>
      <c r="H8" s="250">
        <v>1.236</v>
      </c>
      <c r="I8" s="250">
        <v>56.722999999999999</v>
      </c>
    </row>
    <row r="9" spans="1:12" x14ac:dyDescent="0.35">
      <c r="A9" s="102" t="s">
        <v>62</v>
      </c>
      <c r="B9" s="250"/>
      <c r="C9" s="250">
        <v>54.283000000000001</v>
      </c>
      <c r="D9" s="250"/>
      <c r="E9" s="250"/>
      <c r="F9" s="250"/>
      <c r="G9" s="250"/>
      <c r="H9" s="250"/>
      <c r="I9" s="250">
        <v>54.283000000000001</v>
      </c>
    </row>
    <row r="10" spans="1:12" x14ac:dyDescent="0.35">
      <c r="A10" s="102" t="s">
        <v>108</v>
      </c>
      <c r="B10" s="250"/>
      <c r="C10" s="250">
        <v>30.94</v>
      </c>
      <c r="D10" s="250"/>
      <c r="E10" s="250">
        <v>1E-3</v>
      </c>
      <c r="F10" s="250"/>
      <c r="G10" s="250">
        <v>1E-3</v>
      </c>
      <c r="H10" s="250">
        <v>1.2E-2</v>
      </c>
      <c r="I10" s="250">
        <v>31.053000000000001</v>
      </c>
    </row>
    <row r="11" spans="1:12" x14ac:dyDescent="0.35">
      <c r="A11" s="102" t="s">
        <v>219</v>
      </c>
      <c r="B11" s="250"/>
      <c r="C11" s="250">
        <v>30.234000000000002</v>
      </c>
      <c r="D11" s="250"/>
      <c r="E11" s="250"/>
      <c r="F11" s="250"/>
      <c r="G11" s="250">
        <v>7.0999999999999994E-2</v>
      </c>
      <c r="H11" s="250">
        <v>22.393999999999998</v>
      </c>
      <c r="I11" s="250">
        <v>30.436</v>
      </c>
    </row>
    <row r="12" spans="1:12" x14ac:dyDescent="0.35">
      <c r="A12" s="102" t="s">
        <v>64</v>
      </c>
      <c r="B12" s="250">
        <v>2.1000000000000001E-2</v>
      </c>
      <c r="C12" s="250">
        <v>28.838000000000001</v>
      </c>
      <c r="D12" s="250">
        <v>0</v>
      </c>
      <c r="E12" s="250">
        <v>8.4000000000000005E-2</v>
      </c>
      <c r="F12" s="250"/>
      <c r="G12" s="250">
        <v>0.379</v>
      </c>
      <c r="H12" s="250">
        <v>19.41</v>
      </c>
      <c r="I12" s="250">
        <v>29.044</v>
      </c>
    </row>
    <row r="13" spans="1:12" x14ac:dyDescent="0.35">
      <c r="A13" s="102" t="s">
        <v>26</v>
      </c>
      <c r="B13" s="250"/>
      <c r="C13" s="250">
        <v>25.364999999999998</v>
      </c>
      <c r="D13" s="250"/>
      <c r="E13" s="250"/>
      <c r="F13" s="250"/>
      <c r="G13" s="250"/>
      <c r="H13" s="250">
        <v>11.18</v>
      </c>
      <c r="I13" s="250">
        <v>25.558</v>
      </c>
    </row>
    <row r="14" spans="1:12" x14ac:dyDescent="0.35">
      <c r="A14" s="102" t="s">
        <v>185</v>
      </c>
      <c r="B14" s="250"/>
      <c r="C14" s="250">
        <v>23.943000000000001</v>
      </c>
      <c r="D14" s="250"/>
      <c r="E14" s="250"/>
      <c r="F14" s="250"/>
      <c r="G14" s="250"/>
      <c r="H14" s="250">
        <v>51.13</v>
      </c>
      <c r="I14" s="250">
        <v>24.452999999999999</v>
      </c>
    </row>
    <row r="15" spans="1:12" x14ac:dyDescent="0.35">
      <c r="A15" s="102" t="s">
        <v>37</v>
      </c>
      <c r="B15" s="250">
        <v>2E-3</v>
      </c>
      <c r="C15" s="250">
        <v>17.672999999999998</v>
      </c>
      <c r="D15" s="250"/>
      <c r="E15" s="250">
        <v>3.0000000000000001E-3</v>
      </c>
      <c r="F15" s="250"/>
      <c r="G15" s="250">
        <v>7.0000000000000001E-3</v>
      </c>
      <c r="H15" s="250">
        <v>65.509</v>
      </c>
      <c r="I15" s="250">
        <v>19.187000000000001</v>
      </c>
    </row>
    <row r="16" spans="1:12" x14ac:dyDescent="0.35">
      <c r="A16" s="102" t="s">
        <v>179</v>
      </c>
      <c r="B16" s="250"/>
      <c r="C16" s="250">
        <v>18.734000000000002</v>
      </c>
      <c r="D16" s="250"/>
      <c r="E16" s="250">
        <v>0.1</v>
      </c>
      <c r="F16" s="250"/>
      <c r="G16" s="250">
        <v>0.1</v>
      </c>
      <c r="H16" s="250">
        <v>2.2229999999999999</v>
      </c>
      <c r="I16" s="250">
        <v>19.065000000000001</v>
      </c>
    </row>
    <row r="17" spans="1:9" x14ac:dyDescent="0.35">
      <c r="A17" s="102" t="s">
        <v>176</v>
      </c>
      <c r="B17" s="250"/>
      <c r="C17" s="250">
        <v>18.170000000000002</v>
      </c>
      <c r="D17" s="250">
        <v>7.3999999999999996E-2</v>
      </c>
      <c r="E17" s="250">
        <v>7.5999999999999998E-2</v>
      </c>
      <c r="F17" s="250"/>
      <c r="G17" s="250">
        <v>0.14899999999999999</v>
      </c>
      <c r="H17" s="250">
        <v>3.601</v>
      </c>
      <c r="I17" s="250">
        <v>18.789000000000001</v>
      </c>
    </row>
    <row r="18" spans="1:9" x14ac:dyDescent="0.35">
      <c r="A18" s="102" t="s">
        <v>81</v>
      </c>
      <c r="B18" s="250"/>
      <c r="C18" s="250">
        <v>18.652000000000001</v>
      </c>
      <c r="D18" s="250"/>
      <c r="E18" s="250"/>
      <c r="F18" s="250"/>
      <c r="G18" s="250"/>
      <c r="H18" s="250"/>
      <c r="I18" s="250">
        <v>18.652000000000001</v>
      </c>
    </row>
    <row r="19" spans="1:9" x14ac:dyDescent="0.35">
      <c r="A19" s="102" t="s">
        <v>98</v>
      </c>
      <c r="B19" s="250"/>
      <c r="C19" s="250">
        <v>12.208</v>
      </c>
      <c r="D19" s="250"/>
      <c r="E19" s="250">
        <v>1E-3</v>
      </c>
      <c r="F19" s="250"/>
      <c r="G19" s="250">
        <v>1E-3</v>
      </c>
      <c r="H19" s="250">
        <v>5.0960000000000001</v>
      </c>
      <c r="I19" s="250">
        <v>12.273</v>
      </c>
    </row>
    <row r="20" spans="1:9" x14ac:dyDescent="0.35">
      <c r="A20" s="102" t="s">
        <v>20</v>
      </c>
      <c r="B20" s="250"/>
      <c r="C20" s="250">
        <v>10.387</v>
      </c>
      <c r="D20" s="250"/>
      <c r="E20" s="250"/>
      <c r="F20" s="250"/>
      <c r="G20" s="250">
        <v>0.316</v>
      </c>
      <c r="H20" s="250">
        <v>26.940999999999999</v>
      </c>
      <c r="I20" s="250">
        <v>10.416</v>
      </c>
    </row>
    <row r="21" spans="1:9" x14ac:dyDescent="0.35">
      <c r="A21" s="102" t="s">
        <v>218</v>
      </c>
      <c r="B21" s="250"/>
      <c r="C21" s="250">
        <v>9.6859999999999999</v>
      </c>
      <c r="D21" s="250"/>
      <c r="E21" s="250"/>
      <c r="F21" s="250"/>
      <c r="G21" s="250"/>
      <c r="H21" s="250">
        <v>0.14000000000000001</v>
      </c>
      <c r="I21" s="250">
        <v>9.6859999999999999</v>
      </c>
    </row>
    <row r="22" spans="1:9" x14ac:dyDescent="0.35">
      <c r="A22" s="102" t="s">
        <v>220</v>
      </c>
      <c r="B22" s="250"/>
      <c r="C22" s="250">
        <v>8.1829999999999998</v>
      </c>
      <c r="D22" s="250"/>
      <c r="E22" s="250"/>
      <c r="F22" s="250"/>
      <c r="G22" s="250"/>
      <c r="H22" s="250"/>
      <c r="I22" s="250">
        <v>8.1829999999999998</v>
      </c>
    </row>
    <row r="23" spans="1:9" x14ac:dyDescent="0.35">
      <c r="A23" s="102" t="s">
        <v>216</v>
      </c>
      <c r="B23" s="250"/>
      <c r="C23" s="250">
        <v>6.7880000000000003</v>
      </c>
      <c r="D23" s="250"/>
      <c r="E23" s="250"/>
      <c r="F23" s="250"/>
      <c r="G23" s="250"/>
      <c r="H23" s="250">
        <v>52.762</v>
      </c>
      <c r="I23" s="250">
        <v>6.8849999999999998</v>
      </c>
    </row>
    <row r="24" spans="1:9" x14ac:dyDescent="0.35">
      <c r="A24" s="102" t="s">
        <v>160</v>
      </c>
      <c r="B24" s="250"/>
      <c r="C24" s="250">
        <v>6.4690000000000003</v>
      </c>
      <c r="D24" s="250">
        <v>3.0000000000000001E-3</v>
      </c>
      <c r="E24" s="250">
        <v>8.9999999999999993E-3</v>
      </c>
      <c r="F24" s="250"/>
      <c r="G24" s="250">
        <v>4.0000000000000001E-3</v>
      </c>
      <c r="H24" s="250">
        <v>4.1000000000000002E-2</v>
      </c>
      <c r="I24" s="250">
        <v>6.6189999999999998</v>
      </c>
    </row>
    <row r="25" spans="1:9" x14ac:dyDescent="0.35">
      <c r="A25" s="102" t="s">
        <v>230</v>
      </c>
      <c r="B25" s="250"/>
      <c r="C25" s="250">
        <v>1.077</v>
      </c>
      <c r="D25" s="250">
        <v>2.9000000000000001E-2</v>
      </c>
      <c r="E25" s="250"/>
      <c r="F25" s="250"/>
      <c r="G25" s="250">
        <v>2.9000000000000001E-2</v>
      </c>
      <c r="H25" s="250">
        <v>0.21199999999999999</v>
      </c>
      <c r="I25" s="250">
        <v>6.1120000000000001</v>
      </c>
    </row>
    <row r="26" spans="1:9" x14ac:dyDescent="0.35">
      <c r="A26" s="102" t="s">
        <v>105</v>
      </c>
      <c r="B26" s="250">
        <v>5.6000000000000001E-2</v>
      </c>
      <c r="C26" s="250">
        <v>1.0409999999999999</v>
      </c>
      <c r="D26" s="250"/>
      <c r="E26" s="250">
        <v>2.9000000000000001E-2</v>
      </c>
      <c r="F26" s="250"/>
      <c r="G26" s="250">
        <v>1.0999999999999999E-2</v>
      </c>
      <c r="H26" s="250">
        <v>1.002</v>
      </c>
      <c r="I26" s="250">
        <v>3.84</v>
      </c>
    </row>
    <row r="27" spans="1:9" x14ac:dyDescent="0.35">
      <c r="A27" s="102" t="s">
        <v>201</v>
      </c>
      <c r="B27" s="250"/>
      <c r="C27" s="250">
        <v>3.5779999999999998</v>
      </c>
      <c r="D27" s="250"/>
      <c r="E27" s="250">
        <v>1.7999999999999999E-2</v>
      </c>
      <c r="F27" s="250"/>
      <c r="G27" s="250">
        <v>1.7999999999999999E-2</v>
      </c>
      <c r="H27" s="250">
        <v>0.25</v>
      </c>
      <c r="I27" s="250">
        <v>3.6480000000000001</v>
      </c>
    </row>
    <row r="28" spans="1:9" x14ac:dyDescent="0.35">
      <c r="A28" s="102" t="s">
        <v>190</v>
      </c>
      <c r="B28" s="250"/>
      <c r="C28" s="250">
        <v>1.373</v>
      </c>
      <c r="D28" s="250"/>
      <c r="E28" s="250">
        <v>0.42799999999999999</v>
      </c>
      <c r="F28" s="250"/>
      <c r="G28" s="250">
        <v>0.432</v>
      </c>
      <c r="H28" s="250">
        <v>0.65500000000000003</v>
      </c>
      <c r="I28" s="250">
        <v>2.9159999999999999</v>
      </c>
    </row>
    <row r="29" spans="1:9" x14ac:dyDescent="0.35">
      <c r="A29" s="102" t="s">
        <v>198</v>
      </c>
      <c r="B29" s="250"/>
      <c r="C29" s="250">
        <v>2.8519999999999999</v>
      </c>
      <c r="D29" s="250"/>
      <c r="E29" s="250"/>
      <c r="F29" s="250"/>
      <c r="G29" s="250"/>
      <c r="H29" s="250">
        <v>0.47199999999999998</v>
      </c>
      <c r="I29" s="250">
        <v>2.9049999999999998</v>
      </c>
    </row>
    <row r="30" spans="1:9" x14ac:dyDescent="0.35">
      <c r="A30" s="102" t="s">
        <v>114</v>
      </c>
      <c r="B30" s="250"/>
      <c r="C30" s="250">
        <v>2.7229999999999999</v>
      </c>
      <c r="D30" s="250"/>
      <c r="E30" s="250"/>
      <c r="F30" s="250"/>
      <c r="G30" s="250"/>
      <c r="H30" s="250">
        <v>0.17299999999999999</v>
      </c>
      <c r="I30" s="250">
        <v>2.7650000000000001</v>
      </c>
    </row>
    <row r="31" spans="1:9" x14ac:dyDescent="0.35">
      <c r="A31" s="102" t="s">
        <v>104</v>
      </c>
      <c r="B31" s="250">
        <v>7.0000000000000001E-3</v>
      </c>
      <c r="C31" s="250">
        <v>0.36599999999999999</v>
      </c>
      <c r="D31" s="250">
        <v>0</v>
      </c>
      <c r="E31" s="250"/>
      <c r="F31" s="250"/>
      <c r="G31" s="250">
        <v>0</v>
      </c>
      <c r="H31" s="250">
        <v>2.5470000000000002</v>
      </c>
      <c r="I31" s="250">
        <v>2.7109999999999999</v>
      </c>
    </row>
    <row r="32" spans="1:9" x14ac:dyDescent="0.35">
      <c r="A32" s="102" t="s">
        <v>0</v>
      </c>
      <c r="B32" s="250"/>
      <c r="C32" s="250"/>
      <c r="D32" s="250"/>
      <c r="E32" s="250"/>
      <c r="F32" s="250"/>
      <c r="G32" s="250"/>
      <c r="H32" s="250">
        <v>104.26900000000001</v>
      </c>
      <c r="I32" s="250">
        <v>2.6469999999999998</v>
      </c>
    </row>
    <row r="33" spans="1:9" x14ac:dyDescent="0.35">
      <c r="A33" s="102" t="s">
        <v>112</v>
      </c>
      <c r="B33" s="250"/>
      <c r="C33" s="250">
        <v>2.2949999999999999</v>
      </c>
      <c r="D33" s="250"/>
      <c r="E33" s="250"/>
      <c r="F33" s="250"/>
      <c r="G33" s="250"/>
      <c r="H33" s="250"/>
      <c r="I33" s="250">
        <v>2.2949999999999999</v>
      </c>
    </row>
    <row r="34" spans="1:9" x14ac:dyDescent="0.35">
      <c r="A34" s="102" t="s">
        <v>223</v>
      </c>
      <c r="B34" s="250"/>
      <c r="C34" s="250">
        <v>1.998</v>
      </c>
      <c r="D34" s="250"/>
      <c r="E34" s="250"/>
      <c r="F34" s="250"/>
      <c r="G34" s="250"/>
      <c r="H34" s="250">
        <v>1.5089999999999999</v>
      </c>
      <c r="I34" s="250">
        <v>2.1139999999999999</v>
      </c>
    </row>
    <row r="35" spans="1:9" x14ac:dyDescent="0.35">
      <c r="A35" s="102" t="s">
        <v>217</v>
      </c>
      <c r="B35" s="250"/>
      <c r="C35" s="250">
        <v>1.756</v>
      </c>
      <c r="D35" s="250"/>
      <c r="E35" s="250">
        <v>0.03</v>
      </c>
      <c r="F35" s="250"/>
      <c r="G35" s="250">
        <v>0.13800000000000001</v>
      </c>
      <c r="H35" s="250">
        <v>0.79200000000000004</v>
      </c>
      <c r="I35" s="250">
        <v>1.927</v>
      </c>
    </row>
    <row r="36" spans="1:9" x14ac:dyDescent="0.35">
      <c r="A36" s="102" t="s">
        <v>215</v>
      </c>
      <c r="B36" s="250"/>
      <c r="C36" s="250">
        <v>0.314</v>
      </c>
      <c r="D36" s="250"/>
      <c r="E36" s="250"/>
      <c r="F36" s="250"/>
      <c r="G36" s="250"/>
      <c r="H36" s="250">
        <v>0.104</v>
      </c>
      <c r="I36" s="250">
        <v>1.601</v>
      </c>
    </row>
    <row r="37" spans="1:9" x14ac:dyDescent="0.35">
      <c r="A37" s="102" t="s">
        <v>106</v>
      </c>
      <c r="B37" s="250"/>
      <c r="C37" s="250">
        <v>1.5189999999999999</v>
      </c>
      <c r="D37" s="250"/>
      <c r="E37" s="250">
        <v>0.36499999999999999</v>
      </c>
      <c r="F37" s="250"/>
      <c r="G37" s="250">
        <v>0.36799999999999999</v>
      </c>
      <c r="H37" s="250">
        <v>1.492</v>
      </c>
      <c r="I37" s="250">
        <v>1.5189999999999999</v>
      </c>
    </row>
    <row r="38" spans="1:9" x14ac:dyDescent="0.35">
      <c r="A38" s="102" t="s">
        <v>33</v>
      </c>
      <c r="B38" s="250">
        <v>6.4630000000000001</v>
      </c>
      <c r="C38" s="250">
        <v>1.323</v>
      </c>
      <c r="D38" s="250"/>
      <c r="E38" s="250">
        <v>0</v>
      </c>
      <c r="F38" s="250"/>
      <c r="G38" s="250">
        <v>3.1259999999999999</v>
      </c>
      <c r="H38" s="250">
        <v>10.488</v>
      </c>
      <c r="I38" s="250">
        <v>1.379</v>
      </c>
    </row>
    <row r="39" spans="1:9" x14ac:dyDescent="0.35">
      <c r="A39" s="102" t="s">
        <v>155</v>
      </c>
      <c r="B39" s="250">
        <v>0.109</v>
      </c>
      <c r="C39" s="250">
        <v>1.2509999999999999</v>
      </c>
      <c r="D39" s="250"/>
      <c r="E39" s="250"/>
      <c r="F39" s="250"/>
      <c r="G39" s="250"/>
      <c r="H39" s="250"/>
      <c r="I39" s="250">
        <v>1.3080000000000001</v>
      </c>
    </row>
    <row r="40" spans="1:9" x14ac:dyDescent="0.35">
      <c r="A40" s="102" t="s">
        <v>197</v>
      </c>
      <c r="B40" s="250"/>
      <c r="C40" s="250">
        <v>1.0349999999999999</v>
      </c>
      <c r="D40" s="250"/>
      <c r="E40" s="250">
        <v>1.258</v>
      </c>
      <c r="F40" s="250"/>
      <c r="G40" s="250">
        <v>1.258</v>
      </c>
      <c r="H40" s="250">
        <v>0.25700000000000001</v>
      </c>
      <c r="I40" s="250">
        <v>1.306</v>
      </c>
    </row>
    <row r="41" spans="1:9" x14ac:dyDescent="0.35">
      <c r="A41" s="102" t="s">
        <v>10</v>
      </c>
      <c r="B41" s="250"/>
      <c r="C41" s="250">
        <v>1.2889999999999999</v>
      </c>
      <c r="D41" s="250"/>
      <c r="E41" s="250"/>
      <c r="F41" s="250"/>
      <c r="G41" s="250"/>
      <c r="H41" s="250">
        <v>4.431</v>
      </c>
      <c r="I41" s="250">
        <v>1.2889999999999999</v>
      </c>
    </row>
    <row r="42" spans="1:9" x14ac:dyDescent="0.35">
      <c r="A42" s="102" t="s">
        <v>143</v>
      </c>
      <c r="B42" s="250"/>
      <c r="C42" s="250">
        <v>0.86499999999999999</v>
      </c>
      <c r="D42" s="250">
        <v>4.5999999999999999E-2</v>
      </c>
      <c r="E42" s="250">
        <v>0</v>
      </c>
      <c r="F42" s="250"/>
      <c r="G42" s="250">
        <v>4.7E-2</v>
      </c>
      <c r="H42" s="250">
        <v>0.21299999999999999</v>
      </c>
      <c r="I42" s="250">
        <v>1.145</v>
      </c>
    </row>
    <row r="43" spans="1:9" x14ac:dyDescent="0.35">
      <c r="A43" s="102" t="s">
        <v>195</v>
      </c>
      <c r="B43" s="250"/>
      <c r="C43" s="250">
        <v>0.501</v>
      </c>
      <c r="D43" s="250">
        <v>0.124</v>
      </c>
      <c r="E43" s="250">
        <v>0.13400000000000001</v>
      </c>
      <c r="F43" s="250"/>
      <c r="G43" s="250">
        <v>0.25800000000000001</v>
      </c>
      <c r="H43" s="250">
        <v>0.89900000000000002</v>
      </c>
      <c r="I43" s="250">
        <v>1.1100000000000001</v>
      </c>
    </row>
    <row r="44" spans="1:9" x14ac:dyDescent="0.35">
      <c r="A44" s="102" t="s">
        <v>1</v>
      </c>
      <c r="B44" s="250">
        <v>0.86299999999999999</v>
      </c>
      <c r="C44" s="250">
        <v>1.1020000000000001</v>
      </c>
      <c r="D44" s="250"/>
      <c r="E44" s="250">
        <v>40.387</v>
      </c>
      <c r="F44" s="250"/>
      <c r="G44" s="250">
        <v>38.710999999999999</v>
      </c>
      <c r="H44" s="250">
        <v>1.6519999999999999</v>
      </c>
      <c r="I44" s="250">
        <v>1.1060000000000001</v>
      </c>
    </row>
    <row r="45" spans="1:9" x14ac:dyDescent="0.35">
      <c r="A45" s="102" t="s">
        <v>5</v>
      </c>
      <c r="B45" s="250"/>
      <c r="C45" s="250">
        <v>0.437</v>
      </c>
      <c r="D45" s="250"/>
      <c r="E45" s="250"/>
      <c r="F45" s="250"/>
      <c r="G45" s="250"/>
      <c r="H45" s="250">
        <v>0</v>
      </c>
      <c r="I45" s="250">
        <v>1.056</v>
      </c>
    </row>
    <row r="46" spans="1:9" x14ac:dyDescent="0.35">
      <c r="A46" s="102" t="s">
        <v>212</v>
      </c>
      <c r="B46" s="250"/>
      <c r="C46" s="250">
        <v>0.84399999999999997</v>
      </c>
      <c r="D46" s="250"/>
      <c r="E46" s="250"/>
      <c r="F46" s="250"/>
      <c r="G46" s="250">
        <v>2E-3</v>
      </c>
      <c r="H46" s="250">
        <v>1.101</v>
      </c>
      <c r="I46" s="250">
        <v>0.92</v>
      </c>
    </row>
    <row r="47" spans="1:9" x14ac:dyDescent="0.35">
      <c r="A47" s="102" t="s">
        <v>120</v>
      </c>
      <c r="B47" s="250"/>
      <c r="C47" s="250">
        <v>0.86299999999999999</v>
      </c>
      <c r="D47" s="250">
        <v>0</v>
      </c>
      <c r="E47" s="250"/>
      <c r="F47" s="250"/>
      <c r="G47" s="250">
        <v>0</v>
      </c>
      <c r="H47" s="250">
        <v>4.0000000000000001E-3</v>
      </c>
      <c r="I47" s="250">
        <v>0.90900000000000003</v>
      </c>
    </row>
    <row r="48" spans="1:9" x14ac:dyDescent="0.35">
      <c r="A48" s="102" t="s">
        <v>254</v>
      </c>
      <c r="B48" s="250">
        <v>0.99</v>
      </c>
      <c r="C48" s="250">
        <v>0.55000000000000004</v>
      </c>
      <c r="D48" s="250">
        <v>0.40400000000000003</v>
      </c>
      <c r="E48" s="250">
        <v>4.3860000000000001</v>
      </c>
      <c r="F48" s="250">
        <v>0.65</v>
      </c>
      <c r="G48" s="250">
        <v>8.8460000000000001</v>
      </c>
      <c r="H48" s="250">
        <v>0.74399999999999999</v>
      </c>
      <c r="I48" s="250">
        <v>0.875</v>
      </c>
    </row>
    <row r="49" spans="1:9" x14ac:dyDescent="0.35">
      <c r="A49" s="102" t="s">
        <v>116</v>
      </c>
      <c r="B49" s="250"/>
      <c r="C49" s="250"/>
      <c r="D49" s="250"/>
      <c r="E49" s="250">
        <v>5.0000000000000001E-3</v>
      </c>
      <c r="F49" s="250"/>
      <c r="G49" s="250">
        <v>5.0000000000000001E-3</v>
      </c>
      <c r="H49" s="250">
        <v>5.0000000000000001E-3</v>
      </c>
      <c r="I49" s="250">
        <v>0.872</v>
      </c>
    </row>
    <row r="50" spans="1:9" x14ac:dyDescent="0.35">
      <c r="A50" s="102" t="s">
        <v>27</v>
      </c>
      <c r="B50" s="250"/>
      <c r="C50" s="250">
        <v>0.83699999999999997</v>
      </c>
      <c r="D50" s="250"/>
      <c r="E50" s="250"/>
      <c r="F50" s="250"/>
      <c r="G50" s="250"/>
      <c r="H50" s="250"/>
      <c r="I50" s="250">
        <v>0.83899999999999997</v>
      </c>
    </row>
    <row r="51" spans="1:9" x14ac:dyDescent="0.35">
      <c r="A51" s="102" t="s">
        <v>169</v>
      </c>
      <c r="B51" s="250"/>
      <c r="C51" s="250">
        <v>0.70599999999999996</v>
      </c>
      <c r="D51" s="250"/>
      <c r="E51" s="250"/>
      <c r="F51" s="250"/>
      <c r="G51" s="250"/>
      <c r="H51" s="250">
        <v>3.8530000000000002</v>
      </c>
      <c r="I51" s="250">
        <v>0.82399999999999995</v>
      </c>
    </row>
    <row r="52" spans="1:9" x14ac:dyDescent="0.35">
      <c r="A52" s="102" t="s">
        <v>221</v>
      </c>
      <c r="B52" s="250"/>
      <c r="C52" s="250">
        <v>0.44700000000000001</v>
      </c>
      <c r="D52" s="250"/>
      <c r="E52" s="250">
        <v>3.0000000000000001E-3</v>
      </c>
      <c r="F52" s="250"/>
      <c r="G52" s="250">
        <v>3.0000000000000001E-3</v>
      </c>
      <c r="H52" s="250">
        <v>1.9319999999999999</v>
      </c>
      <c r="I52" s="250">
        <v>0.80400000000000005</v>
      </c>
    </row>
    <row r="53" spans="1:9" x14ac:dyDescent="0.35">
      <c r="A53" s="102" t="s">
        <v>36</v>
      </c>
      <c r="B53" s="250">
        <v>1.4999999999999999E-2</v>
      </c>
      <c r="C53" s="250">
        <v>0.72799999999999998</v>
      </c>
      <c r="D53" s="250"/>
      <c r="E53" s="250">
        <v>1.0999999999999999E-2</v>
      </c>
      <c r="F53" s="250"/>
      <c r="G53" s="250">
        <v>1.0999999999999999E-2</v>
      </c>
      <c r="H53" s="250">
        <v>4.4999999999999998E-2</v>
      </c>
      <c r="I53" s="250">
        <v>0.77900000000000003</v>
      </c>
    </row>
    <row r="54" spans="1:9" x14ac:dyDescent="0.35">
      <c r="A54" s="102" t="s">
        <v>257</v>
      </c>
      <c r="B54" s="250"/>
      <c r="C54" s="250">
        <v>1.7000000000000001E-2</v>
      </c>
      <c r="D54" s="250">
        <v>4.0000000000000001E-3</v>
      </c>
      <c r="E54" s="250">
        <v>7.0000000000000001E-3</v>
      </c>
      <c r="F54" s="250"/>
      <c r="G54" s="250">
        <v>1.0999999999999999E-2</v>
      </c>
      <c r="H54" s="250">
        <v>4.3999999999999997E-2</v>
      </c>
      <c r="I54" s="250">
        <v>0.76900000000000002</v>
      </c>
    </row>
    <row r="55" spans="1:9" x14ac:dyDescent="0.35">
      <c r="A55" s="102" t="s">
        <v>210</v>
      </c>
      <c r="B55" s="250"/>
      <c r="C55" s="250">
        <v>0.623</v>
      </c>
      <c r="D55" s="250">
        <v>1E-3</v>
      </c>
      <c r="E55" s="250">
        <v>0.186</v>
      </c>
      <c r="F55" s="250"/>
      <c r="G55" s="250">
        <v>0.29399999999999998</v>
      </c>
      <c r="H55" s="250">
        <v>0.38900000000000001</v>
      </c>
      <c r="I55" s="250">
        <v>0.749</v>
      </c>
    </row>
    <row r="56" spans="1:9" x14ac:dyDescent="0.35">
      <c r="A56" s="102" t="s">
        <v>133</v>
      </c>
      <c r="B56" s="250"/>
      <c r="C56" s="250"/>
      <c r="D56" s="250">
        <v>0</v>
      </c>
      <c r="E56" s="250">
        <v>5.3999999999999999E-2</v>
      </c>
      <c r="F56" s="250"/>
      <c r="G56" s="250">
        <v>7.9000000000000001E-2</v>
      </c>
      <c r="H56" s="250">
        <v>3.2770000000000001</v>
      </c>
      <c r="I56" s="250">
        <v>0.69099999999999995</v>
      </c>
    </row>
    <row r="57" spans="1:9" x14ac:dyDescent="0.35">
      <c r="A57" s="102" t="s">
        <v>196</v>
      </c>
      <c r="B57" s="250"/>
      <c r="C57" s="250">
        <v>7.3999999999999996E-2</v>
      </c>
      <c r="D57" s="250"/>
      <c r="E57" s="250">
        <v>0.192</v>
      </c>
      <c r="F57" s="250"/>
      <c r="G57" s="250">
        <v>0.29699999999999999</v>
      </c>
      <c r="H57" s="250">
        <v>0.66100000000000003</v>
      </c>
      <c r="I57" s="250">
        <v>0.67700000000000005</v>
      </c>
    </row>
    <row r="58" spans="1:9" x14ac:dyDescent="0.35">
      <c r="A58" s="102" t="s">
        <v>213</v>
      </c>
      <c r="B58" s="250"/>
      <c r="C58" s="250">
        <v>1E-3</v>
      </c>
      <c r="D58" s="250"/>
      <c r="E58" s="250">
        <v>6.0000000000000001E-3</v>
      </c>
      <c r="F58" s="250"/>
      <c r="G58" s="250">
        <v>6.0000000000000001E-3</v>
      </c>
      <c r="H58" s="250">
        <v>0.111</v>
      </c>
      <c r="I58" s="250">
        <v>0.61899999999999999</v>
      </c>
    </row>
    <row r="59" spans="1:9" x14ac:dyDescent="0.35">
      <c r="A59" s="102" t="s">
        <v>147</v>
      </c>
      <c r="B59" s="250"/>
      <c r="C59" s="250">
        <v>0.50900000000000001</v>
      </c>
      <c r="D59" s="250">
        <v>1E-3</v>
      </c>
      <c r="E59" s="250">
        <v>4.9000000000000002E-2</v>
      </c>
      <c r="F59" s="250"/>
      <c r="G59" s="250">
        <v>0.05</v>
      </c>
      <c r="H59" s="250">
        <v>0.65600000000000003</v>
      </c>
      <c r="I59" s="250">
        <v>0.60599999999999998</v>
      </c>
    </row>
    <row r="60" spans="1:9" x14ac:dyDescent="0.35">
      <c r="A60" s="102" t="s">
        <v>251</v>
      </c>
      <c r="B60" s="250">
        <v>0</v>
      </c>
      <c r="C60" s="250">
        <v>3.0000000000000001E-3</v>
      </c>
      <c r="D60" s="250">
        <v>2.3E-2</v>
      </c>
      <c r="E60" s="250">
        <v>6.0000000000000001E-3</v>
      </c>
      <c r="F60" s="250"/>
      <c r="G60" s="250">
        <v>2.7E-2</v>
      </c>
      <c r="H60" s="250">
        <v>7.5609999999999999</v>
      </c>
      <c r="I60" s="250">
        <v>0.59299999999999997</v>
      </c>
    </row>
    <row r="61" spans="1:9" x14ac:dyDescent="0.35">
      <c r="A61" s="102" t="s">
        <v>4</v>
      </c>
      <c r="B61" s="250"/>
      <c r="C61" s="250">
        <v>0.58899999999999997</v>
      </c>
      <c r="D61" s="250"/>
      <c r="E61" s="250"/>
      <c r="F61" s="250"/>
      <c r="G61" s="250"/>
      <c r="H61" s="250">
        <v>1.3580000000000001</v>
      </c>
      <c r="I61" s="250">
        <v>0.59</v>
      </c>
    </row>
    <row r="62" spans="1:9" x14ac:dyDescent="0.35">
      <c r="A62" s="102" t="s">
        <v>207</v>
      </c>
      <c r="B62" s="250"/>
      <c r="C62" s="250">
        <v>0.20300000000000001</v>
      </c>
      <c r="D62" s="250"/>
      <c r="E62" s="250"/>
      <c r="F62" s="250"/>
      <c r="G62" s="250">
        <v>8.2000000000000003E-2</v>
      </c>
      <c r="H62" s="250">
        <v>4.7E-2</v>
      </c>
      <c r="I62" s="250">
        <v>0.57299999999999995</v>
      </c>
    </row>
    <row r="63" spans="1:9" x14ac:dyDescent="0.35">
      <c r="A63" s="102" t="s">
        <v>75</v>
      </c>
      <c r="B63" s="250"/>
      <c r="C63" s="250"/>
      <c r="D63" s="250"/>
      <c r="E63" s="250">
        <v>4.1630000000000003</v>
      </c>
      <c r="F63" s="250"/>
      <c r="G63" s="250">
        <v>4.2030000000000003</v>
      </c>
      <c r="H63" s="250">
        <v>7.8E-2</v>
      </c>
      <c r="I63" s="250">
        <v>0.56499999999999995</v>
      </c>
    </row>
    <row r="64" spans="1:9" x14ac:dyDescent="0.35">
      <c r="A64" s="102" t="s">
        <v>175</v>
      </c>
      <c r="B64" s="250"/>
      <c r="C64" s="250">
        <v>9.4E-2</v>
      </c>
      <c r="D64" s="250"/>
      <c r="E64" s="250">
        <v>8.0000000000000002E-3</v>
      </c>
      <c r="F64" s="250"/>
      <c r="G64" s="250"/>
      <c r="H64" s="250">
        <v>0.34100000000000003</v>
      </c>
      <c r="I64" s="250">
        <v>0.56499999999999995</v>
      </c>
    </row>
    <row r="65" spans="1:9" x14ac:dyDescent="0.35">
      <c r="A65" s="102" t="s">
        <v>184</v>
      </c>
      <c r="B65" s="250"/>
      <c r="C65" s="250">
        <v>0.158</v>
      </c>
      <c r="D65" s="250"/>
      <c r="E65" s="250"/>
      <c r="F65" s="250"/>
      <c r="G65" s="250"/>
      <c r="H65" s="250"/>
      <c r="I65" s="250">
        <v>0.51500000000000001</v>
      </c>
    </row>
    <row r="66" spans="1:9" x14ac:dyDescent="0.35">
      <c r="A66" s="102" t="s">
        <v>243</v>
      </c>
      <c r="B66" s="250"/>
      <c r="C66" s="250">
        <v>0.47899999999999998</v>
      </c>
      <c r="D66" s="250">
        <v>0.112</v>
      </c>
      <c r="E66" s="250">
        <v>5.1999999999999998E-2</v>
      </c>
      <c r="F66" s="250"/>
      <c r="G66" s="250">
        <v>0.32900000000000001</v>
      </c>
      <c r="H66" s="250">
        <v>0.76700000000000002</v>
      </c>
      <c r="I66" s="250">
        <v>0.504</v>
      </c>
    </row>
    <row r="67" spans="1:9" x14ac:dyDescent="0.35">
      <c r="A67" s="102" t="s">
        <v>89</v>
      </c>
      <c r="B67" s="250"/>
      <c r="C67" s="250">
        <v>0.496</v>
      </c>
      <c r="D67" s="250"/>
      <c r="E67" s="250"/>
      <c r="F67" s="250"/>
      <c r="G67" s="250"/>
      <c r="H67" s="250"/>
      <c r="I67" s="250">
        <v>0.496</v>
      </c>
    </row>
    <row r="68" spans="1:9" x14ac:dyDescent="0.35">
      <c r="A68" s="102" t="s">
        <v>35</v>
      </c>
      <c r="B68" s="250"/>
      <c r="C68" s="250">
        <v>0.438</v>
      </c>
      <c r="D68" s="250"/>
      <c r="E68" s="250">
        <v>5.0000000000000001E-3</v>
      </c>
      <c r="F68" s="250"/>
      <c r="G68" s="250">
        <v>6.0000000000000001E-3</v>
      </c>
      <c r="H68" s="250">
        <v>20</v>
      </c>
      <c r="I68" s="250">
        <v>0.49299999999999999</v>
      </c>
    </row>
    <row r="69" spans="1:9" x14ac:dyDescent="0.35">
      <c r="A69" s="102" t="s">
        <v>171</v>
      </c>
      <c r="B69" s="250"/>
      <c r="C69" s="250">
        <v>2.1000000000000001E-2</v>
      </c>
      <c r="D69" s="250"/>
      <c r="E69" s="250">
        <v>3.1E-2</v>
      </c>
      <c r="F69" s="250"/>
      <c r="G69" s="250">
        <v>3.1E-2</v>
      </c>
      <c r="H69" s="250">
        <v>4.2000000000000003E-2</v>
      </c>
      <c r="I69" s="250">
        <v>0.442</v>
      </c>
    </row>
    <row r="70" spans="1:9" x14ac:dyDescent="0.35">
      <c r="A70" s="102" t="s">
        <v>117</v>
      </c>
      <c r="B70" s="250"/>
      <c r="C70" s="250"/>
      <c r="D70" s="250">
        <v>8.9999999999999993E-3</v>
      </c>
      <c r="E70" s="250">
        <v>1E-3</v>
      </c>
      <c r="F70" s="250"/>
      <c r="G70" s="250">
        <v>0.01</v>
      </c>
      <c r="H70" s="250">
        <v>1.0999999999999999E-2</v>
      </c>
      <c r="I70" s="250">
        <v>0.434</v>
      </c>
    </row>
    <row r="71" spans="1:9" x14ac:dyDescent="0.35">
      <c r="A71" s="102" t="s">
        <v>21</v>
      </c>
      <c r="B71" s="250"/>
      <c r="C71" s="250">
        <v>9.4E-2</v>
      </c>
      <c r="D71" s="250"/>
      <c r="E71" s="250"/>
      <c r="F71" s="250"/>
      <c r="G71" s="250"/>
      <c r="H71" s="250">
        <v>11.718999999999999</v>
      </c>
      <c r="I71" s="250">
        <v>0.41399999999999998</v>
      </c>
    </row>
    <row r="72" spans="1:9" x14ac:dyDescent="0.35">
      <c r="A72" s="102" t="s">
        <v>145</v>
      </c>
      <c r="B72" s="250"/>
      <c r="C72" s="250">
        <v>0.33100000000000002</v>
      </c>
      <c r="D72" s="250"/>
      <c r="E72" s="250"/>
      <c r="F72" s="250"/>
      <c r="G72" s="250">
        <v>7.0449999999999999</v>
      </c>
      <c r="H72" s="250">
        <v>14.779</v>
      </c>
      <c r="I72" s="250">
        <v>0.40699999999999997</v>
      </c>
    </row>
    <row r="73" spans="1:9" x14ac:dyDescent="0.35">
      <c r="A73" s="102" t="s">
        <v>109</v>
      </c>
      <c r="B73" s="250"/>
      <c r="C73" s="250"/>
      <c r="D73" s="250"/>
      <c r="E73" s="250"/>
      <c r="F73" s="250"/>
      <c r="G73" s="250"/>
      <c r="H73" s="250"/>
      <c r="I73" s="250">
        <v>0.38800000000000001</v>
      </c>
    </row>
    <row r="74" spans="1:9" x14ac:dyDescent="0.35">
      <c r="A74" s="102" t="s">
        <v>107</v>
      </c>
      <c r="B74" s="250"/>
      <c r="C74" s="250">
        <v>8.2000000000000003E-2</v>
      </c>
      <c r="D74" s="250"/>
      <c r="E74" s="250">
        <v>2E-3</v>
      </c>
      <c r="F74" s="250"/>
      <c r="G74" s="250">
        <v>2E-3</v>
      </c>
      <c r="H74" s="250">
        <v>0.128</v>
      </c>
      <c r="I74" s="250">
        <v>0.34399999999999997</v>
      </c>
    </row>
    <row r="75" spans="1:9" x14ac:dyDescent="0.35">
      <c r="A75" s="102" t="s">
        <v>222</v>
      </c>
      <c r="B75" s="250"/>
      <c r="C75" s="250">
        <v>3.7999999999999999E-2</v>
      </c>
      <c r="D75" s="250"/>
      <c r="E75" s="250"/>
      <c r="F75" s="250"/>
      <c r="G75" s="250"/>
      <c r="H75" s="250">
        <v>0.128</v>
      </c>
      <c r="I75" s="250">
        <v>0.34</v>
      </c>
    </row>
    <row r="76" spans="1:9" x14ac:dyDescent="0.35">
      <c r="A76" s="102" t="s">
        <v>186</v>
      </c>
      <c r="B76" s="250"/>
      <c r="C76" s="250">
        <v>8.0000000000000002E-3</v>
      </c>
      <c r="D76" s="250"/>
      <c r="E76" s="250"/>
      <c r="F76" s="250"/>
      <c r="G76" s="250"/>
      <c r="H76" s="250">
        <v>5.0000000000000001E-3</v>
      </c>
      <c r="I76" s="250">
        <v>0.33100000000000002</v>
      </c>
    </row>
    <row r="77" spans="1:9" x14ac:dyDescent="0.35">
      <c r="A77" s="102" t="s">
        <v>253</v>
      </c>
      <c r="B77" s="250"/>
      <c r="C77" s="250">
        <v>0.21199999999999999</v>
      </c>
      <c r="D77" s="250">
        <v>3.0000000000000001E-3</v>
      </c>
      <c r="E77" s="250">
        <v>6.0000000000000001E-3</v>
      </c>
      <c r="F77" s="250"/>
      <c r="G77" s="250">
        <v>8.0000000000000002E-3</v>
      </c>
      <c r="H77" s="250">
        <v>3.0000000000000001E-3</v>
      </c>
      <c r="I77" s="250">
        <v>0.32700000000000001</v>
      </c>
    </row>
    <row r="78" spans="1:9" x14ac:dyDescent="0.35">
      <c r="A78" s="102" t="s">
        <v>103</v>
      </c>
      <c r="B78" s="250"/>
      <c r="C78" s="250"/>
      <c r="D78" s="250"/>
      <c r="E78" s="250">
        <v>2.4E-2</v>
      </c>
      <c r="F78" s="250"/>
      <c r="G78" s="250">
        <v>3.0000000000000001E-3</v>
      </c>
      <c r="H78" s="250">
        <v>8.5000000000000006E-2</v>
      </c>
      <c r="I78" s="250">
        <v>0.32500000000000001</v>
      </c>
    </row>
    <row r="79" spans="1:9" x14ac:dyDescent="0.35">
      <c r="A79" s="102" t="s">
        <v>134</v>
      </c>
      <c r="B79" s="250"/>
      <c r="C79" s="250">
        <v>0.29299999999999998</v>
      </c>
      <c r="D79" s="250">
        <v>2.1999999999999999E-2</v>
      </c>
      <c r="E79" s="250">
        <v>2E-3</v>
      </c>
      <c r="F79" s="250"/>
      <c r="G79" s="250">
        <v>2.4E-2</v>
      </c>
      <c r="H79" s="250">
        <v>1.2999999999999999E-2</v>
      </c>
      <c r="I79" s="250">
        <v>0.29899999999999999</v>
      </c>
    </row>
    <row r="80" spans="1:9" x14ac:dyDescent="0.35">
      <c r="A80" s="102" t="s">
        <v>99</v>
      </c>
      <c r="B80" s="250"/>
      <c r="C80" s="250"/>
      <c r="D80" s="250"/>
      <c r="E80" s="250"/>
      <c r="F80" s="250"/>
      <c r="G80" s="250"/>
      <c r="H80" s="250">
        <v>0.16300000000000001</v>
      </c>
      <c r="I80" s="250">
        <v>0.28499999999999998</v>
      </c>
    </row>
    <row r="81" spans="1:9" x14ac:dyDescent="0.35">
      <c r="A81" s="102" t="s">
        <v>142</v>
      </c>
      <c r="B81" s="250"/>
      <c r="C81" s="250">
        <v>0.121</v>
      </c>
      <c r="D81" s="250">
        <v>4.0000000000000001E-3</v>
      </c>
      <c r="E81" s="250">
        <v>2.5999999999999999E-2</v>
      </c>
      <c r="F81" s="250"/>
      <c r="G81" s="250">
        <v>2.7E-2</v>
      </c>
      <c r="H81" s="250">
        <v>2.8000000000000001E-2</v>
      </c>
      <c r="I81" s="250">
        <v>0.27100000000000002</v>
      </c>
    </row>
    <row r="82" spans="1:9" x14ac:dyDescent="0.35">
      <c r="A82" s="102" t="s">
        <v>164</v>
      </c>
      <c r="B82" s="250"/>
      <c r="C82" s="250">
        <v>0.188</v>
      </c>
      <c r="D82" s="250"/>
      <c r="E82" s="250"/>
      <c r="F82" s="250"/>
      <c r="G82" s="250"/>
      <c r="H82" s="250"/>
      <c r="I82" s="250">
        <v>0.248</v>
      </c>
    </row>
    <row r="83" spans="1:9" x14ac:dyDescent="0.35">
      <c r="A83" s="102" t="s">
        <v>119</v>
      </c>
      <c r="B83" s="250"/>
      <c r="C83" s="250"/>
      <c r="D83" s="250"/>
      <c r="E83" s="250">
        <v>0</v>
      </c>
      <c r="F83" s="250"/>
      <c r="G83" s="250">
        <v>0</v>
      </c>
      <c r="H83" s="250">
        <v>5.0000000000000001E-3</v>
      </c>
      <c r="I83" s="250">
        <v>0.24199999999999999</v>
      </c>
    </row>
    <row r="84" spans="1:9" x14ac:dyDescent="0.35">
      <c r="A84" s="102" t="s">
        <v>32</v>
      </c>
      <c r="B84" s="250"/>
      <c r="C84" s="250">
        <v>0.2</v>
      </c>
      <c r="D84" s="250"/>
      <c r="E84" s="250"/>
      <c r="F84" s="250"/>
      <c r="G84" s="250">
        <v>0</v>
      </c>
      <c r="H84" s="250">
        <v>0.55600000000000005</v>
      </c>
      <c r="I84" s="250">
        <v>0.22900000000000001</v>
      </c>
    </row>
    <row r="85" spans="1:9" x14ac:dyDescent="0.35">
      <c r="A85" s="102" t="s">
        <v>25</v>
      </c>
      <c r="B85" s="250"/>
      <c r="C85" s="250">
        <v>0.187</v>
      </c>
      <c r="D85" s="250"/>
      <c r="E85" s="250"/>
      <c r="F85" s="250"/>
      <c r="G85" s="250"/>
      <c r="H85" s="250">
        <v>5.0000000000000001E-3</v>
      </c>
      <c r="I85" s="250">
        <v>0.22900000000000001</v>
      </c>
    </row>
    <row r="86" spans="1:9" x14ac:dyDescent="0.35">
      <c r="A86" s="102" t="s">
        <v>7</v>
      </c>
      <c r="B86" s="250"/>
      <c r="C86" s="250">
        <v>0.221</v>
      </c>
      <c r="D86" s="250"/>
      <c r="E86" s="250"/>
      <c r="F86" s="250"/>
      <c r="G86" s="250"/>
      <c r="H86" s="250"/>
      <c r="I86" s="250">
        <v>0.221</v>
      </c>
    </row>
    <row r="87" spans="1:9" x14ac:dyDescent="0.35">
      <c r="A87" s="102" t="s">
        <v>199</v>
      </c>
      <c r="B87" s="250"/>
      <c r="C87" s="250">
        <v>3.2000000000000001E-2</v>
      </c>
      <c r="D87" s="250"/>
      <c r="E87" s="250">
        <v>0.126</v>
      </c>
      <c r="F87" s="250"/>
      <c r="G87" s="250">
        <v>0.126</v>
      </c>
      <c r="H87" s="250">
        <v>0.33800000000000002</v>
      </c>
      <c r="I87" s="250">
        <v>0.217</v>
      </c>
    </row>
    <row r="88" spans="1:9" x14ac:dyDescent="0.35">
      <c r="A88" s="102" t="s">
        <v>122</v>
      </c>
      <c r="B88" s="250"/>
      <c r="C88" s="250"/>
      <c r="D88" s="250">
        <v>2.7E-2</v>
      </c>
      <c r="E88" s="250">
        <v>3.0000000000000001E-3</v>
      </c>
      <c r="F88" s="250"/>
      <c r="G88" s="250">
        <v>3.1E-2</v>
      </c>
      <c r="H88" s="250">
        <v>3.0000000000000001E-3</v>
      </c>
      <c r="I88" s="250">
        <v>0.19500000000000001</v>
      </c>
    </row>
    <row r="89" spans="1:9" x14ac:dyDescent="0.35">
      <c r="A89" s="102" t="s">
        <v>66</v>
      </c>
      <c r="B89" s="250">
        <v>2.6749999999999998</v>
      </c>
      <c r="C89" s="250">
        <v>3.5000000000000003E-2</v>
      </c>
      <c r="D89" s="250"/>
      <c r="E89" s="250"/>
      <c r="F89" s="250"/>
      <c r="G89" s="250"/>
      <c r="H89" s="250">
        <v>2.3769999999999998</v>
      </c>
      <c r="I89" s="250">
        <v>0.187</v>
      </c>
    </row>
    <row r="90" spans="1:9" x14ac:dyDescent="0.35">
      <c r="A90" s="102" t="s">
        <v>181</v>
      </c>
      <c r="B90" s="250"/>
      <c r="C90" s="250">
        <v>4.2999999999999997E-2</v>
      </c>
      <c r="D90" s="250"/>
      <c r="E90" s="250"/>
      <c r="F90" s="250"/>
      <c r="G90" s="250"/>
      <c r="H90" s="250">
        <v>1.1100000000000001</v>
      </c>
      <c r="I90" s="250">
        <v>0.18</v>
      </c>
    </row>
    <row r="91" spans="1:9" x14ac:dyDescent="0.35">
      <c r="A91" s="102" t="s">
        <v>172</v>
      </c>
      <c r="B91" s="250"/>
      <c r="C91" s="250">
        <v>2.9000000000000001E-2</v>
      </c>
      <c r="D91" s="250"/>
      <c r="E91" s="250">
        <v>0.10299999999999999</v>
      </c>
      <c r="F91" s="250"/>
      <c r="G91" s="250">
        <v>0.10299999999999999</v>
      </c>
      <c r="H91" s="250">
        <v>0.33400000000000002</v>
      </c>
      <c r="I91" s="250">
        <v>0.17299999999999999</v>
      </c>
    </row>
    <row r="92" spans="1:9" x14ac:dyDescent="0.35">
      <c r="A92" s="102" t="s">
        <v>138</v>
      </c>
      <c r="B92" s="250">
        <v>0</v>
      </c>
      <c r="C92" s="250">
        <v>0.16900000000000001</v>
      </c>
      <c r="D92" s="250"/>
      <c r="E92" s="250">
        <v>0</v>
      </c>
      <c r="F92" s="250"/>
      <c r="G92" s="250">
        <v>0</v>
      </c>
      <c r="H92" s="250"/>
      <c r="I92" s="250">
        <v>0.17199999999999999</v>
      </c>
    </row>
    <row r="93" spans="1:9" x14ac:dyDescent="0.35">
      <c r="A93" s="102" t="s">
        <v>252</v>
      </c>
      <c r="B93" s="250"/>
      <c r="C93" s="250"/>
      <c r="D93" s="250"/>
      <c r="E93" s="250">
        <v>3.0000000000000001E-3</v>
      </c>
      <c r="F93" s="250"/>
      <c r="G93" s="250">
        <v>1.4E-2</v>
      </c>
      <c r="H93" s="250">
        <v>1.7000000000000001E-2</v>
      </c>
      <c r="I93" s="250">
        <v>0.15</v>
      </c>
    </row>
    <row r="94" spans="1:9" x14ac:dyDescent="0.35">
      <c r="A94" s="102" t="s">
        <v>173</v>
      </c>
      <c r="B94" s="250"/>
      <c r="C94" s="250">
        <v>3.0000000000000001E-3</v>
      </c>
      <c r="D94" s="250">
        <v>8.6999999999999994E-2</v>
      </c>
      <c r="E94" s="250">
        <v>0</v>
      </c>
      <c r="F94" s="250"/>
      <c r="G94" s="250">
        <v>0.23899999999999999</v>
      </c>
      <c r="H94" s="250">
        <v>1.827</v>
      </c>
      <c r="I94" s="250">
        <v>0.15</v>
      </c>
    </row>
    <row r="95" spans="1:9" x14ac:dyDescent="0.35">
      <c r="A95" s="102" t="s">
        <v>151</v>
      </c>
      <c r="B95" s="250">
        <v>204.27799999999999</v>
      </c>
      <c r="C95" s="250">
        <v>0.14499999999999999</v>
      </c>
      <c r="D95" s="250"/>
      <c r="E95" s="250">
        <v>352.80500000000001</v>
      </c>
      <c r="F95" s="250"/>
      <c r="G95" s="250">
        <v>507.154</v>
      </c>
      <c r="H95" s="250">
        <v>842.85</v>
      </c>
      <c r="I95" s="250">
        <v>0.14499999999999999</v>
      </c>
    </row>
    <row r="96" spans="1:9" x14ac:dyDescent="0.35">
      <c r="A96" s="102" t="s">
        <v>23</v>
      </c>
      <c r="B96" s="250"/>
      <c r="C96" s="250">
        <v>7.0000000000000001E-3</v>
      </c>
      <c r="D96" s="250"/>
      <c r="E96" s="250">
        <v>2.12</v>
      </c>
      <c r="F96" s="250"/>
      <c r="G96" s="250">
        <v>4.0140000000000002</v>
      </c>
      <c r="H96" s="250">
        <v>8.2010000000000005</v>
      </c>
      <c r="I96" s="250">
        <v>0.14000000000000001</v>
      </c>
    </row>
    <row r="97" spans="1:9" x14ac:dyDescent="0.35">
      <c r="A97" s="102" t="s">
        <v>163</v>
      </c>
      <c r="B97" s="250"/>
      <c r="C97" s="250"/>
      <c r="D97" s="250"/>
      <c r="E97" s="250"/>
      <c r="F97" s="250"/>
      <c r="G97" s="250"/>
      <c r="H97" s="250"/>
      <c r="I97" s="250">
        <v>0.13400000000000001</v>
      </c>
    </row>
    <row r="98" spans="1:9" x14ac:dyDescent="0.35">
      <c r="A98" s="102" t="s">
        <v>146</v>
      </c>
      <c r="B98" s="250"/>
      <c r="C98" s="250">
        <v>4.0000000000000001E-3</v>
      </c>
      <c r="D98" s="250"/>
      <c r="E98" s="250"/>
      <c r="F98" s="250"/>
      <c r="G98" s="250"/>
      <c r="H98" s="250">
        <v>4.0000000000000001E-3</v>
      </c>
      <c r="I98" s="250">
        <v>0.11700000000000001</v>
      </c>
    </row>
    <row r="99" spans="1:9" x14ac:dyDescent="0.35">
      <c r="A99" s="102" t="s">
        <v>22</v>
      </c>
      <c r="B99" s="250"/>
      <c r="C99" s="250">
        <v>9.5000000000000001E-2</v>
      </c>
      <c r="D99" s="250"/>
      <c r="E99" s="250">
        <v>0</v>
      </c>
      <c r="F99" s="250"/>
      <c r="G99" s="250">
        <v>0</v>
      </c>
      <c r="H99" s="250">
        <v>0</v>
      </c>
      <c r="I99" s="250">
        <v>0.109</v>
      </c>
    </row>
    <row r="100" spans="1:9" x14ac:dyDescent="0.35">
      <c r="A100" s="102" t="s">
        <v>128</v>
      </c>
      <c r="B100" s="250"/>
      <c r="C100" s="250">
        <v>3.6999999999999998E-2</v>
      </c>
      <c r="D100" s="250"/>
      <c r="E100" s="250">
        <v>2.5999999999999999E-2</v>
      </c>
      <c r="F100" s="250"/>
      <c r="G100" s="250">
        <v>2.5999999999999999E-2</v>
      </c>
      <c r="H100" s="250">
        <v>2.8000000000000001E-2</v>
      </c>
      <c r="I100" s="250">
        <v>0.106</v>
      </c>
    </row>
    <row r="101" spans="1:9" x14ac:dyDescent="0.35">
      <c r="A101" s="102" t="s">
        <v>202</v>
      </c>
      <c r="B101" s="250"/>
      <c r="C101" s="250">
        <v>7.4999999999999997E-2</v>
      </c>
      <c r="D101" s="250"/>
      <c r="E101" s="250">
        <v>0.32300000000000001</v>
      </c>
      <c r="F101" s="250"/>
      <c r="G101" s="250">
        <v>0.32300000000000001</v>
      </c>
      <c r="H101" s="250">
        <v>0.2</v>
      </c>
      <c r="I101" s="250">
        <v>0.10199999999999999</v>
      </c>
    </row>
    <row r="102" spans="1:9" x14ac:dyDescent="0.35">
      <c r="A102" s="102" t="s">
        <v>113</v>
      </c>
      <c r="B102" s="250"/>
      <c r="C102" s="250"/>
      <c r="D102" s="250"/>
      <c r="E102" s="250"/>
      <c r="F102" s="250"/>
      <c r="G102" s="250"/>
      <c r="H102" s="250">
        <v>3.9E-2</v>
      </c>
      <c r="I102" s="250">
        <v>0.1</v>
      </c>
    </row>
    <row r="103" spans="1:9" x14ac:dyDescent="0.35">
      <c r="A103" s="102" t="s">
        <v>132</v>
      </c>
      <c r="B103" s="250"/>
      <c r="C103" s="250"/>
      <c r="D103" s="250"/>
      <c r="E103" s="250"/>
      <c r="F103" s="250"/>
      <c r="G103" s="250">
        <v>0.13900000000000001</v>
      </c>
      <c r="H103" s="250">
        <v>4.1000000000000002E-2</v>
      </c>
      <c r="I103" s="250">
        <v>9.9000000000000005E-2</v>
      </c>
    </row>
    <row r="104" spans="1:9" x14ac:dyDescent="0.35">
      <c r="A104" s="102" t="s">
        <v>191</v>
      </c>
      <c r="B104" s="250"/>
      <c r="C104" s="250">
        <v>5.7000000000000002E-2</v>
      </c>
      <c r="D104" s="250"/>
      <c r="E104" s="250"/>
      <c r="F104" s="250"/>
      <c r="G104" s="250"/>
      <c r="H104" s="250">
        <v>5.5E-2</v>
      </c>
      <c r="I104" s="250">
        <v>9.7000000000000003E-2</v>
      </c>
    </row>
    <row r="105" spans="1:9" x14ac:dyDescent="0.35">
      <c r="A105" s="102" t="s">
        <v>95</v>
      </c>
      <c r="B105" s="250"/>
      <c r="C105" s="250"/>
      <c r="D105" s="250"/>
      <c r="E105" s="250"/>
      <c r="F105" s="250"/>
      <c r="G105" s="250"/>
      <c r="H105" s="250"/>
      <c r="I105" s="250">
        <v>9.4E-2</v>
      </c>
    </row>
    <row r="106" spans="1:9" x14ac:dyDescent="0.35">
      <c r="A106" s="102" t="s">
        <v>229</v>
      </c>
      <c r="B106" s="250"/>
      <c r="C106" s="250">
        <v>6.7000000000000004E-2</v>
      </c>
      <c r="D106" s="250"/>
      <c r="E106" s="250"/>
      <c r="F106" s="250"/>
      <c r="G106" s="250"/>
      <c r="H106" s="250">
        <v>0.02</v>
      </c>
      <c r="I106" s="250">
        <v>9.2999999999999999E-2</v>
      </c>
    </row>
    <row r="107" spans="1:9" x14ac:dyDescent="0.35">
      <c r="A107" s="102" t="s">
        <v>183</v>
      </c>
      <c r="B107" s="250"/>
      <c r="C107" s="250">
        <v>1.4999999999999999E-2</v>
      </c>
      <c r="D107" s="250"/>
      <c r="E107" s="250"/>
      <c r="F107" s="250"/>
      <c r="G107" s="250"/>
      <c r="H107" s="250"/>
      <c r="I107" s="250">
        <v>0.09</v>
      </c>
    </row>
    <row r="108" spans="1:9" x14ac:dyDescent="0.35">
      <c r="A108" s="102" t="s">
        <v>159</v>
      </c>
      <c r="B108" s="250"/>
      <c r="C108" s="250"/>
      <c r="D108" s="250"/>
      <c r="E108" s="250"/>
      <c r="F108" s="250"/>
      <c r="G108" s="250"/>
      <c r="H108" s="250"/>
      <c r="I108" s="250">
        <v>8.4000000000000005E-2</v>
      </c>
    </row>
    <row r="109" spans="1:9" x14ac:dyDescent="0.35">
      <c r="A109" s="102" t="s">
        <v>19</v>
      </c>
      <c r="B109" s="250"/>
      <c r="C109" s="250"/>
      <c r="D109" s="250"/>
      <c r="E109" s="250"/>
      <c r="F109" s="250"/>
      <c r="G109" s="250">
        <v>0.61699999999999999</v>
      </c>
      <c r="H109" s="250">
        <v>0</v>
      </c>
      <c r="I109" s="250">
        <v>8.3000000000000004E-2</v>
      </c>
    </row>
    <row r="110" spans="1:9" x14ac:dyDescent="0.35">
      <c r="A110" s="102" t="s">
        <v>244</v>
      </c>
      <c r="B110" s="250"/>
      <c r="C110" s="250"/>
      <c r="D110" s="250"/>
      <c r="E110" s="250">
        <v>0</v>
      </c>
      <c r="F110" s="250"/>
      <c r="G110" s="250">
        <v>0</v>
      </c>
      <c r="H110" s="250">
        <v>7.0000000000000007E-2</v>
      </c>
      <c r="I110" s="250">
        <v>8.1000000000000003E-2</v>
      </c>
    </row>
    <row r="111" spans="1:9" x14ac:dyDescent="0.35">
      <c r="A111" s="102" t="s">
        <v>130</v>
      </c>
      <c r="B111" s="250"/>
      <c r="C111" s="250">
        <v>0.04</v>
      </c>
      <c r="D111" s="250"/>
      <c r="E111" s="250">
        <v>0.502</v>
      </c>
      <c r="F111" s="250"/>
      <c r="G111" s="250">
        <v>0.5</v>
      </c>
      <c r="H111" s="250">
        <v>2.137</v>
      </c>
      <c r="I111" s="250">
        <v>7.9000000000000001E-2</v>
      </c>
    </row>
    <row r="112" spans="1:9" x14ac:dyDescent="0.35">
      <c r="A112" s="102" t="s">
        <v>88</v>
      </c>
      <c r="B112" s="250"/>
      <c r="C112" s="250">
        <v>7.0000000000000001E-3</v>
      </c>
      <c r="D112" s="250"/>
      <c r="E112" s="250"/>
      <c r="F112" s="250"/>
      <c r="G112" s="250"/>
      <c r="H112" s="250"/>
      <c r="I112" s="250">
        <v>7.2999999999999995E-2</v>
      </c>
    </row>
    <row r="113" spans="1:9" x14ac:dyDescent="0.35">
      <c r="A113" s="102" t="s">
        <v>137</v>
      </c>
      <c r="B113" s="250"/>
      <c r="C113" s="250"/>
      <c r="D113" s="250"/>
      <c r="E113" s="250"/>
      <c r="F113" s="250"/>
      <c r="G113" s="250"/>
      <c r="H113" s="250"/>
      <c r="I113" s="250">
        <v>7.0999999999999994E-2</v>
      </c>
    </row>
    <row r="114" spans="1:9" x14ac:dyDescent="0.35">
      <c r="A114" s="102" t="s">
        <v>72</v>
      </c>
      <c r="B114" s="250">
        <v>0.97699999999999998</v>
      </c>
      <c r="C114" s="250"/>
      <c r="D114" s="250"/>
      <c r="E114" s="250"/>
      <c r="F114" s="250"/>
      <c r="G114" s="250"/>
      <c r="H114" s="250">
        <v>22.207999999999998</v>
      </c>
      <c r="I114" s="250">
        <v>6.6000000000000003E-2</v>
      </c>
    </row>
    <row r="115" spans="1:9" x14ac:dyDescent="0.35">
      <c r="A115" s="102" t="s">
        <v>148</v>
      </c>
      <c r="B115" s="250"/>
      <c r="C115" s="250"/>
      <c r="D115" s="250"/>
      <c r="E115" s="250">
        <v>0</v>
      </c>
      <c r="F115" s="250"/>
      <c r="G115" s="250">
        <v>0</v>
      </c>
      <c r="H115" s="250">
        <v>1.1970000000000001</v>
      </c>
      <c r="I115" s="250">
        <v>6.0999999999999999E-2</v>
      </c>
    </row>
    <row r="116" spans="1:9" x14ac:dyDescent="0.35">
      <c r="A116" s="102" t="s">
        <v>6</v>
      </c>
      <c r="B116" s="250"/>
      <c r="C116" s="250"/>
      <c r="D116" s="250"/>
      <c r="E116" s="250"/>
      <c r="F116" s="250"/>
      <c r="G116" s="250"/>
      <c r="H116" s="250"/>
      <c r="I116" s="250">
        <v>0.06</v>
      </c>
    </row>
    <row r="117" spans="1:9" x14ac:dyDescent="0.35">
      <c r="A117" s="102" t="s">
        <v>34</v>
      </c>
      <c r="B117" s="250"/>
      <c r="C117" s="250"/>
      <c r="D117" s="250"/>
      <c r="E117" s="250"/>
      <c r="F117" s="250"/>
      <c r="G117" s="250"/>
      <c r="H117" s="250"/>
      <c r="I117" s="250">
        <v>5.8000000000000003E-2</v>
      </c>
    </row>
    <row r="118" spans="1:9" x14ac:dyDescent="0.35">
      <c r="A118" s="102" t="s">
        <v>228</v>
      </c>
      <c r="B118" s="250"/>
      <c r="C118" s="250"/>
      <c r="D118" s="250"/>
      <c r="E118" s="250"/>
      <c r="F118" s="250"/>
      <c r="G118" s="250"/>
      <c r="H118" s="250"/>
      <c r="I118" s="250">
        <v>5.6000000000000001E-2</v>
      </c>
    </row>
    <row r="119" spans="1:9" x14ac:dyDescent="0.35">
      <c r="A119" s="102" t="s">
        <v>194</v>
      </c>
      <c r="B119" s="250"/>
      <c r="C119" s="250">
        <v>5.0999999999999997E-2</v>
      </c>
      <c r="D119" s="250"/>
      <c r="E119" s="250"/>
      <c r="F119" s="250"/>
      <c r="G119" s="250"/>
      <c r="H119" s="250">
        <v>0.17799999999999999</v>
      </c>
      <c r="I119" s="250">
        <v>5.1999999999999998E-2</v>
      </c>
    </row>
    <row r="120" spans="1:9" x14ac:dyDescent="0.35">
      <c r="A120" s="102" t="s">
        <v>166</v>
      </c>
      <c r="B120" s="250"/>
      <c r="C120" s="250"/>
      <c r="D120" s="250"/>
      <c r="E120" s="250"/>
      <c r="F120" s="250"/>
      <c r="G120" s="250"/>
      <c r="H120" s="250">
        <v>0</v>
      </c>
      <c r="I120" s="250">
        <v>5.1999999999999998E-2</v>
      </c>
    </row>
    <row r="121" spans="1:9" x14ac:dyDescent="0.35">
      <c r="A121" s="102" t="s">
        <v>250</v>
      </c>
      <c r="B121" s="250"/>
      <c r="C121" s="250">
        <v>4.9000000000000002E-2</v>
      </c>
      <c r="D121" s="250"/>
      <c r="E121" s="250">
        <v>2E-3</v>
      </c>
      <c r="F121" s="250"/>
      <c r="G121" s="250">
        <v>30.712</v>
      </c>
      <c r="H121" s="250">
        <v>0.40200000000000002</v>
      </c>
      <c r="I121" s="250">
        <v>4.8000000000000001E-2</v>
      </c>
    </row>
    <row r="122" spans="1:9" x14ac:dyDescent="0.35">
      <c r="A122" s="102" t="s">
        <v>144</v>
      </c>
      <c r="B122" s="250"/>
      <c r="C122" s="250">
        <v>2.8000000000000001E-2</v>
      </c>
      <c r="D122" s="250"/>
      <c r="E122" s="250"/>
      <c r="F122" s="250"/>
      <c r="G122" s="250">
        <v>0.02</v>
      </c>
      <c r="H122" s="250">
        <v>1E-3</v>
      </c>
      <c r="I122" s="250">
        <v>4.8000000000000001E-2</v>
      </c>
    </row>
    <row r="123" spans="1:9" x14ac:dyDescent="0.35">
      <c r="A123" s="102" t="s">
        <v>200</v>
      </c>
      <c r="B123" s="250"/>
      <c r="C123" s="250">
        <v>4.0000000000000001E-3</v>
      </c>
      <c r="D123" s="250"/>
      <c r="E123" s="250">
        <v>6.2E-2</v>
      </c>
      <c r="F123" s="250"/>
      <c r="G123" s="250">
        <v>6.2E-2</v>
      </c>
      <c r="H123" s="250">
        <v>2.1999999999999999E-2</v>
      </c>
      <c r="I123" s="250">
        <v>4.5999999999999999E-2</v>
      </c>
    </row>
    <row r="124" spans="1:9" x14ac:dyDescent="0.35">
      <c r="A124" s="102" t="s">
        <v>59</v>
      </c>
      <c r="B124" s="250"/>
      <c r="C124" s="250"/>
      <c r="D124" s="250">
        <v>6.0000000000000001E-3</v>
      </c>
      <c r="E124" s="250">
        <v>7.0000000000000001E-3</v>
      </c>
      <c r="F124" s="250"/>
      <c r="G124" s="250">
        <v>1.2E-2</v>
      </c>
      <c r="H124" s="250"/>
      <c r="I124" s="250">
        <v>4.2999999999999997E-2</v>
      </c>
    </row>
    <row r="125" spans="1:9" x14ac:dyDescent="0.35">
      <c r="A125" s="102" t="s">
        <v>135</v>
      </c>
      <c r="B125" s="250">
        <v>4.7E-2</v>
      </c>
      <c r="C125" s="250">
        <v>3.3000000000000002E-2</v>
      </c>
      <c r="D125" s="250">
        <v>1E-3</v>
      </c>
      <c r="E125" s="250">
        <v>1E-3</v>
      </c>
      <c r="F125" s="250"/>
      <c r="G125" s="250">
        <v>2E-3</v>
      </c>
      <c r="H125" s="250">
        <v>0.55300000000000005</v>
      </c>
      <c r="I125" s="250">
        <v>3.5000000000000003E-2</v>
      </c>
    </row>
    <row r="126" spans="1:9" x14ac:dyDescent="0.35">
      <c r="A126" s="102" t="s">
        <v>189</v>
      </c>
      <c r="B126" s="250"/>
      <c r="C126" s="250"/>
      <c r="D126" s="250"/>
      <c r="E126" s="250"/>
      <c r="F126" s="250"/>
      <c r="G126" s="250"/>
      <c r="H126" s="250">
        <v>3.3000000000000002E-2</v>
      </c>
      <c r="I126" s="250">
        <v>3.5000000000000003E-2</v>
      </c>
    </row>
    <row r="127" spans="1:9" x14ac:dyDescent="0.35">
      <c r="A127" s="102" t="s">
        <v>182</v>
      </c>
      <c r="B127" s="250"/>
      <c r="C127" s="250"/>
      <c r="D127" s="250"/>
      <c r="E127" s="250">
        <v>3.2000000000000001E-2</v>
      </c>
      <c r="F127" s="250"/>
      <c r="G127" s="250">
        <v>3.2000000000000001E-2</v>
      </c>
      <c r="H127" s="250">
        <v>5.5E-2</v>
      </c>
      <c r="I127" s="250">
        <v>3.4000000000000002E-2</v>
      </c>
    </row>
    <row r="128" spans="1:9" x14ac:dyDescent="0.35">
      <c r="A128" s="102" t="s">
        <v>237</v>
      </c>
      <c r="B128" s="250">
        <v>0</v>
      </c>
      <c r="C128" s="250"/>
      <c r="D128" s="250"/>
      <c r="E128" s="250">
        <v>2E-3</v>
      </c>
      <c r="F128" s="250"/>
      <c r="G128" s="250">
        <v>2E-3</v>
      </c>
      <c r="H128" s="250">
        <v>8.0000000000000002E-3</v>
      </c>
      <c r="I128" s="250">
        <v>3.2000000000000001E-2</v>
      </c>
    </row>
    <row r="129" spans="1:9" x14ac:dyDescent="0.35">
      <c r="A129" s="102" t="s">
        <v>24</v>
      </c>
      <c r="B129" s="250"/>
      <c r="C129" s="250">
        <v>0.01</v>
      </c>
      <c r="D129" s="250"/>
      <c r="E129" s="250">
        <v>1.0999999999999999E-2</v>
      </c>
      <c r="F129" s="250"/>
      <c r="G129" s="250">
        <v>1.0999999999999999E-2</v>
      </c>
      <c r="H129" s="250"/>
      <c r="I129" s="250">
        <v>3.2000000000000001E-2</v>
      </c>
    </row>
    <row r="130" spans="1:9" x14ac:dyDescent="0.35">
      <c r="A130" s="102" t="s">
        <v>150</v>
      </c>
      <c r="B130" s="250"/>
      <c r="C130" s="250">
        <v>6.0000000000000001E-3</v>
      </c>
      <c r="D130" s="250"/>
      <c r="E130" s="250">
        <v>1E-3</v>
      </c>
      <c r="F130" s="250"/>
      <c r="G130" s="250">
        <v>1E-3</v>
      </c>
      <c r="H130" s="250">
        <v>8.5000000000000006E-2</v>
      </c>
      <c r="I130" s="250">
        <v>3.2000000000000001E-2</v>
      </c>
    </row>
    <row r="131" spans="1:9" x14ac:dyDescent="0.35">
      <c r="A131" s="102" t="s">
        <v>97</v>
      </c>
      <c r="B131" s="250"/>
      <c r="C131" s="250"/>
      <c r="D131" s="250">
        <v>5.0000000000000001E-3</v>
      </c>
      <c r="E131" s="250">
        <v>31.366</v>
      </c>
      <c r="F131" s="250"/>
      <c r="G131" s="250">
        <v>31.370999999999999</v>
      </c>
      <c r="H131" s="250">
        <v>0.376</v>
      </c>
      <c r="I131" s="250">
        <v>2.5999999999999999E-2</v>
      </c>
    </row>
    <row r="132" spans="1:9" x14ac:dyDescent="0.35">
      <c r="A132" s="102" t="s">
        <v>90</v>
      </c>
      <c r="B132" s="250"/>
      <c r="C132" s="250"/>
      <c r="D132" s="250"/>
      <c r="E132" s="250">
        <v>0.23</v>
      </c>
      <c r="F132" s="250"/>
      <c r="G132" s="250">
        <v>0.23</v>
      </c>
      <c r="H132" s="250"/>
      <c r="I132" s="250">
        <v>2.4E-2</v>
      </c>
    </row>
    <row r="133" spans="1:9" x14ac:dyDescent="0.35">
      <c r="A133" s="102" t="s">
        <v>121</v>
      </c>
      <c r="B133" s="250">
        <v>2E-3</v>
      </c>
      <c r="C133" s="250"/>
      <c r="D133" s="250"/>
      <c r="E133" s="250"/>
      <c r="F133" s="250"/>
      <c r="G133" s="250"/>
      <c r="H133" s="250"/>
      <c r="I133" s="250">
        <v>2.3E-2</v>
      </c>
    </row>
    <row r="134" spans="1:9" x14ac:dyDescent="0.35">
      <c r="A134" s="102" t="s">
        <v>256</v>
      </c>
      <c r="B134" s="250"/>
      <c r="C134" s="250"/>
      <c r="D134" s="250"/>
      <c r="E134" s="250"/>
      <c r="F134" s="250"/>
      <c r="G134" s="250">
        <v>2.1999999999999999E-2</v>
      </c>
      <c r="H134" s="250">
        <v>3.0000000000000001E-3</v>
      </c>
      <c r="I134" s="250">
        <v>2.3E-2</v>
      </c>
    </row>
    <row r="135" spans="1:9" x14ac:dyDescent="0.35">
      <c r="A135" s="102" t="s">
        <v>12</v>
      </c>
      <c r="B135" s="250"/>
      <c r="C135" s="250">
        <v>2.3E-2</v>
      </c>
      <c r="D135" s="250"/>
      <c r="E135" s="250"/>
      <c r="F135" s="250"/>
      <c r="G135" s="250">
        <v>1E-3</v>
      </c>
      <c r="H135" s="250">
        <v>17.611000000000001</v>
      </c>
      <c r="I135" s="250">
        <v>2.3E-2</v>
      </c>
    </row>
    <row r="136" spans="1:9" x14ac:dyDescent="0.35">
      <c r="A136" s="102" t="s">
        <v>50</v>
      </c>
      <c r="B136" s="250"/>
      <c r="C136" s="250"/>
      <c r="D136" s="250"/>
      <c r="E136" s="250"/>
      <c r="F136" s="250"/>
      <c r="G136" s="250"/>
      <c r="H136" s="250">
        <v>0.78900000000000003</v>
      </c>
      <c r="I136" s="250">
        <v>2.3E-2</v>
      </c>
    </row>
    <row r="137" spans="1:9" x14ac:dyDescent="0.35">
      <c r="A137" s="102" t="s">
        <v>170</v>
      </c>
      <c r="B137" s="250"/>
      <c r="C137" s="250">
        <v>3.0000000000000001E-3</v>
      </c>
      <c r="D137" s="250"/>
      <c r="E137" s="250">
        <v>5.0000000000000001E-3</v>
      </c>
      <c r="F137" s="250"/>
      <c r="G137" s="250">
        <v>5.0000000000000001E-3</v>
      </c>
      <c r="H137" s="250">
        <v>0.21299999999999999</v>
      </c>
      <c r="I137" s="250">
        <v>0.02</v>
      </c>
    </row>
    <row r="138" spans="1:9" x14ac:dyDescent="0.35">
      <c r="A138" s="102" t="s">
        <v>209</v>
      </c>
      <c r="B138" s="250"/>
      <c r="C138" s="250"/>
      <c r="D138" s="250"/>
      <c r="E138" s="250"/>
      <c r="F138" s="250"/>
      <c r="G138" s="250"/>
      <c r="H138" s="250">
        <v>3.0000000000000001E-3</v>
      </c>
      <c r="I138" s="250">
        <v>0.02</v>
      </c>
    </row>
    <row r="139" spans="1:9" x14ac:dyDescent="0.35">
      <c r="A139" s="102" t="s">
        <v>205</v>
      </c>
      <c r="B139" s="250"/>
      <c r="C139" s="250"/>
      <c r="D139" s="250"/>
      <c r="E139" s="250">
        <v>4.7E-2</v>
      </c>
      <c r="F139" s="250"/>
      <c r="G139" s="250">
        <v>0.35299999999999998</v>
      </c>
      <c r="H139" s="250">
        <v>0.28399999999999997</v>
      </c>
      <c r="I139" s="250">
        <v>1.7000000000000001E-2</v>
      </c>
    </row>
    <row r="140" spans="1:9" x14ac:dyDescent="0.35">
      <c r="A140" s="102" t="s">
        <v>188</v>
      </c>
      <c r="B140" s="250"/>
      <c r="C140" s="250"/>
      <c r="D140" s="250"/>
      <c r="E140" s="250"/>
      <c r="F140" s="250"/>
      <c r="G140" s="250"/>
      <c r="H140" s="250"/>
      <c r="I140" s="250">
        <v>1.7000000000000001E-2</v>
      </c>
    </row>
    <row r="141" spans="1:9" x14ac:dyDescent="0.35">
      <c r="A141" s="102" t="s">
        <v>149</v>
      </c>
      <c r="B141" s="250"/>
      <c r="C141" s="250">
        <v>3.0000000000000001E-3</v>
      </c>
      <c r="D141" s="250"/>
      <c r="E141" s="250">
        <v>1E-3</v>
      </c>
      <c r="F141" s="250"/>
      <c r="G141" s="250">
        <v>1E-3</v>
      </c>
      <c r="H141" s="250">
        <v>2.899</v>
      </c>
      <c r="I141" s="250">
        <v>1.4999999999999999E-2</v>
      </c>
    </row>
    <row r="142" spans="1:9" x14ac:dyDescent="0.35">
      <c r="A142" s="102" t="s">
        <v>231</v>
      </c>
      <c r="B142" s="250"/>
      <c r="C142" s="250">
        <v>2E-3</v>
      </c>
      <c r="D142" s="250"/>
      <c r="E142" s="250">
        <v>0</v>
      </c>
      <c r="F142" s="250"/>
      <c r="G142" s="250">
        <v>1E-3</v>
      </c>
      <c r="H142" s="250">
        <v>2.4E-2</v>
      </c>
      <c r="I142" s="250">
        <v>1.4E-2</v>
      </c>
    </row>
    <row r="143" spans="1:9" x14ac:dyDescent="0.35">
      <c r="A143" s="102" t="s">
        <v>211</v>
      </c>
      <c r="B143" s="250"/>
      <c r="C143" s="250"/>
      <c r="D143" s="250"/>
      <c r="E143" s="250"/>
      <c r="F143" s="250"/>
      <c r="G143" s="250">
        <v>1E-3</v>
      </c>
      <c r="H143" s="250">
        <v>0.754</v>
      </c>
      <c r="I143" s="250">
        <v>1.2E-2</v>
      </c>
    </row>
    <row r="144" spans="1:9" x14ac:dyDescent="0.35">
      <c r="A144" s="102" t="s">
        <v>236</v>
      </c>
      <c r="B144" s="250"/>
      <c r="C144" s="250">
        <v>1.0999999999999999E-2</v>
      </c>
      <c r="D144" s="250"/>
      <c r="E144" s="250">
        <v>5.0000000000000001E-3</v>
      </c>
      <c r="F144" s="250"/>
      <c r="G144" s="250">
        <v>5.0000000000000001E-3</v>
      </c>
      <c r="H144" s="250">
        <v>5.6000000000000001E-2</v>
      </c>
      <c r="I144" s="250">
        <v>1.0999999999999999E-2</v>
      </c>
    </row>
    <row r="145" spans="1:9" x14ac:dyDescent="0.35">
      <c r="A145" s="102" t="s">
        <v>208</v>
      </c>
      <c r="B145" s="250"/>
      <c r="C145" s="250"/>
      <c r="D145" s="250"/>
      <c r="E145" s="250"/>
      <c r="F145" s="250"/>
      <c r="G145" s="250"/>
      <c r="H145" s="250">
        <v>4.2000000000000003E-2</v>
      </c>
      <c r="I145" s="250">
        <v>1.0999999999999999E-2</v>
      </c>
    </row>
    <row r="146" spans="1:9" x14ac:dyDescent="0.35">
      <c r="A146" s="102" t="s">
        <v>239</v>
      </c>
      <c r="B146" s="250"/>
      <c r="C146" s="250"/>
      <c r="D146" s="250"/>
      <c r="E146" s="250">
        <v>7.0000000000000001E-3</v>
      </c>
      <c r="F146" s="250"/>
      <c r="G146" s="250">
        <v>0.01</v>
      </c>
      <c r="H146" s="250">
        <v>1.552</v>
      </c>
      <c r="I146" s="250">
        <v>0.01</v>
      </c>
    </row>
    <row r="147" spans="1:9" x14ac:dyDescent="0.35">
      <c r="A147" s="102" t="s">
        <v>139</v>
      </c>
      <c r="B147" s="250"/>
      <c r="C147" s="250"/>
      <c r="D147" s="250"/>
      <c r="E147" s="250"/>
      <c r="F147" s="250"/>
      <c r="G147" s="250"/>
      <c r="H147" s="250"/>
      <c r="I147" s="250">
        <v>0.01</v>
      </c>
    </row>
    <row r="148" spans="1:9" x14ac:dyDescent="0.35">
      <c r="A148" s="102" t="s">
        <v>204</v>
      </c>
      <c r="B148" s="250"/>
      <c r="C148" s="250">
        <v>6.0000000000000001E-3</v>
      </c>
      <c r="D148" s="250"/>
      <c r="E148" s="250"/>
      <c r="F148" s="250"/>
      <c r="G148" s="250"/>
      <c r="H148" s="250">
        <v>0.52300000000000002</v>
      </c>
      <c r="I148" s="250">
        <v>8.9999999999999993E-3</v>
      </c>
    </row>
    <row r="149" spans="1:9" x14ac:dyDescent="0.35">
      <c r="A149" s="102" t="s">
        <v>174</v>
      </c>
      <c r="B149" s="250"/>
      <c r="C149" s="250"/>
      <c r="D149" s="250"/>
      <c r="E149" s="250"/>
      <c r="F149" s="250"/>
      <c r="G149" s="250"/>
      <c r="H149" s="250">
        <v>1.6E-2</v>
      </c>
      <c r="I149" s="250">
        <v>8.9999999999999993E-3</v>
      </c>
    </row>
    <row r="150" spans="1:9" x14ac:dyDescent="0.35">
      <c r="A150" s="102" t="s">
        <v>39</v>
      </c>
      <c r="B150" s="250"/>
      <c r="C150" s="250"/>
      <c r="D150" s="250"/>
      <c r="E150" s="250">
        <v>5.0000000000000001E-3</v>
      </c>
      <c r="F150" s="250"/>
      <c r="G150" s="250">
        <v>1.2999999999999999E-2</v>
      </c>
      <c r="H150" s="250"/>
      <c r="I150" s="250">
        <v>8.0000000000000002E-3</v>
      </c>
    </row>
    <row r="151" spans="1:9" x14ac:dyDescent="0.35">
      <c r="A151" s="102" t="s">
        <v>93</v>
      </c>
      <c r="B151" s="250"/>
      <c r="C151" s="250">
        <v>7.0000000000000001E-3</v>
      </c>
      <c r="D151" s="250"/>
      <c r="E151" s="250"/>
      <c r="F151" s="250"/>
      <c r="G151" s="250"/>
      <c r="H151" s="250">
        <v>1E-3</v>
      </c>
      <c r="I151" s="250">
        <v>8.0000000000000002E-3</v>
      </c>
    </row>
    <row r="152" spans="1:9" x14ac:dyDescent="0.35">
      <c r="A152" s="102" t="s">
        <v>136</v>
      </c>
      <c r="B152" s="250"/>
      <c r="C152" s="250"/>
      <c r="D152" s="250"/>
      <c r="E152" s="250"/>
      <c r="F152" s="250"/>
      <c r="G152" s="250"/>
      <c r="H152" s="250">
        <v>1E-3</v>
      </c>
      <c r="I152" s="250">
        <v>8.0000000000000002E-3</v>
      </c>
    </row>
    <row r="153" spans="1:9" x14ac:dyDescent="0.35">
      <c r="A153" s="102" t="s">
        <v>238</v>
      </c>
      <c r="B153" s="250"/>
      <c r="C153" s="250"/>
      <c r="D153" s="250"/>
      <c r="E153" s="250">
        <v>2E-3</v>
      </c>
      <c r="F153" s="250"/>
      <c r="G153" s="250">
        <v>1E-3</v>
      </c>
      <c r="H153" s="250">
        <v>0.03</v>
      </c>
      <c r="I153" s="250">
        <v>7.0000000000000001E-3</v>
      </c>
    </row>
    <row r="154" spans="1:9" x14ac:dyDescent="0.35">
      <c r="A154" s="102" t="s">
        <v>241</v>
      </c>
      <c r="B154" s="250"/>
      <c r="C154" s="250">
        <v>4.0000000000000001E-3</v>
      </c>
      <c r="D154" s="250"/>
      <c r="E154" s="250">
        <v>9.7000000000000003E-2</v>
      </c>
      <c r="F154" s="250"/>
      <c r="G154" s="250">
        <v>9.7000000000000003E-2</v>
      </c>
      <c r="H154" s="250">
        <v>0.749</v>
      </c>
      <c r="I154" s="250">
        <v>6.0000000000000001E-3</v>
      </c>
    </row>
    <row r="155" spans="1:9" x14ac:dyDescent="0.35">
      <c r="A155" s="102" t="s">
        <v>73</v>
      </c>
      <c r="B155" s="250"/>
      <c r="C155" s="250">
        <v>6.0000000000000001E-3</v>
      </c>
      <c r="D155" s="250"/>
      <c r="E155" s="250"/>
      <c r="F155" s="250"/>
      <c r="G155" s="250"/>
      <c r="H155" s="250"/>
      <c r="I155" s="250">
        <v>6.0000000000000001E-3</v>
      </c>
    </row>
    <row r="156" spans="1:9" x14ac:dyDescent="0.35">
      <c r="A156" s="102" t="s">
        <v>96</v>
      </c>
      <c r="B156" s="250"/>
      <c r="C156" s="250"/>
      <c r="D156" s="250"/>
      <c r="E156" s="250"/>
      <c r="F156" s="250"/>
      <c r="G156" s="250"/>
      <c r="H156" s="250"/>
      <c r="I156" s="250">
        <v>6.0000000000000001E-3</v>
      </c>
    </row>
    <row r="157" spans="1:9" x14ac:dyDescent="0.35">
      <c r="A157" s="102" t="s">
        <v>11</v>
      </c>
      <c r="B157" s="250">
        <v>32.57</v>
      </c>
      <c r="C157" s="250"/>
      <c r="D157" s="250"/>
      <c r="E157" s="250">
        <v>31.116</v>
      </c>
      <c r="F157" s="250"/>
      <c r="G157" s="250">
        <v>34.545000000000002</v>
      </c>
      <c r="H157" s="250">
        <v>16.289000000000001</v>
      </c>
      <c r="I157" s="250">
        <v>5.0000000000000001E-3</v>
      </c>
    </row>
    <row r="158" spans="1:9" x14ac:dyDescent="0.35">
      <c r="A158" s="102" t="s">
        <v>242</v>
      </c>
      <c r="B158" s="250"/>
      <c r="C158" s="250"/>
      <c r="D158" s="250"/>
      <c r="E158" s="250"/>
      <c r="F158" s="250"/>
      <c r="G158" s="250"/>
      <c r="H158" s="250">
        <v>7.0000000000000001E-3</v>
      </c>
      <c r="I158" s="250">
        <v>5.0000000000000001E-3</v>
      </c>
    </row>
    <row r="159" spans="1:9" x14ac:dyDescent="0.35">
      <c r="A159" s="102" t="s">
        <v>154</v>
      </c>
      <c r="B159" s="250"/>
      <c r="C159" s="250"/>
      <c r="D159" s="250"/>
      <c r="E159" s="250"/>
      <c r="F159" s="250"/>
      <c r="G159" s="250"/>
      <c r="H159" s="250">
        <v>0</v>
      </c>
      <c r="I159" s="250">
        <v>5.0000000000000001E-3</v>
      </c>
    </row>
    <row r="160" spans="1:9" x14ac:dyDescent="0.35">
      <c r="A160" s="102" t="s">
        <v>140</v>
      </c>
      <c r="B160" s="250"/>
      <c r="C160" s="250"/>
      <c r="D160" s="250"/>
      <c r="E160" s="250"/>
      <c r="F160" s="250"/>
      <c r="G160" s="250"/>
      <c r="H160" s="250"/>
      <c r="I160" s="250">
        <v>5.0000000000000001E-3</v>
      </c>
    </row>
    <row r="161" spans="1:9" x14ac:dyDescent="0.35">
      <c r="A161" s="102" t="s">
        <v>224</v>
      </c>
      <c r="B161" s="250"/>
      <c r="C161" s="250"/>
      <c r="D161" s="250"/>
      <c r="E161" s="250"/>
      <c r="F161" s="250"/>
      <c r="G161" s="250"/>
      <c r="H161" s="250">
        <v>0.65</v>
      </c>
      <c r="I161" s="250">
        <v>4.0000000000000001E-3</v>
      </c>
    </row>
    <row r="162" spans="1:9" x14ac:dyDescent="0.35">
      <c r="A162" s="102" t="s">
        <v>247</v>
      </c>
      <c r="B162" s="250"/>
      <c r="C162" s="250"/>
      <c r="D162" s="250"/>
      <c r="E162" s="250"/>
      <c r="F162" s="250"/>
      <c r="G162" s="250"/>
      <c r="H162" s="250">
        <v>7.4999999999999997E-2</v>
      </c>
      <c r="I162" s="250">
        <v>4.0000000000000001E-3</v>
      </c>
    </row>
    <row r="163" spans="1:9" x14ac:dyDescent="0.35">
      <c r="A163" s="102" t="s">
        <v>156</v>
      </c>
      <c r="B163" s="250"/>
      <c r="C163" s="250"/>
      <c r="D163" s="250"/>
      <c r="E163" s="250"/>
      <c r="F163" s="250"/>
      <c r="G163" s="250"/>
      <c r="H163" s="250"/>
      <c r="I163" s="250">
        <v>4.0000000000000001E-3</v>
      </c>
    </row>
    <row r="164" spans="1:9" x14ac:dyDescent="0.35">
      <c r="A164" s="102" t="s">
        <v>91</v>
      </c>
      <c r="B164" s="250"/>
      <c r="C164" s="250"/>
      <c r="D164" s="250"/>
      <c r="E164" s="250">
        <v>1E-3</v>
      </c>
      <c r="F164" s="250"/>
      <c r="G164" s="250">
        <v>1E-3</v>
      </c>
      <c r="H164" s="250"/>
      <c r="I164" s="250">
        <v>3.0000000000000001E-3</v>
      </c>
    </row>
    <row r="165" spans="1:9" x14ac:dyDescent="0.35">
      <c r="A165" s="102" t="s">
        <v>3</v>
      </c>
      <c r="B165" s="250"/>
      <c r="C165" s="250"/>
      <c r="D165" s="250"/>
      <c r="E165" s="250"/>
      <c r="F165" s="250"/>
      <c r="G165" s="250"/>
      <c r="H165" s="250">
        <v>0.41</v>
      </c>
      <c r="I165" s="250">
        <v>3.0000000000000001E-3</v>
      </c>
    </row>
    <row r="166" spans="1:9" x14ac:dyDescent="0.35">
      <c r="A166" s="102" t="s">
        <v>28</v>
      </c>
      <c r="B166" s="250"/>
      <c r="C166" s="250"/>
      <c r="D166" s="250"/>
      <c r="E166" s="250"/>
      <c r="F166" s="250"/>
      <c r="G166" s="250">
        <v>0</v>
      </c>
      <c r="H166" s="250"/>
      <c r="I166" s="250">
        <v>2E-3</v>
      </c>
    </row>
    <row r="167" spans="1:9" x14ac:dyDescent="0.35">
      <c r="A167" s="102" t="s">
        <v>87</v>
      </c>
      <c r="B167" s="250"/>
      <c r="C167" s="250"/>
      <c r="D167" s="250"/>
      <c r="E167" s="250"/>
      <c r="F167" s="250"/>
      <c r="G167" s="250"/>
      <c r="H167" s="250"/>
      <c r="I167" s="250">
        <v>2E-3</v>
      </c>
    </row>
    <row r="168" spans="1:9" x14ac:dyDescent="0.35">
      <c r="A168" s="102" t="s">
        <v>102</v>
      </c>
      <c r="B168" s="250"/>
      <c r="C168" s="250">
        <v>2E-3</v>
      </c>
      <c r="D168" s="250"/>
      <c r="E168" s="250"/>
      <c r="F168" s="250"/>
      <c r="G168" s="250"/>
      <c r="H168" s="250"/>
      <c r="I168" s="250">
        <v>2E-3</v>
      </c>
    </row>
    <row r="169" spans="1:9" x14ac:dyDescent="0.35">
      <c r="A169" s="102" t="s">
        <v>203</v>
      </c>
      <c r="B169" s="250"/>
      <c r="C169" s="250"/>
      <c r="D169" s="250"/>
      <c r="E169" s="250">
        <v>0.44700000000000001</v>
      </c>
      <c r="F169" s="250"/>
      <c r="G169" s="250">
        <v>1.03</v>
      </c>
      <c r="H169" s="250">
        <v>5.2999999999999999E-2</v>
      </c>
      <c r="I169" s="250">
        <v>1E-3</v>
      </c>
    </row>
    <row r="170" spans="1:9" x14ac:dyDescent="0.35">
      <c r="A170" s="102" t="s">
        <v>206</v>
      </c>
      <c r="B170" s="250"/>
      <c r="C170" s="250"/>
      <c r="D170" s="250"/>
      <c r="E170" s="250">
        <v>0.25</v>
      </c>
      <c r="F170" s="250"/>
      <c r="G170" s="250">
        <v>0.25</v>
      </c>
      <c r="H170" s="250">
        <v>0.34</v>
      </c>
      <c r="I170" s="250">
        <v>1E-3</v>
      </c>
    </row>
    <row r="171" spans="1:9" x14ac:dyDescent="0.35">
      <c r="A171" s="102" t="s">
        <v>187</v>
      </c>
      <c r="B171" s="250"/>
      <c r="C171" s="250"/>
      <c r="D171" s="250"/>
      <c r="E171" s="250"/>
      <c r="F171" s="250"/>
      <c r="G171" s="250"/>
      <c r="H171" s="250">
        <v>0.59399999999999997</v>
      </c>
      <c r="I171" s="250">
        <v>1E-3</v>
      </c>
    </row>
    <row r="172" spans="1:9" x14ac:dyDescent="0.35">
      <c r="A172" s="102" t="s">
        <v>240</v>
      </c>
      <c r="B172" s="250"/>
      <c r="C172" s="250"/>
      <c r="D172" s="250"/>
      <c r="E172" s="250"/>
      <c r="F172" s="250"/>
      <c r="G172" s="250"/>
      <c r="H172" s="250">
        <v>1.2E-2</v>
      </c>
      <c r="I172" s="250">
        <v>1E-3</v>
      </c>
    </row>
    <row r="173" spans="1:9" x14ac:dyDescent="0.35">
      <c r="A173" s="102" t="s">
        <v>193</v>
      </c>
      <c r="B173" s="250"/>
      <c r="C173" s="250">
        <v>1E-3</v>
      </c>
      <c r="D173" s="250"/>
      <c r="E173" s="250"/>
      <c r="F173" s="250"/>
      <c r="G173" s="250"/>
      <c r="H173" s="250">
        <v>3.0000000000000001E-3</v>
      </c>
      <c r="I173" s="250">
        <v>1E-3</v>
      </c>
    </row>
    <row r="174" spans="1:9" x14ac:dyDescent="0.35">
      <c r="A174" s="102" t="s">
        <v>44</v>
      </c>
      <c r="B174" s="250"/>
      <c r="C174" s="250"/>
      <c r="D174" s="250"/>
      <c r="E174" s="250"/>
      <c r="F174" s="250"/>
      <c r="G174" s="250"/>
      <c r="H174" s="250"/>
      <c r="I174" s="250">
        <v>1E-3</v>
      </c>
    </row>
    <row r="175" spans="1:9" x14ac:dyDescent="0.35">
      <c r="A175" s="102" t="s">
        <v>227</v>
      </c>
      <c r="B175" s="250"/>
      <c r="C175" s="250"/>
      <c r="D175" s="250"/>
      <c r="E175" s="250"/>
      <c r="F175" s="250"/>
      <c r="G175" s="250"/>
      <c r="H175" s="250"/>
      <c r="I175" s="250">
        <v>1E-3</v>
      </c>
    </row>
    <row r="176" spans="1:9" x14ac:dyDescent="0.35">
      <c r="A176" s="102" t="s">
        <v>245</v>
      </c>
      <c r="B176" s="250"/>
      <c r="C176" s="250"/>
      <c r="D176" s="250"/>
      <c r="E176" s="250"/>
      <c r="F176" s="250"/>
      <c r="G176" s="250"/>
      <c r="H176" s="250"/>
      <c r="I176" s="250">
        <v>1E-3</v>
      </c>
    </row>
    <row r="177" spans="1:9" x14ac:dyDescent="0.35">
      <c r="A177" s="102" t="s">
        <v>141</v>
      </c>
      <c r="B177" s="250"/>
      <c r="C177" s="250"/>
      <c r="D177" s="250"/>
      <c r="E177" s="250"/>
      <c r="F177" s="250"/>
      <c r="G177" s="250">
        <v>0</v>
      </c>
      <c r="H177" s="250"/>
      <c r="I177" s="250">
        <v>0</v>
      </c>
    </row>
    <row r="178" spans="1:9" x14ac:dyDescent="0.35">
      <c r="A178" s="102" t="s">
        <v>8</v>
      </c>
      <c r="B178" s="250"/>
      <c r="C178" s="250"/>
      <c r="D178" s="250"/>
      <c r="E178" s="250"/>
      <c r="F178" s="250"/>
      <c r="G178" s="250"/>
      <c r="H178" s="250">
        <v>1.109</v>
      </c>
      <c r="I178" s="250">
        <v>0</v>
      </c>
    </row>
    <row r="179" spans="1:9" x14ac:dyDescent="0.35">
      <c r="A179" s="102" t="s">
        <v>70</v>
      </c>
      <c r="B179" s="250">
        <v>1024.4380000000001</v>
      </c>
      <c r="C179" s="250"/>
      <c r="D179" s="250"/>
      <c r="E179" s="250"/>
      <c r="F179" s="250"/>
      <c r="G179" s="250"/>
      <c r="H179" s="250"/>
      <c r="I179" s="250"/>
    </row>
    <row r="180" spans="1:9" x14ac:dyDescent="0.35">
      <c r="A180" s="102" t="s">
        <v>61</v>
      </c>
      <c r="B180" s="250">
        <v>14.919</v>
      </c>
      <c r="C180" s="250"/>
      <c r="D180" s="250"/>
      <c r="E180" s="250">
        <v>6.3630000000000004</v>
      </c>
      <c r="F180" s="250"/>
      <c r="G180" s="250">
        <v>6.7329999999999997</v>
      </c>
      <c r="H180" s="250">
        <v>6.2030000000000003</v>
      </c>
      <c r="I180" s="250"/>
    </row>
    <row r="181" spans="1:9" x14ac:dyDescent="0.35">
      <c r="A181" s="102" t="s">
        <v>71</v>
      </c>
      <c r="B181" s="250">
        <v>1.3460000000000001</v>
      </c>
      <c r="C181" s="250"/>
      <c r="D181" s="250"/>
      <c r="E181" s="250"/>
      <c r="F181" s="250"/>
      <c r="G181" s="250">
        <v>0.14199999999999999</v>
      </c>
      <c r="H181" s="250">
        <v>1E-3</v>
      </c>
      <c r="I181" s="250"/>
    </row>
    <row r="182" spans="1:9" x14ac:dyDescent="0.35">
      <c r="A182" s="102" t="s">
        <v>127</v>
      </c>
      <c r="B182" s="250">
        <v>1.4999999999999999E-2</v>
      </c>
      <c r="C182" s="250"/>
      <c r="D182" s="250"/>
      <c r="E182" s="250">
        <v>1E-3</v>
      </c>
      <c r="F182" s="250"/>
      <c r="G182" s="250">
        <v>1E-3</v>
      </c>
      <c r="H182" s="250">
        <v>0</v>
      </c>
      <c r="I182" s="250"/>
    </row>
    <row r="183" spans="1:9" x14ac:dyDescent="0.35">
      <c r="A183" s="102" t="s">
        <v>67</v>
      </c>
      <c r="B183" s="250">
        <v>1E-3</v>
      </c>
      <c r="C183" s="250"/>
      <c r="D183" s="250"/>
      <c r="E183" s="250"/>
      <c r="F183" s="250"/>
      <c r="G183" s="250">
        <v>0</v>
      </c>
      <c r="H183" s="250">
        <v>2E-3</v>
      </c>
      <c r="I183" s="250"/>
    </row>
    <row r="184" spans="1:9" x14ac:dyDescent="0.35">
      <c r="A184" s="102" t="s">
        <v>234</v>
      </c>
      <c r="B184" s="250">
        <v>0</v>
      </c>
      <c r="C184" s="250"/>
      <c r="D184" s="250"/>
      <c r="E184" s="250">
        <v>6.0000000000000001E-3</v>
      </c>
      <c r="F184" s="250"/>
      <c r="G184" s="250">
        <v>6.0000000000000001E-3</v>
      </c>
      <c r="H184" s="250">
        <v>0</v>
      </c>
      <c r="I184" s="250"/>
    </row>
    <row r="185" spans="1:9" x14ac:dyDescent="0.35">
      <c r="A185" s="102" t="s">
        <v>63</v>
      </c>
      <c r="B185" s="250">
        <v>0</v>
      </c>
      <c r="C185" s="250"/>
      <c r="D185" s="250"/>
      <c r="E185" s="250"/>
      <c r="F185" s="250"/>
      <c r="G185" s="250"/>
      <c r="H185" s="250">
        <v>5.0000000000000001E-3</v>
      </c>
      <c r="I185" s="250"/>
    </row>
    <row r="186" spans="1:9" x14ac:dyDescent="0.35">
      <c r="A186" s="102" t="s">
        <v>232</v>
      </c>
      <c r="B186" s="250">
        <v>0</v>
      </c>
      <c r="C186" s="250"/>
      <c r="D186" s="250"/>
      <c r="E186" s="250"/>
      <c r="F186" s="250"/>
      <c r="G186" s="250"/>
      <c r="H186" s="250">
        <v>0</v>
      </c>
      <c r="I186" s="250"/>
    </row>
    <row r="187" spans="1:9" x14ac:dyDescent="0.35">
      <c r="A187" s="102" t="s">
        <v>162</v>
      </c>
      <c r="B187" s="250"/>
      <c r="C187" s="250"/>
      <c r="D187" s="250">
        <v>1E-3</v>
      </c>
      <c r="E187" s="250">
        <v>706.61400000000003</v>
      </c>
      <c r="F187" s="250"/>
      <c r="G187" s="250">
        <v>706.61599999999999</v>
      </c>
      <c r="H187" s="250">
        <v>3.3000000000000002E-2</v>
      </c>
      <c r="I187" s="250"/>
    </row>
    <row r="188" spans="1:9" x14ac:dyDescent="0.35">
      <c r="A188" s="102" t="s">
        <v>47</v>
      </c>
      <c r="B188" s="250"/>
      <c r="C188" s="250"/>
      <c r="D188" s="250"/>
      <c r="E188" s="250">
        <v>64.117000000000004</v>
      </c>
      <c r="F188" s="250"/>
      <c r="G188" s="250">
        <v>79.534000000000006</v>
      </c>
      <c r="H188" s="250">
        <v>21.271999999999998</v>
      </c>
      <c r="I188" s="250"/>
    </row>
    <row r="189" spans="1:9" x14ac:dyDescent="0.35">
      <c r="A189" s="102" t="s">
        <v>76</v>
      </c>
      <c r="B189" s="250"/>
      <c r="C189" s="250"/>
      <c r="D189" s="250"/>
      <c r="E189" s="250">
        <v>40.408999999999999</v>
      </c>
      <c r="F189" s="250"/>
      <c r="G189" s="250">
        <v>40.408999999999999</v>
      </c>
      <c r="H189" s="250">
        <v>0</v>
      </c>
      <c r="I189" s="250"/>
    </row>
    <row r="190" spans="1:9" x14ac:dyDescent="0.35">
      <c r="A190" s="102" t="s">
        <v>152</v>
      </c>
      <c r="B190" s="250"/>
      <c r="C190" s="250"/>
      <c r="D190" s="250"/>
      <c r="E190" s="250">
        <v>4.6740000000000004</v>
      </c>
      <c r="F190" s="250"/>
      <c r="G190" s="250">
        <v>4.6740000000000004</v>
      </c>
      <c r="H190" s="250"/>
      <c r="I190" s="250"/>
    </row>
    <row r="191" spans="1:9" x14ac:dyDescent="0.35">
      <c r="A191" s="102" t="s">
        <v>214</v>
      </c>
      <c r="B191" s="250"/>
      <c r="C191" s="250"/>
      <c r="D191" s="250"/>
      <c r="E191" s="250">
        <v>1.4059999999999999</v>
      </c>
      <c r="F191" s="250"/>
      <c r="G191" s="250">
        <v>1.4059999999999999</v>
      </c>
      <c r="H191" s="250"/>
      <c r="I191" s="250"/>
    </row>
    <row r="192" spans="1:9" x14ac:dyDescent="0.35">
      <c r="A192" s="102" t="s">
        <v>125</v>
      </c>
      <c r="B192" s="250"/>
      <c r="C192" s="250"/>
      <c r="D192" s="250"/>
      <c r="E192" s="250">
        <v>1.246</v>
      </c>
      <c r="F192" s="250"/>
      <c r="G192" s="250">
        <v>1.5429999999999999</v>
      </c>
      <c r="H192" s="250">
        <v>5.968</v>
      </c>
      <c r="I192" s="250"/>
    </row>
    <row r="193" spans="1:9" x14ac:dyDescent="0.35">
      <c r="A193" s="102" t="s">
        <v>74</v>
      </c>
      <c r="B193" s="250"/>
      <c r="C193" s="250"/>
      <c r="D193" s="250"/>
      <c r="E193" s="250">
        <v>0.40899999999999997</v>
      </c>
      <c r="F193" s="250"/>
      <c r="G193" s="250">
        <v>0.43</v>
      </c>
      <c r="H193" s="250">
        <v>4.8000000000000001E-2</v>
      </c>
      <c r="I193" s="250"/>
    </row>
    <row r="194" spans="1:9" x14ac:dyDescent="0.35">
      <c r="A194" s="102" t="s">
        <v>255</v>
      </c>
      <c r="B194" s="250"/>
      <c r="C194" s="250"/>
      <c r="D194" s="250"/>
      <c r="E194" s="250">
        <v>2E-3</v>
      </c>
      <c r="F194" s="250"/>
      <c r="G194" s="250">
        <v>4.0000000000000001E-3</v>
      </c>
      <c r="H194" s="250">
        <v>8.0000000000000002E-3</v>
      </c>
      <c r="I194" s="250"/>
    </row>
    <row r="195" spans="1:9" x14ac:dyDescent="0.35">
      <c r="A195" s="102" t="s">
        <v>235</v>
      </c>
      <c r="B195" s="250"/>
      <c r="C195" s="250"/>
      <c r="D195" s="250"/>
      <c r="E195" s="250">
        <v>1E-3</v>
      </c>
      <c r="F195" s="250"/>
      <c r="G195" s="250">
        <v>4.0000000000000001E-3</v>
      </c>
      <c r="H195" s="250">
        <v>3.0000000000000001E-3</v>
      </c>
      <c r="I195" s="250"/>
    </row>
    <row r="196" spans="1:9" x14ac:dyDescent="0.35">
      <c r="A196" s="102" t="s">
        <v>48</v>
      </c>
      <c r="B196" s="250"/>
      <c r="C196" s="250"/>
      <c r="D196" s="250"/>
      <c r="E196" s="250">
        <v>0</v>
      </c>
      <c r="F196" s="250"/>
      <c r="G196" s="250">
        <v>0</v>
      </c>
      <c r="H196" s="250">
        <v>8.1000000000000003E-2</v>
      </c>
      <c r="I196" s="250"/>
    </row>
    <row r="197" spans="1:9" x14ac:dyDescent="0.35">
      <c r="A197" s="102" t="s">
        <v>60</v>
      </c>
      <c r="B197" s="250"/>
      <c r="C197" s="250"/>
      <c r="D197" s="250"/>
      <c r="E197" s="250"/>
      <c r="F197" s="250"/>
      <c r="G197" s="250">
        <v>0.63200000000000001</v>
      </c>
      <c r="H197" s="250">
        <v>0.42</v>
      </c>
      <c r="I197" s="250"/>
    </row>
    <row r="198" spans="1:9" x14ac:dyDescent="0.35">
      <c r="A198" s="102" t="s">
        <v>40</v>
      </c>
      <c r="B198" s="250"/>
      <c r="C198" s="250"/>
      <c r="D198" s="250"/>
      <c r="E198" s="250"/>
      <c r="F198" s="250"/>
      <c r="G198" s="250">
        <v>0.60899999999999999</v>
      </c>
      <c r="H198" s="250">
        <v>6.0999999999999999E-2</v>
      </c>
      <c r="I198" s="250"/>
    </row>
    <row r="199" spans="1:9" x14ac:dyDescent="0.35">
      <c r="A199" s="102" t="s">
        <v>225</v>
      </c>
      <c r="B199" s="250"/>
      <c r="C199" s="250"/>
      <c r="D199" s="250"/>
      <c r="E199" s="250"/>
      <c r="F199" s="250"/>
      <c r="G199" s="250">
        <v>0.09</v>
      </c>
      <c r="H199" s="250">
        <v>8.0000000000000002E-3</v>
      </c>
      <c r="I199" s="250"/>
    </row>
    <row r="200" spans="1:9" x14ac:dyDescent="0.35">
      <c r="A200" s="102" t="s">
        <v>30</v>
      </c>
      <c r="B200" s="250"/>
      <c r="C200" s="250"/>
      <c r="D200" s="250"/>
      <c r="E200" s="250"/>
      <c r="F200" s="250"/>
      <c r="G200" s="250">
        <v>1E-3</v>
      </c>
      <c r="H200" s="250">
        <v>1E-3</v>
      </c>
      <c r="I200" s="250"/>
    </row>
    <row r="201" spans="1:9" x14ac:dyDescent="0.35">
      <c r="A201" s="102" t="s">
        <v>31</v>
      </c>
      <c r="B201" s="250"/>
      <c r="C201" s="250"/>
      <c r="D201" s="250"/>
      <c r="E201" s="250"/>
      <c r="F201" s="250"/>
      <c r="G201" s="250">
        <v>0</v>
      </c>
      <c r="H201" s="250">
        <v>0.14699999999999999</v>
      </c>
      <c r="I201" s="250"/>
    </row>
    <row r="202" spans="1:9" x14ac:dyDescent="0.35">
      <c r="A202" s="102" t="s">
        <v>261</v>
      </c>
      <c r="B202" s="250"/>
      <c r="C202" s="250"/>
      <c r="D202" s="250"/>
      <c r="E202" s="250"/>
      <c r="F202" s="250"/>
      <c r="G202" s="250"/>
      <c r="H202" s="250">
        <v>736.48299999999995</v>
      </c>
      <c r="I202" s="250"/>
    </row>
    <row r="203" spans="1:9" x14ac:dyDescent="0.35">
      <c r="A203" s="102" t="s">
        <v>51</v>
      </c>
      <c r="B203" s="250"/>
      <c r="C203" s="250"/>
      <c r="D203" s="250"/>
      <c r="E203" s="250"/>
      <c r="F203" s="250"/>
      <c r="G203" s="250"/>
      <c r="H203" s="250">
        <v>2.4820000000000002</v>
      </c>
      <c r="I203" s="250"/>
    </row>
    <row r="204" spans="1:9" x14ac:dyDescent="0.35">
      <c r="A204" s="102" t="s">
        <v>49</v>
      </c>
      <c r="B204" s="250"/>
      <c r="C204" s="250"/>
      <c r="D204" s="250"/>
      <c r="E204" s="250"/>
      <c r="F204" s="250"/>
      <c r="G204" s="250"/>
      <c r="H204" s="250">
        <v>2.0870000000000002</v>
      </c>
      <c r="I204" s="250"/>
    </row>
    <row r="205" spans="1:9" x14ac:dyDescent="0.35">
      <c r="A205" s="102" t="s">
        <v>249</v>
      </c>
      <c r="B205" s="250"/>
      <c r="C205" s="250"/>
      <c r="D205" s="250"/>
      <c r="E205" s="250"/>
      <c r="F205" s="250"/>
      <c r="G205" s="250"/>
      <c r="H205" s="250">
        <v>1.704</v>
      </c>
      <c r="I205" s="250"/>
    </row>
    <row r="206" spans="1:9" x14ac:dyDescent="0.35">
      <c r="A206" s="102" t="s">
        <v>158</v>
      </c>
      <c r="B206" s="250"/>
      <c r="C206" s="250"/>
      <c r="D206" s="250"/>
      <c r="E206" s="250"/>
      <c r="F206" s="250"/>
      <c r="G206" s="250"/>
      <c r="H206" s="250">
        <v>0.44900000000000001</v>
      </c>
      <c r="I206" s="250"/>
    </row>
    <row r="207" spans="1:9" x14ac:dyDescent="0.35">
      <c r="A207" s="102" t="s">
        <v>58</v>
      </c>
      <c r="B207" s="250"/>
      <c r="C207" s="250"/>
      <c r="D207" s="250"/>
      <c r="E207" s="250"/>
      <c r="F207" s="250"/>
      <c r="G207" s="250"/>
      <c r="H207" s="250">
        <v>0.185</v>
      </c>
      <c r="I207" s="250"/>
    </row>
    <row r="208" spans="1:9" x14ac:dyDescent="0.35">
      <c r="A208" s="102" t="s">
        <v>77</v>
      </c>
      <c r="B208" s="250"/>
      <c r="C208" s="250"/>
      <c r="D208" s="250"/>
      <c r="E208" s="250"/>
      <c r="F208" s="250"/>
      <c r="G208" s="250"/>
      <c r="H208" s="250">
        <v>0.16</v>
      </c>
      <c r="I208" s="250"/>
    </row>
    <row r="209" spans="1:9" x14ac:dyDescent="0.35">
      <c r="A209" s="102" t="s">
        <v>126</v>
      </c>
      <c r="B209" s="250"/>
      <c r="C209" s="250"/>
      <c r="D209" s="250"/>
      <c r="E209" s="250"/>
      <c r="F209" s="250"/>
      <c r="G209" s="250"/>
      <c r="H209" s="250">
        <v>0.05</v>
      </c>
      <c r="I209" s="250"/>
    </row>
    <row r="210" spans="1:9" x14ac:dyDescent="0.35">
      <c r="A210" s="102" t="s">
        <v>65</v>
      </c>
      <c r="B210" s="250"/>
      <c r="C210" s="250"/>
      <c r="D210" s="250"/>
      <c r="E210" s="250"/>
      <c r="F210" s="250"/>
      <c r="G210" s="250"/>
      <c r="H210" s="250">
        <v>4.4999999999999998E-2</v>
      </c>
      <c r="I210" s="250"/>
    </row>
    <row r="211" spans="1:9" x14ac:dyDescent="0.35">
      <c r="A211" s="102" t="s">
        <v>180</v>
      </c>
      <c r="B211" s="250"/>
      <c r="C211" s="250"/>
      <c r="D211" s="250"/>
      <c r="E211" s="250"/>
      <c r="F211" s="250"/>
      <c r="G211" s="250"/>
      <c r="H211" s="250">
        <v>3.4000000000000002E-2</v>
      </c>
      <c r="I211" s="250"/>
    </row>
    <row r="212" spans="1:9" x14ac:dyDescent="0.35">
      <c r="A212" s="102" t="s">
        <v>83</v>
      </c>
      <c r="B212" s="250"/>
      <c r="C212" s="250"/>
      <c r="D212" s="250"/>
      <c r="E212" s="250"/>
      <c r="F212" s="250"/>
      <c r="G212" s="250"/>
      <c r="H212" s="250">
        <v>2.1999999999999999E-2</v>
      </c>
      <c r="I212" s="250"/>
    </row>
    <row r="213" spans="1:9" x14ac:dyDescent="0.35">
      <c r="A213" s="102" t="s">
        <v>110</v>
      </c>
      <c r="B213" s="250"/>
      <c r="C213" s="250"/>
      <c r="D213" s="250"/>
      <c r="E213" s="250"/>
      <c r="F213" s="250"/>
      <c r="G213" s="250"/>
      <c r="H213" s="250">
        <v>1.4999999999999999E-2</v>
      </c>
      <c r="I213" s="250"/>
    </row>
    <row r="214" spans="1:9" x14ac:dyDescent="0.35">
      <c r="A214" s="102" t="s">
        <v>248</v>
      </c>
      <c r="B214" s="250"/>
      <c r="C214" s="250"/>
      <c r="D214" s="250"/>
      <c r="E214" s="250"/>
      <c r="F214" s="250"/>
      <c r="G214" s="250"/>
      <c r="H214" s="250">
        <v>1.4E-2</v>
      </c>
      <c r="I214" s="250"/>
    </row>
    <row r="215" spans="1:9" x14ac:dyDescent="0.35">
      <c r="A215" s="102" t="s">
        <v>233</v>
      </c>
      <c r="B215" s="250"/>
      <c r="C215" s="250"/>
      <c r="D215" s="250"/>
      <c r="E215" s="250"/>
      <c r="F215" s="250"/>
      <c r="G215" s="250"/>
      <c r="H215" s="250">
        <v>1.0999999999999999E-2</v>
      </c>
      <c r="I215" s="250"/>
    </row>
    <row r="216" spans="1:9" x14ac:dyDescent="0.35">
      <c r="A216" s="102" t="s">
        <v>79</v>
      </c>
      <c r="B216" s="250"/>
      <c r="C216" s="250"/>
      <c r="D216" s="250"/>
      <c r="E216" s="250"/>
      <c r="F216" s="250"/>
      <c r="G216" s="250"/>
      <c r="H216" s="250">
        <v>6.0000000000000001E-3</v>
      </c>
      <c r="I216" s="250"/>
    </row>
    <row r="217" spans="1:9" x14ac:dyDescent="0.35">
      <c r="A217" s="102" t="s">
        <v>101</v>
      </c>
      <c r="B217" s="250"/>
      <c r="C217" s="250"/>
      <c r="D217" s="250"/>
      <c r="E217" s="250"/>
      <c r="F217" s="250"/>
      <c r="G217" s="250"/>
      <c r="H217" s="250">
        <v>2E-3</v>
      </c>
      <c r="I217" s="250"/>
    </row>
    <row r="218" spans="1:9" x14ac:dyDescent="0.35">
      <c r="A218" s="102" t="s">
        <v>13</v>
      </c>
      <c r="B218" s="250"/>
      <c r="C218" s="250"/>
      <c r="D218" s="250"/>
      <c r="E218" s="250"/>
      <c r="F218" s="250"/>
      <c r="G218" s="250"/>
      <c r="H218" s="250">
        <v>0</v>
      </c>
      <c r="I218" s="250"/>
    </row>
    <row r="219" spans="1:9" x14ac:dyDescent="0.35">
      <c r="A219" s="102" t="s">
        <v>16</v>
      </c>
      <c r="B219" s="250"/>
      <c r="C219" s="250"/>
      <c r="D219" s="250"/>
      <c r="E219" s="250"/>
      <c r="F219" s="250"/>
      <c r="G219" s="250"/>
      <c r="H219" s="250">
        <v>0</v>
      </c>
      <c r="I219" s="250"/>
    </row>
    <row r="220" spans="1:9" x14ac:dyDescent="0.35">
      <c r="A220" s="102" t="s">
        <v>17</v>
      </c>
      <c r="B220" s="250"/>
      <c r="C220" s="250"/>
      <c r="D220" s="250"/>
      <c r="E220" s="250"/>
      <c r="F220" s="250"/>
      <c r="G220" s="250"/>
      <c r="H220" s="250">
        <v>0</v>
      </c>
      <c r="I220" s="250"/>
    </row>
    <row r="221" spans="1:9" x14ac:dyDescent="0.35">
      <c r="A221" s="102" t="s">
        <v>18</v>
      </c>
      <c r="B221" s="250"/>
      <c r="C221" s="250"/>
      <c r="D221" s="250"/>
      <c r="E221" s="250"/>
      <c r="F221" s="250"/>
      <c r="G221" s="250"/>
      <c r="H221" s="250">
        <v>0</v>
      </c>
      <c r="I221" s="250"/>
    </row>
    <row r="222" spans="1:9" x14ac:dyDescent="0.35">
      <c r="A222" s="102" t="s">
        <v>92</v>
      </c>
      <c r="B222" s="250"/>
      <c r="C222" s="250"/>
      <c r="D222" s="250"/>
      <c r="E222" s="250"/>
      <c r="F222" s="250"/>
      <c r="G222" s="250"/>
      <c r="H222" s="250">
        <v>0</v>
      </c>
      <c r="I222" s="250"/>
    </row>
    <row r="223" spans="1:9" x14ac:dyDescent="0.35">
      <c r="A223" s="102" t="s">
        <v>100</v>
      </c>
      <c r="B223" s="250"/>
      <c r="C223" s="250"/>
      <c r="D223" s="250"/>
      <c r="E223" s="250"/>
      <c r="F223" s="250"/>
      <c r="G223" s="250"/>
      <c r="H223" s="250">
        <v>0</v>
      </c>
      <c r="I223" s="250"/>
    </row>
    <row r="224" spans="1:9" x14ac:dyDescent="0.35">
      <c r="A224" s="104" t="s">
        <v>192</v>
      </c>
      <c r="B224" s="251"/>
      <c r="C224" s="251"/>
      <c r="D224" s="251"/>
      <c r="E224" s="251"/>
      <c r="F224" s="251"/>
      <c r="G224" s="251"/>
      <c r="H224" s="251">
        <v>0</v>
      </c>
      <c r="I224" s="251"/>
    </row>
  </sheetData>
  <sortState xmlns:xlrd2="http://schemas.microsoft.com/office/spreadsheetml/2017/richdata2" ref="A3:I224">
    <sortCondition descending="1" ref="I3:I224"/>
  </sortState>
  <mergeCells count="1">
    <mergeCell ref="K1:L1"/>
  </mergeCells>
  <hyperlinks>
    <hyperlink ref="K1" location="'Table of Content'!A1" display="Table of Content" xr:uid="{00000000-0004-0000-13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46"/>
  <sheetViews>
    <sheetView zoomScaleNormal="100" workbookViewId="0">
      <selection activeCell="F16" sqref="F16"/>
    </sheetView>
  </sheetViews>
  <sheetFormatPr defaultColWidth="9.1796875" defaultRowHeight="15.5" x14ac:dyDescent="0.35"/>
  <cols>
    <col min="1" max="1" width="26.6328125" style="1" customWidth="1"/>
    <col min="2" max="2" width="10.54296875" style="1" bestFit="1" customWidth="1"/>
    <col min="3" max="3" width="8.08984375" style="1" bestFit="1" customWidth="1"/>
    <col min="4" max="4" width="10.54296875" style="1" bestFit="1" customWidth="1"/>
    <col min="5" max="5" width="8.08984375" style="1" bestFit="1" customWidth="1"/>
    <col min="6" max="6" width="11" style="1" customWidth="1"/>
    <col min="7" max="7" width="9.08984375" style="1" bestFit="1" customWidth="1"/>
    <col min="8" max="8" width="8.6328125" style="1" bestFit="1" customWidth="1"/>
    <col min="9" max="9" width="8.54296875" style="1" bestFit="1" customWidth="1"/>
    <col min="10" max="16384" width="9.1796875" style="1"/>
  </cols>
  <sheetData>
    <row r="1" spans="1:12" x14ac:dyDescent="0.35">
      <c r="A1" s="33" t="s">
        <v>494</v>
      </c>
      <c r="K1" s="296" t="s">
        <v>317</v>
      </c>
      <c r="L1" s="296"/>
    </row>
    <row r="2" spans="1:12" x14ac:dyDescent="0.35">
      <c r="A2" s="315" t="s">
        <v>328</v>
      </c>
      <c r="B2" s="306">
        <v>44593</v>
      </c>
      <c r="C2" s="306"/>
      <c r="D2" s="306">
        <v>44927</v>
      </c>
      <c r="E2" s="306"/>
      <c r="F2" s="306">
        <v>44958</v>
      </c>
      <c r="G2" s="306"/>
      <c r="H2" s="303" t="s">
        <v>297</v>
      </c>
      <c r="I2" s="303" t="s">
        <v>540</v>
      </c>
    </row>
    <row r="3" spans="1:12" x14ac:dyDescent="0.35">
      <c r="A3" s="316"/>
      <c r="B3" s="2" t="s">
        <v>329</v>
      </c>
      <c r="C3" s="2" t="s">
        <v>299</v>
      </c>
      <c r="D3" s="2" t="s">
        <v>329</v>
      </c>
      <c r="E3" s="2" t="s">
        <v>299</v>
      </c>
      <c r="F3" s="2" t="s">
        <v>329</v>
      </c>
      <c r="G3" s="2" t="s">
        <v>299</v>
      </c>
      <c r="H3" s="304"/>
      <c r="I3" s="304"/>
    </row>
    <row r="4" spans="1:12" x14ac:dyDescent="0.35">
      <c r="A4" s="184" t="s">
        <v>326</v>
      </c>
      <c r="B4" s="253">
        <v>3957.9659999999999</v>
      </c>
      <c r="C4" s="173">
        <f>B4/$B$12</f>
        <v>0.36981782251301681</v>
      </c>
      <c r="D4" s="253">
        <v>3767.9340000000002</v>
      </c>
      <c r="E4" s="173">
        <f>D4/$D$12</f>
        <v>0.34952775357416477</v>
      </c>
      <c r="F4" s="253">
        <v>3985.5590000000002</v>
      </c>
      <c r="G4" s="173">
        <f>F4/$F$12</f>
        <v>0.46862273048213171</v>
      </c>
      <c r="H4" s="173">
        <f t="shared" ref="H4:H12" si="0">(F4/D4)-1</f>
        <v>5.7757115703194417E-2</v>
      </c>
      <c r="I4" s="173">
        <f t="shared" ref="I4:I12" si="1">(F4/B4)-1</f>
        <v>6.9715101140332969E-3</v>
      </c>
    </row>
    <row r="5" spans="1:12" x14ac:dyDescent="0.35">
      <c r="A5" s="184" t="s">
        <v>324</v>
      </c>
      <c r="B5" s="253">
        <v>1381.03</v>
      </c>
      <c r="C5" s="173">
        <f t="shared" ref="C5:C12" si="2">B5/$B$12</f>
        <v>0.12903837663717971</v>
      </c>
      <c r="D5" s="253">
        <v>1475.7819999999999</v>
      </c>
      <c r="E5" s="173">
        <f t="shared" ref="E5:E12" si="3">D5/$D$12</f>
        <v>0.13689909834545616</v>
      </c>
      <c r="F5" s="253">
        <v>1856.354</v>
      </c>
      <c r="G5" s="173">
        <f t="shared" ref="G5:G12" si="4">F5/$F$12</f>
        <v>0.21827043087843565</v>
      </c>
      <c r="H5" s="173">
        <f t="shared" si="0"/>
        <v>0.25787819610213436</v>
      </c>
      <c r="I5" s="173">
        <f t="shared" si="1"/>
        <v>0.34418079259682988</v>
      </c>
    </row>
    <row r="6" spans="1:12" x14ac:dyDescent="0.35">
      <c r="A6" s="184" t="s">
        <v>325</v>
      </c>
      <c r="B6" s="253">
        <v>3623.357</v>
      </c>
      <c r="C6" s="173">
        <f t="shared" si="2"/>
        <v>0.33855318512773913</v>
      </c>
      <c r="D6" s="253">
        <v>1789.1420000000001</v>
      </c>
      <c r="E6" s="173">
        <f t="shared" si="3"/>
        <v>0.16596755253281728</v>
      </c>
      <c r="F6" s="253">
        <v>1699.1189999999999</v>
      </c>
      <c r="G6" s="173">
        <f t="shared" si="4"/>
        <v>0.19978271183391566</v>
      </c>
      <c r="H6" s="173">
        <f>(F6/D6)-1</f>
        <v>-5.0316296861847798E-2</v>
      </c>
      <c r="I6" s="173">
        <f t="shared" si="1"/>
        <v>-0.53106497648451423</v>
      </c>
    </row>
    <row r="7" spans="1:12" x14ac:dyDescent="0.35">
      <c r="A7" s="184" t="s">
        <v>323</v>
      </c>
      <c r="B7" s="253">
        <v>3224.2289999999998</v>
      </c>
      <c r="C7" s="173">
        <f t="shared" si="2"/>
        <v>0.30126012908229166</v>
      </c>
      <c r="D7" s="253">
        <v>1144.06</v>
      </c>
      <c r="E7" s="173">
        <f t="shared" si="3"/>
        <v>0.10612731585905139</v>
      </c>
      <c r="F7" s="253">
        <v>918.601</v>
      </c>
      <c r="G7" s="173">
        <f t="shared" si="4"/>
        <v>0.108009267669508</v>
      </c>
      <c r="H7" s="173">
        <f t="shared" si="0"/>
        <v>-0.19706920965683616</v>
      </c>
      <c r="I7" s="173">
        <f t="shared" si="1"/>
        <v>-0.71509436829704098</v>
      </c>
    </row>
    <row r="8" spans="1:12" x14ac:dyDescent="0.35">
      <c r="A8" s="184" t="s">
        <v>320</v>
      </c>
      <c r="B8" s="253">
        <v>23.151</v>
      </c>
      <c r="C8" s="173">
        <f t="shared" si="2"/>
        <v>2.1631445062941048E-3</v>
      </c>
      <c r="D8" s="253">
        <v>112.857</v>
      </c>
      <c r="E8" s="173">
        <f t="shared" si="3"/>
        <v>1.0469040510030036E-2</v>
      </c>
      <c r="F8" s="253">
        <v>155.31100000000001</v>
      </c>
      <c r="G8" s="173">
        <f t="shared" si="4"/>
        <v>1.8261494785025225E-2</v>
      </c>
      <c r="H8" s="173">
        <f t="shared" si="0"/>
        <v>0.37617515971539217</v>
      </c>
      <c r="I8" s="173">
        <f t="shared" si="1"/>
        <v>5.7086086994082335</v>
      </c>
    </row>
    <row r="9" spans="1:12" x14ac:dyDescent="0.35">
      <c r="A9" s="184" t="s">
        <v>321</v>
      </c>
      <c r="B9" s="253">
        <v>648.13</v>
      </c>
      <c r="C9" s="173">
        <f t="shared" si="2"/>
        <v>6.0558889415765975E-2</v>
      </c>
      <c r="D9" s="253">
        <v>99.090999999999994</v>
      </c>
      <c r="E9" s="173">
        <f t="shared" si="3"/>
        <v>9.1920544864685944E-3</v>
      </c>
      <c r="F9" s="253">
        <v>109.69199999999999</v>
      </c>
      <c r="G9" s="173">
        <f t="shared" si="4"/>
        <v>1.2897604715435397E-2</v>
      </c>
      <c r="H9" s="173">
        <f t="shared" si="0"/>
        <v>0.10698247065828381</v>
      </c>
      <c r="I9" s="173">
        <f t="shared" si="1"/>
        <v>-0.83075617545862712</v>
      </c>
    </row>
    <row r="10" spans="1:12" x14ac:dyDescent="0.35">
      <c r="A10" s="184" t="s">
        <v>322</v>
      </c>
      <c r="B10" s="253">
        <v>363.39</v>
      </c>
      <c r="C10" s="173">
        <f t="shared" si="2"/>
        <v>3.3953828436880253E-2</v>
      </c>
      <c r="D10" s="253">
        <v>78.409000000000006</v>
      </c>
      <c r="E10" s="173">
        <f t="shared" si="3"/>
        <v>7.2735142467985608E-3</v>
      </c>
      <c r="F10" s="253">
        <v>95.295000000000002</v>
      </c>
      <c r="G10" s="173">
        <f t="shared" si="4"/>
        <v>1.1204802915047735E-2</v>
      </c>
      <c r="H10" s="173">
        <f t="shared" si="0"/>
        <v>0.21535793084977484</v>
      </c>
      <c r="I10" s="173">
        <f t="shared" si="1"/>
        <v>-0.73776108313382316</v>
      </c>
    </row>
    <row r="11" spans="1:12" x14ac:dyDescent="0.35">
      <c r="A11" s="267" t="s">
        <v>319</v>
      </c>
      <c r="B11" s="253">
        <v>64.397000000000006</v>
      </c>
      <c r="C11" s="173">
        <f t="shared" si="2"/>
        <v>6.0170194277491896E-3</v>
      </c>
      <c r="D11" s="253">
        <v>226.98599999999999</v>
      </c>
      <c r="E11" s="173">
        <f t="shared" si="3"/>
        <v>2.1056076532334527E-2</v>
      </c>
      <c r="F11" s="253">
        <v>56.869</v>
      </c>
      <c r="G11" s="173">
        <f t="shared" si="4"/>
        <v>6.6866670546812494E-3</v>
      </c>
      <c r="H11" s="173">
        <f t="shared" si="0"/>
        <v>-0.74946031913862532</v>
      </c>
      <c r="I11" s="173">
        <f t="shared" si="1"/>
        <v>-0.11689985558333471</v>
      </c>
    </row>
    <row r="12" spans="1:12" s="9" customFormat="1" x14ac:dyDescent="0.35">
      <c r="A12" s="106" t="s">
        <v>293</v>
      </c>
      <c r="B12" s="174">
        <v>10702.475</v>
      </c>
      <c r="C12" s="176">
        <f t="shared" si="2"/>
        <v>1</v>
      </c>
      <c r="D12" s="174">
        <v>10780.071</v>
      </c>
      <c r="E12" s="176">
        <f t="shared" si="3"/>
        <v>1</v>
      </c>
      <c r="F12" s="174">
        <v>8504.8349999999991</v>
      </c>
      <c r="G12" s="176">
        <f t="shared" si="4"/>
        <v>1</v>
      </c>
      <c r="H12" s="175">
        <f t="shared" si="0"/>
        <v>-0.21105946333748649</v>
      </c>
      <c r="I12" s="175">
        <f t="shared" si="1"/>
        <v>-0.20533941915304643</v>
      </c>
    </row>
    <row r="13" spans="1:12" x14ac:dyDescent="0.35">
      <c r="A13" s="30"/>
      <c r="B13" s="30"/>
      <c r="C13" s="30"/>
      <c r="D13" s="30"/>
      <c r="E13" s="30"/>
      <c r="F13" s="30"/>
      <c r="G13" s="30"/>
      <c r="H13" s="30"/>
      <c r="I13" s="30"/>
      <c r="K13" s="48"/>
    </row>
    <row r="14" spans="1:12" x14ac:dyDescent="0.35">
      <c r="A14" s="30"/>
      <c r="C14" s="49"/>
      <c r="E14" s="49"/>
      <c r="G14" s="49"/>
      <c r="H14" s="30"/>
      <c r="I14" s="30"/>
      <c r="J14" s="50"/>
    </row>
    <row r="15" spans="1:12" x14ac:dyDescent="0.35">
      <c r="A15" s="30"/>
      <c r="E15" s="30"/>
      <c r="F15" s="30"/>
      <c r="G15" s="27"/>
      <c r="H15" s="27"/>
      <c r="I15" s="27"/>
    </row>
    <row r="16" spans="1:12" x14ac:dyDescent="0.35">
      <c r="D16" s="195"/>
      <c r="E16" s="195"/>
      <c r="F16" s="195"/>
      <c r="G16" s="21"/>
      <c r="H16" s="27"/>
      <c r="I16" s="27"/>
    </row>
    <row r="17" spans="1:9" x14ac:dyDescent="0.35">
      <c r="A17" s="30"/>
      <c r="B17" s="30"/>
      <c r="C17" s="30"/>
      <c r="D17" s="30"/>
      <c r="E17" s="30"/>
      <c r="F17" s="30"/>
      <c r="G17" s="27"/>
      <c r="H17" s="27"/>
      <c r="I17" s="27"/>
    </row>
    <row r="18" spans="1:9" x14ac:dyDescent="0.35">
      <c r="A18" s="30"/>
      <c r="B18" s="30"/>
      <c r="C18" s="30"/>
      <c r="D18" s="30"/>
      <c r="E18" s="30"/>
      <c r="F18" s="30"/>
      <c r="G18" s="27"/>
      <c r="H18" s="27"/>
      <c r="I18" s="27"/>
    </row>
    <row r="19" spans="1:9" x14ac:dyDescent="0.35">
      <c r="A19" s="30"/>
      <c r="B19" s="30"/>
      <c r="C19" s="30"/>
      <c r="D19" s="30"/>
      <c r="E19" s="30"/>
      <c r="F19" s="30"/>
      <c r="G19" s="27"/>
      <c r="H19" s="27"/>
      <c r="I19" s="27"/>
    </row>
    <row r="20" spans="1:9" x14ac:dyDescent="0.35">
      <c r="A20" s="30"/>
      <c r="B20" s="30"/>
      <c r="C20" s="30"/>
      <c r="D20" s="30"/>
      <c r="E20" s="30"/>
      <c r="F20" s="30"/>
      <c r="G20" s="27"/>
      <c r="H20" s="27"/>
      <c r="I20" s="27"/>
    </row>
    <row r="21" spans="1:9" x14ac:dyDescent="0.35">
      <c r="A21" s="30"/>
      <c r="B21" s="30"/>
      <c r="C21" s="30"/>
      <c r="D21" s="30"/>
      <c r="E21" s="30"/>
      <c r="F21" s="30"/>
      <c r="G21" s="27"/>
      <c r="H21" s="27"/>
      <c r="I21" s="27"/>
    </row>
    <row r="22" spans="1:9" x14ac:dyDescent="0.35">
      <c r="A22" s="30"/>
      <c r="B22" s="30"/>
      <c r="C22" s="30"/>
      <c r="D22" s="30"/>
      <c r="E22" s="30"/>
      <c r="F22" s="30"/>
      <c r="G22" s="27"/>
      <c r="H22" s="27"/>
      <c r="I22" s="27"/>
    </row>
    <row r="23" spans="1:9" x14ac:dyDescent="0.35">
      <c r="A23" s="30"/>
      <c r="B23" s="30"/>
      <c r="C23" s="30"/>
      <c r="D23" s="30"/>
      <c r="E23" s="30"/>
      <c r="F23" s="30"/>
      <c r="G23" s="27"/>
      <c r="H23" s="27"/>
      <c r="I23" s="27"/>
    </row>
    <row r="24" spans="1:9" x14ac:dyDescent="0.35">
      <c r="A24" s="30"/>
      <c r="B24" s="30"/>
      <c r="C24" s="30"/>
      <c r="D24" s="30"/>
      <c r="E24" s="30"/>
      <c r="F24" s="30"/>
      <c r="G24" s="30"/>
      <c r="H24" s="30"/>
      <c r="I24" s="30"/>
    </row>
    <row r="25" spans="1:9" x14ac:dyDescent="0.35">
      <c r="A25" s="30"/>
      <c r="B25" s="30"/>
      <c r="C25" s="30"/>
      <c r="D25" s="30"/>
      <c r="E25" s="30"/>
      <c r="F25" s="30"/>
      <c r="G25" s="30"/>
      <c r="H25" s="30"/>
      <c r="I25" s="30"/>
    </row>
    <row r="26" spans="1:9" x14ac:dyDescent="0.35">
      <c r="A26" s="30"/>
      <c r="B26" s="30"/>
      <c r="C26" s="30"/>
      <c r="D26" s="30"/>
      <c r="E26" s="30"/>
      <c r="F26" s="30"/>
      <c r="G26" s="30"/>
      <c r="H26" s="30"/>
      <c r="I26" s="30"/>
    </row>
    <row r="27" spans="1:9" x14ac:dyDescent="0.35">
      <c r="A27" s="30"/>
      <c r="B27" s="30"/>
      <c r="C27" s="30"/>
      <c r="D27" s="30"/>
      <c r="E27" s="30"/>
      <c r="F27" s="30"/>
      <c r="G27" s="30"/>
      <c r="H27" s="30"/>
      <c r="I27" s="30"/>
    </row>
    <row r="28" spans="1:9" x14ac:dyDescent="0.35">
      <c r="A28" s="30"/>
      <c r="B28" s="30"/>
      <c r="C28" s="30"/>
      <c r="D28" s="30"/>
      <c r="E28" s="30"/>
      <c r="F28" s="30"/>
      <c r="G28" s="30"/>
      <c r="H28" s="30"/>
      <c r="I28" s="30"/>
    </row>
    <row r="29" spans="1:9" x14ac:dyDescent="0.35">
      <c r="A29" s="30"/>
      <c r="B29" s="30"/>
      <c r="C29" s="30"/>
      <c r="D29" s="30"/>
      <c r="E29" s="30"/>
      <c r="F29" s="30"/>
      <c r="G29" s="30"/>
      <c r="H29" s="30"/>
      <c r="I29" s="30"/>
    </row>
    <row r="30" spans="1:9" x14ac:dyDescent="0.35">
      <c r="A30" s="30"/>
      <c r="B30" s="30"/>
      <c r="C30" s="30"/>
      <c r="D30" s="30"/>
      <c r="E30" s="30"/>
      <c r="F30" s="30"/>
      <c r="G30" s="30"/>
      <c r="H30" s="30"/>
      <c r="I30" s="30"/>
    </row>
    <row r="31" spans="1:9" x14ac:dyDescent="0.35">
      <c r="A31" s="30"/>
      <c r="B31" s="30"/>
      <c r="C31" s="30"/>
      <c r="D31" s="30"/>
      <c r="E31" s="30"/>
      <c r="F31" s="30"/>
      <c r="G31" s="30"/>
      <c r="H31" s="30"/>
      <c r="I31" s="30"/>
    </row>
    <row r="32" spans="1:9" x14ac:dyDescent="0.35">
      <c r="A32" s="30"/>
      <c r="B32" s="30"/>
      <c r="C32" s="30"/>
      <c r="D32" s="30"/>
      <c r="E32" s="30"/>
      <c r="F32" s="30"/>
      <c r="G32" s="30"/>
      <c r="H32" s="30"/>
      <c r="I32" s="30"/>
    </row>
    <row r="33" spans="1:9" x14ac:dyDescent="0.35">
      <c r="A33" s="30"/>
      <c r="B33" s="30"/>
      <c r="C33" s="30"/>
      <c r="D33" s="30"/>
      <c r="E33" s="30"/>
      <c r="F33" s="30"/>
      <c r="G33" s="30"/>
      <c r="H33" s="30"/>
      <c r="I33" s="30"/>
    </row>
    <row r="34" spans="1:9" x14ac:dyDescent="0.35">
      <c r="A34" s="30"/>
      <c r="B34" s="30"/>
      <c r="C34" s="30"/>
      <c r="D34" s="30"/>
      <c r="E34" s="30"/>
      <c r="F34" s="30"/>
      <c r="G34" s="30"/>
      <c r="H34" s="30"/>
      <c r="I34" s="30"/>
    </row>
    <row r="35" spans="1:9" x14ac:dyDescent="0.35">
      <c r="A35" s="30"/>
      <c r="B35" s="30"/>
      <c r="C35" s="30"/>
      <c r="D35" s="30"/>
      <c r="E35" s="30"/>
      <c r="F35" s="30"/>
      <c r="G35" s="30"/>
      <c r="H35" s="30"/>
      <c r="I35" s="30"/>
    </row>
    <row r="36" spans="1:9" x14ac:dyDescent="0.35">
      <c r="A36" s="30"/>
      <c r="B36" s="30"/>
      <c r="C36" s="30"/>
      <c r="D36" s="30"/>
      <c r="E36" s="30"/>
      <c r="F36" s="30"/>
      <c r="G36" s="30"/>
      <c r="H36" s="30"/>
      <c r="I36" s="30"/>
    </row>
    <row r="37" spans="1:9" x14ac:dyDescent="0.35">
      <c r="A37" s="30"/>
      <c r="B37" s="30"/>
      <c r="C37" s="30"/>
      <c r="D37" s="30"/>
      <c r="E37" s="30"/>
      <c r="F37" s="30"/>
      <c r="G37" s="30"/>
      <c r="H37" s="30"/>
      <c r="I37" s="30"/>
    </row>
    <row r="38" spans="1:9" x14ac:dyDescent="0.35">
      <c r="A38" s="30"/>
      <c r="B38" s="30"/>
      <c r="C38" s="30"/>
      <c r="D38" s="30"/>
      <c r="E38" s="30"/>
      <c r="F38" s="30"/>
      <c r="G38" s="30"/>
      <c r="H38" s="30"/>
      <c r="I38" s="30"/>
    </row>
    <row r="39" spans="1:9" x14ac:dyDescent="0.35">
      <c r="A39" s="30"/>
      <c r="B39" s="30"/>
      <c r="C39" s="30"/>
      <c r="D39" s="30"/>
      <c r="E39" s="30"/>
      <c r="F39" s="30"/>
      <c r="G39" s="30"/>
      <c r="H39" s="30"/>
      <c r="I39" s="30"/>
    </row>
    <row r="40" spans="1:9" x14ac:dyDescent="0.35">
      <c r="A40" s="30"/>
      <c r="B40" s="30"/>
      <c r="C40" s="30"/>
      <c r="D40" s="30"/>
      <c r="E40" s="30"/>
      <c r="F40" s="30"/>
      <c r="G40" s="30"/>
      <c r="H40" s="30"/>
      <c r="I40" s="30"/>
    </row>
    <row r="41" spans="1:9" x14ac:dyDescent="0.35">
      <c r="A41" s="30"/>
      <c r="B41" s="30"/>
      <c r="C41" s="30"/>
      <c r="D41" s="30"/>
      <c r="E41" s="30"/>
      <c r="F41" s="30"/>
      <c r="G41" s="30"/>
      <c r="H41" s="30"/>
      <c r="I41" s="30"/>
    </row>
    <row r="42" spans="1:9" x14ac:dyDescent="0.35">
      <c r="A42" s="30"/>
      <c r="B42" s="30"/>
      <c r="C42" s="30"/>
      <c r="D42" s="30"/>
      <c r="E42" s="30"/>
      <c r="F42" s="30"/>
      <c r="G42" s="30"/>
      <c r="H42" s="30"/>
      <c r="I42" s="30"/>
    </row>
    <row r="46" spans="1:9" s="9" customFormat="1" x14ac:dyDescent="0.35"/>
  </sheetData>
  <sortState xmlns:xlrd2="http://schemas.microsoft.com/office/spreadsheetml/2017/richdata2" ref="A5:I12">
    <sortCondition descending="1" ref="G5:G12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47"/>
  <sheetViews>
    <sheetView zoomScaleNormal="100" workbookViewId="0">
      <selection activeCell="A2" sqref="A2:I246"/>
    </sheetView>
  </sheetViews>
  <sheetFormatPr defaultColWidth="6.6328125" defaultRowHeight="15.5" x14ac:dyDescent="0.35"/>
  <cols>
    <col min="1" max="1" width="50.08984375" style="1" customWidth="1"/>
    <col min="2" max="2" width="11" style="57" customWidth="1"/>
    <col min="3" max="3" width="9.90625" style="57" bestFit="1" customWidth="1"/>
    <col min="4" max="4" width="6.6328125" style="57" bestFit="1" customWidth="1"/>
    <col min="5" max="5" width="6.54296875" style="57" customWidth="1"/>
    <col min="6" max="6" width="12.81640625" style="57" bestFit="1" customWidth="1"/>
    <col min="7" max="7" width="7.1796875" style="57" bestFit="1" customWidth="1"/>
    <col min="8" max="8" width="7" style="57" bestFit="1" customWidth="1"/>
    <col min="9" max="9" width="18.26953125" style="57" bestFit="1" customWidth="1"/>
    <col min="10" max="10" width="9.36328125" style="1" customWidth="1"/>
    <col min="11" max="11" width="7.81640625" style="1" customWidth="1"/>
    <col min="12" max="12" width="7.90625" style="1" customWidth="1"/>
    <col min="13" max="16384" width="6.6328125" style="1"/>
  </cols>
  <sheetData>
    <row r="1" spans="1:12" x14ac:dyDescent="0.35">
      <c r="A1" s="33" t="s">
        <v>554</v>
      </c>
      <c r="B1" s="97"/>
      <c r="C1" s="97"/>
      <c r="D1" s="97"/>
      <c r="E1" s="97"/>
      <c r="F1" s="97"/>
      <c r="G1" s="97"/>
      <c r="H1" s="97"/>
      <c r="I1" s="97"/>
      <c r="K1" s="296" t="s">
        <v>317</v>
      </c>
      <c r="L1" s="296"/>
    </row>
    <row r="2" spans="1:12" x14ac:dyDescent="0.35">
      <c r="A2" s="139" t="s">
        <v>327</v>
      </c>
      <c r="B2" s="139" t="s">
        <v>324</v>
      </c>
      <c r="C2" s="139" t="s">
        <v>321</v>
      </c>
      <c r="D2" s="139" t="s">
        <v>320</v>
      </c>
      <c r="E2" s="139" t="s">
        <v>323</v>
      </c>
      <c r="F2" s="139" t="s">
        <v>319</v>
      </c>
      <c r="G2" s="139" t="s">
        <v>325</v>
      </c>
      <c r="H2" s="139" t="s">
        <v>326</v>
      </c>
      <c r="I2" s="139" t="s">
        <v>322</v>
      </c>
    </row>
    <row r="3" spans="1:12" x14ac:dyDescent="0.35">
      <c r="A3" s="102" t="s">
        <v>80</v>
      </c>
      <c r="B3" s="250">
        <v>569.69799999999998</v>
      </c>
      <c r="C3" s="250">
        <v>0.14299999999999999</v>
      </c>
      <c r="D3" s="250">
        <v>123.99299999999999</v>
      </c>
      <c r="E3" s="250">
        <v>253.98599999999999</v>
      </c>
      <c r="F3" s="250"/>
      <c r="G3" s="250">
        <v>378.30799999999999</v>
      </c>
      <c r="H3" s="250">
        <v>60.613999999999997</v>
      </c>
      <c r="I3" s="250"/>
    </row>
    <row r="4" spans="1:12" x14ac:dyDescent="0.35">
      <c r="A4" s="102" t="s">
        <v>142</v>
      </c>
      <c r="B4" s="250">
        <v>0.60299999999999998</v>
      </c>
      <c r="C4" s="250">
        <v>1E-3</v>
      </c>
      <c r="D4" s="250">
        <v>5.226</v>
      </c>
      <c r="E4" s="250">
        <v>1.486</v>
      </c>
      <c r="F4" s="250">
        <v>5.8999999999999997E-2</v>
      </c>
      <c r="G4" s="250">
        <v>6.7809999999999997</v>
      </c>
      <c r="H4" s="250">
        <v>9.8810000000000002</v>
      </c>
      <c r="I4" s="250"/>
    </row>
    <row r="5" spans="1:12" x14ac:dyDescent="0.35">
      <c r="A5" s="102" t="s">
        <v>200</v>
      </c>
      <c r="B5" s="250">
        <v>2.9</v>
      </c>
      <c r="C5" s="250"/>
      <c r="D5" s="250">
        <v>2.9409999999999998</v>
      </c>
      <c r="E5" s="250">
        <v>1.383</v>
      </c>
      <c r="F5" s="250">
        <v>2.5999999999999999E-2</v>
      </c>
      <c r="G5" s="250">
        <v>6.05</v>
      </c>
      <c r="H5" s="250">
        <v>3.758</v>
      </c>
      <c r="I5" s="250"/>
    </row>
    <row r="6" spans="1:12" x14ac:dyDescent="0.35">
      <c r="A6" s="102" t="s">
        <v>212</v>
      </c>
      <c r="B6" s="250">
        <v>1.327</v>
      </c>
      <c r="C6" s="250">
        <v>2.3E-2</v>
      </c>
      <c r="D6" s="250">
        <v>2.6749999999999998</v>
      </c>
      <c r="E6" s="250">
        <v>8.3360000000000003</v>
      </c>
      <c r="F6" s="250">
        <v>2.5999999999999999E-2</v>
      </c>
      <c r="G6" s="250">
        <v>17.05</v>
      </c>
      <c r="H6" s="250">
        <v>29.17</v>
      </c>
      <c r="I6" s="250">
        <v>1E-3</v>
      </c>
    </row>
    <row r="7" spans="1:12" x14ac:dyDescent="0.35">
      <c r="A7" s="102" t="s">
        <v>39</v>
      </c>
      <c r="B7" s="250">
        <v>0.48199999999999998</v>
      </c>
      <c r="C7" s="250">
        <v>5.1420000000000003</v>
      </c>
      <c r="D7" s="250">
        <v>2.4969999999999999</v>
      </c>
      <c r="E7" s="250">
        <v>0.14099999999999999</v>
      </c>
      <c r="F7" s="250">
        <v>0.11</v>
      </c>
      <c r="G7" s="250">
        <v>2.74</v>
      </c>
      <c r="H7" s="250">
        <v>39.543999999999997</v>
      </c>
      <c r="I7" s="250">
        <v>4.157</v>
      </c>
    </row>
    <row r="8" spans="1:12" x14ac:dyDescent="0.35">
      <c r="A8" s="102" t="s">
        <v>243</v>
      </c>
      <c r="B8" s="250">
        <v>1.7290000000000001</v>
      </c>
      <c r="C8" s="250">
        <v>0.01</v>
      </c>
      <c r="D8" s="250">
        <v>2.0459999999999998</v>
      </c>
      <c r="E8" s="250">
        <v>15.693</v>
      </c>
      <c r="F8" s="250">
        <v>0.16</v>
      </c>
      <c r="G8" s="250">
        <v>28.234000000000002</v>
      </c>
      <c r="H8" s="250">
        <v>11.967000000000001</v>
      </c>
      <c r="I8" s="250"/>
    </row>
    <row r="9" spans="1:12" x14ac:dyDescent="0.35">
      <c r="A9" s="102" t="s">
        <v>202</v>
      </c>
      <c r="B9" s="250">
        <v>0.98499999999999999</v>
      </c>
      <c r="C9" s="250"/>
      <c r="D9" s="250">
        <v>1.871</v>
      </c>
      <c r="E9" s="250">
        <v>4.7789999999999999</v>
      </c>
      <c r="F9" s="250">
        <v>0.111</v>
      </c>
      <c r="G9" s="250">
        <v>8.8539999999999992</v>
      </c>
      <c r="H9" s="250">
        <v>12.182</v>
      </c>
      <c r="I9" s="250"/>
    </row>
    <row r="10" spans="1:12" x14ac:dyDescent="0.35">
      <c r="A10" s="102" t="s">
        <v>176</v>
      </c>
      <c r="B10" s="250">
        <v>8.9770000000000003</v>
      </c>
      <c r="C10" s="250">
        <v>5.0709999999999997</v>
      </c>
      <c r="D10" s="250">
        <v>1.032</v>
      </c>
      <c r="E10" s="250">
        <v>3.3889999999999998</v>
      </c>
      <c r="F10" s="250">
        <v>1.0999999999999999E-2</v>
      </c>
      <c r="G10" s="250">
        <v>24.675000000000001</v>
      </c>
      <c r="H10" s="250">
        <v>57.322000000000003</v>
      </c>
      <c r="I10" s="250">
        <v>5.0490000000000004</v>
      </c>
    </row>
    <row r="11" spans="1:12" x14ac:dyDescent="0.35">
      <c r="A11" s="102" t="s">
        <v>105</v>
      </c>
      <c r="B11" s="250">
        <v>24.079000000000001</v>
      </c>
      <c r="C11" s="250">
        <v>1.4</v>
      </c>
      <c r="D11" s="250">
        <v>0.99099999999999999</v>
      </c>
      <c r="E11" s="250">
        <v>22.756</v>
      </c>
      <c r="F11" s="250">
        <v>4.1000000000000002E-2</v>
      </c>
      <c r="G11" s="250">
        <v>26.754999999999999</v>
      </c>
      <c r="H11" s="250">
        <v>59.341999999999999</v>
      </c>
      <c r="I11" s="250">
        <v>1.3939999999999999</v>
      </c>
    </row>
    <row r="12" spans="1:12" x14ac:dyDescent="0.35">
      <c r="A12" s="102" t="s">
        <v>128</v>
      </c>
      <c r="B12" s="250">
        <v>0.222</v>
      </c>
      <c r="C12" s="250"/>
      <c r="D12" s="250">
        <v>0.98499999999999999</v>
      </c>
      <c r="E12" s="250">
        <v>5.4969999999999999</v>
      </c>
      <c r="F12" s="250">
        <v>3.0000000000000001E-3</v>
      </c>
      <c r="G12" s="250">
        <v>7.4569999999999999</v>
      </c>
      <c r="H12" s="250">
        <v>6.8360000000000003</v>
      </c>
      <c r="I12" s="250"/>
    </row>
    <row r="13" spans="1:12" x14ac:dyDescent="0.35">
      <c r="A13" s="102" t="s">
        <v>201</v>
      </c>
      <c r="B13" s="250">
        <v>0.84699999999999998</v>
      </c>
      <c r="C13" s="250"/>
      <c r="D13" s="250">
        <v>0.88900000000000001</v>
      </c>
      <c r="E13" s="250">
        <v>6.351</v>
      </c>
      <c r="F13" s="250">
        <v>4.5999999999999999E-2</v>
      </c>
      <c r="G13" s="250">
        <v>9.0549999999999997</v>
      </c>
      <c r="H13" s="250">
        <v>15.77</v>
      </c>
      <c r="I13" s="250"/>
    </row>
    <row r="14" spans="1:12" x14ac:dyDescent="0.35">
      <c r="A14" s="102" t="s">
        <v>251</v>
      </c>
      <c r="B14" s="250">
        <v>5.4130000000000003</v>
      </c>
      <c r="C14" s="250">
        <v>1E-3</v>
      </c>
      <c r="D14" s="250">
        <v>0.77200000000000002</v>
      </c>
      <c r="E14" s="250">
        <v>2.2250000000000001</v>
      </c>
      <c r="F14" s="250">
        <v>1.2E-2</v>
      </c>
      <c r="G14" s="250">
        <v>4.6280000000000001</v>
      </c>
      <c r="H14" s="250">
        <v>79.566999999999993</v>
      </c>
      <c r="I14" s="250">
        <v>8.0000000000000002E-3</v>
      </c>
    </row>
    <row r="15" spans="1:12" x14ac:dyDescent="0.35">
      <c r="A15" s="102" t="s">
        <v>173</v>
      </c>
      <c r="B15" s="250">
        <v>2.98</v>
      </c>
      <c r="C15" s="250">
        <v>0.40300000000000002</v>
      </c>
      <c r="D15" s="250">
        <v>0.69299999999999995</v>
      </c>
      <c r="E15" s="250">
        <v>2.5609999999999999</v>
      </c>
      <c r="F15" s="250">
        <v>2E-3</v>
      </c>
      <c r="G15" s="250">
        <v>4.4080000000000004</v>
      </c>
      <c r="H15" s="250">
        <v>26.094999999999999</v>
      </c>
      <c r="I15" s="250">
        <v>0.40300000000000002</v>
      </c>
    </row>
    <row r="16" spans="1:12" x14ac:dyDescent="0.35">
      <c r="A16" s="102" t="s">
        <v>197</v>
      </c>
      <c r="B16" s="250">
        <v>5.633</v>
      </c>
      <c r="C16" s="250">
        <v>7.3999999999999996E-2</v>
      </c>
      <c r="D16" s="250">
        <v>0.64600000000000002</v>
      </c>
      <c r="E16" s="250">
        <v>28.811</v>
      </c>
      <c r="F16" s="250">
        <v>0.375</v>
      </c>
      <c r="G16" s="250">
        <v>34.762999999999998</v>
      </c>
      <c r="H16" s="250">
        <v>22.707000000000001</v>
      </c>
      <c r="I16" s="250">
        <v>1.2E-2</v>
      </c>
    </row>
    <row r="17" spans="1:9" x14ac:dyDescent="0.35">
      <c r="A17" s="102" t="s">
        <v>199</v>
      </c>
      <c r="B17" s="250">
        <v>0.83299999999999996</v>
      </c>
      <c r="C17" s="250">
        <v>0.16900000000000001</v>
      </c>
      <c r="D17" s="250">
        <v>0.53</v>
      </c>
      <c r="E17" s="250">
        <v>5.9820000000000002</v>
      </c>
      <c r="F17" s="250"/>
      <c r="G17" s="250">
        <v>7.69</v>
      </c>
      <c r="H17" s="250">
        <v>19.635000000000002</v>
      </c>
      <c r="I17" s="250">
        <v>0.16900000000000001</v>
      </c>
    </row>
    <row r="18" spans="1:9" x14ac:dyDescent="0.35">
      <c r="A18" s="102" t="s">
        <v>94</v>
      </c>
      <c r="B18" s="250">
        <v>3.4000000000000002E-2</v>
      </c>
      <c r="C18" s="250"/>
      <c r="D18" s="250">
        <v>0.505</v>
      </c>
      <c r="E18" s="250">
        <v>3.9830000000000001</v>
      </c>
      <c r="F18" s="250"/>
      <c r="G18" s="250">
        <v>19.289000000000001</v>
      </c>
      <c r="H18" s="250">
        <v>1.5329999999999999</v>
      </c>
      <c r="I18" s="250"/>
    </row>
    <row r="19" spans="1:9" x14ac:dyDescent="0.35">
      <c r="A19" s="102" t="s">
        <v>241</v>
      </c>
      <c r="B19" s="250">
        <v>3.2559999999999998</v>
      </c>
      <c r="C19" s="250">
        <v>0.5</v>
      </c>
      <c r="D19" s="250">
        <v>0.49399999999999999</v>
      </c>
      <c r="E19" s="250">
        <v>8.9540000000000006</v>
      </c>
      <c r="F19" s="250">
        <v>2.4E-2</v>
      </c>
      <c r="G19" s="250">
        <v>16.768000000000001</v>
      </c>
      <c r="H19" s="250">
        <v>39.119</v>
      </c>
      <c r="I19" s="250"/>
    </row>
    <row r="20" spans="1:9" x14ac:dyDescent="0.35">
      <c r="A20" s="102" t="s">
        <v>28</v>
      </c>
      <c r="B20" s="250">
        <v>1.4999999999999999E-2</v>
      </c>
      <c r="C20" s="250">
        <v>0.64</v>
      </c>
      <c r="D20" s="250">
        <v>0.46300000000000002</v>
      </c>
      <c r="E20" s="250">
        <v>2.738</v>
      </c>
      <c r="F20" s="250">
        <v>1.0999999999999999E-2</v>
      </c>
      <c r="G20" s="250">
        <v>3.2050000000000001</v>
      </c>
      <c r="H20" s="250">
        <v>11.374000000000001</v>
      </c>
      <c r="I20" s="250">
        <v>0.70099999999999996</v>
      </c>
    </row>
    <row r="21" spans="1:9" x14ac:dyDescent="0.35">
      <c r="A21" s="102" t="s">
        <v>108</v>
      </c>
      <c r="B21" s="250">
        <v>2.3109999999999999</v>
      </c>
      <c r="C21" s="250">
        <v>4.0000000000000001E-3</v>
      </c>
      <c r="D21" s="250">
        <v>0.42599999999999999</v>
      </c>
      <c r="E21" s="250">
        <v>1.736</v>
      </c>
      <c r="F21" s="250"/>
      <c r="G21" s="250">
        <v>21.808</v>
      </c>
      <c r="H21" s="250">
        <v>76.908000000000001</v>
      </c>
      <c r="I21" s="250">
        <v>3.0000000000000001E-3</v>
      </c>
    </row>
    <row r="22" spans="1:9" x14ac:dyDescent="0.35">
      <c r="A22" s="102" t="s">
        <v>122</v>
      </c>
      <c r="B22" s="250">
        <v>2E-3</v>
      </c>
      <c r="C22" s="250"/>
      <c r="D22" s="250">
        <v>0.41499999999999998</v>
      </c>
      <c r="E22" s="250">
        <v>1.6819999999999999</v>
      </c>
      <c r="F22" s="250"/>
      <c r="G22" s="250">
        <v>3.9470000000000001</v>
      </c>
      <c r="H22" s="250">
        <v>6.6159999999999997</v>
      </c>
      <c r="I22" s="250"/>
    </row>
    <row r="23" spans="1:9" x14ac:dyDescent="0.35">
      <c r="A23" s="102" t="s">
        <v>160</v>
      </c>
      <c r="B23" s="250">
        <v>1.8879999999999999</v>
      </c>
      <c r="C23" s="250"/>
      <c r="D23" s="250">
        <v>0.40799999999999997</v>
      </c>
      <c r="E23" s="250">
        <v>1.532</v>
      </c>
      <c r="F23" s="250"/>
      <c r="G23" s="250">
        <v>3.9540000000000002</v>
      </c>
      <c r="H23" s="250">
        <v>38.436</v>
      </c>
      <c r="I23" s="250">
        <v>5.3999999999999999E-2</v>
      </c>
    </row>
    <row r="24" spans="1:9" x14ac:dyDescent="0.35">
      <c r="A24" s="102" t="s">
        <v>189</v>
      </c>
      <c r="B24" s="250">
        <v>1.0489999999999999</v>
      </c>
      <c r="C24" s="250"/>
      <c r="D24" s="250">
        <v>0.38200000000000001</v>
      </c>
      <c r="E24" s="250">
        <v>2.69</v>
      </c>
      <c r="F24" s="250"/>
      <c r="G24" s="250">
        <v>2.4089999999999998</v>
      </c>
      <c r="H24" s="250">
        <v>7.51</v>
      </c>
      <c r="I24" s="250"/>
    </row>
    <row r="25" spans="1:9" x14ac:dyDescent="0.35">
      <c r="A25" s="102" t="s">
        <v>217</v>
      </c>
      <c r="B25" s="250">
        <v>27.113</v>
      </c>
      <c r="C25" s="250">
        <v>1.0999999999999999E-2</v>
      </c>
      <c r="D25" s="250">
        <v>0.38100000000000001</v>
      </c>
      <c r="E25" s="250">
        <v>5.38</v>
      </c>
      <c r="F25" s="250">
        <v>2.5000000000000001E-2</v>
      </c>
      <c r="G25" s="250">
        <v>10.122999999999999</v>
      </c>
      <c r="H25" s="250">
        <v>39.033999999999999</v>
      </c>
      <c r="I25" s="250">
        <v>5.0000000000000001E-3</v>
      </c>
    </row>
    <row r="26" spans="1:9" x14ac:dyDescent="0.35">
      <c r="A26" s="102" t="s">
        <v>172</v>
      </c>
      <c r="B26" s="250">
        <v>1.3240000000000001</v>
      </c>
      <c r="C26" s="250">
        <v>4.9000000000000002E-2</v>
      </c>
      <c r="D26" s="250">
        <v>0.27900000000000003</v>
      </c>
      <c r="E26" s="250">
        <v>5.0529999999999999</v>
      </c>
      <c r="F26" s="250">
        <v>2.9000000000000001E-2</v>
      </c>
      <c r="G26" s="250">
        <v>9.5609999999999999</v>
      </c>
      <c r="H26" s="250">
        <v>17.884</v>
      </c>
      <c r="I26" s="250">
        <v>4.9000000000000002E-2</v>
      </c>
    </row>
    <row r="27" spans="1:9" x14ac:dyDescent="0.35">
      <c r="A27" s="102" t="s">
        <v>221</v>
      </c>
      <c r="B27" s="250">
        <v>15.808</v>
      </c>
      <c r="C27" s="250"/>
      <c r="D27" s="250">
        <v>0.26300000000000001</v>
      </c>
      <c r="E27" s="250">
        <v>9.5139999999999993</v>
      </c>
      <c r="F27" s="250">
        <v>0.39</v>
      </c>
      <c r="G27" s="250">
        <v>22.867000000000001</v>
      </c>
      <c r="H27" s="250">
        <v>51.42</v>
      </c>
      <c r="I27" s="250">
        <v>8.0000000000000002E-3</v>
      </c>
    </row>
    <row r="28" spans="1:9" x14ac:dyDescent="0.35">
      <c r="A28" s="102" t="s">
        <v>257</v>
      </c>
      <c r="B28" s="250">
        <v>3.94</v>
      </c>
      <c r="C28" s="250">
        <v>1.2E-2</v>
      </c>
      <c r="D28" s="250">
        <v>0.247</v>
      </c>
      <c r="E28" s="250">
        <v>0.81899999999999995</v>
      </c>
      <c r="F28" s="250">
        <v>5.8999999999999997E-2</v>
      </c>
      <c r="G28" s="250">
        <v>3.2069999999999999</v>
      </c>
      <c r="H28" s="250">
        <v>24.373999999999999</v>
      </c>
      <c r="I28" s="250">
        <v>1.2E-2</v>
      </c>
    </row>
    <row r="29" spans="1:9" x14ac:dyDescent="0.35">
      <c r="A29" s="102" t="s">
        <v>179</v>
      </c>
      <c r="B29" s="250">
        <v>17.734000000000002</v>
      </c>
      <c r="C29" s="250"/>
      <c r="D29" s="250">
        <v>0.23499999999999999</v>
      </c>
      <c r="E29" s="250">
        <v>6.0979999999999999</v>
      </c>
      <c r="F29" s="250">
        <v>9.9000000000000005E-2</v>
      </c>
      <c r="G29" s="250">
        <v>16.001000000000001</v>
      </c>
      <c r="H29" s="250">
        <v>15.933999999999999</v>
      </c>
      <c r="I29" s="250"/>
    </row>
    <row r="30" spans="1:9" x14ac:dyDescent="0.35">
      <c r="A30" s="102" t="s">
        <v>147</v>
      </c>
      <c r="B30" s="250">
        <v>4.4980000000000002</v>
      </c>
      <c r="C30" s="250">
        <v>3.1E-2</v>
      </c>
      <c r="D30" s="250">
        <v>0.22800000000000001</v>
      </c>
      <c r="E30" s="250">
        <v>0.44600000000000001</v>
      </c>
      <c r="F30" s="250">
        <v>5.5E-2</v>
      </c>
      <c r="G30" s="250">
        <v>1.4690000000000001</v>
      </c>
      <c r="H30" s="250">
        <v>7.5519999999999996</v>
      </c>
      <c r="I30" s="250">
        <v>3.1E-2</v>
      </c>
    </row>
    <row r="31" spans="1:9" x14ac:dyDescent="0.35">
      <c r="A31" s="102" t="s">
        <v>9</v>
      </c>
      <c r="B31" s="250"/>
      <c r="C31" s="250">
        <v>6.0000000000000001E-3</v>
      </c>
      <c r="D31" s="250">
        <v>0.224</v>
      </c>
      <c r="E31" s="250">
        <v>3.629</v>
      </c>
      <c r="F31" s="250"/>
      <c r="G31" s="250">
        <v>39.353999999999999</v>
      </c>
      <c r="H31" s="250">
        <v>6.1520000000000001</v>
      </c>
      <c r="I31" s="250">
        <v>6.0000000000000001E-3</v>
      </c>
    </row>
    <row r="32" spans="1:9" x14ac:dyDescent="0.35">
      <c r="A32" s="102" t="s">
        <v>229</v>
      </c>
      <c r="B32" s="250">
        <v>4.3490000000000002</v>
      </c>
      <c r="C32" s="250"/>
      <c r="D32" s="250">
        <v>0.19800000000000001</v>
      </c>
      <c r="E32" s="250">
        <v>0.25900000000000001</v>
      </c>
      <c r="F32" s="250"/>
      <c r="G32" s="250">
        <v>0.66400000000000003</v>
      </c>
      <c r="H32" s="250">
        <v>7.3970000000000002</v>
      </c>
      <c r="I32" s="250"/>
    </row>
    <row r="33" spans="1:9" x14ac:dyDescent="0.35">
      <c r="A33" s="102" t="s">
        <v>194</v>
      </c>
      <c r="B33" s="250">
        <v>0.432</v>
      </c>
      <c r="C33" s="250"/>
      <c r="D33" s="250">
        <v>0.19600000000000001</v>
      </c>
      <c r="E33" s="250">
        <v>0.221</v>
      </c>
      <c r="F33" s="250"/>
      <c r="G33" s="250">
        <v>0.51600000000000001</v>
      </c>
      <c r="H33" s="250">
        <v>2.8380000000000001</v>
      </c>
      <c r="I33" s="250"/>
    </row>
    <row r="34" spans="1:9" x14ac:dyDescent="0.35">
      <c r="A34" s="102" t="s">
        <v>123</v>
      </c>
      <c r="B34" s="250">
        <v>43.36</v>
      </c>
      <c r="C34" s="250">
        <v>2.117</v>
      </c>
      <c r="D34" s="250">
        <v>0.18</v>
      </c>
      <c r="E34" s="250">
        <v>4.4939999999999998</v>
      </c>
      <c r="F34" s="250"/>
      <c r="G34" s="250">
        <v>62.273000000000003</v>
      </c>
      <c r="H34" s="250">
        <v>41.426000000000002</v>
      </c>
      <c r="I34" s="250"/>
    </row>
    <row r="35" spans="1:9" x14ac:dyDescent="0.35">
      <c r="A35" s="102" t="s">
        <v>196</v>
      </c>
      <c r="B35" s="250">
        <v>4.4779999999999998</v>
      </c>
      <c r="C35" s="250">
        <v>0</v>
      </c>
      <c r="D35" s="250">
        <v>0.13600000000000001</v>
      </c>
      <c r="E35" s="250">
        <v>6.2919999999999998</v>
      </c>
      <c r="F35" s="250">
        <v>0.13900000000000001</v>
      </c>
      <c r="G35" s="250">
        <v>14.206</v>
      </c>
      <c r="H35" s="250">
        <v>24.585999999999999</v>
      </c>
      <c r="I35" s="250">
        <v>0</v>
      </c>
    </row>
    <row r="36" spans="1:9" x14ac:dyDescent="0.35">
      <c r="A36" s="102" t="s">
        <v>181</v>
      </c>
      <c r="B36" s="250">
        <v>2.9860000000000002</v>
      </c>
      <c r="C36" s="250"/>
      <c r="D36" s="250">
        <v>0.113</v>
      </c>
      <c r="E36" s="250">
        <v>2.7559999999999998</v>
      </c>
      <c r="F36" s="250">
        <v>1.1970000000000001</v>
      </c>
      <c r="G36" s="250">
        <v>3.226</v>
      </c>
      <c r="H36" s="250">
        <v>10.683999999999999</v>
      </c>
      <c r="I36" s="250"/>
    </row>
    <row r="37" spans="1:9" x14ac:dyDescent="0.35">
      <c r="A37" s="102" t="s">
        <v>107</v>
      </c>
      <c r="B37" s="250">
        <v>1.4259999999999999</v>
      </c>
      <c r="C37" s="250">
        <v>0.01</v>
      </c>
      <c r="D37" s="250">
        <v>0.108</v>
      </c>
      <c r="E37" s="250">
        <v>7.3890000000000002</v>
      </c>
      <c r="F37" s="250">
        <v>1.4999999999999999E-2</v>
      </c>
      <c r="G37" s="250">
        <v>9.2140000000000004</v>
      </c>
      <c r="H37" s="250">
        <v>91.724999999999994</v>
      </c>
      <c r="I37" s="250">
        <v>5.0000000000000001E-3</v>
      </c>
    </row>
    <row r="38" spans="1:9" x14ac:dyDescent="0.35">
      <c r="A38" s="102" t="s">
        <v>213</v>
      </c>
      <c r="B38" s="250">
        <v>1.7030000000000001</v>
      </c>
      <c r="C38" s="250">
        <v>4.9359999999999999</v>
      </c>
      <c r="D38" s="250">
        <v>9.8000000000000004E-2</v>
      </c>
      <c r="E38" s="250">
        <v>1.756</v>
      </c>
      <c r="F38" s="250">
        <v>2.7E-2</v>
      </c>
      <c r="G38" s="250">
        <v>7.7629999999999999</v>
      </c>
      <c r="H38" s="250">
        <v>29.565000000000001</v>
      </c>
      <c r="I38" s="250">
        <v>5.1210000000000004</v>
      </c>
    </row>
    <row r="39" spans="1:9" x14ac:dyDescent="0.35">
      <c r="A39" s="102" t="s">
        <v>130</v>
      </c>
      <c r="B39" s="250">
        <v>1.62</v>
      </c>
      <c r="C39" s="250"/>
      <c r="D39" s="250">
        <v>9.2999999999999999E-2</v>
      </c>
      <c r="E39" s="250">
        <v>4.7350000000000003</v>
      </c>
      <c r="F39" s="250">
        <v>1.7000000000000001E-2</v>
      </c>
      <c r="G39" s="250">
        <v>7.8390000000000004</v>
      </c>
      <c r="H39" s="250">
        <v>11.698</v>
      </c>
      <c r="I39" s="250"/>
    </row>
    <row r="40" spans="1:9" x14ac:dyDescent="0.35">
      <c r="A40" s="102" t="s">
        <v>182</v>
      </c>
      <c r="B40" s="250">
        <v>9.1999999999999998E-2</v>
      </c>
      <c r="C40" s="250"/>
      <c r="D40" s="250">
        <v>9.1999999999999998E-2</v>
      </c>
      <c r="E40" s="250">
        <v>0.59799999999999998</v>
      </c>
      <c r="F40" s="250"/>
      <c r="G40" s="250">
        <v>1.667</v>
      </c>
      <c r="H40" s="250">
        <v>2.984</v>
      </c>
      <c r="I40" s="250"/>
    </row>
    <row r="41" spans="1:9" x14ac:dyDescent="0.35">
      <c r="A41" s="102" t="s">
        <v>248</v>
      </c>
      <c r="B41" s="250">
        <v>0.49299999999999999</v>
      </c>
      <c r="C41" s="250"/>
      <c r="D41" s="250">
        <v>8.2000000000000003E-2</v>
      </c>
      <c r="E41" s="250">
        <v>2.3E-2</v>
      </c>
      <c r="F41" s="250"/>
      <c r="G41" s="250">
        <v>0.16800000000000001</v>
      </c>
      <c r="H41" s="250">
        <v>1.6659999999999999</v>
      </c>
      <c r="I41" s="250"/>
    </row>
    <row r="42" spans="1:9" x14ac:dyDescent="0.35">
      <c r="A42" s="102" t="s">
        <v>103</v>
      </c>
      <c r="B42" s="250">
        <v>0.36199999999999999</v>
      </c>
      <c r="C42" s="250">
        <v>3.0000000000000001E-3</v>
      </c>
      <c r="D42" s="250">
        <v>7.2999999999999995E-2</v>
      </c>
      <c r="E42" s="250">
        <v>0.55600000000000005</v>
      </c>
      <c r="F42" s="250"/>
      <c r="G42" s="250">
        <v>2.7509999999999999</v>
      </c>
      <c r="H42" s="250">
        <v>14.673999999999999</v>
      </c>
      <c r="I42" s="250">
        <v>3.0000000000000001E-3</v>
      </c>
    </row>
    <row r="43" spans="1:9" x14ac:dyDescent="0.35">
      <c r="A43" s="102" t="s">
        <v>157</v>
      </c>
      <c r="B43" s="250">
        <v>0.27400000000000002</v>
      </c>
      <c r="C43" s="250">
        <v>0.53300000000000003</v>
      </c>
      <c r="D43" s="250">
        <v>7.0000000000000007E-2</v>
      </c>
      <c r="E43" s="250">
        <v>2.1999999999999999E-2</v>
      </c>
      <c r="F43" s="250"/>
      <c r="G43" s="250">
        <v>0.34799999999999998</v>
      </c>
      <c r="H43" s="250">
        <v>41.613999999999997</v>
      </c>
      <c r="I43" s="250">
        <v>0.53300000000000003</v>
      </c>
    </row>
    <row r="44" spans="1:9" x14ac:dyDescent="0.35">
      <c r="A44" s="102" t="s">
        <v>174</v>
      </c>
      <c r="B44" s="250">
        <v>1.8680000000000001</v>
      </c>
      <c r="C44" s="250"/>
      <c r="D44" s="250">
        <v>6.8000000000000005E-2</v>
      </c>
      <c r="E44" s="250">
        <v>0.96199999999999997</v>
      </c>
      <c r="F44" s="250">
        <v>2E-3</v>
      </c>
      <c r="G44" s="250">
        <v>1.1200000000000001</v>
      </c>
      <c r="H44" s="250">
        <v>3.2669999999999999</v>
      </c>
      <c r="I44" s="250"/>
    </row>
    <row r="45" spans="1:9" x14ac:dyDescent="0.35">
      <c r="A45" s="102" t="s">
        <v>226</v>
      </c>
      <c r="B45" s="250"/>
      <c r="C45" s="250"/>
      <c r="D45" s="250">
        <v>6.4000000000000001E-2</v>
      </c>
      <c r="E45" s="250"/>
      <c r="F45" s="250"/>
      <c r="G45" s="250">
        <v>6.4000000000000001E-2</v>
      </c>
      <c r="H45" s="250">
        <v>1.08</v>
      </c>
      <c r="I45" s="250"/>
    </row>
    <row r="46" spans="1:9" x14ac:dyDescent="0.35">
      <c r="A46" s="102" t="s">
        <v>117</v>
      </c>
      <c r="B46" s="250">
        <v>2.12</v>
      </c>
      <c r="C46" s="250">
        <v>2E-3</v>
      </c>
      <c r="D46" s="250">
        <v>6.2E-2</v>
      </c>
      <c r="E46" s="250">
        <v>8.3000000000000004E-2</v>
      </c>
      <c r="F46" s="250"/>
      <c r="G46" s="250">
        <v>0.21099999999999999</v>
      </c>
      <c r="H46" s="250">
        <v>16.114999999999998</v>
      </c>
      <c r="I46" s="250">
        <v>2E-3</v>
      </c>
    </row>
    <row r="47" spans="1:9" x14ac:dyDescent="0.35">
      <c r="A47" s="102" t="s">
        <v>36</v>
      </c>
      <c r="B47" s="250">
        <v>1.2E-2</v>
      </c>
      <c r="C47" s="250">
        <v>2.1000000000000001E-2</v>
      </c>
      <c r="D47" s="250">
        <v>6.0999999999999999E-2</v>
      </c>
      <c r="E47" s="250">
        <v>9.0079999999999991</v>
      </c>
      <c r="F47" s="250"/>
      <c r="G47" s="250">
        <v>9.0760000000000005</v>
      </c>
      <c r="H47" s="250">
        <v>21.562000000000001</v>
      </c>
      <c r="I47" s="250">
        <v>2.1000000000000001E-2</v>
      </c>
    </row>
    <row r="48" spans="1:9" x14ac:dyDescent="0.35">
      <c r="A48" s="102" t="s">
        <v>185</v>
      </c>
      <c r="B48" s="250">
        <v>71.679000000000002</v>
      </c>
      <c r="C48" s="250">
        <v>27.503</v>
      </c>
      <c r="D48" s="250">
        <v>0.06</v>
      </c>
      <c r="E48" s="250">
        <v>39.585000000000001</v>
      </c>
      <c r="F48" s="250">
        <v>9.2840000000000007</v>
      </c>
      <c r="G48" s="250">
        <v>87.387</v>
      </c>
      <c r="H48" s="250">
        <v>77.206000000000003</v>
      </c>
      <c r="I48" s="250">
        <v>27.503</v>
      </c>
    </row>
    <row r="49" spans="1:9" x14ac:dyDescent="0.35">
      <c r="A49" s="102" t="s">
        <v>239</v>
      </c>
      <c r="B49" s="250">
        <v>6.4589999999999996</v>
      </c>
      <c r="C49" s="250">
        <v>8.0000000000000002E-3</v>
      </c>
      <c r="D49" s="250">
        <v>0.06</v>
      </c>
      <c r="E49" s="250">
        <v>7.6999999999999999E-2</v>
      </c>
      <c r="F49" s="250">
        <v>6.8000000000000005E-2</v>
      </c>
      <c r="G49" s="250">
        <v>0.255</v>
      </c>
      <c r="H49" s="250">
        <v>29.86</v>
      </c>
      <c r="I49" s="250">
        <v>2.7E-2</v>
      </c>
    </row>
    <row r="50" spans="1:9" x14ac:dyDescent="0.35">
      <c r="A50" s="102" t="s">
        <v>96</v>
      </c>
      <c r="B50" s="250">
        <v>8.8999999999999996E-2</v>
      </c>
      <c r="C50" s="250"/>
      <c r="D50" s="250">
        <v>5.8000000000000003E-2</v>
      </c>
      <c r="E50" s="250">
        <v>3.1E-2</v>
      </c>
      <c r="F50" s="250"/>
      <c r="G50" s="250">
        <v>9.0999999999999998E-2</v>
      </c>
      <c r="H50" s="250">
        <v>0.49099999999999999</v>
      </c>
      <c r="I50" s="250"/>
    </row>
    <row r="51" spans="1:9" x14ac:dyDescent="0.35">
      <c r="A51" s="102" t="s">
        <v>205</v>
      </c>
      <c r="B51" s="250">
        <v>38.761000000000003</v>
      </c>
      <c r="C51" s="250">
        <v>1.7999999999999999E-2</v>
      </c>
      <c r="D51" s="250">
        <v>5.5E-2</v>
      </c>
      <c r="E51" s="250">
        <v>6.9080000000000004</v>
      </c>
      <c r="F51" s="250"/>
      <c r="G51" s="250">
        <v>7.4390000000000001</v>
      </c>
      <c r="H51" s="250">
        <v>27.728000000000002</v>
      </c>
      <c r="I51" s="250"/>
    </row>
    <row r="52" spans="1:9" x14ac:dyDescent="0.35">
      <c r="A52" s="102" t="s">
        <v>104</v>
      </c>
      <c r="B52" s="250">
        <v>3.14</v>
      </c>
      <c r="C52" s="250">
        <v>1E-3</v>
      </c>
      <c r="D52" s="250">
        <v>0.05</v>
      </c>
      <c r="E52" s="250">
        <v>5.5149999999999997</v>
      </c>
      <c r="F52" s="250">
        <v>0.90200000000000002</v>
      </c>
      <c r="G52" s="250">
        <v>7.3109999999999999</v>
      </c>
      <c r="H52" s="250">
        <v>30.713000000000001</v>
      </c>
      <c r="I52" s="250"/>
    </row>
    <row r="53" spans="1:9" x14ac:dyDescent="0.35">
      <c r="A53" s="102" t="s">
        <v>190</v>
      </c>
      <c r="B53" s="250">
        <v>10.792</v>
      </c>
      <c r="C53" s="250"/>
      <c r="D53" s="250">
        <v>4.5999999999999999E-2</v>
      </c>
      <c r="E53" s="250">
        <v>31.145</v>
      </c>
      <c r="F53" s="250">
        <v>1.0609999999999999</v>
      </c>
      <c r="G53" s="250">
        <v>35.61</v>
      </c>
      <c r="H53" s="250">
        <v>35.633000000000003</v>
      </c>
      <c r="I53" s="250"/>
    </row>
    <row r="54" spans="1:9" x14ac:dyDescent="0.35">
      <c r="A54" s="102" t="s">
        <v>203</v>
      </c>
      <c r="B54" s="250">
        <v>13.84</v>
      </c>
      <c r="C54" s="250">
        <v>7.0000000000000001E-3</v>
      </c>
      <c r="D54" s="250">
        <v>4.5999999999999999E-2</v>
      </c>
      <c r="E54" s="250">
        <v>1.0229999999999999</v>
      </c>
      <c r="F54" s="250">
        <v>8.0000000000000002E-3</v>
      </c>
      <c r="G54" s="250">
        <v>5.5590000000000002</v>
      </c>
      <c r="H54" s="250">
        <v>1.395</v>
      </c>
      <c r="I54" s="250">
        <v>0.128</v>
      </c>
    </row>
    <row r="55" spans="1:9" x14ac:dyDescent="0.35">
      <c r="A55" s="102" t="s">
        <v>232</v>
      </c>
      <c r="B55" s="250">
        <v>9.3260000000000005</v>
      </c>
      <c r="C55" s="250">
        <v>2.294</v>
      </c>
      <c r="D55" s="250">
        <v>4.4999999999999998E-2</v>
      </c>
      <c r="E55" s="250">
        <v>1.0999999999999999E-2</v>
      </c>
      <c r="F55" s="250"/>
      <c r="G55" s="250">
        <v>0.222</v>
      </c>
      <c r="H55" s="250">
        <v>18.914000000000001</v>
      </c>
      <c r="I55" s="250">
        <v>1.9179999999999999</v>
      </c>
    </row>
    <row r="56" spans="1:9" x14ac:dyDescent="0.35">
      <c r="A56" s="102" t="s">
        <v>97</v>
      </c>
      <c r="B56" s="250">
        <v>5.4710000000000001</v>
      </c>
      <c r="C56" s="250"/>
      <c r="D56" s="250">
        <v>4.3999999999999997E-2</v>
      </c>
      <c r="E56" s="250">
        <v>0.14699999999999999</v>
      </c>
      <c r="F56" s="250"/>
      <c r="G56" s="250">
        <v>0.191</v>
      </c>
      <c r="H56" s="250">
        <v>16.856000000000002</v>
      </c>
      <c r="I56" s="250"/>
    </row>
    <row r="57" spans="1:9" x14ac:dyDescent="0.35">
      <c r="A57" s="102" t="s">
        <v>237</v>
      </c>
      <c r="B57" s="250">
        <v>3.7770000000000001</v>
      </c>
      <c r="C57" s="250">
        <v>3.0000000000000001E-3</v>
      </c>
      <c r="D57" s="250">
        <v>4.1000000000000002E-2</v>
      </c>
      <c r="E57" s="250">
        <v>0.09</v>
      </c>
      <c r="F57" s="250"/>
      <c r="G57" s="250">
        <v>0.20100000000000001</v>
      </c>
      <c r="H57" s="250">
        <v>9.4939999999999998</v>
      </c>
      <c r="I57" s="250">
        <v>1E-3</v>
      </c>
    </row>
    <row r="58" spans="1:9" x14ac:dyDescent="0.35">
      <c r="A58" s="102" t="s">
        <v>109</v>
      </c>
      <c r="B58" s="250"/>
      <c r="C58" s="250"/>
      <c r="D58" s="250">
        <v>0.04</v>
      </c>
      <c r="E58" s="250">
        <v>0.10299999999999999</v>
      </c>
      <c r="F58" s="250"/>
      <c r="G58" s="250">
        <v>0.14399999999999999</v>
      </c>
      <c r="H58" s="250">
        <v>42.945999999999998</v>
      </c>
      <c r="I58" s="250"/>
    </row>
    <row r="59" spans="1:9" x14ac:dyDescent="0.35">
      <c r="A59" s="102" t="s">
        <v>211</v>
      </c>
      <c r="B59" s="250">
        <v>5.1180000000000003</v>
      </c>
      <c r="C59" s="250">
        <v>1E-3</v>
      </c>
      <c r="D59" s="250">
        <v>3.7999999999999999E-2</v>
      </c>
      <c r="E59" s="250">
        <v>26.152999999999999</v>
      </c>
      <c r="F59" s="250"/>
      <c r="G59" s="250">
        <v>27.436</v>
      </c>
      <c r="H59" s="250">
        <v>13.153</v>
      </c>
      <c r="I59" s="250"/>
    </row>
    <row r="60" spans="1:9" x14ac:dyDescent="0.35">
      <c r="A60" s="102" t="s">
        <v>210</v>
      </c>
      <c r="B60" s="250">
        <v>62.598999999999997</v>
      </c>
      <c r="C60" s="250">
        <v>0.183</v>
      </c>
      <c r="D60" s="250">
        <v>3.6999999999999998E-2</v>
      </c>
      <c r="E60" s="250">
        <v>2.2879999999999998</v>
      </c>
      <c r="F60" s="250"/>
      <c r="G60" s="250">
        <v>8.7010000000000005</v>
      </c>
      <c r="H60" s="250">
        <v>37.118000000000002</v>
      </c>
      <c r="I60" s="250">
        <v>6.6000000000000003E-2</v>
      </c>
    </row>
    <row r="61" spans="1:9" x14ac:dyDescent="0.35">
      <c r="A61" s="102" t="s">
        <v>30</v>
      </c>
      <c r="B61" s="250">
        <v>0</v>
      </c>
      <c r="C61" s="250">
        <v>1.0999999999999999E-2</v>
      </c>
      <c r="D61" s="250">
        <v>3.1E-2</v>
      </c>
      <c r="E61" s="250">
        <v>1.0720000000000001</v>
      </c>
      <c r="F61" s="250"/>
      <c r="G61" s="250">
        <v>1.1040000000000001</v>
      </c>
      <c r="H61" s="250">
        <v>24.367000000000001</v>
      </c>
      <c r="I61" s="250"/>
    </row>
    <row r="62" spans="1:9" x14ac:dyDescent="0.35">
      <c r="A62" s="102" t="s">
        <v>99</v>
      </c>
      <c r="B62" s="250">
        <v>1.6619999999999999</v>
      </c>
      <c r="C62" s="250"/>
      <c r="D62" s="250">
        <v>2.5000000000000001E-2</v>
      </c>
      <c r="E62" s="250">
        <v>0.377</v>
      </c>
      <c r="F62" s="250"/>
      <c r="G62" s="250">
        <v>1.522</v>
      </c>
      <c r="H62" s="250">
        <v>30.373999999999999</v>
      </c>
      <c r="I62" s="250"/>
    </row>
    <row r="63" spans="1:9" x14ac:dyDescent="0.35">
      <c r="A63" s="102" t="s">
        <v>253</v>
      </c>
      <c r="B63" s="250">
        <v>0.47599999999999998</v>
      </c>
      <c r="C63" s="250"/>
      <c r="D63" s="250">
        <v>2.4E-2</v>
      </c>
      <c r="E63" s="250">
        <v>9.0999999999999998E-2</v>
      </c>
      <c r="F63" s="250"/>
      <c r="G63" s="250">
        <v>1.1859999999999999</v>
      </c>
      <c r="H63" s="250">
        <v>7.9180000000000001</v>
      </c>
      <c r="I63" s="250"/>
    </row>
    <row r="64" spans="1:9" x14ac:dyDescent="0.35">
      <c r="A64" s="102" t="s">
        <v>247</v>
      </c>
      <c r="B64" s="250">
        <v>6.5030000000000001</v>
      </c>
      <c r="C64" s="250"/>
      <c r="D64" s="250">
        <v>0.02</v>
      </c>
      <c r="E64" s="250">
        <v>0.70099999999999996</v>
      </c>
      <c r="F64" s="250">
        <v>3.0000000000000001E-3</v>
      </c>
      <c r="G64" s="250">
        <v>1.8049999999999999</v>
      </c>
      <c r="H64" s="250">
        <v>10.587</v>
      </c>
      <c r="I64" s="250"/>
    </row>
    <row r="65" spans="1:9" x14ac:dyDescent="0.35">
      <c r="A65" s="102" t="s">
        <v>143</v>
      </c>
      <c r="B65" s="250">
        <v>4.88</v>
      </c>
      <c r="C65" s="250">
        <v>2.8000000000000001E-2</v>
      </c>
      <c r="D65" s="250">
        <v>0.02</v>
      </c>
      <c r="E65" s="250">
        <v>0.191</v>
      </c>
      <c r="F65" s="250"/>
      <c r="G65" s="250">
        <v>1.4710000000000001</v>
      </c>
      <c r="H65" s="250">
        <v>36.557000000000002</v>
      </c>
      <c r="I65" s="250">
        <v>2.8000000000000001E-2</v>
      </c>
    </row>
    <row r="66" spans="1:9" x14ac:dyDescent="0.35">
      <c r="A66" s="102" t="s">
        <v>236</v>
      </c>
      <c r="B66" s="250">
        <v>20.771999999999998</v>
      </c>
      <c r="C66" s="250">
        <v>1.8660000000000001</v>
      </c>
      <c r="D66" s="250">
        <v>1.9E-2</v>
      </c>
      <c r="E66" s="250">
        <v>1.36</v>
      </c>
      <c r="F66" s="250"/>
      <c r="G66" s="250">
        <v>1.6040000000000001</v>
      </c>
      <c r="H66" s="250">
        <v>23.885000000000002</v>
      </c>
      <c r="I66" s="250">
        <v>1.4930000000000001</v>
      </c>
    </row>
    <row r="67" spans="1:9" x14ac:dyDescent="0.35">
      <c r="A67" s="102" t="s">
        <v>135</v>
      </c>
      <c r="B67" s="250">
        <v>0.90800000000000003</v>
      </c>
      <c r="C67" s="250"/>
      <c r="D67" s="250">
        <v>1.4999999999999999E-2</v>
      </c>
      <c r="E67" s="250">
        <v>2.9060000000000001</v>
      </c>
      <c r="F67" s="250"/>
      <c r="G67" s="250">
        <v>2.956</v>
      </c>
      <c r="H67" s="250">
        <v>55.792999999999999</v>
      </c>
      <c r="I67" s="250">
        <v>1E-3</v>
      </c>
    </row>
    <row r="68" spans="1:9" x14ac:dyDescent="0.35">
      <c r="A68" s="102" t="s">
        <v>231</v>
      </c>
      <c r="B68" s="250">
        <v>8.9629999999999992</v>
      </c>
      <c r="C68" s="250">
        <v>4.2999999999999997E-2</v>
      </c>
      <c r="D68" s="250">
        <v>1.4999999999999999E-2</v>
      </c>
      <c r="E68" s="250">
        <v>8.2000000000000003E-2</v>
      </c>
      <c r="F68" s="250"/>
      <c r="G68" s="250">
        <v>0.28299999999999997</v>
      </c>
      <c r="H68" s="250">
        <v>6.8259999999999996</v>
      </c>
      <c r="I68" s="250">
        <v>4.4999999999999998E-2</v>
      </c>
    </row>
    <row r="69" spans="1:9" x14ac:dyDescent="0.35">
      <c r="A69" s="102" t="s">
        <v>27</v>
      </c>
      <c r="B69" s="250">
        <v>1.1859999999999999</v>
      </c>
      <c r="C69" s="250"/>
      <c r="D69" s="250">
        <v>1.4E-2</v>
      </c>
      <c r="E69" s="250">
        <v>1.778</v>
      </c>
      <c r="F69" s="250">
        <v>0.78</v>
      </c>
      <c r="G69" s="250">
        <v>1.8580000000000001</v>
      </c>
      <c r="H69" s="250">
        <v>25.085000000000001</v>
      </c>
      <c r="I69" s="250"/>
    </row>
    <row r="70" spans="1:9" x14ac:dyDescent="0.35">
      <c r="A70" s="102" t="s">
        <v>250</v>
      </c>
      <c r="B70" s="250">
        <v>1.49</v>
      </c>
      <c r="C70" s="250">
        <v>2.7E-2</v>
      </c>
      <c r="D70" s="250">
        <v>1.0999999999999999E-2</v>
      </c>
      <c r="E70" s="250">
        <v>1.6160000000000001</v>
      </c>
      <c r="F70" s="250">
        <v>0</v>
      </c>
      <c r="G70" s="250">
        <v>2.48</v>
      </c>
      <c r="H70" s="250">
        <v>22.716999999999999</v>
      </c>
      <c r="I70" s="250">
        <v>5.5E-2</v>
      </c>
    </row>
    <row r="71" spans="1:9" x14ac:dyDescent="0.35">
      <c r="A71" s="102" t="s">
        <v>120</v>
      </c>
      <c r="B71" s="250">
        <v>0.192</v>
      </c>
      <c r="C71" s="250">
        <v>8.0000000000000002E-3</v>
      </c>
      <c r="D71" s="250">
        <v>8.9999999999999993E-3</v>
      </c>
      <c r="E71" s="250">
        <v>1.399</v>
      </c>
      <c r="F71" s="250">
        <v>3.0000000000000001E-3</v>
      </c>
      <c r="G71" s="250">
        <v>1.4950000000000001</v>
      </c>
      <c r="H71" s="250">
        <v>9.7260000000000009</v>
      </c>
      <c r="I71" s="250">
        <v>8.0000000000000002E-3</v>
      </c>
    </row>
    <row r="72" spans="1:9" x14ac:dyDescent="0.35">
      <c r="A72" s="102" t="s">
        <v>20</v>
      </c>
      <c r="B72" s="250">
        <v>1.2509999999999999</v>
      </c>
      <c r="C72" s="250">
        <v>1.4990000000000001</v>
      </c>
      <c r="D72" s="250">
        <v>8.0000000000000002E-3</v>
      </c>
      <c r="E72" s="250">
        <v>34.972999999999999</v>
      </c>
      <c r="F72" s="250"/>
      <c r="G72" s="250">
        <v>35.625999999999998</v>
      </c>
      <c r="H72" s="250">
        <v>57.165999999999997</v>
      </c>
      <c r="I72" s="250">
        <v>1.706</v>
      </c>
    </row>
    <row r="73" spans="1:9" x14ac:dyDescent="0.35">
      <c r="A73" s="102" t="s">
        <v>252</v>
      </c>
      <c r="B73" s="250">
        <v>6.1639999999999997</v>
      </c>
      <c r="C73" s="250">
        <v>2.1000000000000001E-2</v>
      </c>
      <c r="D73" s="250">
        <v>5.0000000000000001E-3</v>
      </c>
      <c r="E73" s="250">
        <v>5.0439999999999996</v>
      </c>
      <c r="F73" s="250">
        <v>8.9999999999999993E-3</v>
      </c>
      <c r="G73" s="250">
        <v>2.371</v>
      </c>
      <c r="H73" s="250">
        <v>9.75</v>
      </c>
      <c r="I73" s="250">
        <v>1.02</v>
      </c>
    </row>
    <row r="74" spans="1:9" x14ac:dyDescent="0.35">
      <c r="A74" s="102" t="s">
        <v>223</v>
      </c>
      <c r="B74" s="250">
        <v>2.4780000000000002</v>
      </c>
      <c r="C74" s="250">
        <v>5.8999999999999997E-2</v>
      </c>
      <c r="D74" s="250">
        <v>4.0000000000000001E-3</v>
      </c>
      <c r="E74" s="250">
        <v>0.97299999999999998</v>
      </c>
      <c r="F74" s="250"/>
      <c r="G74" s="250">
        <v>1.647</v>
      </c>
      <c r="H74" s="250">
        <v>20.193999999999999</v>
      </c>
      <c r="I74" s="250">
        <v>5.8999999999999997E-2</v>
      </c>
    </row>
    <row r="75" spans="1:9" x14ac:dyDescent="0.35">
      <c r="A75" s="102" t="s">
        <v>98</v>
      </c>
      <c r="B75" s="250">
        <v>4.5369999999999999</v>
      </c>
      <c r="C75" s="250"/>
      <c r="D75" s="250">
        <v>4.0000000000000001E-3</v>
      </c>
      <c r="E75" s="250">
        <v>0.40500000000000003</v>
      </c>
      <c r="F75" s="250"/>
      <c r="G75" s="250">
        <v>6.1440000000000001</v>
      </c>
      <c r="H75" s="250">
        <v>14.7</v>
      </c>
      <c r="I75" s="250"/>
    </row>
    <row r="76" spans="1:9" x14ac:dyDescent="0.35">
      <c r="A76" s="102" t="s">
        <v>228</v>
      </c>
      <c r="B76" s="250">
        <v>6.2E-2</v>
      </c>
      <c r="C76" s="250"/>
      <c r="D76" s="250">
        <v>4.0000000000000001E-3</v>
      </c>
      <c r="E76" s="250">
        <v>0.27500000000000002</v>
      </c>
      <c r="F76" s="250"/>
      <c r="G76" s="250">
        <v>0.27900000000000003</v>
      </c>
      <c r="H76" s="250">
        <v>5.5190000000000001</v>
      </c>
      <c r="I76" s="250"/>
    </row>
    <row r="77" spans="1:9" x14ac:dyDescent="0.35">
      <c r="A77" s="102" t="s">
        <v>134</v>
      </c>
      <c r="B77" s="250">
        <v>2.3849999999999998</v>
      </c>
      <c r="C77" s="250">
        <v>0.127</v>
      </c>
      <c r="D77" s="250">
        <v>3.0000000000000001E-3</v>
      </c>
      <c r="E77" s="250">
        <v>2.12</v>
      </c>
      <c r="F77" s="250">
        <v>1.323</v>
      </c>
      <c r="G77" s="250">
        <v>4.0839999999999996</v>
      </c>
      <c r="H77" s="250">
        <v>79.058999999999997</v>
      </c>
      <c r="I77" s="250"/>
    </row>
    <row r="78" spans="1:9" x14ac:dyDescent="0.35">
      <c r="A78" s="102" t="s">
        <v>106</v>
      </c>
      <c r="B78" s="250">
        <v>0.02</v>
      </c>
      <c r="C78" s="250">
        <v>4.5759999999999996</v>
      </c>
      <c r="D78" s="250">
        <v>3.0000000000000001E-3</v>
      </c>
      <c r="E78" s="250">
        <v>1.649</v>
      </c>
      <c r="F78" s="250"/>
      <c r="G78" s="250">
        <v>0.189</v>
      </c>
      <c r="H78" s="250">
        <v>6.266</v>
      </c>
      <c r="I78" s="250"/>
    </row>
    <row r="79" spans="1:9" x14ac:dyDescent="0.35">
      <c r="A79" s="102" t="s">
        <v>114</v>
      </c>
      <c r="B79" s="250">
        <v>1.5269999999999999</v>
      </c>
      <c r="C79" s="250">
        <v>1E-3</v>
      </c>
      <c r="D79" s="250">
        <v>3.0000000000000001E-3</v>
      </c>
      <c r="E79" s="250">
        <v>1.405</v>
      </c>
      <c r="F79" s="250">
        <v>3.0000000000000001E-3</v>
      </c>
      <c r="G79" s="250">
        <v>23.527999999999999</v>
      </c>
      <c r="H79" s="250">
        <v>10.509</v>
      </c>
      <c r="I79" s="250">
        <v>1E-3</v>
      </c>
    </row>
    <row r="80" spans="1:9" x14ac:dyDescent="0.35">
      <c r="A80" s="102" t="s">
        <v>204</v>
      </c>
      <c r="B80" s="250">
        <v>5.7619999999999996</v>
      </c>
      <c r="C80" s="250">
        <v>1E-3</v>
      </c>
      <c r="D80" s="250">
        <v>3.0000000000000001E-3</v>
      </c>
      <c r="E80" s="250">
        <v>1.327</v>
      </c>
      <c r="F80" s="250"/>
      <c r="G80" s="250">
        <v>4.1379999999999999</v>
      </c>
      <c r="H80" s="250">
        <v>50.246000000000002</v>
      </c>
      <c r="I80" s="250">
        <v>1E-3</v>
      </c>
    </row>
    <row r="81" spans="1:9" x14ac:dyDescent="0.35">
      <c r="A81" s="102" t="s">
        <v>164</v>
      </c>
      <c r="B81" s="250">
        <v>5.5369999999999999</v>
      </c>
      <c r="C81" s="250">
        <v>0.89400000000000002</v>
      </c>
      <c r="D81" s="250">
        <v>3.0000000000000001E-3</v>
      </c>
      <c r="E81" s="250">
        <v>0.106</v>
      </c>
      <c r="F81" s="250"/>
      <c r="G81" s="250">
        <v>0.13300000000000001</v>
      </c>
      <c r="H81" s="250">
        <v>4.9870000000000001</v>
      </c>
      <c r="I81" s="250">
        <v>0.89400000000000002</v>
      </c>
    </row>
    <row r="82" spans="1:9" x14ac:dyDescent="0.35">
      <c r="A82" s="102" t="s">
        <v>242</v>
      </c>
      <c r="B82" s="250">
        <v>8.5999999999999993E-2</v>
      </c>
      <c r="C82" s="250"/>
      <c r="D82" s="250">
        <v>2E-3</v>
      </c>
      <c r="E82" s="250">
        <v>0.57699999999999996</v>
      </c>
      <c r="F82" s="250">
        <v>1E-3</v>
      </c>
      <c r="G82" s="250">
        <v>0.71099999999999997</v>
      </c>
      <c r="H82" s="250">
        <v>2.1760000000000002</v>
      </c>
      <c r="I82" s="250"/>
    </row>
    <row r="83" spans="1:9" x14ac:dyDescent="0.35">
      <c r="A83" s="102" t="s">
        <v>256</v>
      </c>
      <c r="B83" s="250">
        <v>29.018000000000001</v>
      </c>
      <c r="C83" s="250">
        <v>3.0000000000000001E-3</v>
      </c>
      <c r="D83" s="250">
        <v>2E-3</v>
      </c>
      <c r="E83" s="250">
        <v>0.32400000000000001</v>
      </c>
      <c r="F83" s="250"/>
      <c r="G83" s="250">
        <v>0.71</v>
      </c>
      <c r="H83" s="250">
        <v>3.9889999999999999</v>
      </c>
      <c r="I83" s="250">
        <v>3.0000000000000001E-3</v>
      </c>
    </row>
    <row r="84" spans="1:9" x14ac:dyDescent="0.35">
      <c r="A84" s="102" t="s">
        <v>193</v>
      </c>
      <c r="B84" s="250">
        <v>4.9000000000000002E-2</v>
      </c>
      <c r="C84" s="250">
        <v>0.04</v>
      </c>
      <c r="D84" s="250">
        <v>2E-3</v>
      </c>
      <c r="E84" s="250">
        <v>2.9000000000000001E-2</v>
      </c>
      <c r="F84" s="250"/>
      <c r="G84" s="250">
        <v>0.156</v>
      </c>
      <c r="H84" s="250">
        <v>0.7</v>
      </c>
      <c r="I84" s="250">
        <v>0.04</v>
      </c>
    </row>
    <row r="85" spans="1:9" x14ac:dyDescent="0.35">
      <c r="A85" s="102" t="s">
        <v>162</v>
      </c>
      <c r="B85" s="250">
        <v>3.7999999999999999E-2</v>
      </c>
      <c r="C85" s="250"/>
      <c r="D85" s="250">
        <v>2E-3</v>
      </c>
      <c r="E85" s="250">
        <v>2.7E-2</v>
      </c>
      <c r="F85" s="250"/>
      <c r="G85" s="250">
        <v>6.3E-2</v>
      </c>
      <c r="H85" s="250">
        <v>5.6040000000000001</v>
      </c>
      <c r="I85" s="250">
        <v>0.53600000000000003</v>
      </c>
    </row>
    <row r="86" spans="1:9" x14ac:dyDescent="0.35">
      <c r="A86" s="102" t="s">
        <v>81</v>
      </c>
      <c r="B86" s="250"/>
      <c r="C86" s="250"/>
      <c r="D86" s="250">
        <v>2E-3</v>
      </c>
      <c r="E86" s="250">
        <v>0.02</v>
      </c>
      <c r="F86" s="250"/>
      <c r="G86" s="250">
        <v>2.1000000000000001E-2</v>
      </c>
      <c r="H86" s="250">
        <v>8.0079999999999991</v>
      </c>
      <c r="I86" s="250"/>
    </row>
    <row r="87" spans="1:9" x14ac:dyDescent="0.35">
      <c r="A87" s="102" t="s">
        <v>156</v>
      </c>
      <c r="B87" s="250">
        <v>11.789</v>
      </c>
      <c r="C87" s="250"/>
      <c r="D87" s="250">
        <v>2E-3</v>
      </c>
      <c r="E87" s="250"/>
      <c r="F87" s="250"/>
      <c r="G87" s="250">
        <v>2E-3</v>
      </c>
      <c r="H87" s="250">
        <v>3.4980000000000002</v>
      </c>
      <c r="I87" s="250"/>
    </row>
    <row r="88" spans="1:9" x14ac:dyDescent="0.35">
      <c r="A88" s="102" t="s">
        <v>240</v>
      </c>
      <c r="B88" s="250">
        <v>0.51500000000000001</v>
      </c>
      <c r="C88" s="250"/>
      <c r="D88" s="250">
        <v>1E-3</v>
      </c>
      <c r="E88" s="250">
        <v>0.97499999999999998</v>
      </c>
      <c r="F88" s="250"/>
      <c r="G88" s="250">
        <v>0.97699999999999998</v>
      </c>
      <c r="H88" s="250">
        <v>1.9730000000000001</v>
      </c>
      <c r="I88" s="250"/>
    </row>
    <row r="89" spans="1:9" x14ac:dyDescent="0.35">
      <c r="A89" s="102" t="s">
        <v>116</v>
      </c>
      <c r="B89" s="250">
        <v>0.90600000000000003</v>
      </c>
      <c r="C89" s="250"/>
      <c r="D89" s="250">
        <v>1E-3</v>
      </c>
      <c r="E89" s="250">
        <v>0.84699999999999998</v>
      </c>
      <c r="F89" s="250">
        <v>1E-3</v>
      </c>
      <c r="G89" s="250">
        <v>1.33</v>
      </c>
      <c r="H89" s="250">
        <v>14.92</v>
      </c>
      <c r="I89" s="250"/>
    </row>
    <row r="90" spans="1:9" x14ac:dyDescent="0.35">
      <c r="A90" s="102" t="s">
        <v>222</v>
      </c>
      <c r="B90" s="250">
        <v>1.3160000000000001</v>
      </c>
      <c r="C90" s="250">
        <v>0</v>
      </c>
      <c r="D90" s="250">
        <v>1E-3</v>
      </c>
      <c r="E90" s="250">
        <v>0.75900000000000001</v>
      </c>
      <c r="F90" s="250"/>
      <c r="G90" s="250">
        <v>0.86199999999999999</v>
      </c>
      <c r="H90" s="250">
        <v>7.6820000000000004</v>
      </c>
      <c r="I90" s="250">
        <v>5.0000000000000001E-3</v>
      </c>
    </row>
    <row r="91" spans="1:9" x14ac:dyDescent="0.35">
      <c r="A91" s="102" t="s">
        <v>24</v>
      </c>
      <c r="B91" s="250">
        <v>8.5000000000000006E-2</v>
      </c>
      <c r="C91" s="250">
        <v>8.4000000000000005E-2</v>
      </c>
      <c r="D91" s="250">
        <v>1E-3</v>
      </c>
      <c r="E91" s="250">
        <v>0.183</v>
      </c>
      <c r="F91" s="250"/>
      <c r="G91" s="250">
        <v>0.184</v>
      </c>
      <c r="H91" s="250">
        <v>8.8510000000000009</v>
      </c>
      <c r="I91" s="250">
        <v>0</v>
      </c>
    </row>
    <row r="92" spans="1:9" x14ac:dyDescent="0.35">
      <c r="A92" s="102" t="s">
        <v>238</v>
      </c>
      <c r="B92" s="250">
        <v>4.2409999999999997</v>
      </c>
      <c r="C92" s="250">
        <v>1E-3</v>
      </c>
      <c r="D92" s="250">
        <v>1E-3</v>
      </c>
      <c r="E92" s="250">
        <v>7.9000000000000001E-2</v>
      </c>
      <c r="F92" s="250"/>
      <c r="G92" s="250">
        <v>0.69699999999999995</v>
      </c>
      <c r="H92" s="250">
        <v>6.7380000000000004</v>
      </c>
      <c r="I92" s="250">
        <v>1E-3</v>
      </c>
    </row>
    <row r="93" spans="1:9" x14ac:dyDescent="0.35">
      <c r="A93" s="102" t="s">
        <v>133</v>
      </c>
      <c r="B93" s="250">
        <v>0.48199999999999998</v>
      </c>
      <c r="C93" s="250">
        <v>4.0000000000000001E-3</v>
      </c>
      <c r="D93" s="250">
        <v>1E-3</v>
      </c>
      <c r="E93" s="250">
        <v>1.7000000000000001E-2</v>
      </c>
      <c r="F93" s="250"/>
      <c r="G93" s="250">
        <v>1.6E-2</v>
      </c>
      <c r="H93" s="250">
        <v>14.483000000000001</v>
      </c>
      <c r="I93" s="250">
        <v>4.0000000000000001E-3</v>
      </c>
    </row>
    <row r="94" spans="1:9" x14ac:dyDescent="0.35">
      <c r="A94" s="102" t="s">
        <v>64</v>
      </c>
      <c r="B94" s="250">
        <v>0.33600000000000002</v>
      </c>
      <c r="C94" s="250"/>
      <c r="D94" s="250">
        <v>1E-3</v>
      </c>
      <c r="E94" s="250">
        <v>7.0000000000000001E-3</v>
      </c>
      <c r="F94" s="250"/>
      <c r="G94" s="250">
        <v>14.458</v>
      </c>
      <c r="H94" s="250">
        <v>2.3719999999999999</v>
      </c>
      <c r="I94" s="250"/>
    </row>
    <row r="95" spans="1:9" x14ac:dyDescent="0.35">
      <c r="A95" s="102" t="s">
        <v>216</v>
      </c>
      <c r="B95" s="250">
        <v>54.668999999999997</v>
      </c>
      <c r="C95" s="250">
        <v>6.0000000000000001E-3</v>
      </c>
      <c r="D95" s="250">
        <v>0</v>
      </c>
      <c r="E95" s="250">
        <v>0.66700000000000004</v>
      </c>
      <c r="F95" s="250">
        <v>0</v>
      </c>
      <c r="G95" s="250">
        <v>1.093</v>
      </c>
      <c r="H95" s="250">
        <v>3.4529999999999998</v>
      </c>
      <c r="I95" s="250">
        <v>5.0000000000000001E-3</v>
      </c>
    </row>
    <row r="96" spans="1:9" x14ac:dyDescent="0.35">
      <c r="A96" s="102" t="s">
        <v>183</v>
      </c>
      <c r="B96" s="250">
        <v>4.899</v>
      </c>
      <c r="C96" s="250">
        <v>0.34699999999999998</v>
      </c>
      <c r="D96" s="250">
        <v>0</v>
      </c>
      <c r="E96" s="250">
        <v>0.49099999999999999</v>
      </c>
      <c r="F96" s="250"/>
      <c r="G96" s="250">
        <v>1.2789999999999999</v>
      </c>
      <c r="H96" s="250">
        <v>7.2489999999999997</v>
      </c>
      <c r="I96" s="250">
        <v>0.34699999999999998</v>
      </c>
    </row>
    <row r="97" spans="1:9" x14ac:dyDescent="0.35">
      <c r="A97" s="102" t="s">
        <v>255</v>
      </c>
      <c r="B97" s="250">
        <v>0.83699999999999997</v>
      </c>
      <c r="C97" s="250"/>
      <c r="D97" s="250">
        <v>0</v>
      </c>
      <c r="E97" s="250">
        <v>4.7E-2</v>
      </c>
      <c r="F97" s="250"/>
      <c r="G97" s="250">
        <v>0.127</v>
      </c>
      <c r="H97" s="250">
        <v>2.145</v>
      </c>
      <c r="I97" s="250"/>
    </row>
    <row r="98" spans="1:9" x14ac:dyDescent="0.35">
      <c r="A98" s="102" t="s">
        <v>13</v>
      </c>
      <c r="B98" s="250"/>
      <c r="C98" s="250"/>
      <c r="D98" s="250"/>
      <c r="E98" s="250">
        <v>61.218000000000004</v>
      </c>
      <c r="F98" s="250"/>
      <c r="G98" s="250">
        <v>61.218000000000004</v>
      </c>
      <c r="H98" s="250">
        <v>24.143000000000001</v>
      </c>
      <c r="I98" s="250"/>
    </row>
    <row r="99" spans="1:9" x14ac:dyDescent="0.35">
      <c r="A99" s="102" t="s">
        <v>129</v>
      </c>
      <c r="B99" s="250">
        <v>26.803000000000001</v>
      </c>
      <c r="C99" s="250">
        <v>1E-3</v>
      </c>
      <c r="D99" s="250"/>
      <c r="E99" s="250">
        <v>42.792999999999999</v>
      </c>
      <c r="F99" s="250">
        <v>0.34100000000000003</v>
      </c>
      <c r="G99" s="250">
        <v>111.646</v>
      </c>
      <c r="H99" s="250">
        <v>36.473999999999997</v>
      </c>
      <c r="I99" s="250">
        <v>1E-3</v>
      </c>
    </row>
    <row r="100" spans="1:9" x14ac:dyDescent="0.35">
      <c r="A100" s="102" t="s">
        <v>71</v>
      </c>
      <c r="B100" s="250"/>
      <c r="C100" s="250"/>
      <c r="D100" s="250"/>
      <c r="E100" s="250">
        <v>34.137</v>
      </c>
      <c r="F100" s="250"/>
      <c r="G100" s="250">
        <v>34.137</v>
      </c>
      <c r="H100" s="250"/>
      <c r="I100" s="250"/>
    </row>
    <row r="101" spans="1:9" x14ac:dyDescent="0.35">
      <c r="A101" s="102" t="s">
        <v>62</v>
      </c>
      <c r="B101" s="250"/>
      <c r="C101" s="250"/>
      <c r="D101" s="250"/>
      <c r="E101" s="250">
        <v>32.853999999999999</v>
      </c>
      <c r="F101" s="250"/>
      <c r="G101" s="250">
        <v>32.853999999999999</v>
      </c>
      <c r="H101" s="250">
        <v>2.5999999999999999E-2</v>
      </c>
      <c r="I101" s="250"/>
    </row>
    <row r="102" spans="1:9" x14ac:dyDescent="0.35">
      <c r="A102" s="102" t="s">
        <v>2</v>
      </c>
      <c r="B102" s="250">
        <v>29.899000000000001</v>
      </c>
      <c r="C102" s="250">
        <v>1.123</v>
      </c>
      <c r="D102" s="250"/>
      <c r="E102" s="250">
        <v>17.748000000000001</v>
      </c>
      <c r="F102" s="250">
        <v>33.328000000000003</v>
      </c>
      <c r="G102" s="250">
        <v>34.433</v>
      </c>
      <c r="H102" s="250">
        <v>5.9379999999999997</v>
      </c>
      <c r="I102" s="250"/>
    </row>
    <row r="103" spans="1:9" x14ac:dyDescent="0.35">
      <c r="A103" s="102" t="s">
        <v>219</v>
      </c>
      <c r="B103" s="250">
        <v>53.167999999999999</v>
      </c>
      <c r="C103" s="250">
        <v>4.3999999999999997E-2</v>
      </c>
      <c r="D103" s="250"/>
      <c r="E103" s="250">
        <v>14.381</v>
      </c>
      <c r="F103" s="250"/>
      <c r="G103" s="250">
        <v>36.542000000000002</v>
      </c>
      <c r="H103" s="250">
        <v>227.38499999999999</v>
      </c>
      <c r="I103" s="250">
        <v>4.3999999999999997E-2</v>
      </c>
    </row>
    <row r="104" spans="1:9" x14ac:dyDescent="0.35">
      <c r="A104" s="102" t="s">
        <v>218</v>
      </c>
      <c r="B104" s="250">
        <v>233.42</v>
      </c>
      <c r="C104" s="250"/>
      <c r="D104" s="250"/>
      <c r="E104" s="250">
        <v>11.565</v>
      </c>
      <c r="F104" s="250"/>
      <c r="G104" s="250">
        <v>64.444999999999993</v>
      </c>
      <c r="H104" s="250">
        <v>113.251</v>
      </c>
      <c r="I104" s="250"/>
    </row>
    <row r="105" spans="1:9" x14ac:dyDescent="0.35">
      <c r="A105" s="102" t="s">
        <v>37</v>
      </c>
      <c r="B105" s="250">
        <v>1.7999999999999999E-2</v>
      </c>
      <c r="C105" s="250"/>
      <c r="D105" s="250"/>
      <c r="E105" s="250">
        <v>11.345000000000001</v>
      </c>
      <c r="F105" s="250">
        <v>1.7999999999999999E-2</v>
      </c>
      <c r="G105" s="250">
        <v>23.05</v>
      </c>
      <c r="H105" s="250">
        <v>197.65799999999999</v>
      </c>
      <c r="I105" s="250"/>
    </row>
    <row r="106" spans="1:9" x14ac:dyDescent="0.35">
      <c r="A106" s="102" t="s">
        <v>225</v>
      </c>
      <c r="B106" s="250">
        <v>71.863</v>
      </c>
      <c r="C106" s="250"/>
      <c r="D106" s="250"/>
      <c r="E106" s="250">
        <v>6.01</v>
      </c>
      <c r="F106" s="250">
        <v>4.8000000000000001E-2</v>
      </c>
      <c r="G106" s="250">
        <v>29.587</v>
      </c>
      <c r="H106" s="250">
        <v>0.45300000000000001</v>
      </c>
      <c r="I106" s="250"/>
    </row>
    <row r="107" spans="1:9" x14ac:dyDescent="0.35">
      <c r="A107" s="102" t="s">
        <v>7</v>
      </c>
      <c r="B107" s="250"/>
      <c r="C107" s="250"/>
      <c r="D107" s="250"/>
      <c r="E107" s="250">
        <v>5.09</v>
      </c>
      <c r="F107" s="250"/>
      <c r="G107" s="250">
        <v>5.09</v>
      </c>
      <c r="H107" s="250">
        <v>16.638999999999999</v>
      </c>
      <c r="I107" s="250"/>
    </row>
    <row r="108" spans="1:9" x14ac:dyDescent="0.35">
      <c r="A108" s="102" t="s">
        <v>171</v>
      </c>
      <c r="B108" s="250">
        <v>0.67</v>
      </c>
      <c r="C108" s="250">
        <v>2.9000000000000001E-2</v>
      </c>
      <c r="D108" s="250"/>
      <c r="E108" s="250">
        <v>4.1929999999999996</v>
      </c>
      <c r="F108" s="250"/>
      <c r="G108" s="250">
        <v>4.3070000000000004</v>
      </c>
      <c r="H108" s="250">
        <v>19.728000000000002</v>
      </c>
      <c r="I108" s="250">
        <v>2.9000000000000001E-2</v>
      </c>
    </row>
    <row r="109" spans="1:9" x14ac:dyDescent="0.35">
      <c r="A109" s="102" t="s">
        <v>254</v>
      </c>
      <c r="B109" s="250">
        <v>0.88200000000000001</v>
      </c>
      <c r="C109" s="250">
        <v>0.108</v>
      </c>
      <c r="D109" s="250"/>
      <c r="E109" s="250">
        <v>4.0650000000000004</v>
      </c>
      <c r="F109" s="250">
        <v>0.27100000000000002</v>
      </c>
      <c r="G109" s="250">
        <v>4.78</v>
      </c>
      <c r="H109" s="250">
        <v>2.7509999999999999</v>
      </c>
      <c r="I109" s="250">
        <v>0.36299999999999999</v>
      </c>
    </row>
    <row r="110" spans="1:9" x14ac:dyDescent="0.35">
      <c r="A110" s="102" t="s">
        <v>198</v>
      </c>
      <c r="B110" s="250">
        <v>7.6890000000000001</v>
      </c>
      <c r="C110" s="250"/>
      <c r="D110" s="250"/>
      <c r="E110" s="250">
        <v>3.8780000000000001</v>
      </c>
      <c r="F110" s="250"/>
      <c r="G110" s="250">
        <v>6.8769999999999998</v>
      </c>
      <c r="H110" s="250">
        <v>13.43</v>
      </c>
      <c r="I110" s="250"/>
    </row>
    <row r="111" spans="1:9" x14ac:dyDescent="0.35">
      <c r="A111" s="102" t="s">
        <v>11</v>
      </c>
      <c r="B111" s="250"/>
      <c r="C111" s="250"/>
      <c r="D111" s="250"/>
      <c r="E111" s="250">
        <v>3.7240000000000002</v>
      </c>
      <c r="F111" s="250"/>
      <c r="G111" s="250">
        <v>3.7240000000000002</v>
      </c>
      <c r="H111" s="250">
        <v>1.6739999999999999</v>
      </c>
      <c r="I111" s="250"/>
    </row>
    <row r="112" spans="1:9" x14ac:dyDescent="0.35">
      <c r="A112" s="102" t="s">
        <v>195</v>
      </c>
      <c r="B112" s="250">
        <v>1.5129999999999999</v>
      </c>
      <c r="C112" s="250">
        <v>5.0000000000000001E-3</v>
      </c>
      <c r="D112" s="250"/>
      <c r="E112" s="250">
        <v>3.7090000000000001</v>
      </c>
      <c r="F112" s="250"/>
      <c r="G112" s="250">
        <v>5.1760000000000002</v>
      </c>
      <c r="H112" s="250">
        <v>33.518000000000001</v>
      </c>
      <c r="I112" s="250">
        <v>5.0000000000000001E-3</v>
      </c>
    </row>
    <row r="113" spans="1:9" x14ac:dyDescent="0.35">
      <c r="A113" s="102" t="s">
        <v>184</v>
      </c>
      <c r="B113" s="250">
        <v>13.343999999999999</v>
      </c>
      <c r="C113" s="250"/>
      <c r="D113" s="250"/>
      <c r="E113" s="250">
        <v>2.4020000000000001</v>
      </c>
      <c r="F113" s="250"/>
      <c r="G113" s="250">
        <v>3.306</v>
      </c>
      <c r="H113" s="250">
        <v>2.4790000000000001</v>
      </c>
      <c r="I113" s="250"/>
    </row>
    <row r="114" spans="1:9" x14ac:dyDescent="0.35">
      <c r="A114" s="102" t="s">
        <v>87</v>
      </c>
      <c r="B114" s="250"/>
      <c r="C114" s="250"/>
      <c r="D114" s="250"/>
      <c r="E114" s="250">
        <v>2.3460000000000001</v>
      </c>
      <c r="F114" s="250"/>
      <c r="G114" s="250">
        <v>3.1230000000000002</v>
      </c>
      <c r="H114" s="250">
        <v>0.38900000000000001</v>
      </c>
      <c r="I114" s="250"/>
    </row>
    <row r="115" spans="1:9" x14ac:dyDescent="0.35">
      <c r="A115" s="102" t="s">
        <v>249</v>
      </c>
      <c r="B115" s="250">
        <v>125.40900000000001</v>
      </c>
      <c r="C115" s="250"/>
      <c r="D115" s="250"/>
      <c r="E115" s="250">
        <v>2.0750000000000002</v>
      </c>
      <c r="F115" s="250"/>
      <c r="G115" s="250">
        <v>1.5229999999999999</v>
      </c>
      <c r="H115" s="250">
        <v>0.64</v>
      </c>
      <c r="I115" s="250"/>
    </row>
    <row r="116" spans="1:9" x14ac:dyDescent="0.35">
      <c r="A116" s="102" t="s">
        <v>146</v>
      </c>
      <c r="B116" s="250">
        <v>0.28799999999999998</v>
      </c>
      <c r="C116" s="250">
        <v>0.45900000000000002</v>
      </c>
      <c r="D116" s="250"/>
      <c r="E116" s="250">
        <v>2.008</v>
      </c>
      <c r="F116" s="250"/>
      <c r="G116" s="250">
        <v>7.2560000000000002</v>
      </c>
      <c r="H116" s="250">
        <v>23.803000000000001</v>
      </c>
      <c r="I116" s="250">
        <v>0.45900000000000002</v>
      </c>
    </row>
    <row r="117" spans="1:9" x14ac:dyDescent="0.35">
      <c r="A117" s="102" t="s">
        <v>214</v>
      </c>
      <c r="B117" s="250">
        <v>0.14199999999999999</v>
      </c>
      <c r="C117" s="250"/>
      <c r="D117" s="250"/>
      <c r="E117" s="250">
        <v>1.581</v>
      </c>
      <c r="F117" s="250"/>
      <c r="G117" s="250">
        <v>4.2480000000000002</v>
      </c>
      <c r="H117" s="250">
        <v>1.716</v>
      </c>
      <c r="I117" s="250"/>
    </row>
    <row r="118" spans="1:9" x14ac:dyDescent="0.35">
      <c r="A118" s="102" t="s">
        <v>5</v>
      </c>
      <c r="B118" s="250">
        <v>0</v>
      </c>
      <c r="C118" s="250">
        <v>1E-3</v>
      </c>
      <c r="D118" s="250"/>
      <c r="E118" s="250">
        <v>1.514</v>
      </c>
      <c r="F118" s="250"/>
      <c r="G118" s="250">
        <v>1.5189999999999999</v>
      </c>
      <c r="H118" s="250">
        <v>38.526000000000003</v>
      </c>
      <c r="I118" s="250">
        <v>2E-3</v>
      </c>
    </row>
    <row r="119" spans="1:9" x14ac:dyDescent="0.35">
      <c r="A119" s="102" t="s">
        <v>22</v>
      </c>
      <c r="B119" s="250">
        <v>9.9000000000000005E-2</v>
      </c>
      <c r="C119" s="250"/>
      <c r="D119" s="250"/>
      <c r="E119" s="250">
        <v>1.4630000000000001</v>
      </c>
      <c r="F119" s="250"/>
      <c r="G119" s="250">
        <v>1.4630000000000001</v>
      </c>
      <c r="H119" s="250">
        <v>19.164000000000001</v>
      </c>
      <c r="I119" s="250"/>
    </row>
    <row r="120" spans="1:9" x14ac:dyDescent="0.35">
      <c r="A120" s="102" t="s">
        <v>170</v>
      </c>
      <c r="B120" s="250">
        <v>1.0680000000000001</v>
      </c>
      <c r="C120" s="250">
        <v>0.105</v>
      </c>
      <c r="D120" s="250"/>
      <c r="E120" s="250">
        <v>1.2929999999999999</v>
      </c>
      <c r="F120" s="250"/>
      <c r="G120" s="250">
        <v>1.452</v>
      </c>
      <c r="H120" s="250">
        <v>3.9049999999999998</v>
      </c>
      <c r="I120" s="250">
        <v>0.105</v>
      </c>
    </row>
    <row r="121" spans="1:9" x14ac:dyDescent="0.35">
      <c r="A121" s="102" t="s">
        <v>220</v>
      </c>
      <c r="B121" s="250"/>
      <c r="C121" s="250"/>
      <c r="D121" s="250"/>
      <c r="E121" s="250">
        <v>1.177</v>
      </c>
      <c r="F121" s="250"/>
      <c r="G121" s="250">
        <v>12.385999999999999</v>
      </c>
      <c r="H121" s="250">
        <v>38.938000000000002</v>
      </c>
      <c r="I121" s="250"/>
    </row>
    <row r="122" spans="1:9" x14ac:dyDescent="0.35">
      <c r="A122" s="102" t="s">
        <v>35</v>
      </c>
      <c r="B122" s="250">
        <v>1.248</v>
      </c>
      <c r="C122" s="250">
        <v>2.173</v>
      </c>
      <c r="D122" s="250"/>
      <c r="E122" s="250">
        <v>1.111</v>
      </c>
      <c r="F122" s="250"/>
      <c r="G122" s="250">
        <v>7.0620000000000003</v>
      </c>
      <c r="H122" s="250">
        <v>82.3</v>
      </c>
      <c r="I122" s="250">
        <v>2.1789999999999998</v>
      </c>
    </row>
    <row r="123" spans="1:9" x14ac:dyDescent="0.35">
      <c r="A123" s="102" t="s">
        <v>61</v>
      </c>
      <c r="B123" s="250">
        <v>2.23</v>
      </c>
      <c r="C123" s="250">
        <v>1.1240000000000001</v>
      </c>
      <c r="D123" s="250"/>
      <c r="E123" s="250">
        <v>0.997</v>
      </c>
      <c r="F123" s="250"/>
      <c r="G123" s="250">
        <v>0.997</v>
      </c>
      <c r="H123" s="250">
        <v>1.78</v>
      </c>
      <c r="I123" s="250">
        <v>1.1240000000000001</v>
      </c>
    </row>
    <row r="124" spans="1:9" x14ac:dyDescent="0.35">
      <c r="A124" s="102" t="s">
        <v>215</v>
      </c>
      <c r="B124" s="250">
        <v>7.944</v>
      </c>
      <c r="C124" s="250"/>
      <c r="D124" s="250"/>
      <c r="E124" s="250">
        <v>0.98899999999999999</v>
      </c>
      <c r="F124" s="250"/>
      <c r="G124" s="250">
        <v>1.71</v>
      </c>
      <c r="H124" s="250">
        <v>40.095999999999997</v>
      </c>
      <c r="I124" s="250"/>
    </row>
    <row r="125" spans="1:9" x14ac:dyDescent="0.35">
      <c r="A125" s="102" t="s">
        <v>25</v>
      </c>
      <c r="B125" s="250">
        <v>2E-3</v>
      </c>
      <c r="C125" s="250">
        <v>0.83099999999999996</v>
      </c>
      <c r="D125" s="250"/>
      <c r="E125" s="250">
        <v>0.92400000000000004</v>
      </c>
      <c r="F125" s="250"/>
      <c r="G125" s="250">
        <v>0.94199999999999995</v>
      </c>
      <c r="H125" s="250">
        <v>23.076000000000001</v>
      </c>
      <c r="I125" s="250">
        <v>0.83099999999999996</v>
      </c>
    </row>
    <row r="126" spans="1:9" x14ac:dyDescent="0.35">
      <c r="A126" s="102" t="s">
        <v>4</v>
      </c>
      <c r="B126" s="250">
        <v>0.52100000000000002</v>
      </c>
      <c r="C126" s="250">
        <v>0.32100000000000001</v>
      </c>
      <c r="D126" s="250"/>
      <c r="E126" s="250">
        <v>0.83</v>
      </c>
      <c r="F126" s="250">
        <v>0.52100000000000002</v>
      </c>
      <c r="G126" s="250">
        <v>0.83</v>
      </c>
      <c r="H126" s="250">
        <v>12.250999999999999</v>
      </c>
      <c r="I126" s="250"/>
    </row>
    <row r="127" spans="1:9" x14ac:dyDescent="0.35">
      <c r="A127" s="102" t="s">
        <v>88</v>
      </c>
      <c r="B127" s="250"/>
      <c r="C127" s="250"/>
      <c r="D127" s="250"/>
      <c r="E127" s="250">
        <v>0.64200000000000002</v>
      </c>
      <c r="F127" s="250"/>
      <c r="G127" s="250">
        <v>0.64200000000000002</v>
      </c>
      <c r="H127" s="250">
        <v>35.942</v>
      </c>
      <c r="I127" s="250">
        <v>3.0000000000000001E-3</v>
      </c>
    </row>
    <row r="128" spans="1:9" x14ac:dyDescent="0.35">
      <c r="A128" s="102" t="s">
        <v>148</v>
      </c>
      <c r="B128" s="250">
        <v>1.958</v>
      </c>
      <c r="C128" s="250"/>
      <c r="D128" s="250"/>
      <c r="E128" s="250">
        <v>0.623</v>
      </c>
      <c r="F128" s="250">
        <v>1.0999999999999999E-2</v>
      </c>
      <c r="G128" s="250">
        <v>5.9409999999999998</v>
      </c>
      <c r="H128" s="250">
        <v>5.6239999999999997</v>
      </c>
      <c r="I128" s="250"/>
    </row>
    <row r="129" spans="1:9" x14ac:dyDescent="0.35">
      <c r="A129" s="102" t="s">
        <v>155</v>
      </c>
      <c r="B129" s="250">
        <v>8.1890000000000001</v>
      </c>
      <c r="C129" s="250"/>
      <c r="D129" s="250"/>
      <c r="E129" s="250">
        <v>0.48899999999999999</v>
      </c>
      <c r="F129" s="250"/>
      <c r="G129" s="250">
        <v>0.49</v>
      </c>
      <c r="H129" s="250">
        <v>16.16</v>
      </c>
      <c r="I129" s="250"/>
    </row>
    <row r="130" spans="1:9" x14ac:dyDescent="0.35">
      <c r="A130" s="102" t="s">
        <v>113</v>
      </c>
      <c r="B130" s="250">
        <v>0</v>
      </c>
      <c r="C130" s="250"/>
      <c r="D130" s="250"/>
      <c r="E130" s="250">
        <v>0.45700000000000002</v>
      </c>
      <c r="F130" s="250"/>
      <c r="G130" s="250">
        <v>0.46600000000000003</v>
      </c>
      <c r="H130" s="250">
        <v>5.2889999999999997</v>
      </c>
      <c r="I130" s="250"/>
    </row>
    <row r="131" spans="1:9" x14ac:dyDescent="0.35">
      <c r="A131" s="102" t="s">
        <v>149</v>
      </c>
      <c r="B131" s="250">
        <v>2.3199999999999998</v>
      </c>
      <c r="C131" s="250"/>
      <c r="D131" s="250"/>
      <c r="E131" s="250">
        <v>0.42299999999999999</v>
      </c>
      <c r="F131" s="250">
        <v>7.0000000000000001E-3</v>
      </c>
      <c r="G131" s="250">
        <v>0.59399999999999997</v>
      </c>
      <c r="H131" s="250">
        <v>22.276</v>
      </c>
      <c r="I131" s="250">
        <v>4.2939999999999996</v>
      </c>
    </row>
    <row r="132" spans="1:9" x14ac:dyDescent="0.35">
      <c r="A132" s="102" t="s">
        <v>139</v>
      </c>
      <c r="B132" s="250">
        <v>0.27</v>
      </c>
      <c r="C132" s="250"/>
      <c r="D132" s="250"/>
      <c r="E132" s="250">
        <v>0.38</v>
      </c>
      <c r="F132" s="250"/>
      <c r="G132" s="250">
        <v>0.40400000000000003</v>
      </c>
      <c r="H132" s="250">
        <v>2.161</v>
      </c>
      <c r="I132" s="250"/>
    </row>
    <row r="133" spans="1:9" x14ac:dyDescent="0.35">
      <c r="A133" s="102" t="s">
        <v>169</v>
      </c>
      <c r="B133" s="250">
        <v>1.397</v>
      </c>
      <c r="C133" s="250">
        <v>0.54600000000000004</v>
      </c>
      <c r="D133" s="250"/>
      <c r="E133" s="250">
        <v>0.376</v>
      </c>
      <c r="F133" s="250"/>
      <c r="G133" s="250">
        <v>16.131</v>
      </c>
      <c r="H133" s="250">
        <v>37.29</v>
      </c>
      <c r="I133" s="250">
        <v>0.54600000000000004</v>
      </c>
    </row>
    <row r="134" spans="1:9" x14ac:dyDescent="0.35">
      <c r="A134" s="102" t="s">
        <v>230</v>
      </c>
      <c r="B134" s="250">
        <v>6.2350000000000003</v>
      </c>
      <c r="C134" s="250"/>
      <c r="D134" s="250"/>
      <c r="E134" s="250">
        <v>0.24299999999999999</v>
      </c>
      <c r="F134" s="250">
        <v>0.03</v>
      </c>
      <c r="G134" s="250">
        <v>0.502</v>
      </c>
      <c r="H134" s="250">
        <v>45.238</v>
      </c>
      <c r="I134" s="250"/>
    </row>
    <row r="135" spans="1:9" x14ac:dyDescent="0.35">
      <c r="A135" s="102" t="s">
        <v>77</v>
      </c>
      <c r="B135" s="250"/>
      <c r="C135" s="250"/>
      <c r="D135" s="250"/>
      <c r="E135" s="250">
        <v>0.23400000000000001</v>
      </c>
      <c r="F135" s="250"/>
      <c r="G135" s="250">
        <v>9.8000000000000004E-2</v>
      </c>
      <c r="H135" s="250">
        <v>0.214</v>
      </c>
      <c r="I135" s="250"/>
    </row>
    <row r="136" spans="1:9" x14ac:dyDescent="0.35">
      <c r="A136" s="102" t="s">
        <v>32</v>
      </c>
      <c r="B136" s="250"/>
      <c r="C136" s="250">
        <v>5.0000000000000001E-3</v>
      </c>
      <c r="D136" s="250"/>
      <c r="E136" s="250">
        <v>0.19</v>
      </c>
      <c r="F136" s="250"/>
      <c r="G136" s="250">
        <v>0.20300000000000001</v>
      </c>
      <c r="H136" s="250">
        <v>16.04</v>
      </c>
      <c r="I136" s="250"/>
    </row>
    <row r="137" spans="1:9" x14ac:dyDescent="0.35">
      <c r="A137" s="102" t="s">
        <v>75</v>
      </c>
      <c r="B137" s="250">
        <v>2E-3</v>
      </c>
      <c r="C137" s="250">
        <v>0.13700000000000001</v>
      </c>
      <c r="D137" s="250"/>
      <c r="E137" s="250">
        <v>0.17799999999999999</v>
      </c>
      <c r="F137" s="250"/>
      <c r="G137" s="250">
        <v>0.24199999999999999</v>
      </c>
      <c r="H137" s="250">
        <v>14.462</v>
      </c>
      <c r="I137" s="250">
        <v>5.0000000000000001E-3</v>
      </c>
    </row>
    <row r="138" spans="1:9" x14ac:dyDescent="0.35">
      <c r="A138" s="102" t="s">
        <v>1</v>
      </c>
      <c r="B138" s="250">
        <v>0.158</v>
      </c>
      <c r="C138" s="250"/>
      <c r="D138" s="250"/>
      <c r="E138" s="250">
        <v>0.17199999999999999</v>
      </c>
      <c r="F138" s="250">
        <v>0.158</v>
      </c>
      <c r="G138" s="250">
        <v>0.17199999999999999</v>
      </c>
      <c r="H138" s="250"/>
      <c r="I138" s="250"/>
    </row>
    <row r="139" spans="1:9" x14ac:dyDescent="0.35">
      <c r="A139" s="102" t="s">
        <v>208</v>
      </c>
      <c r="B139" s="250">
        <v>0.27500000000000002</v>
      </c>
      <c r="C139" s="250"/>
      <c r="D139" s="250"/>
      <c r="E139" s="250">
        <v>0.14699999999999999</v>
      </c>
      <c r="F139" s="250"/>
      <c r="G139" s="250">
        <v>0.189</v>
      </c>
      <c r="H139" s="250">
        <v>0.98299999999999998</v>
      </c>
      <c r="I139" s="250"/>
    </row>
    <row r="140" spans="1:9" x14ac:dyDescent="0.35">
      <c r="A140" s="102" t="s">
        <v>186</v>
      </c>
      <c r="B140" s="250">
        <v>0.95899999999999996</v>
      </c>
      <c r="C140" s="250"/>
      <c r="D140" s="250"/>
      <c r="E140" s="250">
        <v>0.14099999999999999</v>
      </c>
      <c r="F140" s="250"/>
      <c r="G140" s="250">
        <v>0.81399999999999995</v>
      </c>
      <c r="H140" s="250">
        <v>2.859</v>
      </c>
      <c r="I140" s="250"/>
    </row>
    <row r="141" spans="1:9" x14ac:dyDescent="0.35">
      <c r="A141" s="102" t="s">
        <v>163</v>
      </c>
      <c r="B141" s="250"/>
      <c r="C141" s="250"/>
      <c r="D141" s="250"/>
      <c r="E141" s="250">
        <v>0.14099999999999999</v>
      </c>
      <c r="F141" s="250"/>
      <c r="G141" s="250">
        <v>0.14099999999999999</v>
      </c>
      <c r="H141" s="250">
        <v>1.1559999999999999</v>
      </c>
      <c r="I141" s="250"/>
    </row>
    <row r="142" spans="1:9" x14ac:dyDescent="0.35">
      <c r="A142" s="102" t="s">
        <v>102</v>
      </c>
      <c r="B142" s="250">
        <v>5.0000000000000001E-3</v>
      </c>
      <c r="C142" s="250"/>
      <c r="D142" s="250"/>
      <c r="E142" s="250">
        <v>0.127</v>
      </c>
      <c r="F142" s="250"/>
      <c r="G142" s="250">
        <v>0.127</v>
      </c>
      <c r="H142" s="250">
        <v>1.0589999999999999</v>
      </c>
      <c r="I142" s="250"/>
    </row>
    <row r="143" spans="1:9" x14ac:dyDescent="0.35">
      <c r="A143" s="102" t="s">
        <v>121</v>
      </c>
      <c r="B143" s="250"/>
      <c r="C143" s="250"/>
      <c r="D143" s="250"/>
      <c r="E143" s="250">
        <v>0.121</v>
      </c>
      <c r="F143" s="250"/>
      <c r="G143" s="250">
        <v>0.121</v>
      </c>
      <c r="H143" s="250">
        <v>20.094999999999999</v>
      </c>
      <c r="I143" s="250"/>
    </row>
    <row r="144" spans="1:9" x14ac:dyDescent="0.35">
      <c r="A144" s="102" t="s">
        <v>206</v>
      </c>
      <c r="B144" s="250">
        <v>1.9179999999999999</v>
      </c>
      <c r="C144" s="250"/>
      <c r="D144" s="250"/>
      <c r="E144" s="250">
        <v>0.115</v>
      </c>
      <c r="F144" s="250"/>
      <c r="G144" s="250">
        <v>0.315</v>
      </c>
      <c r="H144" s="250">
        <v>1.119</v>
      </c>
      <c r="I144" s="250"/>
    </row>
    <row r="145" spans="1:9" x14ac:dyDescent="0.35">
      <c r="A145" s="102" t="s">
        <v>175</v>
      </c>
      <c r="B145" s="250">
        <v>3.2490000000000001</v>
      </c>
      <c r="C145" s="250">
        <v>2E-3</v>
      </c>
      <c r="D145" s="250"/>
      <c r="E145" s="250">
        <v>0.112</v>
      </c>
      <c r="F145" s="250"/>
      <c r="G145" s="250">
        <v>0.191</v>
      </c>
      <c r="H145" s="250">
        <v>11.111000000000001</v>
      </c>
      <c r="I145" s="250">
        <v>2E-3</v>
      </c>
    </row>
    <row r="146" spans="1:9" x14ac:dyDescent="0.35">
      <c r="A146" s="102" t="s">
        <v>21</v>
      </c>
      <c r="B146" s="250"/>
      <c r="C146" s="250">
        <v>5.1999999999999998E-2</v>
      </c>
      <c r="D146" s="250"/>
      <c r="E146" s="250">
        <v>9.8000000000000004E-2</v>
      </c>
      <c r="F146" s="250"/>
      <c r="G146" s="250">
        <v>9.8000000000000004E-2</v>
      </c>
      <c r="H146" s="250">
        <v>35.127000000000002</v>
      </c>
      <c r="I146" s="250">
        <v>5.2999999999999999E-2</v>
      </c>
    </row>
    <row r="147" spans="1:9" x14ac:dyDescent="0.35">
      <c r="A147" s="102" t="s">
        <v>207</v>
      </c>
      <c r="B147" s="250">
        <v>3.5270000000000001</v>
      </c>
      <c r="C147" s="250">
        <v>5.0000000000000001E-3</v>
      </c>
      <c r="D147" s="250"/>
      <c r="E147" s="250">
        <v>8.6999999999999994E-2</v>
      </c>
      <c r="F147" s="250">
        <v>1.6E-2</v>
      </c>
      <c r="G147" s="250">
        <v>0.25900000000000001</v>
      </c>
      <c r="H147" s="250">
        <v>13.316000000000001</v>
      </c>
      <c r="I147" s="250">
        <v>5.0000000000000001E-3</v>
      </c>
    </row>
    <row r="148" spans="1:9" x14ac:dyDescent="0.35">
      <c r="A148" s="102" t="s">
        <v>12</v>
      </c>
      <c r="B148" s="250">
        <v>0.52700000000000002</v>
      </c>
      <c r="C148" s="250"/>
      <c r="D148" s="250"/>
      <c r="E148" s="250">
        <v>8.5999999999999993E-2</v>
      </c>
      <c r="F148" s="250"/>
      <c r="G148" s="250">
        <v>8.5999999999999993E-2</v>
      </c>
      <c r="H148" s="250">
        <v>5.0330000000000004</v>
      </c>
      <c r="I148" s="250"/>
    </row>
    <row r="149" spans="1:9" x14ac:dyDescent="0.35">
      <c r="A149" s="102" t="s">
        <v>233</v>
      </c>
      <c r="B149" s="250">
        <v>5.968</v>
      </c>
      <c r="C149" s="250">
        <v>0.66100000000000003</v>
      </c>
      <c r="D149" s="250"/>
      <c r="E149" s="250">
        <v>8.1000000000000003E-2</v>
      </c>
      <c r="F149" s="250"/>
      <c r="G149" s="250">
        <v>0.214</v>
      </c>
      <c r="H149" s="250">
        <v>20.417000000000002</v>
      </c>
      <c r="I149" s="250">
        <v>0.188</v>
      </c>
    </row>
    <row r="150" spans="1:9" x14ac:dyDescent="0.35">
      <c r="A150" s="102" t="s">
        <v>101</v>
      </c>
      <c r="B150" s="250"/>
      <c r="C150" s="250"/>
      <c r="D150" s="250"/>
      <c r="E150" s="250">
        <v>7.9000000000000001E-2</v>
      </c>
      <c r="F150" s="250"/>
      <c r="G150" s="250">
        <v>9.0999999999999998E-2</v>
      </c>
      <c r="H150" s="250">
        <v>1.296</v>
      </c>
      <c r="I150" s="250"/>
    </row>
    <row r="151" spans="1:9" x14ac:dyDescent="0.35">
      <c r="A151" s="102" t="s">
        <v>23</v>
      </c>
      <c r="B151" s="250"/>
      <c r="C151" s="250">
        <v>0</v>
      </c>
      <c r="D151" s="250"/>
      <c r="E151" s="250">
        <v>5.8000000000000003E-2</v>
      </c>
      <c r="F151" s="250"/>
      <c r="G151" s="250">
        <v>6.2E-2</v>
      </c>
      <c r="H151" s="250">
        <v>30.905000000000001</v>
      </c>
      <c r="I151" s="250">
        <v>0</v>
      </c>
    </row>
    <row r="152" spans="1:9" x14ac:dyDescent="0.35">
      <c r="A152" s="102" t="s">
        <v>132</v>
      </c>
      <c r="B152" s="250">
        <v>1.6E-2</v>
      </c>
      <c r="C152" s="250"/>
      <c r="D152" s="250"/>
      <c r="E152" s="250">
        <v>5.2999999999999999E-2</v>
      </c>
      <c r="F152" s="250"/>
      <c r="G152" s="250">
        <v>5.2999999999999999E-2</v>
      </c>
      <c r="H152" s="250">
        <v>16.158999999999999</v>
      </c>
      <c r="I152" s="250"/>
    </row>
    <row r="153" spans="1:9" x14ac:dyDescent="0.35">
      <c r="A153" s="102" t="s">
        <v>10</v>
      </c>
      <c r="B153" s="250"/>
      <c r="C153" s="250"/>
      <c r="D153" s="250"/>
      <c r="E153" s="250">
        <v>0.05</v>
      </c>
      <c r="F153" s="250"/>
      <c r="G153" s="250">
        <v>0.05</v>
      </c>
      <c r="H153" s="250">
        <v>0.13200000000000001</v>
      </c>
      <c r="I153" s="250">
        <v>0</v>
      </c>
    </row>
    <row r="154" spans="1:9" x14ac:dyDescent="0.35">
      <c r="A154" s="102" t="s">
        <v>234</v>
      </c>
      <c r="B154" s="250">
        <v>7.0419999999999998</v>
      </c>
      <c r="C154" s="250">
        <v>0.42</v>
      </c>
      <c r="D154" s="250"/>
      <c r="E154" s="250">
        <v>4.9000000000000002E-2</v>
      </c>
      <c r="F154" s="250"/>
      <c r="G154" s="250">
        <v>0.127</v>
      </c>
      <c r="H154" s="250">
        <v>15.981</v>
      </c>
      <c r="I154" s="250">
        <v>0.309</v>
      </c>
    </row>
    <row r="155" spans="1:9" x14ac:dyDescent="0.35">
      <c r="A155" s="102" t="s">
        <v>145</v>
      </c>
      <c r="B155" s="250">
        <v>0.30199999999999999</v>
      </c>
      <c r="C155" s="250">
        <v>0</v>
      </c>
      <c r="D155" s="250"/>
      <c r="E155" s="250">
        <v>4.9000000000000002E-2</v>
      </c>
      <c r="F155" s="250"/>
      <c r="G155" s="250">
        <v>4.9000000000000002E-2</v>
      </c>
      <c r="H155" s="250">
        <v>14.186999999999999</v>
      </c>
      <c r="I155" s="250"/>
    </row>
    <row r="156" spans="1:9" x14ac:dyDescent="0.35">
      <c r="A156" s="102" t="s">
        <v>244</v>
      </c>
      <c r="B156" s="250">
        <v>0.193</v>
      </c>
      <c r="C156" s="250"/>
      <c r="D156" s="250"/>
      <c r="E156" s="250">
        <v>4.3999999999999997E-2</v>
      </c>
      <c r="F156" s="250"/>
      <c r="G156" s="250">
        <v>0.1</v>
      </c>
      <c r="H156" s="250">
        <v>1.3660000000000001</v>
      </c>
      <c r="I156" s="250"/>
    </row>
    <row r="157" spans="1:9" x14ac:dyDescent="0.35">
      <c r="A157" s="102" t="s">
        <v>26</v>
      </c>
      <c r="B157" s="250">
        <v>5.5019999999999998</v>
      </c>
      <c r="C157" s="250">
        <v>7.55</v>
      </c>
      <c r="D157" s="250"/>
      <c r="E157" s="250">
        <v>4.2999999999999997E-2</v>
      </c>
      <c r="F157" s="250">
        <v>5.5019999999999998</v>
      </c>
      <c r="G157" s="250">
        <v>4.8000000000000001E-2</v>
      </c>
      <c r="H157" s="250">
        <v>168.40799999999999</v>
      </c>
      <c r="I157" s="250">
        <v>0.57199999999999995</v>
      </c>
    </row>
    <row r="158" spans="1:9" x14ac:dyDescent="0.35">
      <c r="A158" s="102" t="s">
        <v>187</v>
      </c>
      <c r="B158" s="250">
        <v>1.0999999999999999E-2</v>
      </c>
      <c r="C158" s="250"/>
      <c r="D158" s="250"/>
      <c r="E158" s="250">
        <v>3.9E-2</v>
      </c>
      <c r="F158" s="250"/>
      <c r="G158" s="250">
        <v>3.9E-2</v>
      </c>
      <c r="H158" s="250">
        <v>0.30299999999999999</v>
      </c>
      <c r="I158" s="250"/>
    </row>
    <row r="159" spans="1:9" x14ac:dyDescent="0.35">
      <c r="A159" s="102" t="s">
        <v>50</v>
      </c>
      <c r="B159" s="250">
        <v>4.0000000000000001E-3</v>
      </c>
      <c r="C159" s="250">
        <v>2.7919999999999998</v>
      </c>
      <c r="D159" s="250"/>
      <c r="E159" s="250">
        <v>3.1E-2</v>
      </c>
      <c r="F159" s="250"/>
      <c r="G159" s="250">
        <v>3.1E-2</v>
      </c>
      <c r="H159" s="250">
        <v>16.45</v>
      </c>
      <c r="I159" s="250">
        <v>0.43</v>
      </c>
    </row>
    <row r="160" spans="1:9" x14ac:dyDescent="0.35">
      <c r="A160" s="102" t="s">
        <v>55</v>
      </c>
      <c r="B160" s="250"/>
      <c r="C160" s="250"/>
      <c r="D160" s="250"/>
      <c r="E160" s="250">
        <v>2.5999999999999999E-2</v>
      </c>
      <c r="F160" s="250"/>
      <c r="G160" s="250">
        <v>2.5999999999999999E-2</v>
      </c>
      <c r="H160" s="250">
        <v>5.8999999999999997E-2</v>
      </c>
      <c r="I160" s="250"/>
    </row>
    <row r="161" spans="1:9" x14ac:dyDescent="0.35">
      <c r="A161" s="102" t="s">
        <v>44</v>
      </c>
      <c r="B161" s="250">
        <v>8.0000000000000002E-3</v>
      </c>
      <c r="C161" s="250"/>
      <c r="D161" s="250"/>
      <c r="E161" s="250">
        <v>2.4E-2</v>
      </c>
      <c r="F161" s="250"/>
      <c r="G161" s="250">
        <v>2.5000000000000001E-2</v>
      </c>
      <c r="H161" s="250">
        <v>0.01</v>
      </c>
      <c r="I161" s="250"/>
    </row>
    <row r="162" spans="1:9" x14ac:dyDescent="0.35">
      <c r="A162" s="102" t="s">
        <v>245</v>
      </c>
      <c r="B162" s="250">
        <v>7.4999999999999997E-2</v>
      </c>
      <c r="C162" s="250"/>
      <c r="D162" s="250"/>
      <c r="E162" s="250">
        <v>2.3E-2</v>
      </c>
      <c r="F162" s="250"/>
      <c r="G162" s="250">
        <v>4.9000000000000002E-2</v>
      </c>
      <c r="H162" s="250">
        <v>0.59499999999999997</v>
      </c>
      <c r="I162" s="250"/>
    </row>
    <row r="163" spans="1:9" x14ac:dyDescent="0.35">
      <c r="A163" s="102" t="s">
        <v>180</v>
      </c>
      <c r="B163" s="250">
        <v>0.41499999999999998</v>
      </c>
      <c r="C163" s="250"/>
      <c r="D163" s="250"/>
      <c r="E163" s="250">
        <v>1.9E-2</v>
      </c>
      <c r="F163" s="250"/>
      <c r="G163" s="250">
        <v>3.4000000000000002E-2</v>
      </c>
      <c r="H163" s="250">
        <v>5.6000000000000001E-2</v>
      </c>
      <c r="I163" s="250"/>
    </row>
    <row r="164" spans="1:9" x14ac:dyDescent="0.35">
      <c r="A164" s="102" t="s">
        <v>31</v>
      </c>
      <c r="B164" s="250">
        <v>2E-3</v>
      </c>
      <c r="C164" s="250">
        <v>5.5E-2</v>
      </c>
      <c r="D164" s="250"/>
      <c r="E164" s="250">
        <v>1.7999999999999999E-2</v>
      </c>
      <c r="F164" s="250"/>
      <c r="G164" s="250">
        <v>0.10199999999999999</v>
      </c>
      <c r="H164" s="250">
        <v>6.1289999999999996</v>
      </c>
      <c r="I164" s="250">
        <v>5.3999999999999999E-2</v>
      </c>
    </row>
    <row r="165" spans="1:9" x14ac:dyDescent="0.35">
      <c r="A165" s="102" t="s">
        <v>8</v>
      </c>
      <c r="B165" s="250"/>
      <c r="C165" s="250"/>
      <c r="D165" s="250"/>
      <c r="E165" s="250">
        <v>1.6E-2</v>
      </c>
      <c r="F165" s="250"/>
      <c r="G165" s="250">
        <v>1.6E-2</v>
      </c>
      <c r="H165" s="250">
        <v>0.158</v>
      </c>
      <c r="I165" s="250"/>
    </row>
    <row r="166" spans="1:9" x14ac:dyDescent="0.35">
      <c r="A166" s="102" t="s">
        <v>144</v>
      </c>
      <c r="B166" s="250">
        <v>0.50700000000000001</v>
      </c>
      <c r="C166" s="250"/>
      <c r="D166" s="250"/>
      <c r="E166" s="250">
        <v>1.4999999999999999E-2</v>
      </c>
      <c r="F166" s="250"/>
      <c r="G166" s="250">
        <v>5.8000000000000003E-2</v>
      </c>
      <c r="H166" s="250">
        <v>2.1349999999999998</v>
      </c>
      <c r="I166" s="250"/>
    </row>
    <row r="167" spans="1:9" x14ac:dyDescent="0.35">
      <c r="A167" s="102" t="s">
        <v>224</v>
      </c>
      <c r="B167" s="250">
        <v>2E-3</v>
      </c>
      <c r="C167" s="250"/>
      <c r="D167" s="250"/>
      <c r="E167" s="250">
        <v>1.4999999999999999E-2</v>
      </c>
      <c r="F167" s="250"/>
      <c r="G167" s="250">
        <v>1.4999999999999999E-2</v>
      </c>
      <c r="H167" s="250">
        <v>2.0470000000000002</v>
      </c>
      <c r="I167" s="250"/>
    </row>
    <row r="168" spans="1:9" x14ac:dyDescent="0.35">
      <c r="A168" s="102" t="s">
        <v>34</v>
      </c>
      <c r="B168" s="250"/>
      <c r="C168" s="250"/>
      <c r="D168" s="250"/>
      <c r="E168" s="250">
        <v>1.4999999999999999E-2</v>
      </c>
      <c r="F168" s="250"/>
      <c r="G168" s="250">
        <v>1.4999999999999999E-2</v>
      </c>
      <c r="H168" s="250">
        <v>14.750999999999999</v>
      </c>
      <c r="I168" s="250"/>
    </row>
    <row r="169" spans="1:9" x14ac:dyDescent="0.35">
      <c r="A169" s="102" t="s">
        <v>118</v>
      </c>
      <c r="B169" s="250">
        <v>2.8000000000000001E-2</v>
      </c>
      <c r="C169" s="250"/>
      <c r="D169" s="250"/>
      <c r="E169" s="250">
        <v>1.4E-2</v>
      </c>
      <c r="F169" s="250"/>
      <c r="G169" s="250">
        <v>1.4999999999999999E-2</v>
      </c>
      <c r="H169" s="250">
        <v>0.26900000000000002</v>
      </c>
      <c r="I169" s="250"/>
    </row>
    <row r="170" spans="1:9" x14ac:dyDescent="0.35">
      <c r="A170" s="102" t="s">
        <v>18</v>
      </c>
      <c r="B170" s="250"/>
      <c r="C170" s="250">
        <v>0</v>
      </c>
      <c r="D170" s="250"/>
      <c r="E170" s="250">
        <v>1.4E-2</v>
      </c>
      <c r="F170" s="250"/>
      <c r="G170" s="250">
        <v>1.4E-2</v>
      </c>
      <c r="H170" s="250">
        <v>0.189</v>
      </c>
      <c r="I170" s="250"/>
    </row>
    <row r="171" spans="1:9" x14ac:dyDescent="0.35">
      <c r="A171" s="102" t="s">
        <v>192</v>
      </c>
      <c r="B171" s="250">
        <v>0.19700000000000001</v>
      </c>
      <c r="C171" s="250"/>
      <c r="D171" s="250"/>
      <c r="E171" s="250">
        <v>1.0999999999999999E-2</v>
      </c>
      <c r="F171" s="250"/>
      <c r="G171" s="250">
        <v>1.0999999999999999E-2</v>
      </c>
      <c r="H171" s="250">
        <v>3.7149999999999999</v>
      </c>
      <c r="I171" s="250"/>
    </row>
    <row r="172" spans="1:9" x14ac:dyDescent="0.35">
      <c r="A172" s="102" t="s">
        <v>19</v>
      </c>
      <c r="B172" s="250"/>
      <c r="C172" s="250"/>
      <c r="D172" s="250"/>
      <c r="E172" s="250">
        <v>8.9999999999999993E-3</v>
      </c>
      <c r="F172" s="250"/>
      <c r="G172" s="250">
        <v>8.9999999999999993E-3</v>
      </c>
      <c r="H172" s="250">
        <v>1.7250000000000001</v>
      </c>
      <c r="I172" s="250">
        <v>0</v>
      </c>
    </row>
    <row r="173" spans="1:9" x14ac:dyDescent="0.35">
      <c r="A173" s="102" t="s">
        <v>150</v>
      </c>
      <c r="B173" s="250">
        <v>1.9239999999999999</v>
      </c>
      <c r="C173" s="250"/>
      <c r="D173" s="250"/>
      <c r="E173" s="250">
        <v>5.0000000000000001E-3</v>
      </c>
      <c r="F173" s="250">
        <v>2E-3</v>
      </c>
      <c r="G173" s="250">
        <v>1.6E-2</v>
      </c>
      <c r="H173" s="250">
        <v>1.901</v>
      </c>
      <c r="I173" s="250"/>
    </row>
    <row r="174" spans="1:9" x14ac:dyDescent="0.35">
      <c r="A174" s="102" t="s">
        <v>14</v>
      </c>
      <c r="B174" s="250">
        <v>18.016999999999999</v>
      </c>
      <c r="C174" s="250"/>
      <c r="D174" s="250"/>
      <c r="E174" s="250">
        <v>5.0000000000000001E-3</v>
      </c>
      <c r="F174" s="250"/>
      <c r="G174" s="250">
        <v>5.0000000000000001E-3</v>
      </c>
      <c r="H174" s="250">
        <v>20.402000000000001</v>
      </c>
      <c r="I174" s="250">
        <v>6.0000000000000001E-3</v>
      </c>
    </row>
    <row r="175" spans="1:9" x14ac:dyDescent="0.35">
      <c r="A175" s="102" t="s">
        <v>141</v>
      </c>
      <c r="B175" s="250">
        <v>0.23</v>
      </c>
      <c r="C175" s="250"/>
      <c r="D175" s="250"/>
      <c r="E175" s="250">
        <v>5.0000000000000001E-3</v>
      </c>
      <c r="F175" s="250"/>
      <c r="G175" s="250">
        <v>5.0000000000000001E-3</v>
      </c>
      <c r="H175" s="250">
        <v>2.3740000000000001</v>
      </c>
      <c r="I175" s="250"/>
    </row>
    <row r="176" spans="1:9" x14ac:dyDescent="0.35">
      <c r="A176" s="102" t="s">
        <v>119</v>
      </c>
      <c r="B176" s="250">
        <v>0.107</v>
      </c>
      <c r="C176" s="250"/>
      <c r="D176" s="250"/>
      <c r="E176" s="250">
        <v>4.0000000000000001E-3</v>
      </c>
      <c r="F176" s="250">
        <v>7.0000000000000007E-2</v>
      </c>
      <c r="G176" s="250">
        <v>6.7000000000000004E-2</v>
      </c>
      <c r="H176" s="250">
        <v>11.28</v>
      </c>
      <c r="I176" s="250"/>
    </row>
    <row r="177" spans="1:9" x14ac:dyDescent="0.35">
      <c r="A177" s="102" t="s">
        <v>138</v>
      </c>
      <c r="B177" s="250">
        <v>1.3069999999999999</v>
      </c>
      <c r="C177" s="250"/>
      <c r="D177" s="250"/>
      <c r="E177" s="250">
        <v>4.0000000000000001E-3</v>
      </c>
      <c r="F177" s="250"/>
      <c r="G177" s="250">
        <v>5.0000000000000001E-3</v>
      </c>
      <c r="H177" s="250">
        <v>1.9219999999999999</v>
      </c>
      <c r="I177" s="250"/>
    </row>
    <row r="178" spans="1:9" x14ac:dyDescent="0.35">
      <c r="A178" s="102" t="s">
        <v>126</v>
      </c>
      <c r="B178" s="250">
        <v>0.13</v>
      </c>
      <c r="C178" s="250"/>
      <c r="D178" s="250"/>
      <c r="E178" s="250">
        <v>3.0000000000000001E-3</v>
      </c>
      <c r="F178" s="250">
        <v>2.9000000000000001E-2</v>
      </c>
      <c r="G178" s="250">
        <v>0.01</v>
      </c>
      <c r="H178" s="250">
        <v>0.81899999999999995</v>
      </c>
      <c r="I178" s="250"/>
    </row>
    <row r="179" spans="1:9" x14ac:dyDescent="0.35">
      <c r="A179" s="102" t="s">
        <v>92</v>
      </c>
      <c r="B179" s="250">
        <v>0.40899999999999997</v>
      </c>
      <c r="C179" s="250"/>
      <c r="D179" s="250"/>
      <c r="E179" s="250">
        <v>3.0000000000000001E-3</v>
      </c>
      <c r="F179" s="250"/>
      <c r="G179" s="250">
        <v>3.0000000000000001E-3</v>
      </c>
      <c r="H179" s="250">
        <v>1.25</v>
      </c>
      <c r="I179" s="250"/>
    </row>
    <row r="180" spans="1:9" x14ac:dyDescent="0.35">
      <c r="A180" s="102" t="s">
        <v>6</v>
      </c>
      <c r="B180" s="250"/>
      <c r="C180" s="250"/>
      <c r="D180" s="250"/>
      <c r="E180" s="250">
        <v>3.0000000000000001E-3</v>
      </c>
      <c r="F180" s="250"/>
      <c r="G180" s="250">
        <v>3.0000000000000001E-3</v>
      </c>
      <c r="H180" s="250">
        <v>1.5189999999999999</v>
      </c>
      <c r="I180" s="250"/>
    </row>
    <row r="181" spans="1:9" x14ac:dyDescent="0.35">
      <c r="A181" s="102" t="s">
        <v>29</v>
      </c>
      <c r="B181" s="250"/>
      <c r="C181" s="250"/>
      <c r="D181" s="250"/>
      <c r="E181" s="250">
        <v>3.0000000000000001E-3</v>
      </c>
      <c r="F181" s="250"/>
      <c r="G181" s="250">
        <v>1E-3</v>
      </c>
      <c r="H181" s="250">
        <v>0.19500000000000001</v>
      </c>
      <c r="I181" s="250"/>
    </row>
    <row r="182" spans="1:9" x14ac:dyDescent="0.35">
      <c r="A182" s="102" t="s">
        <v>33</v>
      </c>
      <c r="B182" s="250">
        <v>1E-3</v>
      </c>
      <c r="C182" s="250">
        <v>16.504000000000001</v>
      </c>
      <c r="D182" s="250"/>
      <c r="E182" s="250">
        <v>2E-3</v>
      </c>
      <c r="F182" s="250"/>
      <c r="G182" s="250">
        <v>0.36499999999999999</v>
      </c>
      <c r="H182" s="250">
        <v>61.112000000000002</v>
      </c>
      <c r="I182" s="250">
        <v>16.756</v>
      </c>
    </row>
    <row r="183" spans="1:9" x14ac:dyDescent="0.35">
      <c r="A183" s="102" t="s">
        <v>191</v>
      </c>
      <c r="B183" s="250">
        <v>1.2470000000000001</v>
      </c>
      <c r="C183" s="250"/>
      <c r="D183" s="250"/>
      <c r="E183" s="250">
        <v>2E-3</v>
      </c>
      <c r="F183" s="250"/>
      <c r="G183" s="250">
        <v>0.11700000000000001</v>
      </c>
      <c r="H183" s="250">
        <v>0.505</v>
      </c>
      <c r="I183" s="250"/>
    </row>
    <row r="184" spans="1:9" x14ac:dyDescent="0.35">
      <c r="A184" s="102" t="s">
        <v>93</v>
      </c>
      <c r="B184" s="250">
        <v>1E-3</v>
      </c>
      <c r="C184" s="250">
        <v>1.4999999999999999E-2</v>
      </c>
      <c r="D184" s="250"/>
      <c r="E184" s="250">
        <v>2E-3</v>
      </c>
      <c r="F184" s="250"/>
      <c r="G184" s="250">
        <v>3.0000000000000001E-3</v>
      </c>
      <c r="H184" s="250">
        <v>1.1539999999999999</v>
      </c>
      <c r="I184" s="250"/>
    </row>
    <row r="185" spans="1:9" x14ac:dyDescent="0.35">
      <c r="A185" s="102" t="s">
        <v>140</v>
      </c>
      <c r="B185" s="250">
        <v>3.2000000000000001E-2</v>
      </c>
      <c r="C185" s="250"/>
      <c r="D185" s="250"/>
      <c r="E185" s="250">
        <v>2E-3</v>
      </c>
      <c r="F185" s="250"/>
      <c r="G185" s="250">
        <v>2E-3</v>
      </c>
      <c r="H185" s="250">
        <v>0.88</v>
      </c>
      <c r="I185" s="250"/>
    </row>
    <row r="186" spans="1:9" x14ac:dyDescent="0.35">
      <c r="A186" s="102" t="s">
        <v>74</v>
      </c>
      <c r="B186" s="250">
        <v>1E-3</v>
      </c>
      <c r="C186" s="250"/>
      <c r="D186" s="250"/>
      <c r="E186" s="250">
        <v>1E-3</v>
      </c>
      <c r="F186" s="250"/>
      <c r="G186" s="250">
        <v>0.54700000000000004</v>
      </c>
      <c r="H186" s="250">
        <v>8.9999999999999993E-3</v>
      </c>
      <c r="I186" s="250"/>
    </row>
    <row r="187" spans="1:9" x14ac:dyDescent="0.35">
      <c r="A187" s="102" t="s">
        <v>235</v>
      </c>
      <c r="B187" s="250">
        <v>8.3190000000000008</v>
      </c>
      <c r="C187" s="250">
        <v>0.73</v>
      </c>
      <c r="D187" s="250"/>
      <c r="E187" s="250">
        <v>1E-3</v>
      </c>
      <c r="F187" s="250"/>
      <c r="G187" s="250">
        <v>5.3999999999999999E-2</v>
      </c>
      <c r="H187" s="250">
        <v>11.26</v>
      </c>
      <c r="I187" s="250">
        <v>0.28599999999999998</v>
      </c>
    </row>
    <row r="188" spans="1:9" x14ac:dyDescent="0.35">
      <c r="A188" s="102" t="s">
        <v>17</v>
      </c>
      <c r="B188" s="250">
        <v>1.9530000000000001</v>
      </c>
      <c r="C188" s="250"/>
      <c r="D188" s="250"/>
      <c r="E188" s="250">
        <v>1E-3</v>
      </c>
      <c r="F188" s="250"/>
      <c r="G188" s="250">
        <v>1E-3</v>
      </c>
      <c r="H188" s="250">
        <v>2.0129999999999999</v>
      </c>
      <c r="I188" s="250">
        <v>0.108</v>
      </c>
    </row>
    <row r="189" spans="1:9" x14ac:dyDescent="0.35">
      <c r="A189" s="102" t="s">
        <v>95</v>
      </c>
      <c r="B189" s="250">
        <v>6.0000000000000001E-3</v>
      </c>
      <c r="C189" s="250">
        <v>1.6E-2</v>
      </c>
      <c r="D189" s="250"/>
      <c r="E189" s="250">
        <v>1E-3</v>
      </c>
      <c r="F189" s="250"/>
      <c r="G189" s="250">
        <v>1E-3</v>
      </c>
      <c r="H189" s="250">
        <v>0.96499999999999997</v>
      </c>
      <c r="I189" s="250"/>
    </row>
    <row r="190" spans="1:9" x14ac:dyDescent="0.35">
      <c r="A190" s="102" t="s">
        <v>42</v>
      </c>
      <c r="B190" s="250"/>
      <c r="C190" s="250">
        <v>6.0000000000000001E-3</v>
      </c>
      <c r="D190" s="250"/>
      <c r="E190" s="250">
        <v>1E-3</v>
      </c>
      <c r="F190" s="250"/>
      <c r="G190" s="250">
        <v>1E-3</v>
      </c>
      <c r="H190" s="250">
        <v>0.14599999999999999</v>
      </c>
      <c r="I190" s="250">
        <v>6.0000000000000001E-3</v>
      </c>
    </row>
    <row r="191" spans="1:9" x14ac:dyDescent="0.35">
      <c r="A191" s="102" t="s">
        <v>136</v>
      </c>
      <c r="B191" s="250">
        <v>0.14799999999999999</v>
      </c>
      <c r="C191" s="250"/>
      <c r="D191" s="250"/>
      <c r="E191" s="250">
        <v>0</v>
      </c>
      <c r="F191" s="250"/>
      <c r="G191" s="250">
        <v>1E-3</v>
      </c>
      <c r="H191" s="250">
        <v>0.60599999999999998</v>
      </c>
      <c r="I191" s="250"/>
    </row>
    <row r="192" spans="1:9" x14ac:dyDescent="0.35">
      <c r="A192" s="102" t="s">
        <v>125</v>
      </c>
      <c r="B192" s="250">
        <v>6.8000000000000005E-2</v>
      </c>
      <c r="C192" s="250"/>
      <c r="D192" s="250"/>
      <c r="E192" s="250">
        <v>0</v>
      </c>
      <c r="F192" s="250"/>
      <c r="G192" s="250">
        <v>1E-3</v>
      </c>
      <c r="H192" s="250">
        <v>0.125</v>
      </c>
      <c r="I192" s="250"/>
    </row>
    <row r="193" spans="1:9" x14ac:dyDescent="0.35">
      <c r="A193" s="102" t="s">
        <v>131</v>
      </c>
      <c r="B193" s="250">
        <v>2E-3</v>
      </c>
      <c r="C193" s="250"/>
      <c r="D193" s="250"/>
      <c r="E193" s="250">
        <v>0</v>
      </c>
      <c r="F193" s="250"/>
      <c r="G193" s="250">
        <v>1E-3</v>
      </c>
      <c r="H193" s="250">
        <v>6.0000000000000001E-3</v>
      </c>
      <c r="I193" s="250"/>
    </row>
    <row r="194" spans="1:9" x14ac:dyDescent="0.35">
      <c r="A194" s="102" t="s">
        <v>154</v>
      </c>
      <c r="B194" s="250">
        <v>1.518</v>
      </c>
      <c r="C194" s="250"/>
      <c r="D194" s="250"/>
      <c r="E194" s="250"/>
      <c r="F194" s="250"/>
      <c r="G194" s="250">
        <v>0.50900000000000001</v>
      </c>
      <c r="H194" s="250">
        <v>8.6980000000000004</v>
      </c>
      <c r="I194" s="250"/>
    </row>
    <row r="195" spans="1:9" x14ac:dyDescent="0.35">
      <c r="A195" s="102" t="s">
        <v>188</v>
      </c>
      <c r="B195" s="250">
        <v>5.5E-2</v>
      </c>
      <c r="C195" s="250"/>
      <c r="D195" s="250"/>
      <c r="E195" s="250"/>
      <c r="F195" s="250"/>
      <c r="G195" s="250">
        <v>0.32300000000000001</v>
      </c>
      <c r="H195" s="250">
        <v>2.851</v>
      </c>
      <c r="I195" s="250"/>
    </row>
    <row r="196" spans="1:9" x14ac:dyDescent="0.35">
      <c r="A196" s="102" t="s">
        <v>227</v>
      </c>
      <c r="B196" s="250">
        <v>6.5000000000000002E-2</v>
      </c>
      <c r="C196" s="250"/>
      <c r="D196" s="250"/>
      <c r="E196" s="250"/>
      <c r="F196" s="250"/>
      <c r="G196" s="250">
        <v>0.20100000000000001</v>
      </c>
      <c r="H196" s="250">
        <v>0.60099999999999998</v>
      </c>
      <c r="I196" s="250"/>
    </row>
    <row r="197" spans="1:9" x14ac:dyDescent="0.35">
      <c r="A197" s="102" t="s">
        <v>100</v>
      </c>
      <c r="B197" s="250"/>
      <c r="C197" s="250"/>
      <c r="D197" s="250"/>
      <c r="E197" s="250"/>
      <c r="F197" s="250"/>
      <c r="G197" s="250">
        <v>2.1000000000000001E-2</v>
      </c>
      <c r="H197" s="250">
        <v>0.16</v>
      </c>
      <c r="I197" s="250"/>
    </row>
    <row r="198" spans="1:9" x14ac:dyDescent="0.35">
      <c r="A198" s="102" t="s">
        <v>209</v>
      </c>
      <c r="B198" s="250">
        <v>0.432</v>
      </c>
      <c r="C198" s="250"/>
      <c r="D198" s="250"/>
      <c r="E198" s="250"/>
      <c r="F198" s="250"/>
      <c r="G198" s="250">
        <v>1.2E-2</v>
      </c>
      <c r="H198" s="250">
        <v>0.86</v>
      </c>
      <c r="I198" s="250"/>
    </row>
    <row r="199" spans="1:9" x14ac:dyDescent="0.35">
      <c r="A199" s="102" t="s">
        <v>59</v>
      </c>
      <c r="B199" s="250">
        <v>0</v>
      </c>
      <c r="C199" s="250">
        <v>2E-3</v>
      </c>
      <c r="D199" s="250"/>
      <c r="E199" s="250"/>
      <c r="F199" s="250"/>
      <c r="G199" s="250">
        <v>0.01</v>
      </c>
      <c r="H199" s="250">
        <v>0.86299999999999999</v>
      </c>
      <c r="I199" s="250">
        <v>0.03</v>
      </c>
    </row>
    <row r="200" spans="1:9" x14ac:dyDescent="0.35">
      <c r="A200" s="102" t="s">
        <v>158</v>
      </c>
      <c r="B200" s="250"/>
      <c r="C200" s="250"/>
      <c r="D200" s="250"/>
      <c r="E200" s="250"/>
      <c r="F200" s="250"/>
      <c r="G200" s="250">
        <v>7.0000000000000001E-3</v>
      </c>
      <c r="H200" s="250">
        <v>4.4790000000000001</v>
      </c>
      <c r="I200" s="250"/>
    </row>
    <row r="201" spans="1:9" x14ac:dyDescent="0.35">
      <c r="A201" s="102" t="s">
        <v>159</v>
      </c>
      <c r="B201" s="250"/>
      <c r="C201" s="250"/>
      <c r="D201" s="250"/>
      <c r="E201" s="250"/>
      <c r="F201" s="250"/>
      <c r="G201" s="250">
        <v>5.0000000000000001E-3</v>
      </c>
      <c r="H201" s="250">
        <v>7.48</v>
      </c>
      <c r="I201" s="250"/>
    </row>
    <row r="202" spans="1:9" x14ac:dyDescent="0.35">
      <c r="A202" s="102" t="s">
        <v>90</v>
      </c>
      <c r="B202" s="250"/>
      <c r="C202" s="250"/>
      <c r="D202" s="250"/>
      <c r="E202" s="250"/>
      <c r="F202" s="250"/>
      <c r="G202" s="250">
        <v>5.0000000000000001E-3</v>
      </c>
      <c r="H202" s="250">
        <v>0.10299999999999999</v>
      </c>
      <c r="I202" s="250"/>
    </row>
    <row r="203" spans="1:9" x14ac:dyDescent="0.35">
      <c r="A203" s="102" t="s">
        <v>56</v>
      </c>
      <c r="B203" s="250"/>
      <c r="C203" s="250"/>
      <c r="D203" s="250"/>
      <c r="E203" s="250"/>
      <c r="F203" s="250"/>
      <c r="G203" s="250">
        <v>5.0000000000000001E-3</v>
      </c>
      <c r="H203" s="250">
        <v>9.2999999999999999E-2</v>
      </c>
      <c r="I203" s="250"/>
    </row>
    <row r="204" spans="1:9" x14ac:dyDescent="0.35">
      <c r="A204" s="102" t="s">
        <v>137</v>
      </c>
      <c r="B204" s="250">
        <v>2.4E-2</v>
      </c>
      <c r="C204" s="250">
        <v>1.7000000000000001E-2</v>
      </c>
      <c r="D204" s="250"/>
      <c r="E204" s="250"/>
      <c r="F204" s="250"/>
      <c r="G204" s="250">
        <v>3.0000000000000001E-3</v>
      </c>
      <c r="H204" s="250">
        <v>1.778</v>
      </c>
      <c r="I204" s="250">
        <v>5.0000000000000001E-3</v>
      </c>
    </row>
    <row r="205" spans="1:9" x14ac:dyDescent="0.35">
      <c r="A205" s="102" t="s">
        <v>260</v>
      </c>
      <c r="B205" s="250">
        <v>1.6E-2</v>
      </c>
      <c r="C205" s="250"/>
      <c r="D205" s="250"/>
      <c r="E205" s="250"/>
      <c r="F205" s="250"/>
      <c r="G205" s="250">
        <v>2E-3</v>
      </c>
      <c r="H205" s="250"/>
      <c r="I205" s="250"/>
    </row>
    <row r="206" spans="1:9" x14ac:dyDescent="0.35">
      <c r="A206" s="102" t="s">
        <v>153</v>
      </c>
      <c r="B206" s="250">
        <v>2.5999999999999999E-2</v>
      </c>
      <c r="C206" s="250"/>
      <c r="D206" s="250"/>
      <c r="E206" s="250"/>
      <c r="F206" s="250"/>
      <c r="G206" s="250">
        <v>1E-3</v>
      </c>
      <c r="H206" s="250">
        <v>0.161</v>
      </c>
      <c r="I206" s="250"/>
    </row>
    <row r="207" spans="1:9" x14ac:dyDescent="0.35">
      <c r="A207" s="102" t="s">
        <v>82</v>
      </c>
      <c r="B207" s="250">
        <v>6.0000000000000001E-3</v>
      </c>
      <c r="C207" s="250"/>
      <c r="D207" s="250"/>
      <c r="E207" s="250"/>
      <c r="F207" s="250"/>
      <c r="G207" s="250">
        <v>1E-3</v>
      </c>
      <c r="H207" s="250">
        <v>12.61</v>
      </c>
      <c r="I207" s="250"/>
    </row>
    <row r="208" spans="1:9" x14ac:dyDescent="0.35">
      <c r="A208" s="102" t="s">
        <v>66</v>
      </c>
      <c r="B208" s="250"/>
      <c r="C208" s="250"/>
      <c r="D208" s="250"/>
      <c r="E208" s="250"/>
      <c r="F208" s="250"/>
      <c r="G208" s="250">
        <v>1E-3</v>
      </c>
      <c r="H208" s="250">
        <v>1E-3</v>
      </c>
      <c r="I208" s="250"/>
    </row>
    <row r="209" spans="1:9" x14ac:dyDescent="0.35">
      <c r="A209" s="102" t="s">
        <v>168</v>
      </c>
      <c r="B209" s="250">
        <v>6.8000000000000005E-2</v>
      </c>
      <c r="C209" s="250"/>
      <c r="D209" s="250"/>
      <c r="E209" s="250"/>
      <c r="F209" s="250"/>
      <c r="G209" s="250">
        <v>0</v>
      </c>
      <c r="H209" s="250">
        <v>3.0000000000000001E-3</v>
      </c>
      <c r="I209" s="250"/>
    </row>
    <row r="210" spans="1:9" x14ac:dyDescent="0.35">
      <c r="A210" s="102" t="s">
        <v>48</v>
      </c>
      <c r="B210" s="250"/>
      <c r="C210" s="250"/>
      <c r="D210" s="250"/>
      <c r="E210" s="250"/>
      <c r="F210" s="250"/>
      <c r="G210" s="250">
        <v>0</v>
      </c>
      <c r="H210" s="250">
        <v>0.51900000000000002</v>
      </c>
      <c r="I210" s="250"/>
    </row>
    <row r="211" spans="1:9" x14ac:dyDescent="0.35">
      <c r="A211" s="102" t="s">
        <v>112</v>
      </c>
      <c r="B211" s="250">
        <v>1.389</v>
      </c>
      <c r="C211" s="250"/>
      <c r="D211" s="250"/>
      <c r="E211" s="250"/>
      <c r="F211" s="250"/>
      <c r="G211" s="250"/>
      <c r="H211" s="250">
        <v>0.442</v>
      </c>
      <c r="I211" s="250"/>
    </row>
    <row r="212" spans="1:9" x14ac:dyDescent="0.35">
      <c r="A212" s="102" t="s">
        <v>111</v>
      </c>
      <c r="B212" s="250">
        <v>0.45900000000000002</v>
      </c>
      <c r="C212" s="250"/>
      <c r="D212" s="250"/>
      <c r="E212" s="250"/>
      <c r="F212" s="250"/>
      <c r="G212" s="250"/>
      <c r="H212" s="250">
        <v>5.0999999999999997E-2</v>
      </c>
      <c r="I212" s="250"/>
    </row>
    <row r="213" spans="1:9" x14ac:dyDescent="0.35">
      <c r="A213" s="102" t="s">
        <v>110</v>
      </c>
      <c r="B213" s="250">
        <v>0.40100000000000002</v>
      </c>
      <c r="C213" s="250"/>
      <c r="D213" s="250"/>
      <c r="E213" s="250"/>
      <c r="F213" s="250"/>
      <c r="G213" s="250"/>
      <c r="H213" s="250">
        <v>8.9939999999999998</v>
      </c>
      <c r="I213" s="250"/>
    </row>
    <row r="214" spans="1:9" x14ac:dyDescent="0.35">
      <c r="A214" s="102" t="s">
        <v>91</v>
      </c>
      <c r="B214" s="250">
        <v>0.09</v>
      </c>
      <c r="C214" s="250"/>
      <c r="D214" s="250"/>
      <c r="E214" s="250"/>
      <c r="F214" s="250"/>
      <c r="G214" s="250"/>
      <c r="H214" s="250">
        <v>0.58499999999999996</v>
      </c>
      <c r="I214" s="250"/>
    </row>
    <row r="215" spans="1:9" x14ac:dyDescent="0.35">
      <c r="A215" s="102" t="s">
        <v>177</v>
      </c>
      <c r="B215" s="250">
        <v>7.1999999999999995E-2</v>
      </c>
      <c r="C215" s="250"/>
      <c r="D215" s="250"/>
      <c r="E215" s="250"/>
      <c r="F215" s="250"/>
      <c r="G215" s="250"/>
      <c r="H215" s="250">
        <v>0.105</v>
      </c>
      <c r="I215" s="250"/>
    </row>
    <row r="216" spans="1:9" x14ac:dyDescent="0.35">
      <c r="A216" s="102" t="s">
        <v>63</v>
      </c>
      <c r="B216" s="250">
        <v>7.0000000000000001E-3</v>
      </c>
      <c r="C216" s="250"/>
      <c r="D216" s="250"/>
      <c r="E216" s="250"/>
      <c r="F216" s="250"/>
      <c r="G216" s="250"/>
      <c r="H216" s="250">
        <v>5.0000000000000001E-3</v>
      </c>
      <c r="I216" s="250"/>
    </row>
    <row r="217" spans="1:9" x14ac:dyDescent="0.35">
      <c r="A217" s="102" t="s">
        <v>45</v>
      </c>
      <c r="B217" s="250">
        <v>6.0000000000000001E-3</v>
      </c>
      <c r="C217" s="250"/>
      <c r="D217" s="250"/>
      <c r="E217" s="250"/>
      <c r="F217" s="250"/>
      <c r="G217" s="250"/>
      <c r="H217" s="250">
        <v>0.70799999999999996</v>
      </c>
      <c r="I217" s="250"/>
    </row>
    <row r="218" spans="1:9" x14ac:dyDescent="0.35">
      <c r="A218" s="102" t="s">
        <v>53</v>
      </c>
      <c r="B218" s="250">
        <v>6.0000000000000001E-3</v>
      </c>
      <c r="C218" s="250"/>
      <c r="D218" s="250"/>
      <c r="E218" s="250"/>
      <c r="F218" s="250"/>
      <c r="G218" s="250"/>
      <c r="H218" s="250">
        <v>0.17699999999999999</v>
      </c>
      <c r="I218" s="250"/>
    </row>
    <row r="219" spans="1:9" x14ac:dyDescent="0.35">
      <c r="A219" s="102" t="s">
        <v>151</v>
      </c>
      <c r="B219" s="250">
        <v>3.0000000000000001E-3</v>
      </c>
      <c r="C219" s="250"/>
      <c r="D219" s="250"/>
      <c r="E219" s="250"/>
      <c r="F219" s="250"/>
      <c r="G219" s="250"/>
      <c r="H219" s="250">
        <v>0.218</v>
      </c>
      <c r="I219" s="250"/>
    </row>
    <row r="220" spans="1:9" x14ac:dyDescent="0.35">
      <c r="A220" s="102" t="s">
        <v>261</v>
      </c>
      <c r="B220" s="250">
        <v>3.0000000000000001E-3</v>
      </c>
      <c r="C220" s="250"/>
      <c r="D220" s="250"/>
      <c r="E220" s="250"/>
      <c r="F220" s="250"/>
      <c r="G220" s="250"/>
      <c r="H220" s="250">
        <v>1E-3</v>
      </c>
      <c r="I220" s="250"/>
    </row>
    <row r="221" spans="1:9" x14ac:dyDescent="0.35">
      <c r="A221" s="102" t="s">
        <v>60</v>
      </c>
      <c r="B221" s="250">
        <v>2E-3</v>
      </c>
      <c r="C221" s="250"/>
      <c r="D221" s="250"/>
      <c r="E221" s="250"/>
      <c r="F221" s="250"/>
      <c r="G221" s="250"/>
      <c r="H221" s="250">
        <v>0.36099999999999999</v>
      </c>
      <c r="I221" s="250"/>
    </row>
    <row r="222" spans="1:9" x14ac:dyDescent="0.35">
      <c r="A222" s="102" t="s">
        <v>58</v>
      </c>
      <c r="B222" s="250">
        <v>2E-3</v>
      </c>
      <c r="C222" s="250"/>
      <c r="D222" s="250"/>
      <c r="E222" s="250"/>
      <c r="F222" s="250"/>
      <c r="G222" s="250"/>
      <c r="H222" s="250">
        <v>6.0000000000000001E-3</v>
      </c>
      <c r="I222" s="250"/>
    </row>
    <row r="223" spans="1:9" x14ac:dyDescent="0.35">
      <c r="A223" s="102" t="s">
        <v>161</v>
      </c>
      <c r="B223" s="250">
        <v>0</v>
      </c>
      <c r="C223" s="250"/>
      <c r="D223" s="250"/>
      <c r="E223" s="250"/>
      <c r="F223" s="250"/>
      <c r="G223" s="250"/>
      <c r="H223" s="250">
        <v>3.0000000000000001E-3</v>
      </c>
      <c r="I223" s="250"/>
    </row>
    <row r="224" spans="1:9" x14ac:dyDescent="0.35">
      <c r="A224" s="102" t="s">
        <v>16</v>
      </c>
      <c r="B224" s="250"/>
      <c r="C224" s="250">
        <v>1E-3</v>
      </c>
      <c r="D224" s="250"/>
      <c r="E224" s="250"/>
      <c r="F224" s="250"/>
      <c r="G224" s="250"/>
      <c r="H224" s="250">
        <v>105.315</v>
      </c>
      <c r="I224" s="250">
        <v>0.08</v>
      </c>
    </row>
    <row r="225" spans="1:9" x14ac:dyDescent="0.35">
      <c r="A225" s="102" t="s">
        <v>49</v>
      </c>
      <c r="B225" s="250"/>
      <c r="C225" s="250">
        <v>1.522</v>
      </c>
      <c r="D225" s="250"/>
      <c r="E225" s="250"/>
      <c r="F225" s="250"/>
      <c r="G225" s="250"/>
      <c r="H225" s="250">
        <v>13.505000000000001</v>
      </c>
      <c r="I225" s="250">
        <v>1.401</v>
      </c>
    </row>
    <row r="226" spans="1:9" x14ac:dyDescent="0.35">
      <c r="A226" s="102" t="s">
        <v>76</v>
      </c>
      <c r="B226" s="250"/>
      <c r="C226" s="250">
        <v>0.77300000000000002</v>
      </c>
      <c r="D226" s="250"/>
      <c r="E226" s="250"/>
      <c r="F226" s="250"/>
      <c r="G226" s="250"/>
      <c r="H226" s="250">
        <v>12.654999999999999</v>
      </c>
      <c r="I226" s="250">
        <v>0.77300000000000002</v>
      </c>
    </row>
    <row r="227" spans="1:9" x14ac:dyDescent="0.35">
      <c r="A227" s="102" t="s">
        <v>152</v>
      </c>
      <c r="B227" s="250"/>
      <c r="C227" s="250">
        <v>8.5779999999999994</v>
      </c>
      <c r="D227" s="250"/>
      <c r="E227" s="250"/>
      <c r="F227" s="250"/>
      <c r="G227" s="250"/>
      <c r="H227" s="250">
        <v>9.9290000000000003</v>
      </c>
      <c r="I227" s="250">
        <v>8.5779999999999994</v>
      </c>
    </row>
    <row r="228" spans="1:9" x14ac:dyDescent="0.35">
      <c r="A228" s="102" t="s">
        <v>89</v>
      </c>
      <c r="B228" s="250"/>
      <c r="C228" s="250"/>
      <c r="D228" s="250"/>
      <c r="E228" s="250"/>
      <c r="F228" s="250"/>
      <c r="G228" s="250"/>
      <c r="H228" s="250">
        <v>2.9870000000000001</v>
      </c>
      <c r="I228" s="250">
        <v>1.2E-2</v>
      </c>
    </row>
    <row r="229" spans="1:9" x14ac:dyDescent="0.35">
      <c r="A229" s="102" t="s">
        <v>83</v>
      </c>
      <c r="B229" s="250"/>
      <c r="C229" s="250"/>
      <c r="D229" s="250"/>
      <c r="E229" s="250"/>
      <c r="F229" s="250"/>
      <c r="G229" s="250"/>
      <c r="H229" s="250">
        <v>2.5390000000000001</v>
      </c>
      <c r="I229" s="250"/>
    </row>
    <row r="230" spans="1:9" x14ac:dyDescent="0.35">
      <c r="A230" s="102" t="s">
        <v>0</v>
      </c>
      <c r="B230" s="250"/>
      <c r="C230" s="250">
        <v>2</v>
      </c>
      <c r="D230" s="250"/>
      <c r="E230" s="250"/>
      <c r="F230" s="250"/>
      <c r="G230" s="250"/>
      <c r="H230" s="250">
        <v>1.2769999999999999</v>
      </c>
      <c r="I230" s="250">
        <v>2</v>
      </c>
    </row>
    <row r="231" spans="1:9" x14ac:dyDescent="0.35">
      <c r="A231" s="102" t="s">
        <v>79</v>
      </c>
      <c r="B231" s="250"/>
      <c r="C231" s="250"/>
      <c r="D231" s="250"/>
      <c r="E231" s="250"/>
      <c r="F231" s="250"/>
      <c r="G231" s="250"/>
      <c r="H231" s="250">
        <v>0.92600000000000005</v>
      </c>
      <c r="I231" s="250"/>
    </row>
    <row r="232" spans="1:9" x14ac:dyDescent="0.35">
      <c r="A232" s="102" t="s">
        <v>3</v>
      </c>
      <c r="B232" s="250"/>
      <c r="C232" s="250">
        <v>0</v>
      </c>
      <c r="D232" s="250"/>
      <c r="E232" s="250"/>
      <c r="F232" s="250"/>
      <c r="G232" s="250"/>
      <c r="H232" s="250">
        <v>0.77500000000000002</v>
      </c>
      <c r="I232" s="250">
        <v>5.0000000000000001E-3</v>
      </c>
    </row>
    <row r="233" spans="1:9" x14ac:dyDescent="0.35">
      <c r="A233" s="102" t="s">
        <v>43</v>
      </c>
      <c r="B233" s="250"/>
      <c r="C233" s="250"/>
      <c r="D233" s="250"/>
      <c r="E233" s="250"/>
      <c r="F233" s="250"/>
      <c r="G233" s="250"/>
      <c r="H233" s="250">
        <v>0.59899999999999998</v>
      </c>
      <c r="I233" s="250"/>
    </row>
    <row r="234" spans="1:9" x14ac:dyDescent="0.35">
      <c r="A234" s="102" t="s">
        <v>166</v>
      </c>
      <c r="B234" s="250"/>
      <c r="C234" s="250"/>
      <c r="D234" s="250"/>
      <c r="E234" s="250"/>
      <c r="F234" s="250"/>
      <c r="G234" s="250"/>
      <c r="H234" s="250">
        <v>0.246</v>
      </c>
      <c r="I234" s="250"/>
    </row>
    <row r="235" spans="1:9" x14ac:dyDescent="0.35">
      <c r="A235" s="102" t="s">
        <v>47</v>
      </c>
      <c r="B235" s="250"/>
      <c r="C235" s="250">
        <v>3.0000000000000001E-3</v>
      </c>
      <c r="D235" s="250"/>
      <c r="E235" s="250"/>
      <c r="F235" s="250"/>
      <c r="G235" s="250"/>
      <c r="H235" s="250">
        <v>0.224</v>
      </c>
      <c r="I235" s="250"/>
    </row>
    <row r="236" spans="1:9" x14ac:dyDescent="0.35">
      <c r="A236" s="102" t="s">
        <v>124</v>
      </c>
      <c r="B236" s="250"/>
      <c r="C236" s="250"/>
      <c r="D236" s="250"/>
      <c r="E236" s="250"/>
      <c r="F236" s="250"/>
      <c r="G236" s="250"/>
      <c r="H236" s="250">
        <v>0.15</v>
      </c>
      <c r="I236" s="250"/>
    </row>
    <row r="237" spans="1:9" x14ac:dyDescent="0.35">
      <c r="A237" s="102" t="s">
        <v>65</v>
      </c>
      <c r="B237" s="250"/>
      <c r="C237" s="250"/>
      <c r="D237" s="250"/>
      <c r="E237" s="250"/>
      <c r="F237" s="250"/>
      <c r="G237" s="250"/>
      <c r="H237" s="250">
        <v>7.0000000000000007E-2</v>
      </c>
      <c r="I237" s="250"/>
    </row>
    <row r="238" spans="1:9" x14ac:dyDescent="0.35">
      <c r="A238" s="102" t="s">
        <v>72</v>
      </c>
      <c r="B238" s="250"/>
      <c r="C238" s="250"/>
      <c r="D238" s="250"/>
      <c r="E238" s="250"/>
      <c r="F238" s="250"/>
      <c r="G238" s="250"/>
      <c r="H238" s="250">
        <v>0.05</v>
      </c>
      <c r="I238" s="250"/>
    </row>
    <row r="239" spans="1:9" x14ac:dyDescent="0.35">
      <c r="A239" s="102" t="s">
        <v>84</v>
      </c>
      <c r="B239" s="250"/>
      <c r="C239" s="250"/>
      <c r="D239" s="250"/>
      <c r="E239" s="250"/>
      <c r="F239" s="250"/>
      <c r="G239" s="250"/>
      <c r="H239" s="250">
        <v>4.5999999999999999E-2</v>
      </c>
      <c r="I239" s="250"/>
    </row>
    <row r="240" spans="1:9" x14ac:dyDescent="0.35">
      <c r="A240" s="102" t="s">
        <v>165</v>
      </c>
      <c r="B240" s="250"/>
      <c r="C240" s="250"/>
      <c r="D240" s="250"/>
      <c r="E240" s="250"/>
      <c r="F240" s="250"/>
      <c r="G240" s="250"/>
      <c r="H240" s="250">
        <v>3.9E-2</v>
      </c>
      <c r="I240" s="250"/>
    </row>
    <row r="241" spans="1:9" x14ac:dyDescent="0.35">
      <c r="A241" s="102" t="s">
        <v>246</v>
      </c>
      <c r="B241" s="250"/>
      <c r="C241" s="250"/>
      <c r="D241" s="250"/>
      <c r="E241" s="250"/>
      <c r="F241" s="250"/>
      <c r="G241" s="250"/>
      <c r="H241" s="250">
        <v>1.9E-2</v>
      </c>
      <c r="I241" s="250"/>
    </row>
    <row r="242" spans="1:9" x14ac:dyDescent="0.35">
      <c r="A242" s="102" t="s">
        <v>178</v>
      </c>
      <c r="B242" s="250"/>
      <c r="C242" s="250"/>
      <c r="D242" s="250"/>
      <c r="E242" s="250"/>
      <c r="F242" s="250"/>
      <c r="G242" s="250"/>
      <c r="H242" s="250">
        <v>1.2999999999999999E-2</v>
      </c>
      <c r="I242" s="250"/>
    </row>
    <row r="243" spans="1:9" x14ac:dyDescent="0.35">
      <c r="A243" s="102" t="s">
        <v>69</v>
      </c>
      <c r="B243" s="250"/>
      <c r="C243" s="250"/>
      <c r="D243" s="250"/>
      <c r="E243" s="250"/>
      <c r="F243" s="250"/>
      <c r="G243" s="250"/>
      <c r="H243" s="250">
        <v>8.0000000000000002E-3</v>
      </c>
      <c r="I243" s="250"/>
    </row>
    <row r="244" spans="1:9" x14ac:dyDescent="0.35">
      <c r="A244" s="102" t="s">
        <v>85</v>
      </c>
      <c r="B244" s="250"/>
      <c r="C244" s="250"/>
      <c r="D244" s="250"/>
      <c r="E244" s="250"/>
      <c r="F244" s="250"/>
      <c r="G244" s="250"/>
      <c r="H244" s="250">
        <v>8.0000000000000002E-3</v>
      </c>
      <c r="I244" s="250"/>
    </row>
    <row r="245" spans="1:9" x14ac:dyDescent="0.35">
      <c r="A245" s="102" t="s">
        <v>46</v>
      </c>
      <c r="B245" s="250"/>
      <c r="C245" s="250"/>
      <c r="D245" s="250"/>
      <c r="E245" s="250"/>
      <c r="F245" s="250"/>
      <c r="G245" s="250"/>
      <c r="H245" s="250">
        <v>1E-3</v>
      </c>
      <c r="I245" s="250"/>
    </row>
    <row r="246" spans="1:9" x14ac:dyDescent="0.35">
      <c r="A246" s="104" t="s">
        <v>51</v>
      </c>
      <c r="B246" s="251"/>
      <c r="C246" s="251"/>
      <c r="D246" s="251"/>
      <c r="E246" s="251"/>
      <c r="F246" s="251"/>
      <c r="G246" s="251"/>
      <c r="H246" s="251">
        <v>1E-3</v>
      </c>
      <c r="I246" s="251"/>
    </row>
    <row r="247" spans="1:9" x14ac:dyDescent="0.35">
      <c r="A247" s="113"/>
      <c r="B247" s="113"/>
      <c r="C247" s="113"/>
      <c r="D247" s="113"/>
      <c r="E247" s="113"/>
      <c r="F247" s="113"/>
      <c r="G247" s="113"/>
      <c r="H247" s="113"/>
      <c r="I247" s="113"/>
    </row>
  </sheetData>
  <sortState xmlns:xlrd2="http://schemas.microsoft.com/office/spreadsheetml/2017/richdata2" ref="A3:I246">
    <sortCondition descending="1" ref="D3:D246"/>
  </sortState>
  <mergeCells count="1">
    <mergeCell ref="K1:L1"/>
  </mergeCells>
  <hyperlinks>
    <hyperlink ref="K1" location="'Table of Content'!A1" display="Table of Content" xr:uid="{00000000-0004-0000-1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3"/>
  <sheetViews>
    <sheetView zoomScaleNormal="100" workbookViewId="0">
      <selection activeCell="F15" sqref="F15"/>
    </sheetView>
  </sheetViews>
  <sheetFormatPr defaultColWidth="9.1796875" defaultRowHeight="15.5" x14ac:dyDescent="0.35"/>
  <cols>
    <col min="1" max="1" width="30.36328125" style="30" customWidth="1"/>
    <col min="2" max="2" width="11" style="30" bestFit="1" customWidth="1"/>
    <col min="3" max="3" width="8.26953125" style="30" bestFit="1" customWidth="1"/>
    <col min="4" max="4" width="11" style="30" bestFit="1" customWidth="1"/>
    <col min="5" max="5" width="8.26953125" style="30" bestFit="1" customWidth="1"/>
    <col min="6" max="6" width="12.81640625" style="30" bestFit="1" customWidth="1"/>
    <col min="7" max="7" width="8.81640625" style="30" bestFit="1" customWidth="1"/>
    <col min="8" max="8" width="8.54296875" style="30" bestFit="1" customWidth="1"/>
    <col min="9" max="9" width="9.36328125" style="30" bestFit="1" customWidth="1"/>
    <col min="10" max="10" width="9.1796875" style="30"/>
    <col min="11" max="11" width="9.1796875" style="1"/>
    <col min="12" max="12" width="12.81640625" style="1" customWidth="1"/>
    <col min="13" max="13" width="9.1796875" style="1"/>
    <col min="14" max="16384" width="9.1796875" style="30"/>
  </cols>
  <sheetData>
    <row r="1" spans="1:15" x14ac:dyDescent="0.35">
      <c r="A1" s="137" t="s">
        <v>808</v>
      </c>
      <c r="C1" s="34"/>
      <c r="D1" s="34"/>
      <c r="E1" s="34"/>
      <c r="F1" s="34"/>
      <c r="G1" s="34"/>
      <c r="K1" s="296" t="s">
        <v>317</v>
      </c>
      <c r="L1" s="296"/>
      <c r="M1" s="30"/>
    </row>
    <row r="2" spans="1:15" s="33" customFormat="1" x14ac:dyDescent="0.35">
      <c r="A2" s="304" t="s">
        <v>330</v>
      </c>
      <c r="B2" s="306">
        <v>44593</v>
      </c>
      <c r="C2" s="306"/>
      <c r="D2" s="306">
        <v>44927</v>
      </c>
      <c r="E2" s="306"/>
      <c r="F2" s="306">
        <v>44958</v>
      </c>
      <c r="G2" s="306"/>
      <c r="H2" s="316" t="s">
        <v>332</v>
      </c>
      <c r="I2" s="316" t="s">
        <v>331</v>
      </c>
      <c r="N2" s="9"/>
      <c r="O2" s="40"/>
    </row>
    <row r="3" spans="1:15" s="33" customFormat="1" x14ac:dyDescent="0.35">
      <c r="A3" s="312"/>
      <c r="B3" s="2" t="s">
        <v>329</v>
      </c>
      <c r="C3" s="2" t="s">
        <v>299</v>
      </c>
      <c r="D3" s="2" t="s">
        <v>329</v>
      </c>
      <c r="E3" s="2" t="s">
        <v>299</v>
      </c>
      <c r="F3" s="2" t="s">
        <v>329</v>
      </c>
      <c r="G3" s="2" t="s">
        <v>299</v>
      </c>
      <c r="H3" s="318"/>
      <c r="I3" s="318"/>
      <c r="N3" s="9"/>
      <c r="O3" s="40"/>
    </row>
    <row r="4" spans="1:15" x14ac:dyDescent="0.35">
      <c r="A4" s="101" t="s">
        <v>713</v>
      </c>
      <c r="B4" s="146">
        <v>4424.7652243299999</v>
      </c>
      <c r="C4" s="107">
        <f>B4/$B$9</f>
        <v>0.55563576641902279</v>
      </c>
      <c r="D4" s="146">
        <v>3764.9807070399997</v>
      </c>
      <c r="E4" s="107">
        <f>D4/$D$9</f>
        <v>0.48278229929959937</v>
      </c>
      <c r="F4" s="146">
        <v>3076.2459511500001</v>
      </c>
      <c r="G4" s="5">
        <f>F4/$F$9</f>
        <v>0.38013562839020931</v>
      </c>
      <c r="H4" s="42">
        <f>(F4/D4)-1</f>
        <v>-0.18293181545450143</v>
      </c>
      <c r="I4" s="42">
        <f>(F4/B4)-1</f>
        <v>-0.3047662881106179</v>
      </c>
      <c r="K4" s="30"/>
      <c r="L4" s="30"/>
      <c r="M4" s="30"/>
      <c r="N4" s="1"/>
      <c r="O4" s="36"/>
    </row>
    <row r="5" spans="1:15" x14ac:dyDescent="0.35">
      <c r="A5" s="102" t="s">
        <v>715</v>
      </c>
      <c r="B5" s="103">
        <v>1901.5039452799999</v>
      </c>
      <c r="C5" s="31">
        <f t="shared" ref="C5:C8" si="0">B5/$B$9</f>
        <v>0.23877958454720741</v>
      </c>
      <c r="D5" s="103">
        <v>1863.8352057100001</v>
      </c>
      <c r="E5" s="31">
        <f t="shared" ref="E5:E8" si="1">D5/$D$9</f>
        <v>0.23899900587688608</v>
      </c>
      <c r="F5" s="103">
        <v>2834.5766696000001</v>
      </c>
      <c r="G5" s="6">
        <f t="shared" ref="G5:G8" si="2">F5/$F$9</f>
        <v>0.35027224761264936</v>
      </c>
      <c r="H5" s="32">
        <f t="shared" ref="H5:H7" si="3">(F5/D5)-1</f>
        <v>0.52083009319496698</v>
      </c>
      <c r="I5" s="32">
        <f t="shared" ref="I5:I7" si="4">(F5/B5)-1</f>
        <v>0.49070249190705906</v>
      </c>
      <c r="K5" s="30"/>
      <c r="L5" s="30"/>
      <c r="M5" s="30"/>
      <c r="N5" s="1"/>
      <c r="O5" s="36"/>
    </row>
    <row r="6" spans="1:15" x14ac:dyDescent="0.35">
      <c r="A6" s="102" t="s">
        <v>353</v>
      </c>
      <c r="B6" s="103">
        <v>1636.3719435099999</v>
      </c>
      <c r="C6" s="31">
        <f t="shared" si="0"/>
        <v>0.20548588069244741</v>
      </c>
      <c r="D6" s="103">
        <v>2169.6337492800003</v>
      </c>
      <c r="E6" s="31">
        <f t="shared" si="1"/>
        <v>0.27821145753995508</v>
      </c>
      <c r="F6" s="103">
        <v>2181.6146808899998</v>
      </c>
      <c r="G6" s="6">
        <f t="shared" si="2"/>
        <v>0.26958490341625752</v>
      </c>
      <c r="H6" s="32">
        <f t="shared" si="3"/>
        <v>5.5220986555797325E-3</v>
      </c>
      <c r="I6" s="32">
        <f t="shared" si="4"/>
        <v>0.33320220353476615</v>
      </c>
      <c r="K6" s="30"/>
      <c r="L6" s="30"/>
      <c r="M6" s="30"/>
      <c r="N6" s="1"/>
      <c r="O6" s="36"/>
    </row>
    <row r="7" spans="1:15" x14ac:dyDescent="0.35">
      <c r="A7" s="102" t="s">
        <v>716</v>
      </c>
      <c r="B7" s="103">
        <v>0.78653454</v>
      </c>
      <c r="C7" s="31">
        <f t="shared" si="0"/>
        <v>9.8768341322359848E-5</v>
      </c>
      <c r="D7" s="103">
        <v>5.6439999999999997E-2</v>
      </c>
      <c r="E7" s="31">
        <f t="shared" si="1"/>
        <v>7.2372835593868809E-6</v>
      </c>
      <c r="F7" s="103">
        <v>5.8432519999999995E-2</v>
      </c>
      <c r="G7" s="6">
        <f t="shared" si="2"/>
        <v>7.2205808837618479E-6</v>
      </c>
      <c r="H7" s="32">
        <f t="shared" si="3"/>
        <v>3.5303330970942515E-2</v>
      </c>
      <c r="I7" s="32">
        <f t="shared" si="4"/>
        <v>-0.92570889512366494</v>
      </c>
      <c r="K7" s="30"/>
      <c r="L7" s="30"/>
      <c r="M7" s="30"/>
    </row>
    <row r="8" spans="1:15" s="33" customFormat="1" x14ac:dyDescent="0.35">
      <c r="A8" s="102" t="s">
        <v>717</v>
      </c>
      <c r="B8" s="103">
        <v>0</v>
      </c>
      <c r="C8" s="31">
        <f t="shared" si="0"/>
        <v>0</v>
      </c>
      <c r="D8" s="103">
        <v>0</v>
      </c>
      <c r="E8" s="31">
        <f t="shared" si="1"/>
        <v>0</v>
      </c>
      <c r="F8" s="103">
        <v>0</v>
      </c>
      <c r="G8" s="6">
        <f t="shared" si="2"/>
        <v>0</v>
      </c>
      <c r="H8" s="32" t="s">
        <v>318</v>
      </c>
      <c r="I8" s="32" t="s">
        <v>318</v>
      </c>
    </row>
    <row r="9" spans="1:15" x14ac:dyDescent="0.35">
      <c r="A9" s="7" t="s">
        <v>293</v>
      </c>
      <c r="B9" s="179">
        <f t="shared" ref="B9:G9" si="5">SUM(B4:B8)</f>
        <v>7963.4276476599998</v>
      </c>
      <c r="C9" s="127">
        <f t="shared" si="5"/>
        <v>1</v>
      </c>
      <c r="D9" s="180">
        <f t="shared" si="5"/>
        <v>7798.5061020300009</v>
      </c>
      <c r="E9" s="127">
        <f t="shared" si="5"/>
        <v>0.99999999999999978</v>
      </c>
      <c r="F9" s="180">
        <f>SUM(F4:F8)</f>
        <v>8092.4957341600002</v>
      </c>
      <c r="G9" s="127">
        <f t="shared" si="5"/>
        <v>1</v>
      </c>
      <c r="H9" s="181">
        <f>(F9/D9)-1</f>
        <v>3.769819864005397E-2</v>
      </c>
      <c r="I9" s="181">
        <f>(F9/B9)-1</f>
        <v>1.6207604590709801E-2</v>
      </c>
    </row>
    <row r="11" spans="1:15" x14ac:dyDescent="0.35">
      <c r="C11" s="44"/>
      <c r="I11" s="45"/>
      <c r="K11" s="30"/>
      <c r="L11" s="30"/>
      <c r="M11" s="30"/>
    </row>
    <row r="12" spans="1:15" x14ac:dyDescent="0.35">
      <c r="G12" s="27"/>
      <c r="H12" s="27"/>
      <c r="I12" s="27"/>
      <c r="K12" s="30"/>
      <c r="L12" s="30"/>
      <c r="M12" s="30"/>
    </row>
    <row r="13" spans="1:15" x14ac:dyDescent="0.35">
      <c r="G13" s="27"/>
      <c r="H13" s="27"/>
      <c r="I13" s="27"/>
    </row>
    <row r="14" spans="1:15" x14ac:dyDescent="0.35">
      <c r="G14" s="27"/>
      <c r="H14" s="27"/>
      <c r="I14" s="27"/>
    </row>
    <row r="15" spans="1:15" x14ac:dyDescent="0.35">
      <c r="G15" s="27"/>
      <c r="H15" s="27"/>
      <c r="I15" s="27"/>
    </row>
    <row r="16" spans="1:15" x14ac:dyDescent="0.35">
      <c r="G16" s="27"/>
      <c r="H16" s="27"/>
      <c r="I16" s="27"/>
    </row>
    <row r="17" spans="7:9" x14ac:dyDescent="0.35">
      <c r="G17" s="27"/>
      <c r="H17" s="27"/>
      <c r="I17" s="27"/>
    </row>
    <row r="18" spans="7:9" x14ac:dyDescent="0.35">
      <c r="G18" s="27"/>
      <c r="H18" s="27"/>
      <c r="I18" s="27"/>
    </row>
    <row r="19" spans="7:9" x14ac:dyDescent="0.35">
      <c r="G19" s="27"/>
      <c r="H19" s="27"/>
      <c r="I19" s="27"/>
    </row>
    <row r="33" spans="1:13" x14ac:dyDescent="0.35">
      <c r="K33" s="30"/>
      <c r="L33" s="30"/>
      <c r="M33" s="30"/>
    </row>
    <row r="35" spans="1:13" x14ac:dyDescent="0.35">
      <c r="C35" s="46"/>
      <c r="K35" s="30"/>
      <c r="L35" s="30"/>
      <c r="M35" s="30"/>
    </row>
    <row r="36" spans="1:13" x14ac:dyDescent="0.35">
      <c r="K36" s="30"/>
      <c r="L36" s="30"/>
      <c r="M36" s="30"/>
    </row>
    <row r="37" spans="1:13" x14ac:dyDescent="0.35">
      <c r="E37" s="47"/>
      <c r="F37" s="1"/>
      <c r="G37" s="1"/>
      <c r="H37" s="317"/>
      <c r="I37" s="317"/>
      <c r="K37" s="30"/>
      <c r="L37" s="30"/>
      <c r="M37" s="30"/>
    </row>
    <row r="38" spans="1:13" x14ac:dyDescent="0.35">
      <c r="F38" s="1"/>
      <c r="G38" s="1"/>
      <c r="H38" s="1"/>
      <c r="I38" s="1"/>
      <c r="K38" s="30"/>
      <c r="L38" s="30"/>
      <c r="M38" s="30"/>
    </row>
    <row r="39" spans="1:13" x14ac:dyDescent="0.35">
      <c r="E39" s="27"/>
      <c r="F39" s="1"/>
      <c r="G39" s="36"/>
      <c r="H39" s="36"/>
      <c r="I39" s="36"/>
      <c r="K39" s="30"/>
      <c r="L39" s="30"/>
      <c r="M39" s="30"/>
    </row>
    <row r="40" spans="1:13" x14ac:dyDescent="0.35">
      <c r="E40" s="27"/>
      <c r="F40" s="1"/>
      <c r="G40" s="36"/>
      <c r="H40" s="36"/>
      <c r="I40" s="36"/>
      <c r="K40" s="30"/>
      <c r="L40" s="30"/>
      <c r="M40" s="30"/>
    </row>
    <row r="41" spans="1:13" x14ac:dyDescent="0.35">
      <c r="F41" s="1"/>
      <c r="G41" s="36"/>
      <c r="H41" s="36"/>
      <c r="I41" s="36"/>
      <c r="K41" s="30"/>
      <c r="L41" s="30"/>
      <c r="M41" s="30"/>
    </row>
    <row r="42" spans="1:13" x14ac:dyDescent="0.35">
      <c r="F42" s="1"/>
      <c r="G42" s="36"/>
      <c r="H42" s="36"/>
      <c r="I42" s="36"/>
      <c r="K42" s="30"/>
      <c r="L42" s="30"/>
      <c r="M42" s="30"/>
    </row>
    <row r="43" spans="1:13" x14ac:dyDescent="0.35">
      <c r="F43" s="1"/>
      <c r="G43" s="36"/>
      <c r="H43" s="36"/>
      <c r="I43" s="36"/>
      <c r="K43" s="30"/>
      <c r="L43" s="30"/>
      <c r="M43" s="30"/>
    </row>
    <row r="44" spans="1:13" x14ac:dyDescent="0.35">
      <c r="F44" s="1"/>
      <c r="G44" s="36"/>
      <c r="H44" s="36"/>
      <c r="I44" s="36"/>
      <c r="K44" s="30"/>
      <c r="L44" s="30"/>
      <c r="M44" s="30"/>
    </row>
    <row r="45" spans="1:13" x14ac:dyDescent="0.35">
      <c r="E45" s="36"/>
      <c r="F45" s="36"/>
      <c r="G45" s="36"/>
      <c r="K45" s="30"/>
      <c r="L45" s="30"/>
      <c r="M45" s="30"/>
    </row>
    <row r="46" spans="1:13" x14ac:dyDescent="0.35">
      <c r="E46" s="36"/>
      <c r="F46" s="36"/>
      <c r="G46" s="36"/>
      <c r="K46" s="30"/>
      <c r="L46" s="30"/>
      <c r="M46" s="30"/>
    </row>
    <row r="47" spans="1:13" x14ac:dyDescent="0.35">
      <c r="A47" s="1"/>
      <c r="B47" s="1"/>
      <c r="C47" s="1"/>
      <c r="D47" s="1"/>
      <c r="E47" s="36"/>
      <c r="F47" s="36"/>
      <c r="G47" s="36"/>
      <c r="K47" s="30"/>
      <c r="L47" s="30"/>
      <c r="M47" s="30"/>
    </row>
    <row r="48" spans="1:13" x14ac:dyDescent="0.35">
      <c r="A48" s="1"/>
      <c r="B48" s="36"/>
      <c r="C48" s="36"/>
      <c r="D48" s="36"/>
      <c r="E48" s="36"/>
      <c r="F48" s="36"/>
      <c r="G48" s="36"/>
      <c r="K48" s="30"/>
      <c r="L48" s="30"/>
      <c r="M48" s="30"/>
    </row>
    <row r="49" spans="1:13" x14ac:dyDescent="0.35">
      <c r="A49" s="1"/>
      <c r="B49" s="36"/>
      <c r="C49" s="36"/>
      <c r="D49" s="36"/>
      <c r="E49" s="36"/>
      <c r="F49" s="36"/>
      <c r="G49" s="36"/>
      <c r="K49" s="30"/>
      <c r="L49" s="30"/>
      <c r="M49" s="30"/>
    </row>
    <row r="50" spans="1:13" x14ac:dyDescent="0.35">
      <c r="A50" s="1"/>
      <c r="B50" s="36"/>
      <c r="C50" s="36"/>
      <c r="D50" s="36"/>
      <c r="E50" s="36"/>
      <c r="F50" s="36"/>
      <c r="G50" s="36"/>
      <c r="K50" s="30"/>
      <c r="L50" s="30"/>
      <c r="M50" s="30"/>
    </row>
    <row r="51" spans="1:13" x14ac:dyDescent="0.35">
      <c r="A51" s="1"/>
      <c r="B51" s="36"/>
      <c r="C51" s="36"/>
      <c r="D51" s="36"/>
      <c r="K51" s="30"/>
      <c r="L51" s="30"/>
      <c r="M51" s="30"/>
    </row>
    <row r="52" spans="1:13" x14ac:dyDescent="0.35">
      <c r="A52" s="1"/>
      <c r="B52" s="36"/>
      <c r="C52" s="36"/>
      <c r="D52" s="36"/>
      <c r="K52" s="30"/>
      <c r="L52" s="30"/>
      <c r="M52" s="30"/>
    </row>
    <row r="53" spans="1:13" x14ac:dyDescent="0.35">
      <c r="A53" s="1"/>
      <c r="B53" s="36"/>
      <c r="C53" s="36"/>
      <c r="D53" s="36"/>
      <c r="K53" s="30"/>
      <c r="L53" s="30"/>
      <c r="M53" s="30"/>
    </row>
  </sheetData>
  <mergeCells count="8">
    <mergeCell ref="A2:A3"/>
    <mergeCell ref="H2:H3"/>
    <mergeCell ref="I2:I3"/>
    <mergeCell ref="K1:L1"/>
    <mergeCell ref="B2:C2"/>
    <mergeCell ref="H37:I37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314"/>
  <sheetViews>
    <sheetView zoomScaleNormal="100" workbookViewId="0">
      <selection activeCell="G11" sqref="G11"/>
    </sheetView>
  </sheetViews>
  <sheetFormatPr defaultRowHeight="15.5" x14ac:dyDescent="0.35"/>
  <cols>
    <col min="1" max="1" width="13.54296875" style="1" customWidth="1"/>
    <col min="2" max="3" width="8.7265625" style="1"/>
    <col min="4" max="4" width="8.26953125" style="1" customWidth="1"/>
    <col min="5" max="5" width="5" style="1" bestFit="1" customWidth="1"/>
    <col min="6" max="6" width="12.90625" style="1" customWidth="1"/>
    <col min="7" max="9" width="8.7265625" style="1"/>
    <col min="10" max="10" width="5" style="1" bestFit="1" customWidth="1"/>
    <col min="11" max="11" width="13.08984375" style="1" customWidth="1"/>
    <col min="12" max="16384" width="8.7265625" style="1"/>
  </cols>
  <sheetData>
    <row r="1" spans="1:16" x14ac:dyDescent="0.35">
      <c r="A1" s="305" t="s">
        <v>493</v>
      </c>
      <c r="B1" s="305"/>
      <c r="C1" s="305"/>
      <c r="D1" s="305"/>
      <c r="E1" s="305"/>
      <c r="F1" s="305"/>
      <c r="G1" s="305"/>
      <c r="P1" s="24" t="s">
        <v>317</v>
      </c>
    </row>
    <row r="2" spans="1:16" x14ac:dyDescent="0.35">
      <c r="A2" s="319" t="s">
        <v>352</v>
      </c>
      <c r="B2" s="319"/>
      <c r="C2" s="319"/>
      <c r="D2" s="319"/>
      <c r="E2" s="183"/>
      <c r="F2" s="319" t="s">
        <v>354</v>
      </c>
      <c r="G2" s="319"/>
      <c r="H2" s="319"/>
      <c r="I2" s="319"/>
      <c r="J2" s="129"/>
      <c r="K2" s="320" t="s">
        <v>353</v>
      </c>
      <c r="L2" s="320"/>
      <c r="M2" s="320"/>
      <c r="N2" s="320"/>
    </row>
    <row r="3" spans="1:16" x14ac:dyDescent="0.35">
      <c r="A3" s="111" t="s">
        <v>355</v>
      </c>
      <c r="B3" s="111">
        <v>2022</v>
      </c>
      <c r="C3" s="319">
        <v>2023</v>
      </c>
      <c r="D3" s="319"/>
      <c r="E3" s="183"/>
      <c r="F3" s="111" t="s">
        <v>355</v>
      </c>
      <c r="G3" s="111">
        <v>2022</v>
      </c>
      <c r="H3" s="319">
        <v>2023</v>
      </c>
      <c r="I3" s="319"/>
      <c r="J3" s="129"/>
      <c r="K3" s="111" t="s">
        <v>355</v>
      </c>
      <c r="L3" s="111">
        <v>2022</v>
      </c>
      <c r="M3" s="319">
        <v>2023</v>
      </c>
      <c r="N3" s="319"/>
    </row>
    <row r="4" spans="1:16" s="9" customFormat="1" x14ac:dyDescent="0.35">
      <c r="A4" s="200" t="s">
        <v>270</v>
      </c>
      <c r="B4" s="201" t="s">
        <v>272</v>
      </c>
      <c r="C4" s="201" t="s">
        <v>271</v>
      </c>
      <c r="D4" s="201" t="s">
        <v>272</v>
      </c>
      <c r="E4" s="194"/>
      <c r="F4" s="200" t="s">
        <v>270</v>
      </c>
      <c r="G4" s="201" t="s">
        <v>272</v>
      </c>
      <c r="H4" s="201" t="s">
        <v>271</v>
      </c>
      <c r="I4" s="201" t="s">
        <v>272</v>
      </c>
      <c r="J4" s="192"/>
      <c r="K4" s="200" t="s">
        <v>270</v>
      </c>
      <c r="L4" s="201" t="s">
        <v>272</v>
      </c>
      <c r="M4" s="201" t="s">
        <v>271</v>
      </c>
      <c r="N4" s="201" t="s">
        <v>272</v>
      </c>
    </row>
    <row r="5" spans="1:16" x14ac:dyDescent="0.35">
      <c r="A5" s="102" t="s">
        <v>577</v>
      </c>
      <c r="B5" s="282">
        <v>1160.76287579</v>
      </c>
      <c r="C5" s="282">
        <v>1497.5005708800002</v>
      </c>
      <c r="D5" s="282">
        <v>1024.4377522100001</v>
      </c>
      <c r="E5" s="284"/>
      <c r="F5" s="282" t="s">
        <v>799</v>
      </c>
      <c r="G5" s="282">
        <v>1219.80454259</v>
      </c>
      <c r="H5" s="282">
        <v>427.56777145000001</v>
      </c>
      <c r="I5" s="282">
        <v>2000.4652716500002</v>
      </c>
      <c r="J5" s="131"/>
      <c r="K5" s="282" t="s">
        <v>800</v>
      </c>
      <c r="L5" s="282">
        <v>285.70775837000002</v>
      </c>
      <c r="M5" s="103">
        <v>337.32220955999998</v>
      </c>
      <c r="N5" s="103">
        <v>453.14493610000005</v>
      </c>
    </row>
    <row r="6" spans="1:16" x14ac:dyDescent="0.35">
      <c r="A6" s="102" t="s">
        <v>263</v>
      </c>
      <c r="B6" s="282">
        <v>667.75634923000007</v>
      </c>
      <c r="C6" s="282">
        <v>867.51000998000006</v>
      </c>
      <c r="D6" s="282">
        <v>740.48068394000006</v>
      </c>
      <c r="E6" s="284"/>
      <c r="F6" s="282" t="s">
        <v>803</v>
      </c>
      <c r="G6" s="282">
        <v>547.16693199999997</v>
      </c>
      <c r="H6" s="282">
        <v>1248.34994467</v>
      </c>
      <c r="I6" s="282">
        <v>736.48282375999997</v>
      </c>
      <c r="J6" s="131"/>
      <c r="K6" s="282" t="s">
        <v>263</v>
      </c>
      <c r="L6" s="282">
        <v>302.98543130000002</v>
      </c>
      <c r="M6" s="103">
        <v>344.94400417999998</v>
      </c>
      <c r="N6" s="103">
        <v>437.02365902999998</v>
      </c>
    </row>
    <row r="7" spans="1:16" x14ac:dyDescent="0.35">
      <c r="A7" s="102" t="s">
        <v>804</v>
      </c>
      <c r="B7" s="282">
        <v>1464.9746452699999</v>
      </c>
      <c r="C7" s="282">
        <v>31.969990929999998</v>
      </c>
      <c r="D7" s="282">
        <v>706.61399247000008</v>
      </c>
      <c r="E7" s="284"/>
      <c r="F7" s="282" t="s">
        <v>250</v>
      </c>
      <c r="G7" s="282">
        <v>104.31519394</v>
      </c>
      <c r="H7" s="282">
        <v>148.18023306999999</v>
      </c>
      <c r="I7" s="282">
        <v>30.754568879999997</v>
      </c>
      <c r="J7" s="131"/>
      <c r="K7" s="282" t="s">
        <v>539</v>
      </c>
      <c r="L7" s="282">
        <v>44.023088850000001</v>
      </c>
      <c r="M7" s="103">
        <v>154.29008293999999</v>
      </c>
      <c r="N7" s="103">
        <v>139.24638761000003</v>
      </c>
    </row>
    <row r="8" spans="1:16" x14ac:dyDescent="0.35">
      <c r="A8" s="102" t="s">
        <v>80</v>
      </c>
      <c r="B8" s="103">
        <v>29.369176159999999</v>
      </c>
      <c r="C8" s="103">
        <v>167.65880178</v>
      </c>
      <c r="D8" s="103">
        <v>153.14581357</v>
      </c>
      <c r="E8" s="182"/>
      <c r="F8" s="103" t="s">
        <v>179</v>
      </c>
      <c r="G8" s="103">
        <v>4.7225510000000005E-2</v>
      </c>
      <c r="H8" s="103">
        <v>0.49344973999999997</v>
      </c>
      <c r="I8" s="103">
        <v>18.640652829999997</v>
      </c>
      <c r="J8" s="112"/>
      <c r="K8" s="103" t="s">
        <v>0</v>
      </c>
      <c r="L8" s="103">
        <v>123.39557499999999</v>
      </c>
      <c r="M8" s="103">
        <v>98.627443</v>
      </c>
      <c r="N8" s="103">
        <v>106.91607409999999</v>
      </c>
    </row>
    <row r="9" spans="1:16" x14ac:dyDescent="0.35">
      <c r="A9" s="102" t="s">
        <v>47</v>
      </c>
      <c r="B9" s="103">
        <v>75.400701650000002</v>
      </c>
      <c r="C9" s="103">
        <v>75.219746980000011</v>
      </c>
      <c r="D9" s="103">
        <v>94.28339656</v>
      </c>
      <c r="E9" s="182"/>
      <c r="F9" s="103" t="s">
        <v>9</v>
      </c>
      <c r="G9" s="103">
        <v>11.811961999999999</v>
      </c>
      <c r="H9" s="103">
        <v>12.433565720000001</v>
      </c>
      <c r="I9" s="103">
        <v>14.794438</v>
      </c>
      <c r="J9" s="112"/>
      <c r="K9" s="103" t="s">
        <v>37</v>
      </c>
      <c r="L9" s="103">
        <v>94.685569139999998</v>
      </c>
      <c r="M9" s="103">
        <v>83.368151069999996</v>
      </c>
      <c r="N9" s="103">
        <v>87.791340769999991</v>
      </c>
    </row>
    <row r="10" spans="1:16" x14ac:dyDescent="0.35">
      <c r="A10" s="102" t="s">
        <v>11</v>
      </c>
      <c r="B10" s="103">
        <v>68.202488310000007</v>
      </c>
      <c r="C10" s="103">
        <v>114.60433645000001</v>
      </c>
      <c r="D10" s="103">
        <v>52.908084450000004</v>
      </c>
      <c r="E10" s="182"/>
      <c r="F10" s="103" t="s">
        <v>11</v>
      </c>
      <c r="G10" s="103">
        <v>0.15154000000000001</v>
      </c>
      <c r="H10" s="103">
        <v>9.8004604700000009</v>
      </c>
      <c r="I10" s="103">
        <v>14.2117953</v>
      </c>
      <c r="J10" s="131"/>
      <c r="K10" s="103" t="s">
        <v>185</v>
      </c>
      <c r="L10" s="103">
        <v>5.1831243000000002</v>
      </c>
      <c r="M10" s="103">
        <v>60.68887746</v>
      </c>
      <c r="N10" s="103">
        <v>75.556451859999996</v>
      </c>
    </row>
    <row r="11" spans="1:16" x14ac:dyDescent="0.35">
      <c r="A11" s="102" t="s">
        <v>1</v>
      </c>
      <c r="B11" s="103">
        <v>28.439451179999999</v>
      </c>
      <c r="C11" s="103">
        <v>27.531614059999999</v>
      </c>
      <c r="D11" s="103">
        <v>41.249684560000006</v>
      </c>
      <c r="E11" s="182"/>
      <c r="F11" s="103" t="s">
        <v>254</v>
      </c>
      <c r="G11" s="103">
        <v>4.8103586199999997</v>
      </c>
      <c r="H11" s="103">
        <v>4.5836318499999997</v>
      </c>
      <c r="I11" s="103">
        <v>5.6755613700000005</v>
      </c>
      <c r="J11" s="131"/>
      <c r="K11" s="103" t="s">
        <v>157</v>
      </c>
      <c r="L11" s="103">
        <v>31.40751655</v>
      </c>
      <c r="M11" s="103">
        <v>89.80636548999999</v>
      </c>
      <c r="N11" s="103">
        <v>65.941180889999998</v>
      </c>
    </row>
    <row r="12" spans="1:16" x14ac:dyDescent="0.35">
      <c r="A12" s="102" t="s">
        <v>76</v>
      </c>
      <c r="B12" s="103">
        <v>0</v>
      </c>
      <c r="C12" s="103">
        <v>17.281362999999999</v>
      </c>
      <c r="D12" s="103">
        <v>40.408884</v>
      </c>
      <c r="E12" s="182"/>
      <c r="F12" s="103" t="s">
        <v>12</v>
      </c>
      <c r="G12" s="103">
        <v>0.97171545999999998</v>
      </c>
      <c r="H12" s="103">
        <v>1.8779580000000001E-2</v>
      </c>
      <c r="I12" s="103">
        <v>3.5834204399999998</v>
      </c>
      <c r="J12" s="131"/>
      <c r="K12" s="103" t="s">
        <v>216</v>
      </c>
      <c r="L12" s="103">
        <v>12.78719692</v>
      </c>
      <c r="M12" s="103">
        <v>65.410148270000008</v>
      </c>
      <c r="N12" s="103">
        <v>59.646930220000002</v>
      </c>
    </row>
    <row r="13" spans="1:16" x14ac:dyDescent="0.35">
      <c r="A13" s="102" t="s">
        <v>97</v>
      </c>
      <c r="B13" s="103">
        <v>3.0319950000000002E-2</v>
      </c>
      <c r="C13" s="103">
        <v>0.12861448</v>
      </c>
      <c r="D13" s="103">
        <v>31.393401409999999</v>
      </c>
      <c r="E13" s="182"/>
      <c r="F13" s="103" t="s">
        <v>214</v>
      </c>
      <c r="G13" s="103">
        <v>4.4580000000000002E-3</v>
      </c>
      <c r="H13" s="103">
        <v>0.34</v>
      </c>
      <c r="I13" s="103">
        <v>1.40636223</v>
      </c>
      <c r="J13" s="131"/>
      <c r="K13" s="103" t="s">
        <v>129</v>
      </c>
      <c r="L13" s="103">
        <v>63.772067180000001</v>
      </c>
      <c r="M13" s="103">
        <v>83.05839576000001</v>
      </c>
      <c r="N13" s="103">
        <v>57.959371969999999</v>
      </c>
    </row>
    <row r="14" spans="1:16" x14ac:dyDescent="0.35">
      <c r="A14" s="102" t="s">
        <v>66</v>
      </c>
      <c r="B14" s="103">
        <v>11.325415470000001</v>
      </c>
      <c r="C14" s="103">
        <v>17.274458500000001</v>
      </c>
      <c r="D14" s="103">
        <v>28.396193309999997</v>
      </c>
      <c r="E14" s="182"/>
      <c r="F14" s="103" t="s">
        <v>210</v>
      </c>
      <c r="G14" s="103">
        <v>0.191501</v>
      </c>
      <c r="H14" s="103">
        <v>0.1762483</v>
      </c>
      <c r="I14" s="103">
        <v>1.0643659999999999</v>
      </c>
      <c r="J14" s="131"/>
      <c r="K14" s="103" t="s">
        <v>2</v>
      </c>
      <c r="L14" s="103">
        <v>68.66698473000001</v>
      </c>
      <c r="M14" s="103">
        <v>70.374814450000002</v>
      </c>
      <c r="N14" s="103">
        <v>55.010467049999995</v>
      </c>
    </row>
    <row r="15" spans="1:16" x14ac:dyDescent="0.35">
      <c r="A15" s="102" t="s">
        <v>71</v>
      </c>
      <c r="B15" s="103">
        <v>170.163825</v>
      </c>
      <c r="C15" s="103">
        <v>44.068746179999998</v>
      </c>
      <c r="D15" s="103">
        <v>25.579969120000001</v>
      </c>
      <c r="E15" s="182"/>
      <c r="F15" s="103" t="s">
        <v>203</v>
      </c>
      <c r="G15" s="103">
        <v>7.9285999999999995E-2</v>
      </c>
      <c r="H15" s="103">
        <v>0.23072698999999999</v>
      </c>
      <c r="I15" s="103">
        <v>1.0507147400000001</v>
      </c>
      <c r="J15" s="131"/>
      <c r="K15" s="103" t="s">
        <v>62</v>
      </c>
      <c r="L15" s="103">
        <v>20.304904829999998</v>
      </c>
      <c r="M15" s="103">
        <v>22.207703370000001</v>
      </c>
      <c r="N15" s="103">
        <v>54.283256139999999</v>
      </c>
    </row>
    <row r="16" spans="1:16" x14ac:dyDescent="0.35">
      <c r="A16" s="102" t="s">
        <v>64</v>
      </c>
      <c r="B16" s="103">
        <v>47.47088626</v>
      </c>
      <c r="C16" s="103">
        <v>39.977838829999996</v>
      </c>
      <c r="D16" s="103">
        <v>25.553911429999999</v>
      </c>
      <c r="E16" s="182"/>
      <c r="F16" s="103" t="s">
        <v>243</v>
      </c>
      <c r="G16" s="103">
        <v>0.59958199999999995</v>
      </c>
      <c r="H16" s="103">
        <v>1.2425675600000001</v>
      </c>
      <c r="I16" s="103">
        <v>0.71476305000000007</v>
      </c>
      <c r="J16" s="131"/>
      <c r="K16" s="103" t="s">
        <v>219</v>
      </c>
      <c r="L16" s="103">
        <v>27.68806043</v>
      </c>
      <c r="M16" s="103">
        <v>79.741946330000005</v>
      </c>
      <c r="N16" s="103">
        <v>52.514479100000003</v>
      </c>
    </row>
    <row r="17" spans="1:14" x14ac:dyDescent="0.35">
      <c r="A17" s="102" t="s">
        <v>61</v>
      </c>
      <c r="B17" s="103">
        <v>53.114950999999998</v>
      </c>
      <c r="C17" s="103">
        <v>12.7804012</v>
      </c>
      <c r="D17" s="103">
        <v>21.651331010000003</v>
      </c>
      <c r="E17" s="182"/>
      <c r="F17" s="103" t="s">
        <v>40</v>
      </c>
      <c r="G17" s="103">
        <v>0.16871922</v>
      </c>
      <c r="H17" s="103">
        <v>0</v>
      </c>
      <c r="I17" s="103">
        <v>0.60856938000000005</v>
      </c>
      <c r="J17" s="131"/>
      <c r="K17" s="103" t="s">
        <v>64</v>
      </c>
      <c r="L17" s="103">
        <v>24.09580665</v>
      </c>
      <c r="M17" s="103">
        <v>41.745582049999996</v>
      </c>
      <c r="N17" s="103">
        <v>41.547034450000005</v>
      </c>
    </row>
    <row r="18" spans="1:14" x14ac:dyDescent="0.35">
      <c r="A18" s="102" t="s">
        <v>2</v>
      </c>
      <c r="B18" s="103">
        <v>3.0884287499999998</v>
      </c>
      <c r="C18" s="103">
        <v>4.2009195000000004</v>
      </c>
      <c r="D18" s="103">
        <v>16.433129390000001</v>
      </c>
      <c r="E18" s="182"/>
      <c r="F18" s="103" t="s">
        <v>64</v>
      </c>
      <c r="G18" s="103">
        <v>0.42434300000000003</v>
      </c>
      <c r="H18" s="103">
        <v>0.58890815000000007</v>
      </c>
      <c r="I18" s="103">
        <v>0.60851768999999989</v>
      </c>
      <c r="J18" s="131"/>
      <c r="K18" s="103" t="s">
        <v>20</v>
      </c>
      <c r="L18" s="103">
        <v>18.73713716</v>
      </c>
      <c r="M18" s="103">
        <v>33.928121750000003</v>
      </c>
      <c r="N18" s="103">
        <v>37.357402060000005</v>
      </c>
    </row>
    <row r="19" spans="1:14" x14ac:dyDescent="0.35">
      <c r="A19" s="102" t="s">
        <v>12</v>
      </c>
      <c r="B19" s="103">
        <v>4.4146405199999998</v>
      </c>
      <c r="C19" s="103">
        <v>20.78088052</v>
      </c>
      <c r="D19" s="103">
        <v>15.334146</v>
      </c>
      <c r="E19" s="182"/>
      <c r="F19" s="103" t="s">
        <v>105</v>
      </c>
      <c r="G19" s="103">
        <v>0.247895</v>
      </c>
      <c r="H19" s="103">
        <v>0.12413914</v>
      </c>
      <c r="I19" s="103">
        <v>0.55751080000000008</v>
      </c>
      <c r="J19" s="131"/>
      <c r="K19" s="103" t="s">
        <v>26</v>
      </c>
      <c r="L19" s="103">
        <v>0.12202678</v>
      </c>
      <c r="M19" s="103">
        <v>24.453246480000001</v>
      </c>
      <c r="N19" s="103">
        <v>36.737493740000005</v>
      </c>
    </row>
    <row r="20" spans="1:14" x14ac:dyDescent="0.35">
      <c r="A20" s="102" t="s">
        <v>33</v>
      </c>
      <c r="B20" s="103">
        <v>21.226259590000002</v>
      </c>
      <c r="C20" s="103">
        <v>9.1941183200000012</v>
      </c>
      <c r="D20" s="103">
        <v>9.5888129700000011</v>
      </c>
      <c r="E20" s="182"/>
      <c r="F20" s="103" t="s">
        <v>205</v>
      </c>
      <c r="G20" s="103">
        <v>1.1727157099999999</v>
      </c>
      <c r="H20" s="103">
        <v>0.10997999999999999</v>
      </c>
      <c r="I20" s="103">
        <v>0.46159833</v>
      </c>
      <c r="J20" s="131"/>
      <c r="K20" s="103" t="s">
        <v>23</v>
      </c>
      <c r="L20" s="103">
        <v>9.6479046199999985</v>
      </c>
      <c r="M20" s="103">
        <v>84.148585670000003</v>
      </c>
      <c r="N20" s="103">
        <v>34.66479605</v>
      </c>
    </row>
    <row r="21" spans="1:14" x14ac:dyDescent="0.35">
      <c r="A21" s="102" t="s">
        <v>254</v>
      </c>
      <c r="B21" s="103">
        <v>11.864675779999999</v>
      </c>
      <c r="C21" s="103">
        <v>12.61496019</v>
      </c>
      <c r="D21" s="103">
        <v>7.9014381399999998</v>
      </c>
      <c r="E21" s="182"/>
      <c r="F21" s="103" t="s">
        <v>74</v>
      </c>
      <c r="G21" s="103">
        <v>0.63407325999999997</v>
      </c>
      <c r="H21" s="103">
        <v>0.20385942000000001</v>
      </c>
      <c r="I21" s="103">
        <v>0.44512094000000002</v>
      </c>
      <c r="J21" s="131"/>
      <c r="K21" s="103" t="s">
        <v>108</v>
      </c>
      <c r="L21" s="103">
        <v>20.52698814</v>
      </c>
      <c r="M21" s="103">
        <v>8.050609849999999</v>
      </c>
      <c r="N21" s="103">
        <v>31.065282629999999</v>
      </c>
    </row>
    <row r="22" spans="1:14" x14ac:dyDescent="0.35">
      <c r="A22" s="102" t="s">
        <v>145</v>
      </c>
      <c r="B22" s="103">
        <v>6.3490630700000006</v>
      </c>
      <c r="C22" s="103">
        <v>6.4161875999999998</v>
      </c>
      <c r="D22" s="103">
        <v>7.0463805300000004</v>
      </c>
      <c r="E22" s="182"/>
      <c r="F22" s="103" t="s">
        <v>106</v>
      </c>
      <c r="G22" s="103">
        <v>0.28637806999999998</v>
      </c>
      <c r="H22" s="103">
        <v>0.14694099999999999</v>
      </c>
      <c r="I22" s="103">
        <v>0.36823415000000004</v>
      </c>
      <c r="J22" s="131"/>
      <c r="K22" s="103" t="s">
        <v>176</v>
      </c>
      <c r="L22" s="103">
        <v>2.2953948999999998</v>
      </c>
      <c r="M22" s="103">
        <v>27.472448159999999</v>
      </c>
      <c r="N22" s="103">
        <v>22.377620950000001</v>
      </c>
    </row>
    <row r="23" spans="1:14" x14ac:dyDescent="0.35">
      <c r="A23" s="102" t="s">
        <v>10</v>
      </c>
      <c r="B23" s="103">
        <v>0.61754631000000004</v>
      </c>
      <c r="C23" s="103">
        <v>3.5921893900000001</v>
      </c>
      <c r="D23" s="103">
        <v>6.3190443700000003</v>
      </c>
      <c r="E23" s="182"/>
      <c r="F23" s="103" t="s">
        <v>241</v>
      </c>
      <c r="G23" s="103">
        <v>0.55059331999999994</v>
      </c>
      <c r="H23" s="103">
        <v>0.60516205000000001</v>
      </c>
      <c r="I23" s="103">
        <v>0.35368113000000001</v>
      </c>
      <c r="J23" s="131"/>
      <c r="K23" s="103" t="s">
        <v>72</v>
      </c>
      <c r="L23" s="103">
        <v>20.55030314</v>
      </c>
      <c r="M23" s="103">
        <v>22.817989239999999</v>
      </c>
      <c r="N23" s="103">
        <v>22.274284999999999</v>
      </c>
    </row>
    <row r="24" spans="1:14" x14ac:dyDescent="0.35">
      <c r="A24" s="102" t="s">
        <v>39</v>
      </c>
      <c r="B24" s="103">
        <v>3.1653769999999998E-2</v>
      </c>
      <c r="C24" s="103">
        <v>9.0134880000000001E-2</v>
      </c>
      <c r="D24" s="103">
        <v>5.0375942800000004</v>
      </c>
      <c r="E24" s="182"/>
      <c r="F24" s="103" t="s">
        <v>206</v>
      </c>
      <c r="G24" s="103">
        <v>5.4798640000000003E-2</v>
      </c>
      <c r="H24" s="103">
        <v>0.12618728999999998</v>
      </c>
      <c r="I24" s="103">
        <v>0.26468199999999997</v>
      </c>
      <c r="J24" s="131"/>
      <c r="K24" s="103" t="s">
        <v>47</v>
      </c>
      <c r="L24" s="103">
        <v>18.07474268</v>
      </c>
      <c r="M24" s="103">
        <v>23.690152260000001</v>
      </c>
      <c r="N24" s="103">
        <v>21.271739359999998</v>
      </c>
    </row>
    <row r="25" spans="1:14" x14ac:dyDescent="0.35">
      <c r="A25" s="102" t="s">
        <v>152</v>
      </c>
      <c r="B25" s="103">
        <v>24.392436289999999</v>
      </c>
      <c r="C25" s="103">
        <v>0</v>
      </c>
      <c r="D25" s="103">
        <v>4.6744344500000006</v>
      </c>
      <c r="E25" s="182"/>
      <c r="F25" s="103" t="s">
        <v>173</v>
      </c>
      <c r="G25" s="103">
        <v>1.0576500000000001E-2</v>
      </c>
      <c r="H25" s="103">
        <v>0.20106092</v>
      </c>
      <c r="I25" s="103">
        <v>0.24048642000000001</v>
      </c>
      <c r="J25" s="131"/>
      <c r="K25" s="103" t="s">
        <v>35</v>
      </c>
      <c r="L25" s="103">
        <v>22.045625449999999</v>
      </c>
      <c r="M25" s="103">
        <v>11.16478493</v>
      </c>
      <c r="N25" s="103">
        <v>20.420658899999999</v>
      </c>
    </row>
    <row r="26" spans="1:14" x14ac:dyDescent="0.35">
      <c r="A26" s="102" t="s">
        <v>75</v>
      </c>
      <c r="B26" s="103">
        <v>6.3620423700000002</v>
      </c>
      <c r="C26" s="103">
        <v>8.7428714200000002</v>
      </c>
      <c r="D26" s="103">
        <v>4.1626013799999999</v>
      </c>
      <c r="E26" s="182"/>
      <c r="F26" s="103" t="s">
        <v>199</v>
      </c>
      <c r="G26" s="103">
        <v>2.0000000000000001E-4</v>
      </c>
      <c r="H26" s="103">
        <v>0.10266939999999999</v>
      </c>
      <c r="I26" s="103">
        <v>0.160749</v>
      </c>
      <c r="J26" s="131"/>
      <c r="K26" s="103" t="s">
        <v>81</v>
      </c>
      <c r="L26" s="103">
        <v>21.133305670000002</v>
      </c>
      <c r="M26" s="103">
        <v>6.0079613700000003</v>
      </c>
      <c r="N26" s="103">
        <v>18.65176945</v>
      </c>
    </row>
    <row r="27" spans="1:14" x14ac:dyDescent="0.35">
      <c r="A27" s="102" t="s">
        <v>125</v>
      </c>
      <c r="B27" s="103">
        <v>1.73833821</v>
      </c>
      <c r="C27" s="103">
        <v>1.3780111100000001</v>
      </c>
      <c r="D27" s="103">
        <v>1.5425663700000001</v>
      </c>
      <c r="E27" s="182"/>
      <c r="F27" s="103" t="s">
        <v>71</v>
      </c>
      <c r="G27" s="103">
        <v>1.1095000000000001E-2</v>
      </c>
      <c r="H27" s="103">
        <v>6.5770000000000004E-3</v>
      </c>
      <c r="I27" s="103">
        <v>0.14532999999999999</v>
      </c>
      <c r="J27" s="131"/>
      <c r="K27" s="103" t="s">
        <v>98</v>
      </c>
      <c r="L27" s="103">
        <v>3.55401173</v>
      </c>
      <c r="M27" s="103">
        <v>22.700801690000002</v>
      </c>
      <c r="N27" s="103">
        <v>17.36969143</v>
      </c>
    </row>
    <row r="28" spans="1:14" x14ac:dyDescent="0.35">
      <c r="A28" s="102" t="s">
        <v>49</v>
      </c>
      <c r="B28" s="103">
        <v>0</v>
      </c>
      <c r="C28" s="103">
        <v>1.55716703</v>
      </c>
      <c r="D28" s="103">
        <v>1.31978916</v>
      </c>
      <c r="E28" s="182"/>
      <c r="F28" s="103" t="s">
        <v>23</v>
      </c>
      <c r="G28" s="103">
        <v>1.9559E-2</v>
      </c>
      <c r="H28" s="103">
        <v>0.94542134</v>
      </c>
      <c r="I28" s="103">
        <v>0.1373018</v>
      </c>
      <c r="J28" s="131"/>
      <c r="K28" s="103" t="s">
        <v>11</v>
      </c>
      <c r="L28" s="103">
        <v>4.3073560500000001</v>
      </c>
      <c r="M28" s="103">
        <v>10.190696220000001</v>
      </c>
      <c r="N28" s="103">
        <v>16.28896954</v>
      </c>
    </row>
    <row r="29" spans="1:14" x14ac:dyDescent="0.35">
      <c r="A29" s="102" t="s">
        <v>129</v>
      </c>
      <c r="B29" s="103">
        <v>0</v>
      </c>
      <c r="C29" s="103">
        <v>0.63407668000000006</v>
      </c>
      <c r="D29" s="103">
        <v>1.1436033000000001</v>
      </c>
      <c r="E29" s="182"/>
      <c r="F29" s="103" t="s">
        <v>195</v>
      </c>
      <c r="G29" s="103">
        <v>0</v>
      </c>
      <c r="H29" s="103">
        <v>0</v>
      </c>
      <c r="I29" s="103">
        <v>0.12440900000000001</v>
      </c>
      <c r="J29" s="131"/>
      <c r="K29" s="103" t="s">
        <v>145</v>
      </c>
      <c r="L29" s="103">
        <v>11.58620204</v>
      </c>
      <c r="M29" s="103">
        <v>17.909265829999999</v>
      </c>
      <c r="N29" s="103">
        <v>15.185963300000001</v>
      </c>
    </row>
    <row r="30" spans="1:14" x14ac:dyDescent="0.35">
      <c r="A30" s="102" t="s">
        <v>198</v>
      </c>
      <c r="B30" s="103">
        <v>5.4479999999999997E-3</v>
      </c>
      <c r="C30" s="103">
        <v>1.7999999999999999E-2</v>
      </c>
      <c r="D30" s="103">
        <v>1.104015</v>
      </c>
      <c r="E30" s="182"/>
      <c r="F30" s="103" t="s">
        <v>175</v>
      </c>
      <c r="G30" s="103">
        <v>2.2620000000000001E-3</v>
      </c>
      <c r="H30" s="103">
        <v>1.2099999999999999E-3</v>
      </c>
      <c r="I30" s="103">
        <v>0.12</v>
      </c>
      <c r="J30" s="131"/>
      <c r="K30" s="103" t="s">
        <v>21</v>
      </c>
      <c r="L30" s="103">
        <v>2.7078477400000001</v>
      </c>
      <c r="M30" s="103">
        <v>17.866005730000001</v>
      </c>
      <c r="N30" s="103">
        <v>12.13292884</v>
      </c>
    </row>
    <row r="31" spans="1:14" x14ac:dyDescent="0.35">
      <c r="A31" s="102" t="s">
        <v>72</v>
      </c>
      <c r="B31" s="103">
        <v>4.6137570000000003E-2</v>
      </c>
      <c r="C31" s="103">
        <v>1.9055624899999999</v>
      </c>
      <c r="D31" s="103">
        <v>0.97677992000000002</v>
      </c>
      <c r="E31" s="182"/>
      <c r="F31" s="103" t="s">
        <v>217</v>
      </c>
      <c r="G31" s="103">
        <v>1.3587E-2</v>
      </c>
      <c r="H31" s="103">
        <v>2.195298E-2</v>
      </c>
      <c r="I31" s="103">
        <v>0.109878</v>
      </c>
      <c r="J31" s="131"/>
      <c r="K31" s="103" t="s">
        <v>33</v>
      </c>
      <c r="L31" s="103">
        <v>11.017953179999999</v>
      </c>
      <c r="M31" s="103">
        <v>9.5425315600000005</v>
      </c>
      <c r="N31" s="103">
        <v>11.86669032</v>
      </c>
    </row>
    <row r="32" spans="1:14" x14ac:dyDescent="0.35">
      <c r="A32" s="102" t="s">
        <v>60</v>
      </c>
      <c r="B32" s="103">
        <v>0</v>
      </c>
      <c r="C32" s="103">
        <v>1.08184076</v>
      </c>
      <c r="D32" s="103">
        <v>0.63239999999999996</v>
      </c>
      <c r="E32" s="182"/>
      <c r="F32" s="103" t="s">
        <v>196</v>
      </c>
      <c r="G32" s="103">
        <v>0.147506</v>
      </c>
      <c r="H32" s="103">
        <v>0.33155981000000001</v>
      </c>
      <c r="I32" s="103">
        <v>0.10527</v>
      </c>
      <c r="J32" s="131"/>
      <c r="K32" s="103" t="s">
        <v>218</v>
      </c>
      <c r="L32" s="103">
        <v>6.2625848399999997</v>
      </c>
      <c r="M32" s="103">
        <v>9.7370955299999995</v>
      </c>
      <c r="N32" s="103">
        <v>9.6267594399999989</v>
      </c>
    </row>
    <row r="33" spans="1:14" x14ac:dyDescent="0.35">
      <c r="A33" s="102" t="s">
        <v>19</v>
      </c>
      <c r="B33" s="103">
        <v>0</v>
      </c>
      <c r="C33" s="103">
        <v>0.38772719</v>
      </c>
      <c r="D33" s="103">
        <v>0.61673528</v>
      </c>
      <c r="E33" s="182"/>
      <c r="F33" s="103" t="s">
        <v>225</v>
      </c>
      <c r="G33" s="103">
        <v>4.9020000000000001</v>
      </c>
      <c r="H33" s="103">
        <v>4.1529000000000003E-2</v>
      </c>
      <c r="I33" s="103">
        <v>0.10202653</v>
      </c>
      <c r="J33" s="131"/>
      <c r="K33" s="103" t="s">
        <v>251</v>
      </c>
      <c r="L33" s="103">
        <v>6.0188597399999999</v>
      </c>
      <c r="M33" s="103">
        <v>12.05796267</v>
      </c>
      <c r="N33" s="103">
        <v>8.1443679600000003</v>
      </c>
    </row>
    <row r="34" spans="1:14" x14ac:dyDescent="0.35">
      <c r="A34" s="102" t="s">
        <v>220</v>
      </c>
      <c r="B34" s="103">
        <v>0</v>
      </c>
      <c r="C34" s="103">
        <v>0</v>
      </c>
      <c r="D34" s="103">
        <v>0.57575184999999995</v>
      </c>
      <c r="E34" s="182"/>
      <c r="F34" s="103" t="s">
        <v>202</v>
      </c>
      <c r="G34" s="103">
        <v>0</v>
      </c>
      <c r="H34" s="103">
        <v>8.0483800000000008E-3</v>
      </c>
      <c r="I34" s="103">
        <v>9.9463999999999997E-2</v>
      </c>
      <c r="J34" s="131"/>
      <c r="K34" s="103" t="s">
        <v>220</v>
      </c>
      <c r="L34" s="103">
        <v>3.6233236200000003</v>
      </c>
      <c r="M34" s="103">
        <v>4.9402886500000003</v>
      </c>
      <c r="N34" s="103">
        <v>7.6069954600000003</v>
      </c>
    </row>
    <row r="35" spans="1:14" x14ac:dyDescent="0.35">
      <c r="A35" s="102" t="s">
        <v>130</v>
      </c>
      <c r="B35" s="103">
        <v>6.9160000000000003E-3</v>
      </c>
      <c r="C35" s="103">
        <v>5.666326E-2</v>
      </c>
      <c r="D35" s="103">
        <v>0.50239091999999996</v>
      </c>
      <c r="E35" s="182"/>
      <c r="F35" s="103" t="s">
        <v>35</v>
      </c>
      <c r="G35" s="103">
        <v>6.6944480000000001E-2</v>
      </c>
      <c r="H35" s="103">
        <v>0.17294361999999999</v>
      </c>
      <c r="I35" s="103">
        <v>9.03915E-2</v>
      </c>
      <c r="J35" s="131"/>
      <c r="K35" s="103" t="s">
        <v>160</v>
      </c>
      <c r="L35" s="103">
        <v>2.4360693799999997</v>
      </c>
      <c r="M35" s="103">
        <v>0.87410918000000004</v>
      </c>
      <c r="N35" s="103">
        <v>6.6600777699999991</v>
      </c>
    </row>
    <row r="36" spans="1:14" x14ac:dyDescent="0.35">
      <c r="A36" s="102" t="s">
        <v>190</v>
      </c>
      <c r="B36" s="103">
        <v>3.6924977000000001</v>
      </c>
      <c r="C36" s="103">
        <v>5.4339999999999999E-2</v>
      </c>
      <c r="D36" s="103">
        <v>0.4280832</v>
      </c>
      <c r="E36" s="182"/>
      <c r="F36" s="103" t="s">
        <v>207</v>
      </c>
      <c r="G36" s="103">
        <v>3.0658000000000001E-2</v>
      </c>
      <c r="H36" s="103">
        <v>1.6568599999999998E-3</v>
      </c>
      <c r="I36" s="103">
        <v>8.1963559999999991E-2</v>
      </c>
      <c r="J36" s="131"/>
      <c r="K36" s="103" t="s">
        <v>230</v>
      </c>
      <c r="L36" s="103">
        <v>2.7760287999999997</v>
      </c>
      <c r="M36" s="103">
        <v>5.9091752599999996</v>
      </c>
      <c r="N36" s="103">
        <v>6.3291407900000003</v>
      </c>
    </row>
    <row r="37" spans="1:14" x14ac:dyDescent="0.35">
      <c r="A37" s="102" t="s">
        <v>176</v>
      </c>
      <c r="B37" s="103">
        <v>10.82981507</v>
      </c>
      <c r="C37" s="103">
        <v>1.0542246399999999</v>
      </c>
      <c r="D37" s="103">
        <v>0.40112088000000001</v>
      </c>
      <c r="E37" s="182"/>
      <c r="F37" s="103" t="s">
        <v>198</v>
      </c>
      <c r="G37" s="103">
        <v>0</v>
      </c>
      <c r="H37" s="103">
        <v>8.24738E-2</v>
      </c>
      <c r="I37" s="103">
        <v>4.8720220000000002E-2</v>
      </c>
      <c r="J37" s="131"/>
      <c r="K37" s="103" t="s">
        <v>61</v>
      </c>
      <c r="L37" s="103">
        <v>2.7901532000000002</v>
      </c>
      <c r="M37" s="103">
        <v>5.9925985900000001</v>
      </c>
      <c r="N37" s="103">
        <v>6.2024483699999999</v>
      </c>
    </row>
    <row r="38" spans="1:14" x14ac:dyDescent="0.35">
      <c r="A38" s="102" t="s">
        <v>219</v>
      </c>
      <c r="B38" s="103">
        <v>0</v>
      </c>
      <c r="C38" s="103">
        <v>34.626763109999999</v>
      </c>
      <c r="D38" s="103">
        <v>0.38669904999999999</v>
      </c>
      <c r="E38" s="182"/>
      <c r="F38" s="103" t="s">
        <v>244</v>
      </c>
      <c r="G38" s="103">
        <v>2.4178999999999999E-2</v>
      </c>
      <c r="H38" s="103">
        <v>0</v>
      </c>
      <c r="I38" s="103">
        <v>4.8551999999999998E-2</v>
      </c>
      <c r="J38" s="131"/>
      <c r="K38" s="103" t="s">
        <v>125</v>
      </c>
      <c r="L38" s="103">
        <v>6.5544271399999996</v>
      </c>
      <c r="M38" s="103">
        <v>4.2286583600000007</v>
      </c>
      <c r="N38" s="103">
        <v>5.9675454100000005</v>
      </c>
    </row>
    <row r="39" spans="1:14" x14ac:dyDescent="0.35">
      <c r="A39" s="102" t="s">
        <v>151</v>
      </c>
      <c r="B39" s="103">
        <v>16.982087809999999</v>
      </c>
      <c r="C39" s="103">
        <v>2.2760053300000003</v>
      </c>
      <c r="D39" s="103">
        <v>0.36536153000000005</v>
      </c>
      <c r="E39" s="182"/>
      <c r="F39" s="103" t="s">
        <v>252</v>
      </c>
      <c r="G39" s="103">
        <v>2.61E-4</v>
      </c>
      <c r="H39" s="103">
        <v>2.0799999999999998E-3</v>
      </c>
      <c r="I39" s="103">
        <v>4.6717699999999994E-2</v>
      </c>
      <c r="J39" s="131"/>
      <c r="K39" s="103" t="s">
        <v>104</v>
      </c>
      <c r="L39" s="103">
        <v>23.470981590000001</v>
      </c>
      <c r="M39" s="103">
        <v>3.3386907799999999</v>
      </c>
      <c r="N39" s="103">
        <v>5.2479602699999992</v>
      </c>
    </row>
    <row r="40" spans="1:14" x14ac:dyDescent="0.35">
      <c r="A40" s="102" t="s">
        <v>202</v>
      </c>
      <c r="B40" s="103">
        <v>0.55273848999999997</v>
      </c>
      <c r="C40" s="103">
        <v>0.55350989000000006</v>
      </c>
      <c r="D40" s="103">
        <v>0.32286537999999998</v>
      </c>
      <c r="E40" s="182"/>
      <c r="F40" s="103" t="s">
        <v>75</v>
      </c>
      <c r="G40" s="103">
        <v>3.9519069999999996E-2</v>
      </c>
      <c r="H40" s="103">
        <v>3.4999999999999997E-5</v>
      </c>
      <c r="I40" s="103">
        <v>4.0514000000000001E-2</v>
      </c>
      <c r="J40" s="131"/>
      <c r="K40" s="103" t="s">
        <v>169</v>
      </c>
      <c r="L40" s="103">
        <v>3.2562419</v>
      </c>
      <c r="M40" s="103">
        <v>3.6793476200000002</v>
      </c>
      <c r="N40" s="103">
        <v>4.6765226900000005</v>
      </c>
    </row>
    <row r="41" spans="1:14" x14ac:dyDescent="0.35">
      <c r="A41" s="102" t="s">
        <v>20</v>
      </c>
      <c r="B41" s="103">
        <v>0</v>
      </c>
      <c r="C41" s="103">
        <v>0.27196459000000001</v>
      </c>
      <c r="D41" s="103">
        <v>0.31566496999999999</v>
      </c>
      <c r="E41" s="182"/>
      <c r="F41" s="103" t="s">
        <v>189</v>
      </c>
      <c r="G41" s="103">
        <v>0</v>
      </c>
      <c r="H41" s="103">
        <v>0</v>
      </c>
      <c r="I41" s="103">
        <v>3.2550000000000003E-2</v>
      </c>
      <c r="J41" s="131"/>
      <c r="K41" s="103" t="s">
        <v>1</v>
      </c>
      <c r="L41" s="103">
        <v>15.297179210000001</v>
      </c>
      <c r="M41" s="103">
        <v>0</v>
      </c>
      <c r="N41" s="103">
        <v>4.5352580499999995</v>
      </c>
    </row>
    <row r="42" spans="1:14" x14ac:dyDescent="0.35">
      <c r="A42" s="102" t="s">
        <v>179</v>
      </c>
      <c r="B42" s="103">
        <v>1.00061439</v>
      </c>
      <c r="C42" s="103">
        <v>10.812730779999999</v>
      </c>
      <c r="D42" s="103">
        <v>0.28535249000000001</v>
      </c>
      <c r="E42" s="182"/>
      <c r="F42" s="103" t="s">
        <v>133</v>
      </c>
      <c r="G42" s="103">
        <v>1.7619999999999999E-3</v>
      </c>
      <c r="H42" s="103">
        <v>0</v>
      </c>
      <c r="I42" s="103">
        <v>2.8176049999999998E-2</v>
      </c>
      <c r="J42" s="131"/>
      <c r="K42" s="103" t="s">
        <v>105</v>
      </c>
      <c r="L42" s="103">
        <v>3.5400636099999998</v>
      </c>
      <c r="M42" s="103">
        <v>0.62876697999999998</v>
      </c>
      <c r="N42" s="103">
        <v>4.3448158000000001</v>
      </c>
    </row>
    <row r="43" spans="1:14" x14ac:dyDescent="0.35">
      <c r="A43" s="102" t="s">
        <v>90</v>
      </c>
      <c r="B43" s="103">
        <v>0</v>
      </c>
      <c r="C43" s="103">
        <v>0</v>
      </c>
      <c r="D43" s="103">
        <v>0.23</v>
      </c>
      <c r="E43" s="182"/>
      <c r="F43" s="103" t="s">
        <v>185</v>
      </c>
      <c r="G43" s="103">
        <v>2.8800000000000001E-4</v>
      </c>
      <c r="H43" s="103">
        <v>5.9096000000000003E-2</v>
      </c>
      <c r="I43" s="103">
        <v>2.6960520000000002E-2</v>
      </c>
      <c r="J43" s="131"/>
      <c r="K43" s="103" t="s">
        <v>133</v>
      </c>
      <c r="L43" s="103">
        <v>2.0837318799999998</v>
      </c>
      <c r="M43" s="103">
        <v>2.4041040200000001</v>
      </c>
      <c r="N43" s="103">
        <v>3.9682467900000002</v>
      </c>
    </row>
    <row r="44" spans="1:14" x14ac:dyDescent="0.35">
      <c r="A44" s="102" t="s">
        <v>218</v>
      </c>
      <c r="B44" s="103">
        <v>0.14555952999999999</v>
      </c>
      <c r="C44" s="103">
        <v>22.720941639999999</v>
      </c>
      <c r="D44" s="103">
        <v>0.19913732000000001</v>
      </c>
      <c r="E44" s="182"/>
      <c r="F44" s="103" t="s">
        <v>256</v>
      </c>
      <c r="G44" s="103">
        <v>5.0805999999999997E-2</v>
      </c>
      <c r="H44" s="103">
        <v>7.7540999999999999E-2</v>
      </c>
      <c r="I44" s="103">
        <v>2.1548999999999999E-2</v>
      </c>
      <c r="J44" s="131"/>
      <c r="K44" s="103" t="s">
        <v>201</v>
      </c>
      <c r="L44" s="103">
        <v>0.66189066000000008</v>
      </c>
      <c r="M44" s="103">
        <v>0.43770421000000004</v>
      </c>
      <c r="N44" s="103">
        <v>3.8980860800000001</v>
      </c>
    </row>
    <row r="45" spans="1:14" x14ac:dyDescent="0.35">
      <c r="A45" s="102" t="s">
        <v>196</v>
      </c>
      <c r="B45" s="103">
        <v>0</v>
      </c>
      <c r="C45" s="103">
        <v>4.3159372199999995</v>
      </c>
      <c r="D45" s="103">
        <v>0.19188654999999999</v>
      </c>
      <c r="E45" s="182"/>
      <c r="F45" s="103" t="s">
        <v>212</v>
      </c>
      <c r="G45" s="103">
        <v>2.4520399999999999E-3</v>
      </c>
      <c r="H45" s="103">
        <v>3.5571709999999999E-2</v>
      </c>
      <c r="I45" s="103">
        <v>2.0747000000000002E-2</v>
      </c>
      <c r="J45" s="131"/>
      <c r="K45" s="103" t="s">
        <v>223</v>
      </c>
      <c r="L45" s="103">
        <v>2.70124158</v>
      </c>
      <c r="M45" s="103">
        <v>1.2010438300000001</v>
      </c>
      <c r="N45" s="103">
        <v>3.6228076099999997</v>
      </c>
    </row>
    <row r="46" spans="1:14" x14ac:dyDescent="0.35">
      <c r="A46" s="102" t="s">
        <v>50</v>
      </c>
      <c r="B46" s="103">
        <v>0</v>
      </c>
      <c r="C46" s="103">
        <v>0.69993492000000002</v>
      </c>
      <c r="D46" s="103">
        <v>0.19060429999999998</v>
      </c>
      <c r="E46" s="182"/>
      <c r="F46" s="103" t="s">
        <v>144</v>
      </c>
      <c r="G46" s="103">
        <v>1.7930000000000001E-2</v>
      </c>
      <c r="H46" s="103">
        <v>0</v>
      </c>
      <c r="I46" s="103">
        <v>1.9699999999999999E-2</v>
      </c>
      <c r="J46" s="131"/>
      <c r="K46" s="103" t="s">
        <v>190</v>
      </c>
      <c r="L46" s="103">
        <v>9.8164727599999999</v>
      </c>
      <c r="M46" s="103">
        <v>4.6193227800000001</v>
      </c>
      <c r="N46" s="103">
        <v>3.5705308900000001</v>
      </c>
    </row>
    <row r="47" spans="1:14" x14ac:dyDescent="0.35">
      <c r="A47" s="102" t="s">
        <v>142</v>
      </c>
      <c r="B47" s="103">
        <v>2.4338074300000003</v>
      </c>
      <c r="C47" s="103">
        <v>2.9260632400000004</v>
      </c>
      <c r="D47" s="103">
        <v>0.18689806</v>
      </c>
      <c r="E47" s="182"/>
      <c r="F47" s="103" t="s">
        <v>221</v>
      </c>
      <c r="G47" s="103">
        <v>3.0186319999999999E-2</v>
      </c>
      <c r="H47" s="103">
        <v>1.7000000000000001E-4</v>
      </c>
      <c r="I47" s="103">
        <v>1.7733470000000001E-2</v>
      </c>
      <c r="J47" s="131"/>
      <c r="K47" s="103" t="s">
        <v>10</v>
      </c>
      <c r="L47" s="103">
        <v>4.0565656800000003</v>
      </c>
      <c r="M47" s="103">
        <v>10.39663148</v>
      </c>
      <c r="N47" s="103">
        <v>3.5308544999999998</v>
      </c>
    </row>
    <row r="48" spans="1:14" x14ac:dyDescent="0.35">
      <c r="A48" s="102" t="s">
        <v>132</v>
      </c>
      <c r="B48" s="103">
        <v>0</v>
      </c>
      <c r="C48" s="103">
        <v>0</v>
      </c>
      <c r="D48" s="103">
        <v>0.13868145999999998</v>
      </c>
      <c r="E48" s="182"/>
      <c r="F48" s="103" t="s">
        <v>127</v>
      </c>
      <c r="G48" s="103">
        <v>4.9356529999999996E-2</v>
      </c>
      <c r="H48" s="103">
        <v>0.20256650000000001</v>
      </c>
      <c r="I48" s="103">
        <v>1.6858619999999998E-2</v>
      </c>
      <c r="J48" s="131"/>
      <c r="K48" s="103" t="s">
        <v>106</v>
      </c>
      <c r="L48" s="103">
        <v>1.3459168000000001</v>
      </c>
      <c r="M48" s="103">
        <v>0</v>
      </c>
      <c r="N48" s="103">
        <v>3.0106006499999998</v>
      </c>
    </row>
    <row r="49" spans="1:14" x14ac:dyDescent="0.35">
      <c r="A49" s="102" t="s">
        <v>195</v>
      </c>
      <c r="B49" s="103">
        <v>0</v>
      </c>
      <c r="C49" s="103">
        <v>0.22438466000000001</v>
      </c>
      <c r="D49" s="103">
        <v>0.13351797000000001</v>
      </c>
      <c r="E49" s="182"/>
      <c r="F49" s="103" t="s">
        <v>247</v>
      </c>
      <c r="G49" s="103">
        <v>4.3119249999999998E-2</v>
      </c>
      <c r="H49" s="103">
        <v>2.1287799999999999E-2</v>
      </c>
      <c r="I49" s="103">
        <v>1.5568200000000001E-2</v>
      </c>
      <c r="J49" s="131"/>
      <c r="K49" s="103" t="s">
        <v>114</v>
      </c>
      <c r="L49" s="103">
        <v>85.837072910000003</v>
      </c>
      <c r="M49" s="103">
        <v>25.830262039999997</v>
      </c>
      <c r="N49" s="103">
        <v>2.9352568900000002</v>
      </c>
    </row>
    <row r="50" spans="1:14" x14ac:dyDescent="0.35">
      <c r="A50" s="102" t="s">
        <v>172</v>
      </c>
      <c r="B50" s="103">
        <v>0.10595888000000001</v>
      </c>
      <c r="C50" s="103">
        <v>0.11440882000000001</v>
      </c>
      <c r="D50" s="103">
        <v>0.11928399000000001</v>
      </c>
      <c r="E50" s="182"/>
      <c r="F50" s="103" t="s">
        <v>176</v>
      </c>
      <c r="G50" s="103">
        <v>1.2049000000000001E-2</v>
      </c>
      <c r="H50" s="103">
        <v>4.9508999999999997E-2</v>
      </c>
      <c r="I50" s="103">
        <v>1.49862E-2</v>
      </c>
      <c r="J50" s="131"/>
      <c r="K50" s="103" t="s">
        <v>149</v>
      </c>
      <c r="L50" s="103">
        <v>2.9434754999999999</v>
      </c>
      <c r="M50" s="103">
        <v>2.2429674999999998</v>
      </c>
      <c r="N50" s="103">
        <v>2.9135058300000001</v>
      </c>
    </row>
    <row r="51" spans="1:14" x14ac:dyDescent="0.35">
      <c r="A51" s="102" t="s">
        <v>184</v>
      </c>
      <c r="B51" s="103">
        <v>0</v>
      </c>
      <c r="C51" s="103">
        <v>0</v>
      </c>
      <c r="D51" s="103">
        <v>9.3071360000000006E-2</v>
      </c>
      <c r="E51" s="182"/>
      <c r="F51" s="103" t="s">
        <v>104</v>
      </c>
      <c r="G51" s="103">
        <v>3.571E-3</v>
      </c>
      <c r="H51" s="103">
        <v>5.1739999999999998E-3</v>
      </c>
      <c r="I51" s="103">
        <v>1.106E-2</v>
      </c>
      <c r="J51" s="131"/>
      <c r="K51" s="103" t="s">
        <v>197</v>
      </c>
      <c r="L51" s="103">
        <v>2.65209698</v>
      </c>
      <c r="M51" s="103">
        <v>6.4187346100000005</v>
      </c>
      <c r="N51" s="103">
        <v>2.8084061</v>
      </c>
    </row>
    <row r="52" spans="1:14" x14ac:dyDescent="0.35">
      <c r="A52" s="102" t="s">
        <v>173</v>
      </c>
      <c r="B52" s="103">
        <v>3.402136E-2</v>
      </c>
      <c r="C52" s="103">
        <v>0.23060651999999998</v>
      </c>
      <c r="D52" s="103">
        <v>8.7147799999999997E-2</v>
      </c>
      <c r="E52" s="182"/>
      <c r="F52" s="103" t="s">
        <v>251</v>
      </c>
      <c r="G52" s="103">
        <v>0.13999620000000002</v>
      </c>
      <c r="H52" s="103">
        <v>3.8751100000000002E-3</v>
      </c>
      <c r="I52" s="103">
        <v>1.0848E-2</v>
      </c>
      <c r="J52" s="131"/>
      <c r="K52" s="103" t="s">
        <v>217</v>
      </c>
      <c r="L52" s="103">
        <v>1.5654955800000001</v>
      </c>
      <c r="M52" s="103">
        <v>3.71546273</v>
      </c>
      <c r="N52" s="103">
        <v>2.7331959700000001</v>
      </c>
    </row>
    <row r="53" spans="1:14" x14ac:dyDescent="0.35">
      <c r="A53" s="102" t="s">
        <v>103</v>
      </c>
      <c r="B53" s="103">
        <v>2.440761E-2</v>
      </c>
      <c r="C53" s="103">
        <v>0.61974035999999999</v>
      </c>
      <c r="D53" s="103">
        <v>8.6787219999999998E-2</v>
      </c>
      <c r="E53" s="182"/>
      <c r="F53" s="103" t="s">
        <v>24</v>
      </c>
      <c r="G53" s="103">
        <v>0</v>
      </c>
      <c r="H53" s="103">
        <v>0</v>
      </c>
      <c r="I53" s="103">
        <v>1.0678E-2</v>
      </c>
      <c r="J53" s="131"/>
      <c r="K53" s="103" t="s">
        <v>221</v>
      </c>
      <c r="L53" s="103">
        <v>6.0693083699999999</v>
      </c>
      <c r="M53" s="103">
        <v>2.2205891099999997</v>
      </c>
      <c r="N53" s="103">
        <v>2.72080739</v>
      </c>
    </row>
    <row r="54" spans="1:14" x14ac:dyDescent="0.35">
      <c r="A54" s="102" t="s">
        <v>22</v>
      </c>
      <c r="B54" s="103">
        <v>0</v>
      </c>
      <c r="C54" s="103">
        <v>2.7257499999999999E-3</v>
      </c>
      <c r="D54" s="103">
        <v>7.9755320000000005E-2</v>
      </c>
      <c r="E54" s="182"/>
      <c r="F54" s="103" t="s">
        <v>197</v>
      </c>
      <c r="G54" s="103">
        <v>3.9036250000000002E-2</v>
      </c>
      <c r="H54" s="103">
        <v>7.1726999999999999E-2</v>
      </c>
      <c r="I54" s="103">
        <v>9.8729999999999998E-3</v>
      </c>
      <c r="J54" s="131"/>
      <c r="K54" s="103" t="s">
        <v>49</v>
      </c>
      <c r="L54" s="103">
        <v>2.3036581699999998</v>
      </c>
      <c r="M54" s="103">
        <v>2.7891434300000002</v>
      </c>
      <c r="N54" s="103">
        <v>2.7021449999999998</v>
      </c>
    </row>
    <row r="55" spans="1:14" x14ac:dyDescent="0.35">
      <c r="A55" s="102" t="s">
        <v>5</v>
      </c>
      <c r="B55" s="103">
        <v>0</v>
      </c>
      <c r="C55" s="103">
        <v>3.8257303599999997</v>
      </c>
      <c r="D55" s="103">
        <v>6.7835530000000005E-2</v>
      </c>
      <c r="E55" s="182"/>
      <c r="F55" s="103" t="s">
        <v>255</v>
      </c>
      <c r="G55" s="103">
        <v>8.4869999999999998E-3</v>
      </c>
      <c r="H55" s="103">
        <v>1.0369059999999999E-2</v>
      </c>
      <c r="I55" s="103">
        <v>7.2545400000000003E-3</v>
      </c>
      <c r="J55" s="131"/>
      <c r="K55" s="103" t="s">
        <v>179</v>
      </c>
      <c r="L55" s="103">
        <v>2.2337415899999997</v>
      </c>
      <c r="M55" s="103">
        <v>2.5262320899999997</v>
      </c>
      <c r="N55" s="103">
        <v>2.65838471</v>
      </c>
    </row>
    <row r="56" spans="1:14" x14ac:dyDescent="0.35">
      <c r="A56" s="102" t="s">
        <v>200</v>
      </c>
      <c r="B56" s="103">
        <v>2.2002740000000003E-2</v>
      </c>
      <c r="C56" s="103">
        <v>4.0000000000000001E-3</v>
      </c>
      <c r="D56" s="103">
        <v>5.8761809999999998E-2</v>
      </c>
      <c r="E56" s="182"/>
      <c r="F56" s="103" t="s">
        <v>37</v>
      </c>
      <c r="G56" s="103">
        <v>0.21005588</v>
      </c>
      <c r="H56" s="103">
        <v>1.1620000000000001E-3</v>
      </c>
      <c r="I56" s="103">
        <v>5.99214E-3</v>
      </c>
      <c r="J56" s="131"/>
      <c r="K56" s="103" t="s">
        <v>66</v>
      </c>
      <c r="L56" s="103">
        <v>5.4106668499999993</v>
      </c>
      <c r="M56" s="103">
        <v>1.49504076</v>
      </c>
      <c r="N56" s="103">
        <v>2.56377598</v>
      </c>
    </row>
    <row r="57" spans="1:14" x14ac:dyDescent="0.35">
      <c r="A57" s="102" t="s">
        <v>236</v>
      </c>
      <c r="B57" s="103">
        <v>4.015896E-2</v>
      </c>
      <c r="C57" s="103">
        <v>7.5226800000000003E-3</v>
      </c>
      <c r="D57" s="103">
        <v>5.6844360000000003E-2</v>
      </c>
      <c r="E57" s="182"/>
      <c r="F57" s="103" t="s">
        <v>231</v>
      </c>
      <c r="G57" s="103">
        <v>3.5980999999999999E-2</v>
      </c>
      <c r="H57" s="103">
        <v>1.4293999999999999E-2</v>
      </c>
      <c r="I57" s="103">
        <v>5.7470000000000004E-3</v>
      </c>
      <c r="J57" s="131"/>
      <c r="K57" s="103" t="s">
        <v>51</v>
      </c>
      <c r="L57" s="103">
        <v>3.0005313999999998</v>
      </c>
      <c r="M57" s="103">
        <v>3.3544387599999999</v>
      </c>
      <c r="N57" s="103">
        <v>2.4815076</v>
      </c>
    </row>
    <row r="58" spans="1:14" x14ac:dyDescent="0.35">
      <c r="A58" s="102" t="s">
        <v>147</v>
      </c>
      <c r="B58" s="103">
        <v>2.0915700000000001E-3</v>
      </c>
      <c r="C58" s="103">
        <v>0.61163304000000007</v>
      </c>
      <c r="D58" s="103">
        <v>5.1691690000000005E-2</v>
      </c>
      <c r="E58" s="182"/>
      <c r="F58" s="103" t="s">
        <v>79</v>
      </c>
      <c r="G58" s="103">
        <v>0</v>
      </c>
      <c r="H58" s="103">
        <v>4.9290000000000002E-3</v>
      </c>
      <c r="I58" s="103">
        <v>5.5338000000000002E-3</v>
      </c>
      <c r="J58" s="131"/>
      <c r="K58" s="103" t="s">
        <v>12</v>
      </c>
      <c r="L58" s="103">
        <v>3.0094049900000002</v>
      </c>
      <c r="M58" s="103">
        <v>12.224981250000001</v>
      </c>
      <c r="N58" s="103">
        <v>2.29944024</v>
      </c>
    </row>
    <row r="59" spans="1:14" x14ac:dyDescent="0.35">
      <c r="A59" s="102" t="s">
        <v>133</v>
      </c>
      <c r="B59" s="103">
        <v>4.1055149999999999E-2</v>
      </c>
      <c r="C59" s="103">
        <v>4.1307199999999995E-2</v>
      </c>
      <c r="D59" s="103">
        <v>5.1494199999999997E-2</v>
      </c>
      <c r="E59" s="182"/>
      <c r="F59" s="103" t="s">
        <v>123</v>
      </c>
      <c r="G59" s="103">
        <v>1.4127000000000001E-2</v>
      </c>
      <c r="H59" s="103">
        <v>2.9655599999999999E-3</v>
      </c>
      <c r="I59" s="103">
        <v>5.2446999999999997E-3</v>
      </c>
      <c r="J59" s="131"/>
      <c r="K59" s="103" t="s">
        <v>112</v>
      </c>
      <c r="L59" s="103">
        <v>0</v>
      </c>
      <c r="M59" s="103">
        <v>2.7044110799999999</v>
      </c>
      <c r="N59" s="103">
        <v>2.2953370499999997</v>
      </c>
    </row>
    <row r="60" spans="1:14" x14ac:dyDescent="0.35">
      <c r="A60" s="102" t="s">
        <v>160</v>
      </c>
      <c r="B60" s="103">
        <v>5.9407679299999998</v>
      </c>
      <c r="C60" s="103">
        <v>3.9590859999999999E-2</v>
      </c>
      <c r="D60" s="103">
        <v>5.1042580000000004E-2</v>
      </c>
      <c r="E60" s="182"/>
      <c r="F60" s="103" t="s">
        <v>234</v>
      </c>
      <c r="G60" s="103">
        <v>3.16E-3</v>
      </c>
      <c r="H60" s="103">
        <v>2.1999999999999999E-2</v>
      </c>
      <c r="I60" s="103">
        <v>5.1050000000000002E-3</v>
      </c>
      <c r="J60" s="131"/>
      <c r="K60" s="103" t="s">
        <v>198</v>
      </c>
      <c r="L60" s="103">
        <v>9.9670052100000017</v>
      </c>
      <c r="M60" s="103">
        <v>3.1372912999999998</v>
      </c>
      <c r="N60" s="103">
        <v>2.2733396099999998</v>
      </c>
    </row>
    <row r="61" spans="1:14" x14ac:dyDescent="0.35">
      <c r="A61" s="102" t="s">
        <v>128</v>
      </c>
      <c r="B61" s="103">
        <v>2.4000000000000001E-4</v>
      </c>
      <c r="C61" s="103">
        <v>2.2727520000000001E-2</v>
      </c>
      <c r="D61" s="103">
        <v>5.0467720000000001E-2</v>
      </c>
      <c r="E61" s="182"/>
      <c r="F61" s="103" t="s">
        <v>239</v>
      </c>
      <c r="G61" s="103">
        <v>2.1513000000000001E-2</v>
      </c>
      <c r="H61" s="103">
        <v>1.3816E-2</v>
      </c>
      <c r="I61" s="103">
        <v>4.9069999999999999E-3</v>
      </c>
      <c r="J61" s="131"/>
      <c r="K61" s="103" t="s">
        <v>130</v>
      </c>
      <c r="L61" s="103">
        <v>2.1406060499999997</v>
      </c>
      <c r="M61" s="103">
        <v>1.1456524299999999</v>
      </c>
      <c r="N61" s="103">
        <v>2.21585236</v>
      </c>
    </row>
    <row r="62" spans="1:14" x14ac:dyDescent="0.35">
      <c r="A62" s="102" t="s">
        <v>51</v>
      </c>
      <c r="B62" s="103">
        <v>0</v>
      </c>
      <c r="C62" s="103">
        <v>0</v>
      </c>
      <c r="D62" s="103">
        <v>4.9764000000000003E-2</v>
      </c>
      <c r="E62" s="182"/>
      <c r="F62" s="103" t="s">
        <v>80</v>
      </c>
      <c r="G62" s="103">
        <v>3.3769999999999998E-3</v>
      </c>
      <c r="H62" s="103">
        <v>5.9059999999999998E-3</v>
      </c>
      <c r="I62" s="103">
        <v>4.7629999999999999E-3</v>
      </c>
      <c r="J62" s="131"/>
      <c r="K62" s="103" t="s">
        <v>212</v>
      </c>
      <c r="L62" s="103">
        <v>4.18037277</v>
      </c>
      <c r="M62" s="103">
        <v>0.36498709000000001</v>
      </c>
      <c r="N62" s="103">
        <v>2.0212127</v>
      </c>
    </row>
    <row r="63" spans="1:14" x14ac:dyDescent="0.35">
      <c r="A63" s="102" t="s">
        <v>238</v>
      </c>
      <c r="B63" s="103">
        <v>1.3129739999999999E-2</v>
      </c>
      <c r="C63" s="103">
        <v>2.5220349999999999E-2</v>
      </c>
      <c r="D63" s="103">
        <v>4.9043639999999999E-2</v>
      </c>
      <c r="E63" s="182"/>
      <c r="F63" s="103" t="s">
        <v>190</v>
      </c>
      <c r="G63" s="103">
        <v>0</v>
      </c>
      <c r="H63" s="103">
        <v>9.5999999999999992E-3</v>
      </c>
      <c r="I63" s="103">
        <v>4.7039999999999998E-3</v>
      </c>
      <c r="J63" s="131"/>
      <c r="K63" s="103" t="s">
        <v>195</v>
      </c>
      <c r="L63" s="103">
        <v>0.59994776999999999</v>
      </c>
      <c r="M63" s="103">
        <v>7.5082437300000002</v>
      </c>
      <c r="N63" s="103">
        <v>2.0085412200000001</v>
      </c>
    </row>
    <row r="64" spans="1:14" x14ac:dyDescent="0.35">
      <c r="A64" s="102" t="s">
        <v>143</v>
      </c>
      <c r="B64" s="103">
        <v>0.23079148999999999</v>
      </c>
      <c r="C64" s="103">
        <v>0.16257605999999999</v>
      </c>
      <c r="D64" s="103">
        <v>4.7839640000000003E-2</v>
      </c>
      <c r="E64" s="182"/>
      <c r="F64" s="103" t="s">
        <v>235</v>
      </c>
      <c r="G64" s="103">
        <v>7.9330000000000008E-3</v>
      </c>
      <c r="H64" s="103">
        <v>3.261E-3</v>
      </c>
      <c r="I64" s="103">
        <v>4.169E-3</v>
      </c>
      <c r="J64" s="131"/>
      <c r="K64" s="103" t="s">
        <v>4</v>
      </c>
      <c r="L64" s="103">
        <v>2.8728542900000003</v>
      </c>
      <c r="M64" s="103">
        <v>1.7090727299999999</v>
      </c>
      <c r="N64" s="103">
        <v>1.9469542200000001</v>
      </c>
    </row>
    <row r="65" spans="1:14" x14ac:dyDescent="0.35">
      <c r="A65" s="102" t="s">
        <v>182</v>
      </c>
      <c r="B65" s="103">
        <v>0.87400699999999998</v>
      </c>
      <c r="C65" s="103">
        <v>0.22720530999999999</v>
      </c>
      <c r="D65" s="103">
        <v>3.2066049999999999E-2</v>
      </c>
      <c r="E65" s="182"/>
      <c r="F65" s="103" t="s">
        <v>120</v>
      </c>
      <c r="G65" s="103">
        <v>5.3228999999999999E-2</v>
      </c>
      <c r="H65" s="103">
        <v>0</v>
      </c>
      <c r="I65" s="103">
        <v>4.0600000000000002E-3</v>
      </c>
      <c r="J65" s="131"/>
      <c r="K65" s="103" t="s">
        <v>173</v>
      </c>
      <c r="L65" s="103">
        <v>1.0720543999999999</v>
      </c>
      <c r="M65" s="103">
        <v>0.24506106</v>
      </c>
      <c r="N65" s="103">
        <v>1.88754171</v>
      </c>
    </row>
    <row r="66" spans="1:14" x14ac:dyDescent="0.35">
      <c r="A66" s="102" t="s">
        <v>251</v>
      </c>
      <c r="B66" s="103">
        <v>0.16640393000000001</v>
      </c>
      <c r="C66" s="103">
        <v>1.0906131399999999</v>
      </c>
      <c r="D66" s="103">
        <v>3.0666479999999999E-2</v>
      </c>
      <c r="E66" s="182"/>
      <c r="F66" s="103" t="s">
        <v>142</v>
      </c>
      <c r="G66" s="103">
        <v>1.0000000000000001E-5</v>
      </c>
      <c r="H66" s="103">
        <v>0</v>
      </c>
      <c r="I66" s="103">
        <v>3.705E-3</v>
      </c>
      <c r="J66" s="131"/>
      <c r="K66" s="103" t="s">
        <v>215</v>
      </c>
      <c r="L66" s="103">
        <v>0.92582380000000009</v>
      </c>
      <c r="M66" s="103">
        <v>2.3493849</v>
      </c>
      <c r="N66" s="103">
        <v>1.72088091</v>
      </c>
    </row>
    <row r="67" spans="1:14" x14ac:dyDescent="0.35">
      <c r="A67" s="102" t="s">
        <v>122</v>
      </c>
      <c r="B67" s="103">
        <v>0.10833444</v>
      </c>
      <c r="C67" s="103">
        <v>0.45879378000000004</v>
      </c>
      <c r="D67" s="103">
        <v>3.028983E-2</v>
      </c>
      <c r="E67" s="182"/>
      <c r="F67" s="103" t="s">
        <v>162</v>
      </c>
      <c r="G67" s="103">
        <v>0</v>
      </c>
      <c r="H67" s="103">
        <v>5.0000000000000002E-5</v>
      </c>
      <c r="I67" s="103">
        <v>3.4999499999999999E-3</v>
      </c>
      <c r="J67" s="131"/>
      <c r="K67" s="103" t="s">
        <v>249</v>
      </c>
      <c r="L67" s="103">
        <v>0.35917580999999998</v>
      </c>
      <c r="M67" s="103">
        <v>0.19650000000000001</v>
      </c>
      <c r="N67" s="103">
        <v>1.7040740000000001</v>
      </c>
    </row>
    <row r="68" spans="1:14" x14ac:dyDescent="0.35">
      <c r="A68" s="102" t="s">
        <v>217</v>
      </c>
      <c r="B68" s="103">
        <v>0.95017379000000002</v>
      </c>
      <c r="C68" s="103">
        <v>6.8102910000000003E-2</v>
      </c>
      <c r="D68" s="103">
        <v>2.99858E-2</v>
      </c>
      <c r="E68" s="182"/>
      <c r="F68" s="103" t="s">
        <v>107</v>
      </c>
      <c r="G68" s="103">
        <v>4.2220000000000001E-3</v>
      </c>
      <c r="H68" s="103">
        <v>4.1669999999999997E-3</v>
      </c>
      <c r="I68" s="103">
        <v>3.2690000000000002E-3</v>
      </c>
      <c r="J68" s="131"/>
      <c r="K68" s="103" t="s">
        <v>239</v>
      </c>
      <c r="L68" s="103">
        <v>1.1881883799999999</v>
      </c>
      <c r="M68" s="103">
        <v>0.10466249000000001</v>
      </c>
      <c r="N68" s="103">
        <v>1.56015467</v>
      </c>
    </row>
    <row r="69" spans="1:14" x14ac:dyDescent="0.35">
      <c r="A69" s="102" t="s">
        <v>230</v>
      </c>
      <c r="B69" s="103">
        <v>0.34482415</v>
      </c>
      <c r="C69" s="103">
        <v>9.4900899999999996E-3</v>
      </c>
      <c r="D69" s="103">
        <v>2.9347830000000002E-2</v>
      </c>
      <c r="E69" s="182"/>
      <c r="F69" s="103" t="s">
        <v>257</v>
      </c>
      <c r="G69" s="103">
        <v>0.24342</v>
      </c>
      <c r="H69" s="103">
        <v>1.9374499999999999E-2</v>
      </c>
      <c r="I69" s="103">
        <v>3.225E-3</v>
      </c>
      <c r="J69" s="131"/>
      <c r="K69" s="103" t="s">
        <v>155</v>
      </c>
      <c r="L69" s="103">
        <v>2.640725E-2</v>
      </c>
      <c r="M69" s="103">
        <v>2.3770725600000002</v>
      </c>
      <c r="N69" s="103">
        <v>1.41684199</v>
      </c>
    </row>
    <row r="70" spans="1:14" x14ac:dyDescent="0.35">
      <c r="A70" s="102" t="s">
        <v>108</v>
      </c>
      <c r="B70" s="103">
        <v>0.11966658000000001</v>
      </c>
      <c r="C70" s="103">
        <v>0.10148148</v>
      </c>
      <c r="D70" s="103">
        <v>2.8879040000000002E-2</v>
      </c>
      <c r="E70" s="182"/>
      <c r="F70" s="103" t="s">
        <v>200</v>
      </c>
      <c r="G70" s="103">
        <v>0.38031946</v>
      </c>
      <c r="H70" s="103">
        <v>1.9812E-2</v>
      </c>
      <c r="I70" s="103">
        <v>3.0026999999999996E-3</v>
      </c>
      <c r="J70" s="131"/>
      <c r="K70" s="103" t="s">
        <v>143</v>
      </c>
      <c r="L70" s="103">
        <v>2.5235580499999997</v>
      </c>
      <c r="M70" s="103">
        <v>0.78528237000000001</v>
      </c>
      <c r="N70" s="103">
        <v>1.3577876599999998</v>
      </c>
    </row>
    <row r="71" spans="1:14" x14ac:dyDescent="0.35">
      <c r="A71" s="102" t="s">
        <v>105</v>
      </c>
      <c r="B71" s="103">
        <v>0.13953088</v>
      </c>
      <c r="C71" s="103">
        <v>9.845350000000001E-3</v>
      </c>
      <c r="D71" s="103">
        <v>2.8080250000000001E-2</v>
      </c>
      <c r="E71" s="182"/>
      <c r="F71" s="103" t="s">
        <v>114</v>
      </c>
      <c r="G71" s="103">
        <v>1E-4</v>
      </c>
      <c r="H71" s="103">
        <v>0</v>
      </c>
      <c r="I71" s="103">
        <v>2.5205900000000001E-3</v>
      </c>
      <c r="J71" s="131"/>
      <c r="K71" s="103" t="s">
        <v>196</v>
      </c>
      <c r="L71" s="103">
        <v>4.8521474099999997</v>
      </c>
      <c r="M71" s="103">
        <v>1.3405084700000001</v>
      </c>
      <c r="N71" s="103">
        <v>1.3381088400000001</v>
      </c>
    </row>
    <row r="72" spans="1:14" x14ac:dyDescent="0.35">
      <c r="A72" s="102" t="s">
        <v>134</v>
      </c>
      <c r="B72" s="103">
        <v>2.5522590000000001E-2</v>
      </c>
      <c r="C72" s="103">
        <v>2.3172249999999998E-2</v>
      </c>
      <c r="D72" s="103">
        <v>2.6468619999999998E-2</v>
      </c>
      <c r="E72" s="182"/>
      <c r="F72" s="103" t="s">
        <v>63</v>
      </c>
      <c r="G72" s="103">
        <v>6.6348999999999998E-4</v>
      </c>
      <c r="H72" s="103">
        <v>0</v>
      </c>
      <c r="I72" s="103">
        <v>2.05404E-3</v>
      </c>
      <c r="J72" s="131"/>
      <c r="K72" s="103" t="s">
        <v>181</v>
      </c>
      <c r="L72" s="103">
        <v>2.1059840599999999</v>
      </c>
      <c r="M72" s="103">
        <v>0.71268343000000001</v>
      </c>
      <c r="N72" s="103">
        <v>1.2894236200000002</v>
      </c>
    </row>
    <row r="73" spans="1:14" x14ac:dyDescent="0.35">
      <c r="A73" s="102" t="s">
        <v>36</v>
      </c>
      <c r="B73" s="103">
        <v>5.7579760000000001E-2</v>
      </c>
      <c r="C73" s="103">
        <v>0.10738399</v>
      </c>
      <c r="D73" s="103">
        <v>2.6066799999999998E-2</v>
      </c>
      <c r="E73" s="182"/>
      <c r="F73" s="103" t="s">
        <v>135</v>
      </c>
      <c r="G73" s="103">
        <v>3.0800000000000001E-4</v>
      </c>
      <c r="H73" s="103">
        <v>1.8000000000000001E-4</v>
      </c>
      <c r="I73" s="103">
        <v>1.9239999999999999E-3</v>
      </c>
      <c r="J73" s="131"/>
      <c r="K73" s="103" t="s">
        <v>147</v>
      </c>
      <c r="L73" s="103">
        <v>0.25068314000000003</v>
      </c>
      <c r="M73" s="103">
        <v>0.98903058999999993</v>
      </c>
      <c r="N73" s="103">
        <v>1.2612610399999999</v>
      </c>
    </row>
    <row r="74" spans="1:14" x14ac:dyDescent="0.35">
      <c r="A74" s="102" t="s">
        <v>201</v>
      </c>
      <c r="B74" s="103">
        <v>0</v>
      </c>
      <c r="C74" s="103">
        <v>1.437468</v>
      </c>
      <c r="D74" s="103">
        <v>1.8194040000000002E-2</v>
      </c>
      <c r="E74" s="182"/>
      <c r="F74" s="103" t="s">
        <v>211</v>
      </c>
      <c r="G74" s="103">
        <v>2.6249999999999999E-2</v>
      </c>
      <c r="H74" s="103">
        <v>1.846E-3</v>
      </c>
      <c r="I74" s="103">
        <v>1.4E-3</v>
      </c>
      <c r="J74" s="131"/>
      <c r="K74" s="103" t="s">
        <v>148</v>
      </c>
      <c r="L74" s="103">
        <v>0.62620816000000001</v>
      </c>
      <c r="M74" s="103">
        <v>1.3570209</v>
      </c>
      <c r="N74" s="103">
        <v>1.25844044</v>
      </c>
    </row>
    <row r="75" spans="1:14" x14ac:dyDescent="0.35">
      <c r="A75" s="102" t="s">
        <v>123</v>
      </c>
      <c r="B75" s="103">
        <v>1.72923626</v>
      </c>
      <c r="C75" s="103">
        <v>0.13960196</v>
      </c>
      <c r="D75" s="103">
        <v>1.586214E-2</v>
      </c>
      <c r="E75" s="182"/>
      <c r="F75" s="103" t="s">
        <v>213</v>
      </c>
      <c r="G75" s="103">
        <v>4.1000000000000003E-3</v>
      </c>
      <c r="H75" s="103">
        <v>8.2715999999999996E-4</v>
      </c>
      <c r="I75" s="103">
        <v>1.4E-3</v>
      </c>
      <c r="J75" s="131"/>
      <c r="K75" s="103" t="s">
        <v>254</v>
      </c>
      <c r="L75" s="103">
        <v>0.99299542000000007</v>
      </c>
      <c r="M75" s="103">
        <v>3.3732487500000001</v>
      </c>
      <c r="N75" s="103">
        <v>1.2338490500000001</v>
      </c>
    </row>
    <row r="76" spans="1:14" x14ac:dyDescent="0.35">
      <c r="A76" s="102" t="s">
        <v>171</v>
      </c>
      <c r="B76" s="103">
        <v>0.24682795000000002</v>
      </c>
      <c r="C76" s="103">
        <v>0.34194546999999997</v>
      </c>
      <c r="D76" s="103">
        <v>1.4621459999999999E-2</v>
      </c>
      <c r="E76" s="182"/>
      <c r="F76" s="103" t="s">
        <v>222</v>
      </c>
      <c r="G76" s="103">
        <v>0</v>
      </c>
      <c r="H76" s="103">
        <v>0</v>
      </c>
      <c r="I76" s="103">
        <v>1.2999999999999999E-3</v>
      </c>
      <c r="J76" s="131"/>
      <c r="K76" s="103" t="s">
        <v>8</v>
      </c>
      <c r="L76" s="103">
        <v>1.17820079</v>
      </c>
      <c r="M76" s="103">
        <v>0.55450084999999993</v>
      </c>
      <c r="N76" s="103">
        <v>1.10891648</v>
      </c>
    </row>
    <row r="77" spans="1:14" x14ac:dyDescent="0.35">
      <c r="A77" s="102" t="s">
        <v>226</v>
      </c>
      <c r="B77" s="103">
        <v>0.14488599999999999</v>
      </c>
      <c r="C77" s="103">
        <v>1.7930123</v>
      </c>
      <c r="D77" s="103">
        <v>1.352478E-2</v>
      </c>
      <c r="E77" s="182"/>
      <c r="F77" s="103" t="s">
        <v>36</v>
      </c>
      <c r="G77" s="103">
        <v>2.5815E-3</v>
      </c>
      <c r="H77" s="103">
        <v>3.2899999999999997E-4</v>
      </c>
      <c r="I77" s="103">
        <v>1.25282E-3</v>
      </c>
      <c r="J77" s="131"/>
      <c r="K77" s="103" t="s">
        <v>5</v>
      </c>
      <c r="L77" s="103">
        <v>3.3589279100000002</v>
      </c>
      <c r="M77" s="103">
        <v>0.34846540999999998</v>
      </c>
      <c r="N77" s="103">
        <v>0.98864311999999999</v>
      </c>
    </row>
    <row r="78" spans="1:14" x14ac:dyDescent="0.35">
      <c r="A78" s="102" t="s">
        <v>257</v>
      </c>
      <c r="B78" s="103">
        <v>1.1243979999999999E-2</v>
      </c>
      <c r="C78" s="103">
        <v>3.9612699999999994E-2</v>
      </c>
      <c r="D78" s="103">
        <v>1.2556950000000001E-2</v>
      </c>
      <c r="E78" s="182"/>
      <c r="F78" s="103" t="s">
        <v>93</v>
      </c>
      <c r="G78" s="103">
        <v>0</v>
      </c>
      <c r="H78" s="103">
        <v>0</v>
      </c>
      <c r="I78" s="103">
        <v>1.1633499999999998E-3</v>
      </c>
      <c r="J78" s="131"/>
      <c r="K78" s="103" t="s">
        <v>120</v>
      </c>
      <c r="L78" s="103">
        <v>8.277429E-2</v>
      </c>
      <c r="M78" s="103">
        <v>1.6914259700000001</v>
      </c>
      <c r="N78" s="103">
        <v>0.91303959000000001</v>
      </c>
    </row>
    <row r="79" spans="1:14" x14ac:dyDescent="0.35">
      <c r="A79" s="102" t="s">
        <v>59</v>
      </c>
      <c r="B79" s="103">
        <v>2.3598000000000001E-2</v>
      </c>
      <c r="C79" s="103">
        <v>2.8388E-2</v>
      </c>
      <c r="D79" s="103">
        <v>1.2449999999999999E-2</v>
      </c>
      <c r="E79" s="182"/>
      <c r="F79" s="103" t="s">
        <v>113</v>
      </c>
      <c r="G79" s="103">
        <v>0</v>
      </c>
      <c r="H79" s="103">
        <v>2.3E-5</v>
      </c>
      <c r="I79" s="103">
        <v>1.1633499999999998E-3</v>
      </c>
      <c r="J79" s="131"/>
      <c r="K79" s="103" t="s">
        <v>175</v>
      </c>
      <c r="L79" s="103">
        <v>0.43254909000000002</v>
      </c>
      <c r="M79" s="103">
        <v>0.57714619999999994</v>
      </c>
      <c r="N79" s="103">
        <v>0.90551043000000009</v>
      </c>
    </row>
    <row r="80" spans="1:14" x14ac:dyDescent="0.35">
      <c r="A80" s="102" t="s">
        <v>175</v>
      </c>
      <c r="B80" s="103">
        <v>8.9700000000000001E-4</v>
      </c>
      <c r="C80" s="103">
        <v>3.4020000000000001E-3</v>
      </c>
      <c r="D80" s="103">
        <v>1.01511E-2</v>
      </c>
      <c r="E80" s="182"/>
      <c r="F80" s="103" t="s">
        <v>233</v>
      </c>
      <c r="G80" s="103">
        <v>1.67E-3</v>
      </c>
      <c r="H80" s="103">
        <v>1.658E-3</v>
      </c>
      <c r="I80" s="103">
        <v>1.01E-3</v>
      </c>
      <c r="J80" s="131"/>
      <c r="K80" s="103" t="s">
        <v>243</v>
      </c>
      <c r="L80" s="103">
        <v>2.8433139199999999</v>
      </c>
      <c r="M80" s="103">
        <v>0.68816752000000003</v>
      </c>
      <c r="N80" s="103">
        <v>0.88571363999999997</v>
      </c>
    </row>
    <row r="81" spans="1:14" x14ac:dyDescent="0.35">
      <c r="A81" s="102" t="s">
        <v>250</v>
      </c>
      <c r="B81" s="103">
        <v>1.90975E-2</v>
      </c>
      <c r="C81" s="103">
        <v>3.7527999999999997E-4</v>
      </c>
      <c r="D81" s="103">
        <v>1.006376E-2</v>
      </c>
      <c r="E81" s="182"/>
      <c r="F81" s="103" t="s">
        <v>149</v>
      </c>
      <c r="G81" s="103">
        <v>5.8499999999999999E-5</v>
      </c>
      <c r="H81" s="103">
        <v>3.4000000000000002E-4</v>
      </c>
      <c r="I81" s="103">
        <v>9.7400000000000004E-4</v>
      </c>
      <c r="J81" s="131"/>
      <c r="K81" s="103" t="s">
        <v>116</v>
      </c>
      <c r="L81" s="103">
        <v>1.59797155</v>
      </c>
      <c r="M81" s="103">
        <v>0.12059349000000001</v>
      </c>
      <c r="N81" s="103">
        <v>0.87625149999999996</v>
      </c>
    </row>
    <row r="82" spans="1:14" x14ac:dyDescent="0.35">
      <c r="A82" s="102" t="s">
        <v>35</v>
      </c>
      <c r="B82" s="103">
        <v>0.19715703000000001</v>
      </c>
      <c r="C82" s="103">
        <v>6.3976270000000002E-2</v>
      </c>
      <c r="D82" s="103">
        <v>9.1793700000000009E-3</v>
      </c>
      <c r="E82" s="182"/>
      <c r="F82" s="103" t="s">
        <v>117</v>
      </c>
      <c r="G82" s="103">
        <v>0</v>
      </c>
      <c r="H82" s="103">
        <v>0</v>
      </c>
      <c r="I82" s="103">
        <v>9.6710000000000003E-4</v>
      </c>
      <c r="J82" s="131"/>
      <c r="K82" s="103" t="s">
        <v>27</v>
      </c>
      <c r="L82" s="103">
        <v>0.76580687000000003</v>
      </c>
      <c r="M82" s="103">
        <v>0.95793671999999996</v>
      </c>
      <c r="N82" s="103">
        <v>0.83910682999999997</v>
      </c>
    </row>
    <row r="83" spans="1:14" x14ac:dyDescent="0.35">
      <c r="A83" s="102" t="s">
        <v>117</v>
      </c>
      <c r="B83" s="103">
        <v>4.8080199999999997E-2</v>
      </c>
      <c r="C83" s="103">
        <v>4.3520830000000003E-2</v>
      </c>
      <c r="D83" s="103">
        <v>9.0774900000000006E-3</v>
      </c>
      <c r="E83" s="182"/>
      <c r="F83" s="103" t="s">
        <v>238</v>
      </c>
      <c r="G83" s="103">
        <v>6.855E-3</v>
      </c>
      <c r="H83" s="103">
        <v>2.5799999999999998E-4</v>
      </c>
      <c r="I83" s="103">
        <v>9.6699999999999998E-4</v>
      </c>
      <c r="J83" s="131"/>
      <c r="K83" s="103" t="s">
        <v>36</v>
      </c>
      <c r="L83" s="103">
        <v>1.00158006</v>
      </c>
      <c r="M83" s="103">
        <v>0.68138635000000003</v>
      </c>
      <c r="N83" s="103">
        <v>0.82276411999999999</v>
      </c>
    </row>
    <row r="84" spans="1:14" x14ac:dyDescent="0.35">
      <c r="A84" s="102" t="s">
        <v>253</v>
      </c>
      <c r="B84" s="103">
        <v>6.8588009999999991E-2</v>
      </c>
      <c r="C84" s="103">
        <v>3.5803300000000003E-2</v>
      </c>
      <c r="D84" s="103">
        <v>8.4035200000000011E-3</v>
      </c>
      <c r="E84" s="182"/>
      <c r="F84" s="103" t="s">
        <v>30</v>
      </c>
      <c r="G84" s="103">
        <v>1.9799999999999999E-4</v>
      </c>
      <c r="H84" s="103">
        <v>1.18E-4</v>
      </c>
      <c r="I84" s="103">
        <v>9.3298000000000003E-4</v>
      </c>
      <c r="J84" s="131"/>
      <c r="K84" s="103" t="s">
        <v>50</v>
      </c>
      <c r="L84" s="103">
        <v>1.38505324</v>
      </c>
      <c r="M84" s="103">
        <v>0.10393911</v>
      </c>
      <c r="N84" s="103">
        <v>0.81191521</v>
      </c>
    </row>
    <row r="85" spans="1:14" x14ac:dyDescent="0.35">
      <c r="A85" s="102" t="s">
        <v>24</v>
      </c>
      <c r="B85" s="103">
        <v>0</v>
      </c>
      <c r="C85" s="103">
        <v>0</v>
      </c>
      <c r="D85" s="103">
        <v>7.2207799999999996E-3</v>
      </c>
      <c r="E85" s="182"/>
      <c r="F85" s="103" t="s">
        <v>48</v>
      </c>
      <c r="G85" s="103">
        <v>0</v>
      </c>
      <c r="H85" s="103">
        <v>1.5800000000000002E-2</v>
      </c>
      <c r="I85" s="103">
        <v>8.9999999999999998E-4</v>
      </c>
      <c r="J85" s="131"/>
      <c r="K85" s="103" t="s">
        <v>257</v>
      </c>
      <c r="L85" s="103">
        <v>1.1981608400000001</v>
      </c>
      <c r="M85" s="103">
        <v>0.20129053</v>
      </c>
      <c r="N85" s="103">
        <v>0.80980211999999996</v>
      </c>
    </row>
    <row r="86" spans="1:14" x14ac:dyDescent="0.35">
      <c r="A86" s="102" t="s">
        <v>239</v>
      </c>
      <c r="B86" s="103">
        <v>3.164202E-2</v>
      </c>
      <c r="C86" s="103">
        <v>3.1082950000000002E-2</v>
      </c>
      <c r="D86" s="103">
        <v>6.9227999999999998E-3</v>
      </c>
      <c r="E86" s="182"/>
      <c r="F86" s="103" t="s">
        <v>150</v>
      </c>
      <c r="G86" s="103">
        <v>0</v>
      </c>
      <c r="H86" s="103">
        <v>0</v>
      </c>
      <c r="I86" s="103">
        <v>8.8000000000000003E-4</v>
      </c>
      <c r="J86" s="131"/>
      <c r="K86" s="103" t="s">
        <v>32</v>
      </c>
      <c r="L86" s="103">
        <v>4.755873E-2</v>
      </c>
      <c r="M86" s="103">
        <v>0.55770452000000004</v>
      </c>
      <c r="N86" s="103">
        <v>0.78490630000000006</v>
      </c>
    </row>
    <row r="87" spans="1:14" x14ac:dyDescent="0.35">
      <c r="A87" s="102" t="s">
        <v>104</v>
      </c>
      <c r="B87" s="103">
        <v>49.975317830000002</v>
      </c>
      <c r="C87" s="103">
        <v>1.7595650000000001E-2</v>
      </c>
      <c r="D87" s="103">
        <v>6.6360000000000004E-3</v>
      </c>
      <c r="E87" s="182"/>
      <c r="F87" s="103" t="s">
        <v>147</v>
      </c>
      <c r="G87" s="103">
        <v>2.3050000000000001E-2</v>
      </c>
      <c r="H87" s="103">
        <v>6.6E-4</v>
      </c>
      <c r="I87" s="103">
        <v>7.9199999999999995E-4</v>
      </c>
      <c r="J87" s="131"/>
      <c r="K87" s="103" t="s">
        <v>211</v>
      </c>
      <c r="L87" s="103">
        <v>0.34851255999999997</v>
      </c>
      <c r="M87" s="103">
        <v>0.11600147</v>
      </c>
      <c r="N87" s="103">
        <v>0.76446992000000002</v>
      </c>
    </row>
    <row r="88" spans="1:14" x14ac:dyDescent="0.35">
      <c r="A88" s="102" t="s">
        <v>79</v>
      </c>
      <c r="B88" s="103">
        <v>0</v>
      </c>
      <c r="C88" s="103">
        <v>0.33663084999999998</v>
      </c>
      <c r="D88" s="103">
        <v>6.1511400000000003E-3</v>
      </c>
      <c r="E88" s="182"/>
      <c r="F88" s="103" t="s">
        <v>67</v>
      </c>
      <c r="G88" s="103">
        <v>9.3535999999999999E-4</v>
      </c>
      <c r="H88" s="103">
        <v>2.0000000000000001E-4</v>
      </c>
      <c r="I88" s="103">
        <v>7.5000000000000002E-4</v>
      </c>
      <c r="J88" s="131"/>
      <c r="K88" s="103" t="s">
        <v>213</v>
      </c>
      <c r="L88" s="103">
        <v>1.2927934399999998</v>
      </c>
      <c r="M88" s="103">
        <v>0.61901040000000007</v>
      </c>
      <c r="N88" s="103">
        <v>0.73229801000000005</v>
      </c>
    </row>
    <row r="89" spans="1:14" x14ac:dyDescent="0.35">
      <c r="A89" s="102" t="s">
        <v>116</v>
      </c>
      <c r="B89" s="103">
        <v>8.0000000000000007E-5</v>
      </c>
      <c r="C89" s="103">
        <v>3.8588200000000002E-3</v>
      </c>
      <c r="D89" s="103">
        <v>4.7876799999999999E-3</v>
      </c>
      <c r="E89" s="182"/>
      <c r="F89" s="103" t="s">
        <v>4</v>
      </c>
      <c r="G89" s="103">
        <v>0</v>
      </c>
      <c r="H89" s="103">
        <v>0</v>
      </c>
      <c r="I89" s="103">
        <v>7.3514999999999995E-4</v>
      </c>
      <c r="J89" s="131"/>
      <c r="K89" s="103" t="s">
        <v>224</v>
      </c>
      <c r="L89" s="103">
        <v>1.40851159</v>
      </c>
      <c r="M89" s="103">
        <v>0.2039</v>
      </c>
      <c r="N89" s="103">
        <v>0.65411909000000001</v>
      </c>
    </row>
    <row r="90" spans="1:14" x14ac:dyDescent="0.35">
      <c r="A90" s="102" t="s">
        <v>37</v>
      </c>
      <c r="B90" s="103">
        <v>0.61145786999999996</v>
      </c>
      <c r="C90" s="103">
        <v>5.8106668399999997</v>
      </c>
      <c r="D90" s="103">
        <v>4.5442E-3</v>
      </c>
      <c r="E90" s="182"/>
      <c r="F90" s="103" t="s">
        <v>232</v>
      </c>
      <c r="G90" s="103">
        <v>2.81E-3</v>
      </c>
      <c r="H90" s="103">
        <v>1.74E-3</v>
      </c>
      <c r="I90" s="103">
        <v>5.8E-4</v>
      </c>
      <c r="J90" s="131"/>
      <c r="K90" s="103" t="s">
        <v>75</v>
      </c>
      <c r="L90" s="103">
        <v>6.3320754099999998</v>
      </c>
      <c r="M90" s="103">
        <v>1.08074878</v>
      </c>
      <c r="N90" s="103">
        <v>0.64351787000000005</v>
      </c>
    </row>
    <row r="91" spans="1:14" x14ac:dyDescent="0.35">
      <c r="A91" s="102" t="s">
        <v>93</v>
      </c>
      <c r="B91" s="103">
        <v>0</v>
      </c>
      <c r="C91" s="103">
        <v>1.0870000000000001E-3</v>
      </c>
      <c r="D91" s="103">
        <v>2.6755300000000002E-3</v>
      </c>
      <c r="E91" s="182"/>
      <c r="F91" s="103" t="s">
        <v>236</v>
      </c>
      <c r="G91" s="103">
        <v>2.044E-2</v>
      </c>
      <c r="H91" s="103">
        <v>1.8013000000000001E-2</v>
      </c>
      <c r="I91" s="103">
        <v>5.6999999999999998E-4</v>
      </c>
      <c r="J91" s="131"/>
      <c r="K91" s="103" t="s">
        <v>135</v>
      </c>
      <c r="L91" s="103">
        <v>0.13537394</v>
      </c>
      <c r="M91" s="103">
        <v>8.6636804600000001</v>
      </c>
      <c r="N91" s="103">
        <v>0.63419206000000006</v>
      </c>
    </row>
    <row r="92" spans="1:14" x14ac:dyDescent="0.35">
      <c r="A92" s="102" t="s">
        <v>252</v>
      </c>
      <c r="B92" s="103">
        <v>3.3174000000000003E-3</v>
      </c>
      <c r="C92" s="103">
        <v>6.178239E-2</v>
      </c>
      <c r="D92" s="103">
        <v>2.643E-3</v>
      </c>
      <c r="E92" s="182"/>
      <c r="F92" s="103" t="s">
        <v>143</v>
      </c>
      <c r="G92" s="103">
        <v>1.4585000000000001E-2</v>
      </c>
      <c r="H92" s="103">
        <v>3.6749999999999999E-3</v>
      </c>
      <c r="I92" s="103">
        <v>5.5000000000000003E-4</v>
      </c>
      <c r="J92" s="131"/>
      <c r="K92" s="103" t="s">
        <v>207</v>
      </c>
      <c r="L92" s="103">
        <v>0.77183745999999998</v>
      </c>
      <c r="M92" s="103">
        <v>0.71110362000000005</v>
      </c>
      <c r="N92" s="103">
        <v>0.62050169999999993</v>
      </c>
    </row>
    <row r="93" spans="1:14" x14ac:dyDescent="0.35">
      <c r="A93" s="102" t="s">
        <v>114</v>
      </c>
      <c r="B93" s="103">
        <v>0.62027235000000003</v>
      </c>
      <c r="C93" s="103">
        <v>1.3437280000000001E-2</v>
      </c>
      <c r="D93" s="103">
        <v>2.5200000000000001E-3</v>
      </c>
      <c r="E93" s="182"/>
      <c r="F93" s="103" t="s">
        <v>229</v>
      </c>
      <c r="G93" s="103">
        <v>8.6499999999999997E-3</v>
      </c>
      <c r="H93" s="103">
        <v>0</v>
      </c>
      <c r="I93" s="103">
        <v>5.4000000000000001E-4</v>
      </c>
      <c r="J93" s="131"/>
      <c r="K93" s="103" t="s">
        <v>187</v>
      </c>
      <c r="L93" s="103">
        <v>2.0425519999999999E-2</v>
      </c>
      <c r="M93" s="103">
        <v>5.35726E-3</v>
      </c>
      <c r="N93" s="103">
        <v>0.59502670999999996</v>
      </c>
    </row>
    <row r="94" spans="1:14" x14ac:dyDescent="0.35">
      <c r="A94" s="102" t="s">
        <v>213</v>
      </c>
      <c r="B94" s="103">
        <v>0</v>
      </c>
      <c r="C94" s="103">
        <v>1.1249200000000002E-3</v>
      </c>
      <c r="D94" s="103">
        <v>2.1031799999999996E-3</v>
      </c>
      <c r="E94" s="182"/>
      <c r="F94" s="103" t="s">
        <v>160</v>
      </c>
      <c r="G94" s="103">
        <v>7.595700000000001E-4</v>
      </c>
      <c r="H94" s="103">
        <v>6.8379999999999996E-2</v>
      </c>
      <c r="I94" s="103">
        <v>5.0000000000000001E-4</v>
      </c>
      <c r="J94" s="131"/>
      <c r="K94" s="103" t="s">
        <v>199</v>
      </c>
      <c r="L94" s="103">
        <v>0.19175431000000001</v>
      </c>
      <c r="M94" s="103">
        <v>13.420499099999999</v>
      </c>
      <c r="N94" s="103">
        <v>0.55143229000000005</v>
      </c>
    </row>
    <row r="95" spans="1:14" x14ac:dyDescent="0.35">
      <c r="A95" s="102" t="s">
        <v>197</v>
      </c>
      <c r="B95" s="103">
        <v>2.5984800000000002E-3</v>
      </c>
      <c r="C95" s="103">
        <v>2.9359679999999999E-2</v>
      </c>
      <c r="D95" s="103">
        <v>2.0853899999999999E-3</v>
      </c>
      <c r="E95" s="182"/>
      <c r="F95" s="103" t="s">
        <v>5</v>
      </c>
      <c r="G95" s="103">
        <v>9.9999999999999995E-7</v>
      </c>
      <c r="H95" s="103">
        <v>0</v>
      </c>
      <c r="I95" s="103">
        <v>4.9600000000000002E-4</v>
      </c>
      <c r="J95" s="131"/>
      <c r="K95" s="103" t="s">
        <v>204</v>
      </c>
      <c r="L95" s="103">
        <v>0.21234614999999998</v>
      </c>
      <c r="M95" s="103">
        <v>0.18235310000000002</v>
      </c>
      <c r="N95" s="103">
        <v>0.53253737000000001</v>
      </c>
    </row>
    <row r="96" spans="1:14" x14ac:dyDescent="0.35">
      <c r="A96" s="102" t="s">
        <v>237</v>
      </c>
      <c r="B96" s="103">
        <v>7.1166300000000005E-3</v>
      </c>
      <c r="C96" s="103">
        <v>1.775935E-2</v>
      </c>
      <c r="D96" s="103">
        <v>1.8066E-3</v>
      </c>
      <c r="E96" s="182"/>
      <c r="F96" s="103" t="s">
        <v>237</v>
      </c>
      <c r="G96" s="103">
        <v>6.1390000000000004E-3</v>
      </c>
      <c r="H96" s="103">
        <v>1.0499999999999999E-3</v>
      </c>
      <c r="I96" s="103">
        <v>4.7600000000000002E-4</v>
      </c>
      <c r="J96" s="131"/>
      <c r="K96" s="103" t="s">
        <v>172</v>
      </c>
      <c r="L96" s="103">
        <v>0.83600936000000003</v>
      </c>
      <c r="M96" s="103">
        <v>0.31596986999999999</v>
      </c>
      <c r="N96" s="103">
        <v>0.50675902000000006</v>
      </c>
    </row>
    <row r="97" spans="1:14" x14ac:dyDescent="0.35">
      <c r="A97" s="102" t="s">
        <v>121</v>
      </c>
      <c r="B97" s="103">
        <v>5.0000000000000001E-4</v>
      </c>
      <c r="C97" s="103">
        <v>4.1410669999999997E-2</v>
      </c>
      <c r="D97" s="103">
        <v>1.6547999999999999E-3</v>
      </c>
      <c r="E97" s="182"/>
      <c r="F97" s="103" t="s">
        <v>28</v>
      </c>
      <c r="G97" s="103">
        <v>9.6599999999999995E-4</v>
      </c>
      <c r="H97" s="103">
        <v>0</v>
      </c>
      <c r="I97" s="103">
        <v>3.8999E-4</v>
      </c>
      <c r="J97" s="131"/>
      <c r="K97" s="103" t="s">
        <v>171</v>
      </c>
      <c r="L97" s="103">
        <v>0.80346013000000005</v>
      </c>
      <c r="M97" s="103">
        <v>0.24811714000000001</v>
      </c>
      <c r="N97" s="103">
        <v>0.49959639</v>
      </c>
    </row>
    <row r="98" spans="1:14" x14ac:dyDescent="0.35">
      <c r="A98" s="102" t="s">
        <v>84</v>
      </c>
      <c r="B98" s="103">
        <v>2.9632199999999999E-3</v>
      </c>
      <c r="C98" s="103">
        <v>0</v>
      </c>
      <c r="D98" s="103">
        <v>1.3179700000000001E-3</v>
      </c>
      <c r="E98" s="182"/>
      <c r="F98" s="103" t="s">
        <v>32</v>
      </c>
      <c r="G98" s="103">
        <v>2.5999999999999998E-4</v>
      </c>
      <c r="H98" s="103">
        <v>4.6115600000000007E-3</v>
      </c>
      <c r="I98" s="103">
        <v>3.6495000000000001E-4</v>
      </c>
      <c r="J98" s="131"/>
      <c r="K98" s="103" t="s">
        <v>241</v>
      </c>
      <c r="L98" s="103">
        <v>0.59014197999999995</v>
      </c>
      <c r="M98" s="103">
        <v>0.64794708000000001</v>
      </c>
      <c r="N98" s="103">
        <v>0.49848181000000003</v>
      </c>
    </row>
    <row r="99" spans="1:14" x14ac:dyDescent="0.35">
      <c r="A99" s="102" t="s">
        <v>135</v>
      </c>
      <c r="B99" s="103">
        <v>9.6266700000000004E-3</v>
      </c>
      <c r="C99" s="103">
        <v>0.13331242999999998</v>
      </c>
      <c r="D99" s="103">
        <v>1.0176E-3</v>
      </c>
      <c r="E99" s="182"/>
      <c r="F99" s="103" t="s">
        <v>47</v>
      </c>
      <c r="G99" s="103">
        <v>3.8649999999999998E-5</v>
      </c>
      <c r="H99" s="103">
        <v>5.9100000000000005E-4</v>
      </c>
      <c r="I99" s="103">
        <v>3.1E-4</v>
      </c>
      <c r="J99" s="131"/>
      <c r="K99" s="103" t="s">
        <v>89</v>
      </c>
      <c r="L99" s="103">
        <v>8.4145529999999996E-2</v>
      </c>
      <c r="M99" s="103">
        <v>0.29419730999999999</v>
      </c>
      <c r="N99" s="103">
        <v>0.49575000000000002</v>
      </c>
    </row>
    <row r="100" spans="1:14" x14ac:dyDescent="0.35">
      <c r="A100" s="102" t="s">
        <v>91</v>
      </c>
      <c r="B100" s="103">
        <v>1.0500000000000001E-2</v>
      </c>
      <c r="C100" s="103">
        <v>1.0531280000000001E-2</v>
      </c>
      <c r="D100" s="103">
        <v>1E-3</v>
      </c>
      <c r="E100" s="182"/>
      <c r="F100" s="103" t="s">
        <v>125</v>
      </c>
      <c r="G100" s="103">
        <v>2.9801000000000001E-2</v>
      </c>
      <c r="H100" s="103">
        <v>6.1609999999999998E-3</v>
      </c>
      <c r="I100" s="103">
        <v>2.9999999999999997E-4</v>
      </c>
      <c r="J100" s="131"/>
      <c r="K100" s="103" t="s">
        <v>107</v>
      </c>
      <c r="L100" s="103">
        <v>1.12443972</v>
      </c>
      <c r="M100" s="103">
        <v>0.49354923000000001</v>
      </c>
      <c r="N100" s="103">
        <v>0.46984948999999998</v>
      </c>
    </row>
    <row r="101" spans="1:14" x14ac:dyDescent="0.35">
      <c r="A101" s="102" t="s">
        <v>98</v>
      </c>
      <c r="B101" s="103">
        <v>0</v>
      </c>
      <c r="C101" s="103">
        <v>1.00644445</v>
      </c>
      <c r="D101" s="103">
        <v>8.5349999999999998E-4</v>
      </c>
      <c r="E101" s="182"/>
      <c r="F101" s="103" t="s">
        <v>148</v>
      </c>
      <c r="G101" s="103">
        <v>3.5999999999999999E-3</v>
      </c>
      <c r="H101" s="103">
        <v>0</v>
      </c>
      <c r="I101" s="103">
        <v>2.92E-4</v>
      </c>
      <c r="J101" s="131"/>
      <c r="K101" s="103" t="s">
        <v>222</v>
      </c>
      <c r="L101" s="103">
        <v>0.11242619000000001</v>
      </c>
      <c r="M101" s="103">
        <v>0.42494651999999999</v>
      </c>
      <c r="N101" s="103">
        <v>0.46663855999999998</v>
      </c>
    </row>
    <row r="102" spans="1:14" x14ac:dyDescent="0.35">
      <c r="A102" s="102" t="s">
        <v>234</v>
      </c>
      <c r="B102" s="103">
        <v>0</v>
      </c>
      <c r="C102" s="103">
        <v>0</v>
      </c>
      <c r="D102" s="103">
        <v>6.2891999999999993E-4</v>
      </c>
      <c r="E102" s="182"/>
      <c r="F102" s="103" t="s">
        <v>3</v>
      </c>
      <c r="G102" s="103">
        <v>7.8228000000000006E-2</v>
      </c>
      <c r="H102" s="103">
        <v>2.0000000000000001E-4</v>
      </c>
      <c r="I102" s="103">
        <v>2.7E-4</v>
      </c>
      <c r="J102" s="131"/>
      <c r="K102" s="103" t="s">
        <v>158</v>
      </c>
      <c r="L102" s="103">
        <v>0</v>
      </c>
      <c r="M102" s="103">
        <v>0</v>
      </c>
      <c r="N102" s="103">
        <v>0.44916</v>
      </c>
    </row>
    <row r="103" spans="1:14" x14ac:dyDescent="0.35">
      <c r="A103" s="102" t="s">
        <v>23</v>
      </c>
      <c r="B103" s="103">
        <v>0</v>
      </c>
      <c r="C103" s="103">
        <v>0</v>
      </c>
      <c r="D103" s="103">
        <v>5.7032000000000003E-4</v>
      </c>
      <c r="E103" s="182"/>
      <c r="F103" s="103" t="s">
        <v>20</v>
      </c>
      <c r="G103" s="103">
        <v>2.9E-4</v>
      </c>
      <c r="H103" s="103">
        <v>0</v>
      </c>
      <c r="I103" s="103">
        <v>2.6600000000000001E-4</v>
      </c>
      <c r="J103" s="131"/>
      <c r="K103" s="103" t="s">
        <v>99</v>
      </c>
      <c r="L103" s="103">
        <v>0.14602551999999999</v>
      </c>
      <c r="M103" s="103">
        <v>0.20819846</v>
      </c>
      <c r="N103" s="103">
        <v>0.44808571000000003</v>
      </c>
    </row>
    <row r="104" spans="1:14" x14ac:dyDescent="0.35">
      <c r="A104" s="102" t="s">
        <v>174</v>
      </c>
      <c r="B104" s="103">
        <v>1.80017E-3</v>
      </c>
      <c r="C104" s="103">
        <v>4.1365899999999999E-3</v>
      </c>
      <c r="D104" s="103">
        <v>4.3281E-4</v>
      </c>
      <c r="E104" s="182"/>
      <c r="F104" s="103" t="s">
        <v>25</v>
      </c>
      <c r="G104" s="103">
        <v>4.1999999999999998E-5</v>
      </c>
      <c r="H104" s="103">
        <v>0</v>
      </c>
      <c r="I104" s="103">
        <v>2.0000000000000001E-4</v>
      </c>
      <c r="J104" s="131"/>
      <c r="K104" s="103" t="s">
        <v>117</v>
      </c>
      <c r="L104" s="103">
        <v>1.3301724799999999</v>
      </c>
      <c r="M104" s="103">
        <v>0.70375957</v>
      </c>
      <c r="N104" s="103">
        <v>0.44500837999999998</v>
      </c>
    </row>
    <row r="105" spans="1:14" x14ac:dyDescent="0.35">
      <c r="A105" s="102" t="s">
        <v>120</v>
      </c>
      <c r="B105" s="103">
        <v>2.5230600000000001E-3</v>
      </c>
      <c r="C105" s="103">
        <v>2.7940600000000001E-3</v>
      </c>
      <c r="D105" s="103">
        <v>4.0338E-4</v>
      </c>
      <c r="E105" s="182"/>
      <c r="F105" s="103" t="s">
        <v>31</v>
      </c>
      <c r="G105" s="103">
        <v>1.209E-3</v>
      </c>
      <c r="H105" s="103">
        <v>0</v>
      </c>
      <c r="I105" s="103">
        <v>1.8699E-4</v>
      </c>
      <c r="J105" s="131"/>
      <c r="K105" s="103" t="s">
        <v>184</v>
      </c>
      <c r="L105" s="103">
        <v>1.1649329999999999E-2</v>
      </c>
      <c r="M105" s="103">
        <v>0.91151939000000004</v>
      </c>
      <c r="N105" s="103">
        <v>0.42175440000000003</v>
      </c>
    </row>
    <row r="106" spans="1:14" x14ac:dyDescent="0.35">
      <c r="A106" s="102" t="s">
        <v>149</v>
      </c>
      <c r="B106" s="103">
        <v>0</v>
      </c>
      <c r="C106" s="103">
        <v>0</v>
      </c>
      <c r="D106" s="103">
        <v>2.6531999999999999E-4</v>
      </c>
      <c r="E106" s="182"/>
      <c r="F106" s="103" t="s">
        <v>33</v>
      </c>
      <c r="G106" s="103">
        <v>9.1100000000000003E-4</v>
      </c>
      <c r="H106" s="103">
        <v>1.1100000000000001E-3</v>
      </c>
      <c r="I106" s="103">
        <v>1.63E-4</v>
      </c>
      <c r="J106" s="131"/>
      <c r="K106" s="103" t="s">
        <v>250</v>
      </c>
      <c r="L106" s="103">
        <v>0.33860515000000002</v>
      </c>
      <c r="M106" s="103">
        <v>0.50537471</v>
      </c>
      <c r="N106" s="103">
        <v>0.41996872999999996</v>
      </c>
    </row>
    <row r="107" spans="1:14" x14ac:dyDescent="0.35">
      <c r="A107" s="102" t="s">
        <v>119</v>
      </c>
      <c r="B107" s="103">
        <v>0</v>
      </c>
      <c r="C107" s="103">
        <v>0</v>
      </c>
      <c r="D107" s="103">
        <v>2.0955000000000002E-4</v>
      </c>
      <c r="E107" s="182"/>
      <c r="F107" s="103" t="s">
        <v>61</v>
      </c>
      <c r="G107" s="103">
        <v>0</v>
      </c>
      <c r="H107" s="103">
        <v>6.1349999999999998E-3</v>
      </c>
      <c r="I107" s="103">
        <v>1.35E-4</v>
      </c>
      <c r="J107" s="131"/>
      <c r="K107" s="103" t="s">
        <v>60</v>
      </c>
      <c r="L107" s="103">
        <v>0.58569247999999996</v>
      </c>
      <c r="M107" s="103">
        <v>0.48814000000000002</v>
      </c>
      <c r="N107" s="103">
        <v>0.41992000000000002</v>
      </c>
    </row>
    <row r="108" spans="1:14" x14ac:dyDescent="0.35">
      <c r="A108" s="102" t="s">
        <v>48</v>
      </c>
      <c r="B108" s="103">
        <v>0</v>
      </c>
      <c r="C108" s="103">
        <v>3.8400000000000001E-4</v>
      </c>
      <c r="D108" s="103">
        <v>1.4999999999999999E-4</v>
      </c>
      <c r="E108" s="182"/>
      <c r="F108" s="103" t="s">
        <v>204</v>
      </c>
      <c r="G108" s="103">
        <v>2.7060000000000001E-2</v>
      </c>
      <c r="H108" s="103">
        <v>0</v>
      </c>
      <c r="I108" s="103">
        <v>1.2E-4</v>
      </c>
      <c r="J108" s="131"/>
      <c r="K108" s="103" t="s">
        <v>3</v>
      </c>
      <c r="L108" s="103">
        <v>0.33962599999999998</v>
      </c>
      <c r="M108" s="103">
        <v>0.68749142000000008</v>
      </c>
      <c r="N108" s="103">
        <v>0.41331965000000004</v>
      </c>
    </row>
    <row r="109" spans="1:14" x14ac:dyDescent="0.35">
      <c r="A109" s="102" t="s">
        <v>6</v>
      </c>
      <c r="B109" s="103">
        <v>0</v>
      </c>
      <c r="C109" s="103">
        <v>3.0028849999999999E-2</v>
      </c>
      <c r="D109" s="103">
        <v>0</v>
      </c>
      <c r="E109" s="182"/>
      <c r="F109" s="103" t="s">
        <v>76</v>
      </c>
      <c r="G109" s="103">
        <v>0</v>
      </c>
      <c r="H109" s="103">
        <v>5.0000000000000002E-5</v>
      </c>
      <c r="I109" s="103">
        <v>1E-4</v>
      </c>
      <c r="J109" s="131"/>
      <c r="K109" s="103" t="s">
        <v>103</v>
      </c>
      <c r="L109" s="103">
        <v>0.31959862</v>
      </c>
      <c r="M109" s="103">
        <v>0.32744988000000003</v>
      </c>
      <c r="N109" s="103">
        <v>0.41021346999999997</v>
      </c>
    </row>
    <row r="110" spans="1:14" x14ac:dyDescent="0.35">
      <c r="A110" s="102" t="s">
        <v>7</v>
      </c>
      <c r="B110" s="103">
        <v>0</v>
      </c>
      <c r="C110" s="103">
        <v>1.9499599999999999E-3</v>
      </c>
      <c r="D110" s="103">
        <v>0</v>
      </c>
      <c r="E110" s="182"/>
      <c r="F110" s="103" t="s">
        <v>146</v>
      </c>
      <c r="G110" s="103">
        <v>3.1602999999999997E-4</v>
      </c>
      <c r="H110" s="103">
        <v>0</v>
      </c>
      <c r="I110" s="103">
        <v>1E-4</v>
      </c>
      <c r="J110" s="131"/>
      <c r="K110" s="103" t="s">
        <v>97</v>
      </c>
      <c r="L110" s="103">
        <v>0.16029894</v>
      </c>
      <c r="M110" s="103">
        <v>0.57724195999999994</v>
      </c>
      <c r="N110" s="103">
        <v>0.38935862999999998</v>
      </c>
    </row>
    <row r="111" spans="1:14" x14ac:dyDescent="0.35">
      <c r="A111" s="102" t="s">
        <v>21</v>
      </c>
      <c r="B111" s="103">
        <v>0</v>
      </c>
      <c r="C111" s="103">
        <v>5.3281700000000001E-3</v>
      </c>
      <c r="D111" s="103">
        <v>0</v>
      </c>
      <c r="E111" s="182"/>
      <c r="F111" s="103" t="s">
        <v>154</v>
      </c>
      <c r="G111" s="103">
        <v>0</v>
      </c>
      <c r="H111" s="103">
        <v>0</v>
      </c>
      <c r="I111" s="103">
        <v>1E-4</v>
      </c>
      <c r="J111" s="131"/>
      <c r="K111" s="103" t="s">
        <v>109</v>
      </c>
      <c r="L111" s="103">
        <v>43.36906999</v>
      </c>
      <c r="M111" s="103">
        <v>19.356313780000001</v>
      </c>
      <c r="N111" s="103">
        <v>0.38832730999999998</v>
      </c>
    </row>
    <row r="112" spans="1:14" x14ac:dyDescent="0.35">
      <c r="A112" s="102" t="s">
        <v>26</v>
      </c>
      <c r="B112" s="103">
        <v>0.27825341999999997</v>
      </c>
      <c r="C112" s="103">
        <v>0</v>
      </c>
      <c r="D112" s="103">
        <v>0</v>
      </c>
      <c r="E112" s="182"/>
      <c r="F112" s="103" t="s">
        <v>166</v>
      </c>
      <c r="G112" s="103">
        <v>0</v>
      </c>
      <c r="H112" s="103">
        <v>0</v>
      </c>
      <c r="I112" s="103">
        <v>1E-4</v>
      </c>
      <c r="J112" s="131"/>
      <c r="K112" s="103" t="s">
        <v>210</v>
      </c>
      <c r="L112" s="103">
        <v>0.6702165699999999</v>
      </c>
      <c r="M112" s="103">
        <v>0.83029231999999997</v>
      </c>
      <c r="N112" s="103">
        <v>0.37995696999999995</v>
      </c>
    </row>
    <row r="113" spans="1:14" x14ac:dyDescent="0.35">
      <c r="A113" s="102" t="s">
        <v>28</v>
      </c>
      <c r="B113" s="103">
        <v>8.6400000000000001E-3</v>
      </c>
      <c r="C113" s="103">
        <v>2.7444139999999999E-2</v>
      </c>
      <c r="D113" s="103">
        <v>0</v>
      </c>
      <c r="E113" s="182"/>
      <c r="F113" s="103" t="s">
        <v>253</v>
      </c>
      <c r="G113" s="103">
        <v>6.3199999999999997E-4</v>
      </c>
      <c r="H113" s="103">
        <v>4.6000000000000001E-4</v>
      </c>
      <c r="I113" s="103">
        <v>9.0000000000000006E-5</v>
      </c>
      <c r="J113" s="131"/>
      <c r="K113" s="103" t="s">
        <v>186</v>
      </c>
      <c r="L113" s="103">
        <v>1.0391309999999999E-2</v>
      </c>
      <c r="M113" s="103">
        <v>6.3580045999999992</v>
      </c>
      <c r="N113" s="103">
        <v>0.33614467999999997</v>
      </c>
    </row>
    <row r="114" spans="1:14" x14ac:dyDescent="0.35">
      <c r="A114" s="102" t="s">
        <v>30</v>
      </c>
      <c r="B114" s="103">
        <v>0</v>
      </c>
      <c r="C114" s="103">
        <v>2.918428E-2</v>
      </c>
      <c r="D114" s="103">
        <v>0</v>
      </c>
      <c r="E114" s="182"/>
      <c r="F114" s="103" t="s">
        <v>138</v>
      </c>
      <c r="G114" s="103">
        <v>1.95E-4</v>
      </c>
      <c r="H114" s="103">
        <v>0</v>
      </c>
      <c r="I114" s="103">
        <v>8.7000000000000001E-5</v>
      </c>
      <c r="J114" s="131"/>
      <c r="K114" s="103" t="s">
        <v>253</v>
      </c>
      <c r="L114" s="103">
        <v>0.11832959</v>
      </c>
      <c r="M114" s="103">
        <v>0.27777723999999998</v>
      </c>
      <c r="N114" s="103">
        <v>0.32998340999999998</v>
      </c>
    </row>
    <row r="115" spans="1:14" x14ac:dyDescent="0.35">
      <c r="A115" s="102" t="s">
        <v>42</v>
      </c>
      <c r="B115" s="103">
        <v>0</v>
      </c>
      <c r="C115" s="103">
        <v>0</v>
      </c>
      <c r="D115" s="103">
        <v>0</v>
      </c>
      <c r="E115" s="182"/>
      <c r="F115" s="103" t="s">
        <v>98</v>
      </c>
      <c r="G115" s="103">
        <v>0</v>
      </c>
      <c r="H115" s="103">
        <v>2.05E-4</v>
      </c>
      <c r="I115" s="103">
        <v>7.4999999999999993E-5</v>
      </c>
      <c r="J115" s="131"/>
      <c r="K115" s="103" t="s">
        <v>206</v>
      </c>
      <c r="L115" s="103">
        <v>4.7431540000000001E-2</v>
      </c>
      <c r="M115" s="103">
        <v>2.5031939999999999E-2</v>
      </c>
      <c r="N115" s="103">
        <v>0.32584200000000002</v>
      </c>
    </row>
    <row r="116" spans="1:14" x14ac:dyDescent="0.35">
      <c r="A116" s="102" t="s">
        <v>43</v>
      </c>
      <c r="B116" s="103">
        <v>0</v>
      </c>
      <c r="C116" s="103">
        <v>3.9591299999999999E-3</v>
      </c>
      <c r="D116" s="103">
        <v>0</v>
      </c>
      <c r="E116" s="182"/>
      <c r="F116" s="103" t="s">
        <v>16</v>
      </c>
      <c r="G116" s="103">
        <v>0</v>
      </c>
      <c r="H116" s="103">
        <v>0</v>
      </c>
      <c r="I116" s="103">
        <v>6.7999999999999999E-5</v>
      </c>
      <c r="J116" s="131"/>
      <c r="K116" s="103" t="s">
        <v>134</v>
      </c>
      <c r="L116" s="103">
        <v>0.36448492999999998</v>
      </c>
      <c r="M116" s="103">
        <v>2.0981682400000001</v>
      </c>
      <c r="N116" s="103">
        <v>0.31244057000000003</v>
      </c>
    </row>
    <row r="117" spans="1:14" x14ac:dyDescent="0.35">
      <c r="A117" s="102" t="s">
        <v>44</v>
      </c>
      <c r="B117" s="103">
        <v>0</v>
      </c>
      <c r="C117" s="103">
        <v>1.008529E-2</v>
      </c>
      <c r="D117" s="103">
        <v>0</v>
      </c>
      <c r="E117" s="182"/>
      <c r="F117" s="103" t="s">
        <v>22</v>
      </c>
      <c r="G117" s="103">
        <v>8.1000000000000004E-5</v>
      </c>
      <c r="H117" s="103">
        <v>0</v>
      </c>
      <c r="I117" s="103">
        <v>6.6000000000000005E-5</v>
      </c>
      <c r="J117" s="131"/>
      <c r="K117" s="103" t="s">
        <v>142</v>
      </c>
      <c r="L117" s="103">
        <v>0.85104800000000003</v>
      </c>
      <c r="M117" s="103">
        <v>1.3969325800000001</v>
      </c>
      <c r="N117" s="103">
        <v>0.30596859000000004</v>
      </c>
    </row>
    <row r="118" spans="1:14" x14ac:dyDescent="0.35">
      <c r="A118" s="102" t="s">
        <v>45</v>
      </c>
      <c r="B118" s="103">
        <v>0</v>
      </c>
      <c r="C118" s="103">
        <v>0</v>
      </c>
      <c r="D118" s="103">
        <v>0</v>
      </c>
      <c r="E118" s="182"/>
      <c r="F118" s="103" t="s">
        <v>141</v>
      </c>
      <c r="G118" s="103">
        <v>6.0000000000000002E-6</v>
      </c>
      <c r="H118" s="103">
        <v>0</v>
      </c>
      <c r="I118" s="103">
        <v>6.0000000000000002E-5</v>
      </c>
      <c r="J118" s="131"/>
      <c r="K118" s="103" t="s">
        <v>202</v>
      </c>
      <c r="L118" s="103">
        <v>4.9550753099999998</v>
      </c>
      <c r="M118" s="103">
        <v>1.0892779299999999</v>
      </c>
      <c r="N118" s="103">
        <v>0.30151796999999997</v>
      </c>
    </row>
    <row r="119" spans="1:14" x14ac:dyDescent="0.35">
      <c r="A119" s="102" t="s">
        <v>67</v>
      </c>
      <c r="B119" s="103">
        <v>434.32471275</v>
      </c>
      <c r="C119" s="103">
        <v>658.47197777999997</v>
      </c>
      <c r="D119" s="103">
        <v>0</v>
      </c>
      <c r="E119" s="182"/>
      <c r="F119" s="103" t="s">
        <v>145</v>
      </c>
      <c r="G119" s="103">
        <v>1.4999999999999999E-4</v>
      </c>
      <c r="H119" s="103">
        <v>2.7300000000000002E-4</v>
      </c>
      <c r="I119" s="103">
        <v>5.8999999999999998E-5</v>
      </c>
      <c r="J119" s="131"/>
      <c r="K119" s="103" t="s">
        <v>164</v>
      </c>
      <c r="L119" s="103">
        <v>2.8400000000000002E-4</v>
      </c>
      <c r="M119" s="103">
        <v>1.7853569999999999E-2</v>
      </c>
      <c r="N119" s="103">
        <v>0.24839021999999999</v>
      </c>
    </row>
    <row r="120" spans="1:14" x14ac:dyDescent="0.35">
      <c r="A120" s="102" t="s">
        <v>82</v>
      </c>
      <c r="B120" s="103">
        <v>0</v>
      </c>
      <c r="C120" s="103">
        <v>2.3837600000000004E-3</v>
      </c>
      <c r="D120" s="103">
        <v>0</v>
      </c>
      <c r="E120" s="182"/>
      <c r="F120" s="103" t="s">
        <v>108</v>
      </c>
      <c r="G120" s="103">
        <v>1.212E-3</v>
      </c>
      <c r="H120" s="103">
        <v>0</v>
      </c>
      <c r="I120" s="103">
        <v>4.0000000000000003E-5</v>
      </c>
      <c r="J120" s="131"/>
      <c r="K120" s="103" t="s">
        <v>119</v>
      </c>
      <c r="L120" s="103">
        <v>0.28381541999999998</v>
      </c>
      <c r="M120" s="103">
        <v>0.87039723000000002</v>
      </c>
      <c r="N120" s="103">
        <v>0.24699224</v>
      </c>
    </row>
    <row r="121" spans="1:14" x14ac:dyDescent="0.35">
      <c r="A121" s="102" t="s">
        <v>92</v>
      </c>
      <c r="B121" s="103">
        <v>0</v>
      </c>
      <c r="C121" s="103">
        <v>0</v>
      </c>
      <c r="D121" s="103">
        <v>0</v>
      </c>
      <c r="E121" s="182"/>
      <c r="F121" s="103" t="s">
        <v>26</v>
      </c>
      <c r="G121" s="103">
        <v>0</v>
      </c>
      <c r="H121" s="103">
        <v>0</v>
      </c>
      <c r="I121" s="103">
        <v>3.1999999999999999E-5</v>
      </c>
      <c r="J121" s="131"/>
      <c r="K121" s="103" t="s">
        <v>170</v>
      </c>
      <c r="L121" s="103">
        <v>2.2668253799999998</v>
      </c>
      <c r="M121" s="103">
        <v>0.36106949999999999</v>
      </c>
      <c r="N121" s="103">
        <v>0.23804307999999999</v>
      </c>
    </row>
    <row r="122" spans="1:14" x14ac:dyDescent="0.35">
      <c r="A122" s="102" t="s">
        <v>96</v>
      </c>
      <c r="B122" s="103">
        <v>0</v>
      </c>
      <c r="C122" s="103">
        <v>3.7768000000000003E-4</v>
      </c>
      <c r="D122" s="103">
        <v>0</v>
      </c>
      <c r="E122" s="182"/>
      <c r="F122" s="103" t="s">
        <v>0</v>
      </c>
      <c r="G122" s="103">
        <v>1E-4</v>
      </c>
      <c r="H122" s="103">
        <v>4.5204430000000002</v>
      </c>
      <c r="I122" s="103">
        <v>0</v>
      </c>
      <c r="J122" s="131"/>
      <c r="K122" s="103" t="s">
        <v>25</v>
      </c>
      <c r="L122" s="103">
        <v>0.55436821999999997</v>
      </c>
      <c r="M122" s="103">
        <v>0.36636318000000001</v>
      </c>
      <c r="N122" s="103">
        <v>0.23348745000000001</v>
      </c>
    </row>
    <row r="123" spans="1:14" x14ac:dyDescent="0.35">
      <c r="A123" s="102" t="s">
        <v>99</v>
      </c>
      <c r="B123" s="103">
        <v>5.3612269999999997E-2</v>
      </c>
      <c r="C123" s="103">
        <v>0.42096498999999998</v>
      </c>
      <c r="D123" s="103">
        <v>0</v>
      </c>
      <c r="E123" s="182"/>
      <c r="F123" s="103" t="s">
        <v>1</v>
      </c>
      <c r="G123" s="103">
        <v>0</v>
      </c>
      <c r="H123" s="103">
        <v>1.1434299999999999</v>
      </c>
      <c r="I123" s="103">
        <v>0</v>
      </c>
      <c r="J123" s="131"/>
      <c r="K123" s="103" t="s">
        <v>194</v>
      </c>
      <c r="L123" s="103">
        <v>2.6248642100000001</v>
      </c>
      <c r="M123" s="103">
        <v>4.0248800000000001E-2</v>
      </c>
      <c r="N123" s="103">
        <v>0.22974635999999998</v>
      </c>
    </row>
    <row r="124" spans="1:14" x14ac:dyDescent="0.35">
      <c r="A124" s="102" t="s">
        <v>106</v>
      </c>
      <c r="B124" s="103">
        <v>0</v>
      </c>
      <c r="C124" s="103">
        <v>0</v>
      </c>
      <c r="D124" s="103">
        <v>0</v>
      </c>
      <c r="E124" s="182"/>
      <c r="F124" s="103" t="s">
        <v>7</v>
      </c>
      <c r="G124" s="103">
        <v>0</v>
      </c>
      <c r="H124" s="103">
        <v>8.4543199999999995E-3</v>
      </c>
      <c r="I124" s="103">
        <v>0</v>
      </c>
      <c r="J124" s="131"/>
      <c r="K124" s="103" t="s">
        <v>7</v>
      </c>
      <c r="L124" s="103">
        <v>8.9053590000000002E-2</v>
      </c>
      <c r="M124" s="103">
        <v>0.14583933999999998</v>
      </c>
      <c r="N124" s="103">
        <v>0.22096070000000001</v>
      </c>
    </row>
    <row r="125" spans="1:14" x14ac:dyDescent="0.35">
      <c r="A125" s="102" t="s">
        <v>107</v>
      </c>
      <c r="B125" s="103">
        <v>9.3900000000000006E-5</v>
      </c>
      <c r="C125" s="103">
        <v>0</v>
      </c>
      <c r="D125" s="103">
        <v>0</v>
      </c>
      <c r="E125" s="182"/>
      <c r="F125" s="103" t="s">
        <v>17</v>
      </c>
      <c r="G125" s="103">
        <v>9.9999999999999995E-7</v>
      </c>
      <c r="H125" s="103">
        <v>0</v>
      </c>
      <c r="I125" s="103">
        <v>0</v>
      </c>
      <c r="J125" s="131"/>
      <c r="K125" s="103" t="s">
        <v>122</v>
      </c>
      <c r="L125" s="103">
        <v>0.36529389000000001</v>
      </c>
      <c r="M125" s="103">
        <v>5.5852239999999997E-2</v>
      </c>
      <c r="N125" s="103">
        <v>0.19936264000000001</v>
      </c>
    </row>
    <row r="126" spans="1:14" x14ac:dyDescent="0.35">
      <c r="A126" s="102" t="s">
        <v>118</v>
      </c>
      <c r="B126" s="103">
        <v>0</v>
      </c>
      <c r="C126" s="103">
        <v>1.6083599999999999E-3</v>
      </c>
      <c r="D126" s="103">
        <v>0</v>
      </c>
      <c r="E126" s="182"/>
      <c r="F126" s="103" t="s">
        <v>18</v>
      </c>
      <c r="G126" s="103">
        <v>0</v>
      </c>
      <c r="H126" s="103">
        <v>6.5099999999999999E-4</v>
      </c>
      <c r="I126" s="103">
        <v>0</v>
      </c>
      <c r="J126" s="131"/>
      <c r="K126" s="103" t="s">
        <v>205</v>
      </c>
      <c r="L126" s="103">
        <v>0.68391608999999998</v>
      </c>
      <c r="M126" s="103">
        <v>1.288338</v>
      </c>
      <c r="N126" s="103">
        <v>0.19268199999999999</v>
      </c>
    </row>
    <row r="127" spans="1:14" x14ac:dyDescent="0.35">
      <c r="A127" s="102" t="s">
        <v>131</v>
      </c>
      <c r="B127" s="103">
        <v>0</v>
      </c>
      <c r="C127" s="103">
        <v>0</v>
      </c>
      <c r="D127" s="103">
        <v>0</v>
      </c>
      <c r="E127" s="182"/>
      <c r="F127" s="103" t="s">
        <v>19</v>
      </c>
      <c r="G127" s="103">
        <v>0</v>
      </c>
      <c r="H127" s="103">
        <v>6.0000000000000002E-5</v>
      </c>
      <c r="I127" s="103">
        <v>0</v>
      </c>
      <c r="J127" s="131"/>
      <c r="K127" s="103" t="s">
        <v>58</v>
      </c>
      <c r="L127" s="103">
        <v>0.19048779999999998</v>
      </c>
      <c r="M127" s="103">
        <v>0</v>
      </c>
      <c r="N127" s="103">
        <v>0.18462500000000001</v>
      </c>
    </row>
    <row r="128" spans="1:14" x14ac:dyDescent="0.35">
      <c r="A128" s="102" t="s">
        <v>136</v>
      </c>
      <c r="B128" s="103">
        <v>0</v>
      </c>
      <c r="C128" s="103">
        <v>8.8446E-4</v>
      </c>
      <c r="D128" s="103">
        <v>0</v>
      </c>
      <c r="E128" s="182"/>
      <c r="F128" s="103" t="s">
        <v>21</v>
      </c>
      <c r="G128" s="103">
        <v>2.0000000000000002E-5</v>
      </c>
      <c r="H128" s="103">
        <v>0</v>
      </c>
      <c r="I128" s="103">
        <v>0</v>
      </c>
      <c r="J128" s="131"/>
      <c r="K128" s="103" t="s">
        <v>138</v>
      </c>
      <c r="L128" s="103">
        <v>0.28125</v>
      </c>
      <c r="M128" s="103">
        <v>0.19459499999999999</v>
      </c>
      <c r="N128" s="103">
        <v>0.17182</v>
      </c>
    </row>
    <row r="129" spans="1:14" x14ac:dyDescent="0.35">
      <c r="A129" s="102" t="s">
        <v>141</v>
      </c>
      <c r="B129" s="103">
        <v>0</v>
      </c>
      <c r="C129" s="103">
        <v>0</v>
      </c>
      <c r="D129" s="103">
        <v>0</v>
      </c>
      <c r="E129" s="182"/>
      <c r="F129" s="103" t="s">
        <v>27</v>
      </c>
      <c r="G129" s="103">
        <v>2.4399999999999999E-4</v>
      </c>
      <c r="H129" s="103">
        <v>6.0000000000000002E-5</v>
      </c>
      <c r="I129" s="103">
        <v>0</v>
      </c>
      <c r="J129" s="131"/>
      <c r="K129" s="103" t="s">
        <v>77</v>
      </c>
      <c r="L129" s="103">
        <v>0</v>
      </c>
      <c r="M129" s="103">
        <v>0.54278408</v>
      </c>
      <c r="N129" s="103">
        <v>0.16045451000000002</v>
      </c>
    </row>
    <row r="130" spans="1:14" x14ac:dyDescent="0.35">
      <c r="A130" s="102" t="s">
        <v>144</v>
      </c>
      <c r="B130" s="103">
        <v>0</v>
      </c>
      <c r="C130" s="103">
        <v>0</v>
      </c>
      <c r="D130" s="103">
        <v>0</v>
      </c>
      <c r="E130" s="182"/>
      <c r="F130" s="103" t="s">
        <v>29</v>
      </c>
      <c r="G130" s="103">
        <v>8.0000000000000007E-5</v>
      </c>
      <c r="H130" s="103">
        <v>0</v>
      </c>
      <c r="I130" s="103">
        <v>0</v>
      </c>
      <c r="J130" s="131"/>
      <c r="K130" s="103" t="s">
        <v>191</v>
      </c>
      <c r="L130" s="103">
        <v>5.9023510000000001E-2</v>
      </c>
      <c r="M130" s="103">
        <v>0.37601381</v>
      </c>
      <c r="N130" s="103">
        <v>0.15209543</v>
      </c>
    </row>
    <row r="131" spans="1:14" x14ac:dyDescent="0.35">
      <c r="A131" s="102" t="s">
        <v>148</v>
      </c>
      <c r="B131" s="103">
        <v>2.4535000000000001E-2</v>
      </c>
      <c r="C131" s="103">
        <v>0</v>
      </c>
      <c r="D131" s="103">
        <v>0</v>
      </c>
      <c r="E131" s="182"/>
      <c r="F131" s="103" t="s">
        <v>39</v>
      </c>
      <c r="G131" s="103">
        <v>4.4000000000000002E-4</v>
      </c>
      <c r="H131" s="103">
        <v>0</v>
      </c>
      <c r="I131" s="103">
        <v>0</v>
      </c>
      <c r="J131" s="131"/>
      <c r="K131" s="103" t="s">
        <v>31</v>
      </c>
      <c r="L131" s="103">
        <v>1.54265E-3</v>
      </c>
      <c r="M131" s="103">
        <v>4.7182970000000005E-2</v>
      </c>
      <c r="N131" s="103">
        <v>0.14669035999999999</v>
      </c>
    </row>
    <row r="132" spans="1:14" x14ac:dyDescent="0.35">
      <c r="A132" s="102" t="s">
        <v>150</v>
      </c>
      <c r="B132" s="103">
        <v>2.0625000000000001E-3</v>
      </c>
      <c r="C132" s="103">
        <v>3.7439999999999999E-4</v>
      </c>
      <c r="D132" s="103">
        <v>0</v>
      </c>
      <c r="E132" s="182"/>
      <c r="F132" s="103" t="s">
        <v>49</v>
      </c>
      <c r="G132" s="103">
        <v>9.0000000000000006E-5</v>
      </c>
      <c r="H132" s="103">
        <v>0</v>
      </c>
      <c r="I132" s="103">
        <v>0</v>
      </c>
      <c r="J132" s="131"/>
      <c r="K132" s="103" t="s">
        <v>132</v>
      </c>
      <c r="L132" s="103">
        <v>0.34539509000000002</v>
      </c>
      <c r="M132" s="103">
        <v>2.0133043700000002</v>
      </c>
      <c r="N132" s="103">
        <v>0.14086557999999999</v>
      </c>
    </row>
    <row r="133" spans="1:14" x14ac:dyDescent="0.35">
      <c r="A133" s="102" t="s">
        <v>154</v>
      </c>
      <c r="B133" s="103">
        <v>0</v>
      </c>
      <c r="C133" s="103">
        <v>0</v>
      </c>
      <c r="D133" s="103">
        <v>0</v>
      </c>
      <c r="E133" s="182"/>
      <c r="F133" s="103" t="s">
        <v>58</v>
      </c>
      <c r="G133" s="103">
        <v>0</v>
      </c>
      <c r="H133" s="103">
        <v>5.8E-5</v>
      </c>
      <c r="I133" s="103">
        <v>0</v>
      </c>
      <c r="J133" s="131"/>
      <c r="K133" s="103" t="s">
        <v>113</v>
      </c>
      <c r="L133" s="103">
        <v>4.7805960000000002E-2</v>
      </c>
      <c r="M133" s="103">
        <v>0.1326224</v>
      </c>
      <c r="N133" s="103">
        <v>0.13780310000000001</v>
      </c>
    </row>
    <row r="134" spans="1:14" x14ac:dyDescent="0.35">
      <c r="A134" s="102" t="s">
        <v>157</v>
      </c>
      <c r="B134" s="103">
        <v>0.72749459999999999</v>
      </c>
      <c r="C134" s="103">
        <v>0</v>
      </c>
      <c r="D134" s="103">
        <v>0</v>
      </c>
      <c r="E134" s="182"/>
      <c r="F134" s="103" t="s">
        <v>78</v>
      </c>
      <c r="G134" s="103">
        <v>0</v>
      </c>
      <c r="H134" s="103">
        <v>1E-4</v>
      </c>
      <c r="I134" s="103">
        <v>0</v>
      </c>
      <c r="J134" s="131"/>
      <c r="K134" s="103" t="s">
        <v>128</v>
      </c>
      <c r="L134" s="103">
        <v>0.75445270999999992</v>
      </c>
      <c r="M134" s="103">
        <v>0.24849557</v>
      </c>
      <c r="N134" s="103">
        <v>0.13428300000000001</v>
      </c>
    </row>
    <row r="135" spans="1:14" x14ac:dyDescent="0.35">
      <c r="A135" s="102" t="s">
        <v>161</v>
      </c>
      <c r="B135" s="103">
        <v>0</v>
      </c>
      <c r="C135" s="103">
        <v>0</v>
      </c>
      <c r="D135" s="103">
        <v>0</v>
      </c>
      <c r="E135" s="182"/>
      <c r="F135" s="103" t="s">
        <v>81</v>
      </c>
      <c r="G135" s="103">
        <v>7.2499999999999995E-4</v>
      </c>
      <c r="H135" s="103">
        <v>0</v>
      </c>
      <c r="I135" s="103">
        <v>0</v>
      </c>
      <c r="J135" s="131"/>
      <c r="K135" s="103" t="s">
        <v>163</v>
      </c>
      <c r="L135" s="103">
        <v>0</v>
      </c>
      <c r="M135" s="103">
        <v>0</v>
      </c>
      <c r="N135" s="103">
        <v>0.13405798000000002</v>
      </c>
    </row>
    <row r="136" spans="1:14" x14ac:dyDescent="0.35">
      <c r="A136" s="102" t="s">
        <v>164</v>
      </c>
      <c r="B136" s="103">
        <v>0</v>
      </c>
      <c r="C136" s="103">
        <v>0</v>
      </c>
      <c r="D136" s="103">
        <v>0</v>
      </c>
      <c r="E136" s="182"/>
      <c r="F136" s="103" t="s">
        <v>87</v>
      </c>
      <c r="G136" s="103">
        <v>0</v>
      </c>
      <c r="H136" s="103">
        <v>0</v>
      </c>
      <c r="I136" s="103">
        <v>0</v>
      </c>
      <c r="J136" s="131"/>
      <c r="K136" s="103" t="s">
        <v>252</v>
      </c>
      <c r="L136" s="103">
        <v>7.47028E-2</v>
      </c>
      <c r="M136" s="103">
        <v>0.15484904999999999</v>
      </c>
      <c r="N136" s="103">
        <v>0.13127564000000003</v>
      </c>
    </row>
    <row r="137" spans="1:14" x14ac:dyDescent="0.35">
      <c r="A137" s="102" t="s">
        <v>168</v>
      </c>
      <c r="B137" s="103">
        <v>6.0000000000000001E-3</v>
      </c>
      <c r="C137" s="103">
        <v>5.6039999999999996E-3</v>
      </c>
      <c r="D137" s="103">
        <v>0</v>
      </c>
      <c r="E137" s="182"/>
      <c r="F137" s="103" t="s">
        <v>88</v>
      </c>
      <c r="G137" s="103">
        <v>0</v>
      </c>
      <c r="H137" s="103">
        <v>3.3384290000000004E-2</v>
      </c>
      <c r="I137" s="103">
        <v>0</v>
      </c>
      <c r="J137" s="131"/>
      <c r="K137" s="103" t="s">
        <v>146</v>
      </c>
      <c r="L137" s="103">
        <v>0.27231759</v>
      </c>
      <c r="M137" s="103">
        <v>9.1404099999999999E-3</v>
      </c>
      <c r="N137" s="103">
        <v>0.12030805999999999</v>
      </c>
    </row>
    <row r="138" spans="1:14" x14ac:dyDescent="0.35">
      <c r="A138" s="102" t="s">
        <v>169</v>
      </c>
      <c r="B138" s="103">
        <v>0.75840390000000002</v>
      </c>
      <c r="C138" s="103">
        <v>0.25460199999999999</v>
      </c>
      <c r="D138" s="103">
        <v>0</v>
      </c>
      <c r="E138" s="182"/>
      <c r="F138" s="103" t="s">
        <v>89</v>
      </c>
      <c r="G138" s="103">
        <v>4.0000000000000003E-5</v>
      </c>
      <c r="H138" s="103">
        <v>5.6599999999999999E-4</v>
      </c>
      <c r="I138" s="103">
        <v>0</v>
      </c>
      <c r="J138" s="131"/>
      <c r="K138" s="103" t="s">
        <v>150</v>
      </c>
      <c r="L138" s="103">
        <v>0.1559815</v>
      </c>
      <c r="M138" s="103">
        <v>6.7051529999999998E-2</v>
      </c>
      <c r="N138" s="103">
        <v>0.11736927999999999</v>
      </c>
    </row>
    <row r="139" spans="1:14" x14ac:dyDescent="0.35">
      <c r="A139" s="102" t="s">
        <v>170</v>
      </c>
      <c r="B139" s="103">
        <v>0.52099178000000002</v>
      </c>
      <c r="C139" s="103">
        <v>0.112244</v>
      </c>
      <c r="D139" s="103">
        <v>0</v>
      </c>
      <c r="E139" s="182"/>
      <c r="F139" s="103" t="s">
        <v>90</v>
      </c>
      <c r="G139" s="103">
        <v>1.4999999999999999E-4</v>
      </c>
      <c r="H139" s="103">
        <v>0</v>
      </c>
      <c r="I139" s="103">
        <v>0</v>
      </c>
      <c r="J139" s="131"/>
      <c r="K139" s="103" t="s">
        <v>229</v>
      </c>
      <c r="L139" s="103">
        <v>3.4591452299999998</v>
      </c>
      <c r="M139" s="103">
        <v>9.1031719999999997E-2</v>
      </c>
      <c r="N139" s="103">
        <v>0.11302173</v>
      </c>
    </row>
    <row r="140" spans="1:14" x14ac:dyDescent="0.35">
      <c r="A140" s="102" t="s">
        <v>181</v>
      </c>
      <c r="B140" s="103">
        <v>3.3087300000000002E-3</v>
      </c>
      <c r="C140" s="103">
        <v>0.43203615999999995</v>
      </c>
      <c r="D140" s="103">
        <v>0</v>
      </c>
      <c r="E140" s="182"/>
      <c r="F140" s="103" t="s">
        <v>92</v>
      </c>
      <c r="G140" s="103">
        <v>0</v>
      </c>
      <c r="H140" s="103">
        <v>2.9999999999999997E-4</v>
      </c>
      <c r="I140" s="103">
        <v>0</v>
      </c>
      <c r="J140" s="131"/>
      <c r="K140" s="103" t="s">
        <v>244</v>
      </c>
      <c r="L140" s="103">
        <v>1.7679439999999998E-2</v>
      </c>
      <c r="M140" s="103">
        <v>5.9139600000000002E-3</v>
      </c>
      <c r="N140" s="103">
        <v>0.10280792999999999</v>
      </c>
    </row>
    <row r="141" spans="1:14" x14ac:dyDescent="0.35">
      <c r="A141" s="102" t="s">
        <v>183</v>
      </c>
      <c r="B141" s="103">
        <v>0</v>
      </c>
      <c r="C141" s="103">
        <v>0</v>
      </c>
      <c r="D141" s="103">
        <v>0</v>
      </c>
      <c r="E141" s="182"/>
      <c r="F141" s="103" t="s">
        <v>94</v>
      </c>
      <c r="G141" s="103">
        <v>1.6000000000000001E-4</v>
      </c>
      <c r="H141" s="103">
        <v>0</v>
      </c>
      <c r="I141" s="103">
        <v>0</v>
      </c>
      <c r="J141" s="131"/>
      <c r="K141" s="103" t="s">
        <v>95</v>
      </c>
      <c r="L141" s="103">
        <v>0</v>
      </c>
      <c r="M141" s="103">
        <v>0.37740470000000004</v>
      </c>
      <c r="N141" s="103">
        <v>9.3556E-2</v>
      </c>
    </row>
    <row r="142" spans="1:14" x14ac:dyDescent="0.35">
      <c r="A142" s="102" t="s">
        <v>185</v>
      </c>
      <c r="B142" s="103">
        <v>16.103003489999999</v>
      </c>
      <c r="C142" s="103">
        <v>11.42767709</v>
      </c>
      <c r="D142" s="103">
        <v>0</v>
      </c>
      <c r="E142" s="182"/>
      <c r="F142" s="103" t="s">
        <v>96</v>
      </c>
      <c r="G142" s="103">
        <v>0</v>
      </c>
      <c r="H142" s="103">
        <v>0</v>
      </c>
      <c r="I142" s="103">
        <v>0</v>
      </c>
      <c r="J142" s="131"/>
      <c r="K142" s="103" t="s">
        <v>183</v>
      </c>
      <c r="L142" s="103">
        <v>0.36519435</v>
      </c>
      <c r="M142" s="103">
        <v>0.12751121000000001</v>
      </c>
      <c r="N142" s="103">
        <v>9.0498460000000003E-2</v>
      </c>
    </row>
    <row r="143" spans="1:14" x14ac:dyDescent="0.35">
      <c r="A143" s="102" t="s">
        <v>186</v>
      </c>
      <c r="B143" s="103">
        <v>0</v>
      </c>
      <c r="C143" s="103">
        <v>0.1307777</v>
      </c>
      <c r="D143" s="103">
        <v>0</v>
      </c>
      <c r="E143" s="182"/>
      <c r="F143" s="103" t="s">
        <v>97</v>
      </c>
      <c r="G143" s="103">
        <v>1E-4</v>
      </c>
      <c r="H143" s="103">
        <v>0</v>
      </c>
      <c r="I143" s="103">
        <v>0</v>
      </c>
      <c r="J143" s="131"/>
      <c r="K143" s="103" t="s">
        <v>182</v>
      </c>
      <c r="L143" s="103">
        <v>0.43371129999999997</v>
      </c>
      <c r="M143" s="103">
        <v>8.9913854200000003</v>
      </c>
      <c r="N143" s="103">
        <v>8.9327039999999996E-2</v>
      </c>
    </row>
    <row r="144" spans="1:14" x14ac:dyDescent="0.35">
      <c r="A144" s="102" t="s">
        <v>191</v>
      </c>
      <c r="B144" s="103">
        <v>0</v>
      </c>
      <c r="C144" s="103">
        <v>0.56796009999999997</v>
      </c>
      <c r="D144" s="103">
        <v>0</v>
      </c>
      <c r="E144" s="182"/>
      <c r="F144" s="103" t="s">
        <v>99</v>
      </c>
      <c r="G144" s="103">
        <v>5.0000000000000002E-5</v>
      </c>
      <c r="H144" s="103">
        <v>0</v>
      </c>
      <c r="I144" s="103">
        <v>0</v>
      </c>
      <c r="J144" s="131"/>
      <c r="K144" s="103" t="s">
        <v>159</v>
      </c>
      <c r="L144" s="103">
        <v>9.4849580000000003E-2</v>
      </c>
      <c r="M144" s="103">
        <v>0.15323738000000001</v>
      </c>
      <c r="N144" s="103">
        <v>8.413857000000001E-2</v>
      </c>
    </row>
    <row r="145" spans="1:14" x14ac:dyDescent="0.35">
      <c r="A145" s="102" t="s">
        <v>194</v>
      </c>
      <c r="B145" s="103">
        <v>0</v>
      </c>
      <c r="C145" s="103">
        <v>2.7123299999999998E-3</v>
      </c>
      <c r="D145" s="103">
        <v>0</v>
      </c>
      <c r="E145" s="182"/>
      <c r="F145" s="103" t="s">
        <v>101</v>
      </c>
      <c r="G145" s="103">
        <v>0</v>
      </c>
      <c r="H145" s="103">
        <v>8.9999999999999993E-3</v>
      </c>
      <c r="I145" s="103">
        <v>0</v>
      </c>
      <c r="J145" s="131"/>
      <c r="K145" s="103" t="s">
        <v>19</v>
      </c>
      <c r="L145" s="103">
        <v>1.30096462</v>
      </c>
      <c r="M145" s="103">
        <v>3.6218160000000006E-2</v>
      </c>
      <c r="N145" s="103">
        <v>8.3532899999999993E-2</v>
      </c>
    </row>
    <row r="146" spans="1:14" x14ac:dyDescent="0.35">
      <c r="A146" s="102" t="s">
        <v>199</v>
      </c>
      <c r="B146" s="103">
        <v>0</v>
      </c>
      <c r="C146" s="103">
        <v>3.2099999999999997E-2</v>
      </c>
      <c r="D146" s="103">
        <v>0</v>
      </c>
      <c r="E146" s="182"/>
      <c r="F146" s="103" t="s">
        <v>102</v>
      </c>
      <c r="G146" s="103">
        <v>4.8500000000000003E-4</v>
      </c>
      <c r="H146" s="103">
        <v>0</v>
      </c>
      <c r="I146" s="103">
        <v>0</v>
      </c>
      <c r="J146" s="131"/>
      <c r="K146" s="103" t="s">
        <v>48</v>
      </c>
      <c r="L146" s="103">
        <v>9.4600000000000004E-2</v>
      </c>
      <c r="M146" s="103">
        <v>0.1311079</v>
      </c>
      <c r="N146" s="103">
        <v>7.9674999999999996E-2</v>
      </c>
    </row>
    <row r="147" spans="1:14" x14ac:dyDescent="0.35">
      <c r="A147" s="102" t="s">
        <v>203</v>
      </c>
      <c r="B147" s="103">
        <v>2.4574930000000002E-2</v>
      </c>
      <c r="C147" s="103">
        <v>0.14673960999999999</v>
      </c>
      <c r="D147" s="103">
        <v>0</v>
      </c>
      <c r="E147" s="182"/>
      <c r="F147" s="103" t="s">
        <v>103</v>
      </c>
      <c r="G147" s="103">
        <v>0</v>
      </c>
      <c r="H147" s="103">
        <v>0</v>
      </c>
      <c r="I147" s="103">
        <v>0</v>
      </c>
      <c r="J147" s="131"/>
      <c r="K147" s="103" t="s">
        <v>151</v>
      </c>
      <c r="L147" s="103">
        <v>0.24546216000000001</v>
      </c>
      <c r="M147" s="103">
        <v>0.28192400000000001</v>
      </c>
      <c r="N147" s="103">
        <v>7.7200000000000005E-2</v>
      </c>
    </row>
    <row r="148" spans="1:14" x14ac:dyDescent="0.35">
      <c r="A148" s="102" t="s">
        <v>205</v>
      </c>
      <c r="B148" s="103">
        <v>0</v>
      </c>
      <c r="C148" s="103">
        <v>1.1104940000000001E-2</v>
      </c>
      <c r="D148" s="103">
        <v>0</v>
      </c>
      <c r="E148" s="182"/>
      <c r="F148" s="103" t="s">
        <v>109</v>
      </c>
      <c r="G148" s="103">
        <v>0</v>
      </c>
      <c r="H148" s="103">
        <v>1.4999999999999999E-4</v>
      </c>
      <c r="I148" s="103">
        <v>0</v>
      </c>
      <c r="J148" s="131"/>
      <c r="K148" s="103" t="s">
        <v>88</v>
      </c>
      <c r="L148" s="103">
        <v>8.9189199999999996E-2</v>
      </c>
      <c r="M148" s="103">
        <v>2.0519619999999999E-2</v>
      </c>
      <c r="N148" s="103">
        <v>7.2966960000000011E-2</v>
      </c>
    </row>
    <row r="149" spans="1:14" x14ac:dyDescent="0.35">
      <c r="A149" s="102" t="s">
        <v>206</v>
      </c>
      <c r="B149" s="103">
        <v>0</v>
      </c>
      <c r="C149" s="103">
        <v>1E-3</v>
      </c>
      <c r="D149" s="103">
        <v>0</v>
      </c>
      <c r="E149" s="182"/>
      <c r="F149" s="103" t="s">
        <v>116</v>
      </c>
      <c r="G149" s="103">
        <v>2.15E-3</v>
      </c>
      <c r="H149" s="103">
        <v>5.5620000000000008E-4</v>
      </c>
      <c r="I149" s="103">
        <v>0</v>
      </c>
      <c r="J149" s="131"/>
      <c r="K149" s="103" t="s">
        <v>137</v>
      </c>
      <c r="L149" s="103">
        <v>1.0286999999999999E-2</v>
      </c>
      <c r="M149" s="103">
        <v>5.9799999999999999E-2</v>
      </c>
      <c r="N149" s="103">
        <v>7.1109210000000006E-2</v>
      </c>
    </row>
    <row r="150" spans="1:14" x14ac:dyDescent="0.35">
      <c r="A150" s="102" t="s">
        <v>207</v>
      </c>
      <c r="B150" s="103">
        <v>0</v>
      </c>
      <c r="C150" s="103">
        <v>0</v>
      </c>
      <c r="D150" s="103">
        <v>0</v>
      </c>
      <c r="E150" s="182"/>
      <c r="F150" s="103" t="s">
        <v>119</v>
      </c>
      <c r="G150" s="103">
        <v>0</v>
      </c>
      <c r="H150" s="103">
        <v>0</v>
      </c>
      <c r="I150" s="103">
        <v>0</v>
      </c>
      <c r="J150" s="131"/>
      <c r="K150" s="103" t="s">
        <v>200</v>
      </c>
      <c r="L150" s="103">
        <v>0.19732305</v>
      </c>
      <c r="M150" s="103">
        <v>0.17149681</v>
      </c>
      <c r="N150" s="103">
        <v>6.7709759999999994E-2</v>
      </c>
    </row>
    <row r="151" spans="1:14" x14ac:dyDescent="0.35">
      <c r="A151" s="102" t="s">
        <v>209</v>
      </c>
      <c r="B151" s="103">
        <v>0</v>
      </c>
      <c r="C151" s="103">
        <v>2.843097E-2</v>
      </c>
      <c r="D151" s="103">
        <v>0</v>
      </c>
      <c r="E151" s="182"/>
      <c r="F151" s="103" t="s">
        <v>122</v>
      </c>
      <c r="G151" s="103">
        <v>3.0000000000000001E-5</v>
      </c>
      <c r="H151" s="103">
        <v>1.7E-5</v>
      </c>
      <c r="I151" s="103">
        <v>0</v>
      </c>
      <c r="J151" s="131"/>
      <c r="K151" s="103" t="s">
        <v>236</v>
      </c>
      <c r="L151" s="103">
        <v>0.15777298000000001</v>
      </c>
      <c r="M151" s="103">
        <v>0.12842676</v>
      </c>
      <c r="N151" s="103">
        <v>6.7138130000000004E-2</v>
      </c>
    </row>
    <row r="152" spans="1:14" x14ac:dyDescent="0.35">
      <c r="A152" s="102" t="s">
        <v>210</v>
      </c>
      <c r="B152" s="103">
        <v>0.13705600000000001</v>
      </c>
      <c r="C152" s="103">
        <v>9.45089E-3</v>
      </c>
      <c r="D152" s="103">
        <v>0</v>
      </c>
      <c r="E152" s="182"/>
      <c r="F152" s="103" t="s">
        <v>124</v>
      </c>
      <c r="G152" s="103">
        <v>1E-4</v>
      </c>
      <c r="H152" s="103">
        <v>0</v>
      </c>
      <c r="I152" s="103">
        <v>0</v>
      </c>
      <c r="J152" s="131"/>
      <c r="K152" s="103" t="s">
        <v>247</v>
      </c>
      <c r="L152" s="103">
        <v>0.14746701000000001</v>
      </c>
      <c r="M152" s="103">
        <v>1.391393E-2</v>
      </c>
      <c r="N152" s="103">
        <v>6.2748449999999997E-2</v>
      </c>
    </row>
    <row r="153" spans="1:14" x14ac:dyDescent="0.35">
      <c r="A153" s="102" t="s">
        <v>211</v>
      </c>
      <c r="B153" s="103">
        <v>0</v>
      </c>
      <c r="C153" s="103">
        <v>0</v>
      </c>
      <c r="D153" s="103">
        <v>0</v>
      </c>
      <c r="E153" s="182"/>
      <c r="F153" s="103" t="s">
        <v>126</v>
      </c>
      <c r="G153" s="103">
        <v>0</v>
      </c>
      <c r="H153" s="103">
        <v>2.9999999999999997E-4</v>
      </c>
      <c r="I153" s="103">
        <v>0</v>
      </c>
      <c r="J153" s="131"/>
      <c r="K153" s="103" t="s">
        <v>40</v>
      </c>
      <c r="L153" s="103">
        <v>3.4523999999999999E-2</v>
      </c>
      <c r="M153" s="103">
        <v>4.6863000000000002E-2</v>
      </c>
      <c r="N153" s="103">
        <v>6.1414999999999997E-2</v>
      </c>
    </row>
    <row r="154" spans="1:14" x14ac:dyDescent="0.35">
      <c r="A154" s="102" t="s">
        <v>212</v>
      </c>
      <c r="B154" s="103">
        <v>0</v>
      </c>
      <c r="C154" s="103">
        <v>0.44396283000000003</v>
      </c>
      <c r="D154" s="103">
        <v>0</v>
      </c>
      <c r="E154" s="182"/>
      <c r="F154" s="103" t="s">
        <v>128</v>
      </c>
      <c r="G154" s="103">
        <v>0</v>
      </c>
      <c r="H154" s="103">
        <v>0</v>
      </c>
      <c r="I154" s="103">
        <v>0</v>
      </c>
      <c r="J154" s="131"/>
      <c r="K154" s="103" t="s">
        <v>6</v>
      </c>
      <c r="L154" s="103">
        <v>0.26823229999999998</v>
      </c>
      <c r="M154" s="103">
        <v>0.34916383000000001</v>
      </c>
      <c r="N154" s="103">
        <v>6.0151280000000001E-2</v>
      </c>
    </row>
    <row r="155" spans="1:14" x14ac:dyDescent="0.35">
      <c r="A155" s="102" t="s">
        <v>214</v>
      </c>
      <c r="B155" s="103">
        <v>0.01</v>
      </c>
      <c r="C155" s="103">
        <v>1.1849999999999999E-2</v>
      </c>
      <c r="D155" s="103">
        <v>0</v>
      </c>
      <c r="E155" s="182"/>
      <c r="F155" s="103" t="s">
        <v>129</v>
      </c>
      <c r="G155" s="103">
        <v>0</v>
      </c>
      <c r="H155" s="103">
        <v>0</v>
      </c>
      <c r="I155" s="103">
        <v>0</v>
      </c>
      <c r="J155" s="131"/>
      <c r="K155" s="103" t="s">
        <v>34</v>
      </c>
      <c r="L155" s="103">
        <v>6.2598200000000001E-3</v>
      </c>
      <c r="M155" s="103">
        <v>1.99321E-3</v>
      </c>
      <c r="N155" s="103">
        <v>5.8457730000000006E-2</v>
      </c>
    </row>
    <row r="156" spans="1:14" x14ac:dyDescent="0.35">
      <c r="A156" s="102" t="s">
        <v>215</v>
      </c>
      <c r="B156" s="103">
        <v>0</v>
      </c>
      <c r="C156" s="103">
        <v>0.18457730999999999</v>
      </c>
      <c r="D156" s="103">
        <v>0</v>
      </c>
      <c r="E156" s="182"/>
      <c r="F156" s="103" t="s">
        <v>130</v>
      </c>
      <c r="G156" s="103">
        <v>3.4468000000000003E-3</v>
      </c>
      <c r="H156" s="103">
        <v>2E-3</v>
      </c>
      <c r="I156" s="103">
        <v>0</v>
      </c>
      <c r="J156" s="131"/>
      <c r="K156" s="103" t="s">
        <v>228</v>
      </c>
      <c r="L156" s="103">
        <v>1.0803E-2</v>
      </c>
      <c r="M156" s="103">
        <v>5.7588210000000001E-2</v>
      </c>
      <c r="N156" s="103">
        <v>5.5551379999999997E-2</v>
      </c>
    </row>
    <row r="157" spans="1:14" x14ac:dyDescent="0.35">
      <c r="A157" s="102" t="s">
        <v>216</v>
      </c>
      <c r="B157" s="103">
        <v>8.8329074399999996</v>
      </c>
      <c r="C157" s="103">
        <v>3.5017284100000001</v>
      </c>
      <c r="D157" s="103">
        <v>0</v>
      </c>
      <c r="E157" s="182"/>
      <c r="F157" s="103" t="s">
        <v>131</v>
      </c>
      <c r="G157" s="103">
        <v>0</v>
      </c>
      <c r="H157" s="103">
        <v>2.9999999999999997E-4</v>
      </c>
      <c r="I157" s="103">
        <v>0</v>
      </c>
      <c r="J157" s="131"/>
      <c r="K157" s="103" t="s">
        <v>203</v>
      </c>
      <c r="L157" s="103">
        <v>7.3639999999999997E-2</v>
      </c>
      <c r="M157" s="103">
        <v>0.12164902000000001</v>
      </c>
      <c r="N157" s="103">
        <v>5.2887239999999995E-2</v>
      </c>
    </row>
    <row r="158" spans="1:14" x14ac:dyDescent="0.35">
      <c r="A158" s="102" t="s">
        <v>221</v>
      </c>
      <c r="B158" s="103">
        <v>7.1127429800000002</v>
      </c>
      <c r="C158" s="103">
        <v>0.90327400000000002</v>
      </c>
      <c r="D158" s="103">
        <v>0</v>
      </c>
      <c r="E158" s="182"/>
      <c r="F158" s="103" t="s">
        <v>134</v>
      </c>
      <c r="G158" s="103">
        <v>2.2000000000000001E-4</v>
      </c>
      <c r="H158" s="103">
        <v>5.8900000000000001E-4</v>
      </c>
      <c r="I158" s="103">
        <v>0</v>
      </c>
      <c r="J158" s="131"/>
      <c r="K158" s="103" t="s">
        <v>208</v>
      </c>
      <c r="L158" s="103">
        <v>8.7424490000000007E-2</v>
      </c>
      <c r="M158" s="103">
        <v>8.4740000000000006E-3</v>
      </c>
      <c r="N158" s="103">
        <v>5.2854999999999999E-2</v>
      </c>
    </row>
    <row r="159" spans="1:14" x14ac:dyDescent="0.35">
      <c r="A159" s="102" t="s">
        <v>222</v>
      </c>
      <c r="B159" s="103">
        <v>0</v>
      </c>
      <c r="C159" s="103">
        <v>0</v>
      </c>
      <c r="D159" s="103">
        <v>0</v>
      </c>
      <c r="E159" s="182"/>
      <c r="F159" s="103" t="s">
        <v>137</v>
      </c>
      <c r="G159" s="103">
        <v>7.9620000000000003E-3</v>
      </c>
      <c r="H159" s="103">
        <v>0</v>
      </c>
      <c r="I159" s="103">
        <v>0</v>
      </c>
      <c r="J159" s="131"/>
      <c r="K159" s="103" t="s">
        <v>166</v>
      </c>
      <c r="L159" s="103">
        <v>7.1999999999999998E-3</v>
      </c>
      <c r="M159" s="103">
        <v>7.62E-3</v>
      </c>
      <c r="N159" s="103">
        <v>5.1833650000000002E-2</v>
      </c>
    </row>
    <row r="160" spans="1:14" x14ac:dyDescent="0.35">
      <c r="A160" s="102" t="s">
        <v>223</v>
      </c>
      <c r="B160" s="103">
        <v>0</v>
      </c>
      <c r="C160" s="103">
        <v>1.80822E-2</v>
      </c>
      <c r="D160" s="103">
        <v>0</v>
      </c>
      <c r="E160" s="182"/>
      <c r="F160" s="103" t="s">
        <v>139</v>
      </c>
      <c r="G160" s="103">
        <v>1.8E-5</v>
      </c>
      <c r="H160" s="103">
        <v>0</v>
      </c>
      <c r="I160" s="103">
        <v>0</v>
      </c>
      <c r="J160" s="131"/>
      <c r="K160" s="103" t="s">
        <v>126</v>
      </c>
      <c r="L160" s="103">
        <v>5.0000000000000002E-5</v>
      </c>
      <c r="M160" s="103">
        <v>0</v>
      </c>
      <c r="N160" s="103">
        <v>5.0165000000000001E-2</v>
      </c>
    </row>
    <row r="161" spans="1:14" x14ac:dyDescent="0.35">
      <c r="A161" s="102" t="s">
        <v>224</v>
      </c>
      <c r="B161" s="103">
        <v>0</v>
      </c>
      <c r="C161" s="103">
        <v>0.52318399999999998</v>
      </c>
      <c r="D161" s="103">
        <v>0</v>
      </c>
      <c r="E161" s="182"/>
      <c r="F161" s="103" t="s">
        <v>152</v>
      </c>
      <c r="G161" s="103">
        <v>0</v>
      </c>
      <c r="H161" s="103">
        <v>0</v>
      </c>
      <c r="I161" s="103">
        <v>0</v>
      </c>
      <c r="J161" s="131"/>
      <c r="K161" s="103" t="s">
        <v>144</v>
      </c>
      <c r="L161" s="103">
        <v>1.5526079999999999E-2</v>
      </c>
      <c r="M161" s="103">
        <v>6.2401269999999995E-2</v>
      </c>
      <c r="N161" s="103">
        <v>4.8620969999999999E-2</v>
      </c>
    </row>
    <row r="162" spans="1:14" x14ac:dyDescent="0.35">
      <c r="A162" s="102" t="s">
        <v>227</v>
      </c>
      <c r="B162" s="103">
        <v>0</v>
      </c>
      <c r="C162" s="103">
        <v>0</v>
      </c>
      <c r="D162" s="103">
        <v>0</v>
      </c>
      <c r="E162" s="182"/>
      <c r="F162" s="103" t="s">
        <v>170</v>
      </c>
      <c r="G162" s="103">
        <v>8.4819000000000008E-4</v>
      </c>
      <c r="H162" s="103">
        <v>0</v>
      </c>
      <c r="I162" s="103">
        <v>0</v>
      </c>
      <c r="J162" s="131"/>
      <c r="K162" s="103" t="s">
        <v>74</v>
      </c>
      <c r="L162" s="103">
        <v>2.3436999999999999E-2</v>
      </c>
      <c r="M162" s="103">
        <v>0</v>
      </c>
      <c r="N162" s="103">
        <v>4.5274000000000002E-2</v>
      </c>
    </row>
    <row r="163" spans="1:14" x14ac:dyDescent="0.35">
      <c r="A163" s="102" t="s">
        <v>229</v>
      </c>
      <c r="B163" s="103">
        <v>3.0884959999999999E-2</v>
      </c>
      <c r="C163" s="103">
        <v>0</v>
      </c>
      <c r="D163" s="103">
        <v>0</v>
      </c>
      <c r="E163" s="182"/>
      <c r="F163" s="103" t="s">
        <v>171</v>
      </c>
      <c r="G163" s="103">
        <v>0</v>
      </c>
      <c r="H163" s="103">
        <v>2.1625799999999999E-3</v>
      </c>
      <c r="I163" s="103">
        <v>0</v>
      </c>
      <c r="J163" s="131"/>
      <c r="K163" s="103" t="s">
        <v>65</v>
      </c>
      <c r="L163" s="103">
        <v>3.3045999999999999E-2</v>
      </c>
      <c r="M163" s="103">
        <v>6.4603999999999995E-2</v>
      </c>
      <c r="N163" s="103">
        <v>4.5066000000000002E-2</v>
      </c>
    </row>
    <row r="164" spans="1:14" x14ac:dyDescent="0.35">
      <c r="A164" s="102" t="s">
        <v>240</v>
      </c>
      <c r="B164" s="103">
        <v>0</v>
      </c>
      <c r="C164" s="103">
        <v>5.4230680000000003E-2</v>
      </c>
      <c r="D164" s="103">
        <v>0</v>
      </c>
      <c r="E164" s="182"/>
      <c r="F164" s="103" t="s">
        <v>172</v>
      </c>
      <c r="G164" s="103">
        <v>7.5811020000000007E-2</v>
      </c>
      <c r="H164" s="103">
        <v>0</v>
      </c>
      <c r="I164" s="103">
        <v>0</v>
      </c>
      <c r="J164" s="131"/>
      <c r="K164" s="103" t="s">
        <v>59</v>
      </c>
      <c r="L164" s="103">
        <v>1.2320300000000001E-3</v>
      </c>
      <c r="M164" s="103">
        <v>0.11945241000000001</v>
      </c>
      <c r="N164" s="103">
        <v>4.32641E-2</v>
      </c>
    </row>
    <row r="165" spans="1:14" x14ac:dyDescent="0.35">
      <c r="A165" s="102" t="s">
        <v>241</v>
      </c>
      <c r="B165" s="103">
        <v>4.1575800000000001E-3</v>
      </c>
      <c r="C165" s="103">
        <v>0</v>
      </c>
      <c r="D165" s="103">
        <v>0</v>
      </c>
      <c r="E165" s="182"/>
      <c r="F165" s="103" t="s">
        <v>174</v>
      </c>
      <c r="G165" s="103">
        <v>7.4749999999999999E-3</v>
      </c>
      <c r="H165" s="103">
        <v>9.0000000000000006E-5</v>
      </c>
      <c r="I165" s="103">
        <v>0</v>
      </c>
      <c r="J165" s="131"/>
      <c r="K165" s="103" t="s">
        <v>237</v>
      </c>
      <c r="L165" s="103">
        <v>0.13139787</v>
      </c>
      <c r="M165" s="103">
        <v>2.1760060000000001E-2</v>
      </c>
      <c r="N165" s="103">
        <v>3.9496070000000001E-2</v>
      </c>
    </row>
    <row r="166" spans="1:14" x14ac:dyDescent="0.35">
      <c r="A166" s="102" t="s">
        <v>243</v>
      </c>
      <c r="B166" s="103">
        <v>0</v>
      </c>
      <c r="C166" s="103">
        <v>1.2068398200000001</v>
      </c>
      <c r="D166" s="103">
        <v>0</v>
      </c>
      <c r="E166" s="182"/>
      <c r="F166" s="103" t="s">
        <v>180</v>
      </c>
      <c r="G166" s="103">
        <v>0</v>
      </c>
      <c r="H166" s="103">
        <v>5.0000000000000002E-5</v>
      </c>
      <c r="I166" s="103">
        <v>0</v>
      </c>
      <c r="J166" s="131"/>
      <c r="K166" s="103" t="s">
        <v>238</v>
      </c>
      <c r="L166" s="103">
        <v>0.19164026000000001</v>
      </c>
      <c r="M166" s="103">
        <v>1.99844197</v>
      </c>
      <c r="N166" s="103">
        <v>3.6175230000000003E-2</v>
      </c>
    </row>
    <row r="167" spans="1:14" x14ac:dyDescent="0.35">
      <c r="A167" s="102" t="s">
        <v>247</v>
      </c>
      <c r="B167" s="103">
        <v>0</v>
      </c>
      <c r="C167" s="103">
        <v>1.4999999999999999E-2</v>
      </c>
      <c r="D167" s="103">
        <v>0</v>
      </c>
      <c r="E167" s="182"/>
      <c r="F167" s="103" t="s">
        <v>181</v>
      </c>
      <c r="G167" s="103">
        <v>2.5538000000000002E-3</v>
      </c>
      <c r="H167" s="103">
        <v>0</v>
      </c>
      <c r="I167" s="103">
        <v>0</v>
      </c>
      <c r="J167" s="131"/>
      <c r="K167" s="103" t="s">
        <v>189</v>
      </c>
      <c r="L167" s="103">
        <v>0.76450096999999995</v>
      </c>
      <c r="M167" s="103">
        <v>54.079956930000002</v>
      </c>
      <c r="N167" s="103">
        <v>3.4720000000000001E-2</v>
      </c>
    </row>
    <row r="168" spans="1:14" x14ac:dyDescent="0.35">
      <c r="A168" s="104" t="s">
        <v>293</v>
      </c>
      <c r="B168" s="149">
        <f>SUM(B5:B167)</f>
        <v>4424.765224329999</v>
      </c>
      <c r="C168" s="149">
        <f t="shared" ref="C168:D168" si="0">SUM(C5:C167)</f>
        <v>3764.980707040002</v>
      </c>
      <c r="D168" s="149">
        <f t="shared" si="0"/>
        <v>3076.2459511499987</v>
      </c>
      <c r="E168" s="182"/>
      <c r="F168" s="103" t="s">
        <v>183</v>
      </c>
      <c r="G168" s="103">
        <v>0</v>
      </c>
      <c r="H168" s="103">
        <v>0</v>
      </c>
      <c r="I168" s="103">
        <v>0</v>
      </c>
      <c r="J168" s="131"/>
      <c r="K168" s="103" t="s">
        <v>180</v>
      </c>
      <c r="L168" s="103">
        <v>8.8075000000000001E-2</v>
      </c>
      <c r="M168" s="103">
        <v>0</v>
      </c>
      <c r="N168" s="103">
        <v>3.3575000000000001E-2</v>
      </c>
    </row>
    <row r="169" spans="1:14" x14ac:dyDescent="0.35">
      <c r="A169" s="131"/>
      <c r="B169" s="132"/>
      <c r="C169" s="132"/>
      <c r="D169" s="132"/>
      <c r="E169" s="182"/>
      <c r="F169" s="103" t="s">
        <v>186</v>
      </c>
      <c r="G169" s="103">
        <v>0</v>
      </c>
      <c r="H169" s="103">
        <v>0</v>
      </c>
      <c r="I169" s="103">
        <v>0</v>
      </c>
      <c r="J169" s="131"/>
      <c r="K169" s="103" t="s">
        <v>231</v>
      </c>
      <c r="L169" s="103">
        <v>8.9899000000000007E-2</v>
      </c>
      <c r="M169" s="103">
        <v>4.0987500000000003E-2</v>
      </c>
      <c r="N169" s="103">
        <v>3.3023139999999999E-2</v>
      </c>
    </row>
    <row r="170" spans="1:14" x14ac:dyDescent="0.35">
      <c r="A170" s="131"/>
      <c r="B170" s="132"/>
      <c r="C170" s="132"/>
      <c r="D170" s="132"/>
      <c r="E170" s="182"/>
      <c r="F170" s="103" t="s">
        <v>201</v>
      </c>
      <c r="G170" s="103">
        <v>0.62881557999999993</v>
      </c>
      <c r="H170" s="103">
        <v>6.5799999999999997E-2</v>
      </c>
      <c r="I170" s="103">
        <v>0</v>
      </c>
      <c r="J170" s="131"/>
      <c r="K170" s="103" t="s">
        <v>162</v>
      </c>
      <c r="L170" s="103">
        <v>9.3060000000000007E-4</v>
      </c>
      <c r="M170" s="103">
        <v>1.1999999999999999E-3</v>
      </c>
      <c r="N170" s="103">
        <v>3.2511999999999999E-2</v>
      </c>
    </row>
    <row r="171" spans="1:14" x14ac:dyDescent="0.35">
      <c r="A171" s="131"/>
      <c r="B171" s="132"/>
      <c r="C171" s="132"/>
      <c r="D171" s="132"/>
      <c r="E171" s="182"/>
      <c r="F171" s="103" t="s">
        <v>208</v>
      </c>
      <c r="G171" s="103">
        <v>0</v>
      </c>
      <c r="H171" s="103">
        <v>0</v>
      </c>
      <c r="I171" s="103">
        <v>0</v>
      </c>
      <c r="J171" s="131"/>
      <c r="K171" s="103" t="s">
        <v>22</v>
      </c>
      <c r="L171" s="103">
        <v>5.2613859999999998E-2</v>
      </c>
      <c r="M171" s="103">
        <v>0.22732567000000001</v>
      </c>
      <c r="N171" s="103">
        <v>2.9352200000000002E-2</v>
      </c>
    </row>
    <row r="172" spans="1:14" x14ac:dyDescent="0.35">
      <c r="A172" s="131"/>
      <c r="B172" s="132"/>
      <c r="C172" s="132"/>
      <c r="D172" s="132"/>
      <c r="E172" s="182"/>
      <c r="F172" s="103" t="s">
        <v>215</v>
      </c>
      <c r="G172" s="103">
        <v>3.3289999999999999E-3</v>
      </c>
      <c r="H172" s="103">
        <v>2E-3</v>
      </c>
      <c r="I172" s="103">
        <v>0</v>
      </c>
      <c r="J172" s="131"/>
      <c r="K172" s="103" t="s">
        <v>256</v>
      </c>
      <c r="L172" s="103">
        <v>7.6094999999999996E-2</v>
      </c>
      <c r="M172" s="103">
        <v>3.0526999999999999E-2</v>
      </c>
      <c r="N172" s="103">
        <v>2.65285E-2</v>
      </c>
    </row>
    <row r="173" spans="1:14" x14ac:dyDescent="0.35">
      <c r="A173" s="131"/>
      <c r="B173" s="132"/>
      <c r="C173" s="132"/>
      <c r="D173" s="132"/>
      <c r="E173" s="182"/>
      <c r="F173" s="103" t="s">
        <v>216</v>
      </c>
      <c r="G173" s="103">
        <v>1.5E-5</v>
      </c>
      <c r="H173" s="103">
        <v>8.6799999999999996E-5</v>
      </c>
      <c r="I173" s="103">
        <v>0</v>
      </c>
      <c r="J173" s="131"/>
      <c r="K173" s="103" t="s">
        <v>24</v>
      </c>
      <c r="L173" s="103">
        <v>6.72794E-3</v>
      </c>
      <c r="M173" s="103">
        <v>8.5360020000000009E-2</v>
      </c>
      <c r="N173" s="103">
        <v>2.465465E-2</v>
      </c>
    </row>
    <row r="174" spans="1:14" x14ac:dyDescent="0.35">
      <c r="A174" s="131"/>
      <c r="B174" s="132"/>
      <c r="C174" s="132"/>
      <c r="D174" s="132"/>
      <c r="E174" s="182"/>
      <c r="F174" s="103" t="s">
        <v>228</v>
      </c>
      <c r="G174" s="103">
        <v>0.34698446999999999</v>
      </c>
      <c r="H174" s="103">
        <v>0</v>
      </c>
      <c r="I174" s="103">
        <v>0</v>
      </c>
      <c r="J174" s="131"/>
      <c r="K174" s="103" t="s">
        <v>174</v>
      </c>
      <c r="L174" s="103">
        <v>9.3217449999999993E-2</v>
      </c>
      <c r="M174" s="103">
        <v>8.0514100000000002E-3</v>
      </c>
      <c r="N174" s="103">
        <v>2.4606980000000001E-2</v>
      </c>
    </row>
    <row r="175" spans="1:14" x14ac:dyDescent="0.35">
      <c r="A175" s="131"/>
      <c r="B175" s="132"/>
      <c r="C175" s="132"/>
      <c r="D175" s="132"/>
      <c r="E175" s="182"/>
      <c r="F175" s="103" t="s">
        <v>230</v>
      </c>
      <c r="G175" s="103">
        <v>6.6699999999999995E-4</v>
      </c>
      <c r="H175" s="103">
        <v>3.48E-4</v>
      </c>
      <c r="I175" s="103">
        <v>0</v>
      </c>
      <c r="J175" s="131"/>
      <c r="K175" s="103" t="s">
        <v>90</v>
      </c>
      <c r="L175" s="103">
        <v>1.057E-3</v>
      </c>
      <c r="M175" s="103">
        <v>8.4674000000000001E-4</v>
      </c>
      <c r="N175" s="103">
        <v>2.3599999999999999E-2</v>
      </c>
    </row>
    <row r="176" spans="1:14" x14ac:dyDescent="0.35">
      <c r="A176" s="131"/>
      <c r="B176" s="132"/>
      <c r="C176" s="132"/>
      <c r="D176" s="132"/>
      <c r="E176" s="182"/>
      <c r="F176" s="103" t="s">
        <v>242</v>
      </c>
      <c r="G176" s="103">
        <v>2.9999999999999997E-4</v>
      </c>
      <c r="H176" s="103">
        <v>0</v>
      </c>
      <c r="I176" s="103">
        <v>0</v>
      </c>
      <c r="J176" s="131"/>
      <c r="K176" s="103" t="s">
        <v>121</v>
      </c>
      <c r="L176" s="103">
        <v>2.0798400000000003E-3</v>
      </c>
      <c r="M176" s="103">
        <v>6.0217400000000004E-2</v>
      </c>
      <c r="N176" s="103">
        <v>2.285218E-2</v>
      </c>
    </row>
    <row r="177" spans="1:14" x14ac:dyDescent="0.35">
      <c r="A177" s="131"/>
      <c r="B177" s="132"/>
      <c r="C177" s="132"/>
      <c r="D177" s="132"/>
      <c r="E177" s="182"/>
      <c r="F177" s="103" t="s">
        <v>248</v>
      </c>
      <c r="G177" s="103">
        <v>3.3500000000000001E-4</v>
      </c>
      <c r="H177" s="103">
        <v>9.3570000000000007E-3</v>
      </c>
      <c r="I177" s="103">
        <v>0</v>
      </c>
      <c r="J177" s="131"/>
      <c r="K177" s="103" t="s">
        <v>209</v>
      </c>
      <c r="L177" s="103">
        <v>5.3639999999999998E-3</v>
      </c>
      <c r="M177" s="103">
        <v>1.385781E-2</v>
      </c>
      <c r="N177" s="103">
        <v>2.2713830000000001E-2</v>
      </c>
    </row>
    <row r="178" spans="1:14" x14ac:dyDescent="0.35">
      <c r="A178" s="131"/>
      <c r="B178" s="132"/>
      <c r="C178" s="132"/>
      <c r="D178" s="132"/>
      <c r="E178" s="182"/>
      <c r="F178" s="103" t="s">
        <v>249</v>
      </c>
      <c r="G178" s="103">
        <v>1.6500000000000001E-2</v>
      </c>
      <c r="H178" s="103">
        <v>0</v>
      </c>
      <c r="I178" s="103">
        <v>0</v>
      </c>
      <c r="J178" s="131"/>
      <c r="K178" s="103" t="s">
        <v>83</v>
      </c>
      <c r="L178" s="103">
        <v>0</v>
      </c>
      <c r="M178" s="103">
        <v>0</v>
      </c>
      <c r="N178" s="103">
        <v>2.2228000000000001E-2</v>
      </c>
    </row>
    <row r="179" spans="1:14" x14ac:dyDescent="0.35">
      <c r="A179" s="131"/>
      <c r="B179" s="132"/>
      <c r="C179" s="132"/>
      <c r="D179" s="132"/>
      <c r="E179" s="132"/>
      <c r="F179" s="104" t="s">
        <v>293</v>
      </c>
      <c r="G179" s="149">
        <f>SUM(G5:G178)</f>
        <v>1901.5039452799999</v>
      </c>
      <c r="H179" s="149">
        <f t="shared" ref="H179:I179" si="1">SUM(H5:H178)</f>
        <v>1863.8352057099996</v>
      </c>
      <c r="I179" s="149">
        <f t="shared" si="1"/>
        <v>2834.5766696000001</v>
      </c>
      <c r="J179" s="131"/>
      <c r="K179" s="103" t="s">
        <v>188</v>
      </c>
      <c r="L179" s="103">
        <v>1.7954000000000002E-3</v>
      </c>
      <c r="M179" s="103">
        <v>0.94078660999999997</v>
      </c>
      <c r="N179" s="103">
        <v>1.6943E-2</v>
      </c>
    </row>
    <row r="180" spans="1:14" x14ac:dyDescent="0.35">
      <c r="A180" s="131"/>
      <c r="B180" s="132"/>
      <c r="C180" s="132"/>
      <c r="D180" s="132"/>
      <c r="E180" s="132"/>
      <c r="F180" s="131"/>
      <c r="G180" s="182"/>
      <c r="H180" s="182"/>
      <c r="I180" s="182"/>
      <c r="J180" s="131"/>
      <c r="K180" s="103" t="s">
        <v>110</v>
      </c>
      <c r="L180" s="103">
        <v>4.3161529999999997E-2</v>
      </c>
      <c r="M180" s="103">
        <v>0</v>
      </c>
      <c r="N180" s="103">
        <v>1.490359E-2</v>
      </c>
    </row>
    <row r="181" spans="1:14" x14ac:dyDescent="0.35">
      <c r="A181" s="131"/>
      <c r="B181" s="132"/>
      <c r="C181" s="132"/>
      <c r="D181" s="132"/>
      <c r="E181" s="132"/>
      <c r="F181" s="131"/>
      <c r="G181" s="182"/>
      <c r="H181" s="182"/>
      <c r="I181" s="182"/>
      <c r="J181" s="131"/>
      <c r="K181" s="103" t="s">
        <v>248</v>
      </c>
      <c r="L181" s="103">
        <v>5.7027600000000003E-3</v>
      </c>
      <c r="M181" s="103">
        <v>0</v>
      </c>
      <c r="N181" s="103">
        <v>1.4397790000000001E-2</v>
      </c>
    </row>
    <row r="182" spans="1:14" x14ac:dyDescent="0.35">
      <c r="A182" s="131"/>
      <c r="B182" s="132"/>
      <c r="C182" s="132"/>
      <c r="D182" s="132"/>
      <c r="E182" s="132"/>
      <c r="F182" s="131"/>
      <c r="G182" s="182"/>
      <c r="H182" s="182"/>
      <c r="I182" s="182"/>
      <c r="J182" s="131"/>
      <c r="K182" s="103" t="s">
        <v>240</v>
      </c>
      <c r="L182" s="103">
        <v>0</v>
      </c>
      <c r="M182" s="103">
        <v>2.1499999999999998E-2</v>
      </c>
      <c r="N182" s="103">
        <v>1.3050520000000001E-2</v>
      </c>
    </row>
    <row r="183" spans="1:14" x14ac:dyDescent="0.35">
      <c r="A183" s="131"/>
      <c r="B183" s="132"/>
      <c r="C183" s="132"/>
      <c r="D183" s="132"/>
      <c r="E183" s="132"/>
      <c r="F183" s="131"/>
      <c r="G183" s="182"/>
      <c r="H183" s="182"/>
      <c r="I183" s="182"/>
      <c r="J183" s="131"/>
      <c r="K183" s="103" t="s">
        <v>242</v>
      </c>
      <c r="L183" s="103">
        <v>2.644349E-2</v>
      </c>
      <c r="M183" s="103">
        <v>1.0892639999999999E-2</v>
      </c>
      <c r="N183" s="103">
        <v>1.185464E-2</v>
      </c>
    </row>
    <row r="184" spans="1:14" x14ac:dyDescent="0.35">
      <c r="A184" s="131"/>
      <c r="B184" s="132"/>
      <c r="C184" s="132"/>
      <c r="D184" s="132"/>
      <c r="E184" s="132"/>
      <c r="F184" s="131"/>
      <c r="G184" s="182"/>
      <c r="H184" s="182"/>
      <c r="I184" s="182"/>
      <c r="J184" s="131"/>
      <c r="K184" s="103" t="s">
        <v>233</v>
      </c>
      <c r="L184" s="103">
        <v>0.19315499999999999</v>
      </c>
      <c r="M184" s="103">
        <v>0</v>
      </c>
      <c r="N184" s="103">
        <v>1.0224780000000001E-2</v>
      </c>
    </row>
    <row r="185" spans="1:14" x14ac:dyDescent="0.35">
      <c r="A185" s="131"/>
      <c r="B185" s="132"/>
      <c r="C185" s="132"/>
      <c r="D185" s="132"/>
      <c r="E185" s="132"/>
      <c r="F185" s="131"/>
      <c r="G185" s="182"/>
      <c r="H185" s="182"/>
      <c r="I185" s="182"/>
      <c r="J185" s="131"/>
      <c r="K185" s="103" t="s">
        <v>139</v>
      </c>
      <c r="L185" s="103">
        <v>0.97404859999999993</v>
      </c>
      <c r="M185" s="103">
        <v>0.19506620000000002</v>
      </c>
      <c r="N185" s="103">
        <v>9.5106900000000005E-3</v>
      </c>
    </row>
    <row r="186" spans="1:14" x14ac:dyDescent="0.35">
      <c r="A186" s="131"/>
      <c r="B186" s="132"/>
      <c r="C186" s="132"/>
      <c r="D186" s="132"/>
      <c r="E186" s="132"/>
      <c r="F186" s="131"/>
      <c r="G186" s="182"/>
      <c r="H186" s="182"/>
      <c r="I186" s="182"/>
      <c r="J186" s="131"/>
      <c r="K186" s="103" t="s">
        <v>136</v>
      </c>
      <c r="L186" s="103">
        <v>2.5091860000000001E-2</v>
      </c>
      <c r="M186" s="103">
        <v>2.768404E-2</v>
      </c>
      <c r="N186" s="103">
        <v>9.3371200000000008E-3</v>
      </c>
    </row>
    <row r="187" spans="1:14" x14ac:dyDescent="0.35">
      <c r="A187" s="131"/>
      <c r="B187" s="132"/>
      <c r="C187" s="132"/>
      <c r="D187" s="132"/>
      <c r="E187" s="132"/>
      <c r="F187" s="131"/>
      <c r="G187" s="182"/>
      <c r="H187" s="182"/>
      <c r="I187" s="182"/>
      <c r="J187" s="131"/>
      <c r="K187" s="103" t="s">
        <v>39</v>
      </c>
      <c r="L187" s="103">
        <v>0.16126634000000001</v>
      </c>
      <c r="M187" s="103">
        <v>1.3564E-4</v>
      </c>
      <c r="N187" s="103">
        <v>8.1823399999999998E-3</v>
      </c>
    </row>
    <row r="188" spans="1:14" x14ac:dyDescent="0.35">
      <c r="A188" s="131"/>
      <c r="B188" s="132"/>
      <c r="C188" s="132"/>
      <c r="D188" s="132"/>
      <c r="E188" s="132"/>
      <c r="F188" s="131"/>
      <c r="G188" s="182"/>
      <c r="H188" s="182"/>
      <c r="I188" s="182"/>
      <c r="J188" s="131"/>
      <c r="K188" s="103" t="s">
        <v>93</v>
      </c>
      <c r="L188" s="103">
        <v>0.87092499999999995</v>
      </c>
      <c r="M188" s="103">
        <v>1.242E-2</v>
      </c>
      <c r="N188" s="103">
        <v>7.9994799999999998E-3</v>
      </c>
    </row>
    <row r="189" spans="1:14" x14ac:dyDescent="0.35">
      <c r="A189" s="131"/>
      <c r="B189" s="132"/>
      <c r="C189" s="132"/>
      <c r="D189" s="132"/>
      <c r="E189" s="132"/>
      <c r="F189" s="131"/>
      <c r="G189" s="182"/>
      <c r="H189" s="182"/>
      <c r="I189" s="182"/>
      <c r="J189" s="131"/>
      <c r="K189" s="103" t="s">
        <v>225</v>
      </c>
      <c r="L189" s="103">
        <v>1.0075000000000001</v>
      </c>
      <c r="M189" s="103">
        <v>6.5069999999999997</v>
      </c>
      <c r="N189" s="103">
        <v>7.9000000000000008E-3</v>
      </c>
    </row>
    <row r="190" spans="1:14" x14ac:dyDescent="0.35">
      <c r="A190" s="131"/>
      <c r="B190" s="132"/>
      <c r="C190" s="132"/>
      <c r="D190" s="132"/>
      <c r="E190" s="132"/>
      <c r="F190" s="131"/>
      <c r="G190" s="182"/>
      <c r="H190" s="182"/>
      <c r="I190" s="182"/>
      <c r="J190" s="131"/>
      <c r="K190" s="103" t="s">
        <v>73</v>
      </c>
      <c r="L190" s="103">
        <v>8.2608200000000003E-3</v>
      </c>
      <c r="M190" s="103">
        <v>2.3800000000000002E-2</v>
      </c>
      <c r="N190" s="103">
        <v>6.4000000000000003E-3</v>
      </c>
    </row>
    <row r="191" spans="1:14" x14ac:dyDescent="0.35">
      <c r="A191" s="131"/>
      <c r="B191" s="132"/>
      <c r="C191" s="132"/>
      <c r="D191" s="132"/>
      <c r="E191" s="132"/>
      <c r="F191" s="131"/>
      <c r="G191" s="182"/>
      <c r="H191" s="182"/>
      <c r="I191" s="182"/>
      <c r="J191" s="131"/>
      <c r="K191" s="103" t="s">
        <v>96</v>
      </c>
      <c r="L191" s="103">
        <v>3.8885099999999999E-2</v>
      </c>
      <c r="M191" s="103">
        <v>9.2200000000000008E-3</v>
      </c>
      <c r="N191" s="103">
        <v>5.6499999999999996E-3</v>
      </c>
    </row>
    <row r="192" spans="1:14" x14ac:dyDescent="0.35">
      <c r="A192" s="131"/>
      <c r="B192" s="132"/>
      <c r="C192" s="132"/>
      <c r="D192" s="132"/>
      <c r="E192" s="132"/>
      <c r="F192" s="131"/>
      <c r="G192" s="182"/>
      <c r="H192" s="182"/>
      <c r="I192" s="182"/>
      <c r="J192" s="131"/>
      <c r="K192" s="103" t="s">
        <v>140</v>
      </c>
      <c r="L192" s="103">
        <v>0</v>
      </c>
      <c r="M192" s="103">
        <v>0</v>
      </c>
      <c r="N192" s="103">
        <v>4.5725000000000002E-3</v>
      </c>
    </row>
    <row r="193" spans="1:14" x14ac:dyDescent="0.35">
      <c r="A193" s="131"/>
      <c r="B193" s="132"/>
      <c r="C193" s="132"/>
      <c r="D193" s="132"/>
      <c r="E193" s="132"/>
      <c r="F193" s="131"/>
      <c r="G193" s="182"/>
      <c r="H193" s="182"/>
      <c r="I193" s="182"/>
      <c r="J193" s="131"/>
      <c r="K193" s="103" t="s">
        <v>154</v>
      </c>
      <c r="L193" s="103">
        <v>0</v>
      </c>
      <c r="M193" s="103">
        <v>0</v>
      </c>
      <c r="N193" s="103">
        <v>4.5007500000000004E-3</v>
      </c>
    </row>
    <row r="194" spans="1:14" x14ac:dyDescent="0.35">
      <c r="A194" s="131"/>
      <c r="B194" s="132"/>
      <c r="C194" s="132"/>
      <c r="D194" s="132"/>
      <c r="E194" s="132"/>
      <c r="F194" s="131"/>
      <c r="G194" s="182"/>
      <c r="H194" s="182"/>
      <c r="I194" s="182"/>
      <c r="J194" s="131"/>
      <c r="K194" s="103" t="s">
        <v>156</v>
      </c>
      <c r="L194" s="103">
        <v>1.6980000000000001E-3</v>
      </c>
      <c r="M194" s="103">
        <v>0</v>
      </c>
      <c r="N194" s="103">
        <v>4.3207000000000002E-3</v>
      </c>
    </row>
    <row r="195" spans="1:14" x14ac:dyDescent="0.35">
      <c r="A195" s="131"/>
      <c r="B195" s="132"/>
      <c r="C195" s="132"/>
      <c r="D195" s="132"/>
      <c r="E195" s="132"/>
      <c r="F195" s="131"/>
      <c r="G195" s="182"/>
      <c r="H195" s="182"/>
      <c r="I195" s="182"/>
      <c r="J195" s="131"/>
      <c r="K195" s="103" t="s">
        <v>255</v>
      </c>
      <c r="L195" s="103">
        <v>5.2157240000000001E-2</v>
      </c>
      <c r="M195" s="103">
        <v>2.3327000000000001E-2</v>
      </c>
      <c r="N195" s="103">
        <v>4.0291700000000003E-3</v>
      </c>
    </row>
    <row r="196" spans="1:14" x14ac:dyDescent="0.35">
      <c r="A196" s="131"/>
      <c r="B196" s="132"/>
      <c r="C196" s="132"/>
      <c r="D196" s="132"/>
      <c r="E196" s="132"/>
      <c r="F196" s="131"/>
      <c r="G196" s="182"/>
      <c r="H196" s="182"/>
      <c r="I196" s="182"/>
      <c r="J196" s="131"/>
      <c r="K196" s="103" t="s">
        <v>193</v>
      </c>
      <c r="L196" s="103">
        <v>0</v>
      </c>
      <c r="M196" s="103">
        <v>1.5631199999999999E-3</v>
      </c>
      <c r="N196" s="103">
        <v>4.0043500000000003E-3</v>
      </c>
    </row>
    <row r="197" spans="1:14" x14ac:dyDescent="0.35">
      <c r="A197" s="131"/>
      <c r="B197" s="132"/>
      <c r="C197" s="132"/>
      <c r="D197" s="132"/>
      <c r="E197" s="132"/>
      <c r="F197" s="131"/>
      <c r="G197" s="182"/>
      <c r="H197" s="182"/>
      <c r="I197" s="182"/>
      <c r="J197" s="131"/>
      <c r="K197" s="103" t="s">
        <v>63</v>
      </c>
      <c r="L197" s="103">
        <v>5.9999999999999995E-4</v>
      </c>
      <c r="M197" s="103">
        <v>0</v>
      </c>
      <c r="N197" s="103">
        <v>3.0430000000000001E-3</v>
      </c>
    </row>
    <row r="198" spans="1:14" x14ac:dyDescent="0.35">
      <c r="A198" s="131"/>
      <c r="B198" s="132"/>
      <c r="C198" s="132"/>
      <c r="D198" s="132"/>
      <c r="E198" s="132"/>
      <c r="F198" s="131"/>
      <c r="G198" s="182"/>
      <c r="H198" s="182"/>
      <c r="I198" s="182"/>
      <c r="J198" s="131"/>
      <c r="K198" s="103" t="s">
        <v>235</v>
      </c>
      <c r="L198" s="103">
        <v>0.36170204</v>
      </c>
      <c r="M198" s="103">
        <v>4.7899999999999999E-4</v>
      </c>
      <c r="N198" s="103">
        <v>3.0409400000000002E-3</v>
      </c>
    </row>
    <row r="199" spans="1:14" x14ac:dyDescent="0.35">
      <c r="A199" s="131"/>
      <c r="B199" s="132"/>
      <c r="C199" s="132"/>
      <c r="D199" s="132"/>
      <c r="E199" s="132"/>
      <c r="F199" s="131"/>
      <c r="G199" s="182"/>
      <c r="H199" s="182"/>
      <c r="I199" s="182"/>
      <c r="J199" s="131"/>
      <c r="K199" s="103" t="s">
        <v>91</v>
      </c>
      <c r="L199" s="103">
        <v>4.7141000000000001E-4</v>
      </c>
      <c r="M199" s="103">
        <v>9.6425400000000015E-3</v>
      </c>
      <c r="N199" s="103">
        <v>2.9955900000000002E-3</v>
      </c>
    </row>
    <row r="200" spans="1:14" x14ac:dyDescent="0.35">
      <c r="A200" s="131"/>
      <c r="B200" s="132"/>
      <c r="C200" s="132"/>
      <c r="D200" s="132"/>
      <c r="E200" s="132"/>
      <c r="F200" s="131"/>
      <c r="G200" s="182"/>
      <c r="H200" s="182"/>
      <c r="I200" s="182"/>
      <c r="J200" s="131"/>
      <c r="K200" s="103" t="s">
        <v>101</v>
      </c>
      <c r="L200" s="103">
        <v>3.24822E-3</v>
      </c>
      <c r="M200" s="103">
        <v>1.5E-5</v>
      </c>
      <c r="N200" s="103">
        <v>2.3270000000000001E-3</v>
      </c>
    </row>
    <row r="201" spans="1:14" x14ac:dyDescent="0.35">
      <c r="A201" s="131"/>
      <c r="B201" s="132"/>
      <c r="C201" s="132"/>
      <c r="D201" s="132"/>
      <c r="E201" s="132"/>
      <c r="F201" s="131"/>
      <c r="G201" s="182"/>
      <c r="H201" s="182"/>
      <c r="I201" s="182"/>
      <c r="J201" s="131"/>
      <c r="K201" s="103" t="s">
        <v>28</v>
      </c>
      <c r="L201" s="103">
        <v>1.6868000000000001E-2</v>
      </c>
      <c r="M201" s="103">
        <v>3.3001469999999998E-2</v>
      </c>
      <c r="N201" s="103">
        <v>2.1696300000000001E-3</v>
      </c>
    </row>
    <row r="202" spans="1:14" x14ac:dyDescent="0.35">
      <c r="A202" s="131"/>
      <c r="B202" s="132"/>
      <c r="C202" s="132"/>
      <c r="D202" s="132"/>
      <c r="E202" s="132"/>
      <c r="F202" s="131"/>
      <c r="G202" s="182"/>
      <c r="H202" s="182"/>
      <c r="I202" s="182"/>
      <c r="J202" s="131"/>
      <c r="K202" s="103" t="s">
        <v>67</v>
      </c>
      <c r="L202" s="103">
        <v>1.2E-4</v>
      </c>
      <c r="M202" s="103">
        <v>0</v>
      </c>
      <c r="N202" s="103">
        <v>1.885E-3</v>
      </c>
    </row>
    <row r="203" spans="1:14" x14ac:dyDescent="0.35">
      <c r="A203" s="131"/>
      <c r="B203" s="132"/>
      <c r="C203" s="132"/>
      <c r="D203" s="132"/>
      <c r="E203" s="131"/>
      <c r="F203" s="131"/>
      <c r="G203" s="182"/>
      <c r="H203" s="182"/>
      <c r="I203" s="182"/>
      <c r="J203" s="131"/>
      <c r="K203" s="103" t="s">
        <v>87</v>
      </c>
      <c r="L203" s="103">
        <v>0.35876799999999998</v>
      </c>
      <c r="M203" s="103">
        <v>0</v>
      </c>
      <c r="N203" s="103">
        <v>1.8E-3</v>
      </c>
    </row>
    <row r="204" spans="1:14" x14ac:dyDescent="0.35">
      <c r="A204" s="131"/>
      <c r="B204" s="132"/>
      <c r="C204" s="132"/>
      <c r="D204" s="132"/>
      <c r="E204" s="131"/>
      <c r="F204" s="131"/>
      <c r="G204" s="182"/>
      <c r="H204" s="182"/>
      <c r="I204" s="182"/>
      <c r="J204" s="131"/>
      <c r="K204" s="103" t="s">
        <v>102</v>
      </c>
      <c r="L204" s="103">
        <v>0</v>
      </c>
      <c r="M204" s="103">
        <v>4.0867999999999998E-3</v>
      </c>
      <c r="N204" s="103">
        <v>1.73212E-3</v>
      </c>
    </row>
    <row r="205" spans="1:14" x14ac:dyDescent="0.35">
      <c r="A205" s="131"/>
      <c r="B205" s="132"/>
      <c r="C205" s="132"/>
      <c r="D205" s="132"/>
      <c r="E205" s="131"/>
      <c r="F205" s="131"/>
      <c r="G205" s="182"/>
      <c r="H205" s="182"/>
      <c r="I205" s="182"/>
      <c r="J205" s="131"/>
      <c r="K205" s="103" t="s">
        <v>245</v>
      </c>
      <c r="L205" s="103">
        <v>0</v>
      </c>
      <c r="M205" s="103">
        <v>0</v>
      </c>
      <c r="N205" s="103">
        <v>1.3940000000000001E-3</v>
      </c>
    </row>
    <row r="206" spans="1:14" x14ac:dyDescent="0.35">
      <c r="A206" s="131"/>
      <c r="B206" s="132"/>
      <c r="C206" s="132"/>
      <c r="D206" s="132"/>
      <c r="E206" s="131"/>
      <c r="F206" s="131"/>
      <c r="G206" s="182"/>
      <c r="H206" s="182"/>
      <c r="I206" s="182"/>
      <c r="J206" s="131"/>
      <c r="K206" s="103" t="s">
        <v>227</v>
      </c>
      <c r="L206" s="103">
        <v>7.2431987699999993</v>
      </c>
      <c r="M206" s="103">
        <v>1.6877999999999999E-4</v>
      </c>
      <c r="N206" s="103">
        <v>1.0740000000000001E-3</v>
      </c>
    </row>
    <row r="207" spans="1:14" x14ac:dyDescent="0.35">
      <c r="A207" s="131"/>
      <c r="B207" s="132"/>
      <c r="C207" s="132"/>
      <c r="D207" s="132"/>
      <c r="E207" s="131"/>
      <c r="F207" s="131"/>
      <c r="G207" s="182"/>
      <c r="H207" s="182"/>
      <c r="I207" s="182"/>
      <c r="J207" s="131"/>
      <c r="K207" s="103" t="s">
        <v>44</v>
      </c>
      <c r="L207" s="103">
        <v>2.4610000000000002E-4</v>
      </c>
      <c r="M207" s="103">
        <v>0</v>
      </c>
      <c r="N207" s="103">
        <v>5.5199999999999997E-4</v>
      </c>
    </row>
    <row r="208" spans="1:14" x14ac:dyDescent="0.35">
      <c r="A208" s="131"/>
      <c r="B208" s="132"/>
      <c r="C208" s="132"/>
      <c r="D208" s="132"/>
      <c r="E208" s="131"/>
      <c r="F208" s="131"/>
      <c r="G208" s="182"/>
      <c r="H208" s="182"/>
      <c r="I208" s="182"/>
      <c r="J208" s="131"/>
      <c r="K208" s="103" t="s">
        <v>30</v>
      </c>
      <c r="L208" s="103">
        <v>0.14338782999999999</v>
      </c>
      <c r="M208" s="103">
        <v>8.5507899999999998E-2</v>
      </c>
      <c r="N208" s="103">
        <v>4.1899999999999999E-4</v>
      </c>
    </row>
    <row r="209" spans="1:14" x14ac:dyDescent="0.35">
      <c r="A209" s="131"/>
      <c r="B209" s="132"/>
      <c r="C209" s="132"/>
      <c r="D209" s="132"/>
      <c r="E209" s="131"/>
      <c r="F209" s="131"/>
      <c r="G209" s="182"/>
      <c r="H209" s="182"/>
      <c r="I209" s="182"/>
      <c r="J209" s="131"/>
      <c r="K209" s="103" t="s">
        <v>71</v>
      </c>
      <c r="L209" s="103">
        <v>3.5147000000000005E-4</v>
      </c>
      <c r="M209" s="103">
        <v>3.1E-4</v>
      </c>
      <c r="N209" s="103">
        <v>4.15E-4</v>
      </c>
    </row>
    <row r="210" spans="1:14" x14ac:dyDescent="0.35">
      <c r="A210" s="131"/>
      <c r="B210" s="132"/>
      <c r="C210" s="132"/>
      <c r="D210" s="132"/>
      <c r="E210" s="131"/>
      <c r="F210" s="131"/>
      <c r="G210" s="182"/>
      <c r="H210" s="182"/>
      <c r="I210" s="182"/>
      <c r="J210" s="131"/>
      <c r="K210" s="103" t="s">
        <v>18</v>
      </c>
      <c r="L210" s="103">
        <v>2.0668369999999998E-2</v>
      </c>
      <c r="M210" s="103">
        <v>9.198000000000001E-5</v>
      </c>
      <c r="N210" s="103">
        <v>2.1000000000000001E-4</v>
      </c>
    </row>
    <row r="211" spans="1:14" x14ac:dyDescent="0.35">
      <c r="A211" s="131"/>
      <c r="B211" s="132"/>
      <c r="C211" s="132"/>
      <c r="D211" s="132"/>
      <c r="E211" s="131"/>
      <c r="F211" s="131"/>
      <c r="G211" s="182"/>
      <c r="H211" s="182"/>
      <c r="I211" s="182"/>
      <c r="J211" s="131"/>
      <c r="K211" s="103" t="s">
        <v>192</v>
      </c>
      <c r="L211" s="103">
        <v>0</v>
      </c>
      <c r="M211" s="103">
        <v>0.25574335999999998</v>
      </c>
      <c r="N211" s="103">
        <v>2.0000000000000001E-4</v>
      </c>
    </row>
    <row r="212" spans="1:14" x14ac:dyDescent="0.35">
      <c r="A212" s="131"/>
      <c r="B212" s="132"/>
      <c r="C212" s="132"/>
      <c r="D212" s="132"/>
      <c r="E212" s="131"/>
      <c r="F212" s="131"/>
      <c r="G212" s="182"/>
      <c r="H212" s="182"/>
      <c r="I212" s="182"/>
      <c r="J212" s="131"/>
      <c r="K212" s="103" t="s">
        <v>100</v>
      </c>
      <c r="L212" s="103">
        <v>0</v>
      </c>
      <c r="M212" s="103">
        <v>1E-3</v>
      </c>
      <c r="N212" s="103">
        <v>1.4999999999999999E-4</v>
      </c>
    </row>
    <row r="213" spans="1:14" x14ac:dyDescent="0.35">
      <c r="A213" s="131"/>
      <c r="B213" s="132"/>
      <c r="C213" s="132"/>
      <c r="D213" s="132"/>
      <c r="E213" s="131"/>
      <c r="F213" s="131"/>
      <c r="G213" s="182"/>
      <c r="H213" s="182"/>
      <c r="I213" s="182"/>
      <c r="J213" s="131"/>
      <c r="K213" s="103" t="s">
        <v>141</v>
      </c>
      <c r="L213" s="103">
        <v>7.9149999999999999E-4</v>
      </c>
      <c r="M213" s="103">
        <v>5.3908499999999998E-2</v>
      </c>
      <c r="N213" s="103">
        <v>1.26E-4</v>
      </c>
    </row>
    <row r="214" spans="1:14" x14ac:dyDescent="0.35">
      <c r="A214" s="131"/>
      <c r="B214" s="132"/>
      <c r="C214" s="132"/>
      <c r="D214" s="132"/>
      <c r="E214" s="131"/>
      <c r="F214" s="131"/>
      <c r="G214" s="182"/>
      <c r="H214" s="182"/>
      <c r="I214" s="182"/>
      <c r="J214" s="131"/>
      <c r="K214" s="103" t="s">
        <v>76</v>
      </c>
      <c r="L214" s="103">
        <v>0</v>
      </c>
      <c r="M214" s="103">
        <v>0</v>
      </c>
      <c r="N214" s="103">
        <v>1.11E-4</v>
      </c>
    </row>
    <row r="215" spans="1:14" x14ac:dyDescent="0.35">
      <c r="A215" s="131"/>
      <c r="B215" s="132"/>
      <c r="C215" s="132"/>
      <c r="D215" s="132"/>
      <c r="E215" s="131"/>
      <c r="F215" s="131"/>
      <c r="G215" s="182"/>
      <c r="H215" s="182"/>
      <c r="I215" s="182"/>
      <c r="J215" s="131"/>
      <c r="K215" s="103" t="s">
        <v>13</v>
      </c>
      <c r="L215" s="103">
        <v>0</v>
      </c>
      <c r="M215" s="103">
        <v>2.3E-5</v>
      </c>
      <c r="N215" s="103">
        <v>1E-4</v>
      </c>
    </row>
    <row r="216" spans="1:14" x14ac:dyDescent="0.35">
      <c r="A216" s="131"/>
      <c r="B216" s="132"/>
      <c r="C216" s="132"/>
      <c r="D216" s="132"/>
      <c r="E216" s="131"/>
      <c r="F216" s="131"/>
      <c r="G216" s="182"/>
      <c r="H216" s="182"/>
      <c r="I216" s="182"/>
      <c r="J216" s="131"/>
      <c r="K216" s="103" t="s">
        <v>92</v>
      </c>
      <c r="L216" s="103">
        <v>8.3160000000000005E-3</v>
      </c>
      <c r="M216" s="103">
        <v>0.90781856000000005</v>
      </c>
      <c r="N216" s="103">
        <v>8.2999999999999998E-5</v>
      </c>
    </row>
    <row r="217" spans="1:14" x14ac:dyDescent="0.35">
      <c r="A217" s="131"/>
      <c r="B217" s="132"/>
      <c r="C217" s="132"/>
      <c r="D217" s="132"/>
      <c r="E217" s="131"/>
      <c r="F217" s="131"/>
      <c r="G217" s="182"/>
      <c r="H217" s="182"/>
      <c r="I217" s="182"/>
      <c r="J217" s="131"/>
      <c r="K217" s="103" t="s">
        <v>16</v>
      </c>
      <c r="L217" s="103">
        <v>1.30382832</v>
      </c>
      <c r="M217" s="103">
        <v>0.30060205000000001</v>
      </c>
      <c r="N217" s="103">
        <v>7.8999999999999996E-5</v>
      </c>
    </row>
    <row r="218" spans="1:14" x14ac:dyDescent="0.35">
      <c r="A218" s="131"/>
      <c r="B218" s="132"/>
      <c r="C218" s="132"/>
      <c r="D218" s="132"/>
      <c r="E218" s="131"/>
      <c r="F218" s="131"/>
      <c r="G218" s="182"/>
      <c r="H218" s="182"/>
      <c r="I218" s="182"/>
      <c r="J218" s="131"/>
      <c r="K218" s="103" t="s">
        <v>234</v>
      </c>
      <c r="L218" s="103">
        <v>2.441345E-2</v>
      </c>
      <c r="M218" s="103">
        <v>8.3239999999999998E-3</v>
      </c>
      <c r="N218" s="103">
        <v>4.6E-5</v>
      </c>
    </row>
    <row r="219" spans="1:14" x14ac:dyDescent="0.35">
      <c r="A219" s="131"/>
      <c r="B219" s="132"/>
      <c r="C219" s="132"/>
      <c r="D219" s="132"/>
      <c r="E219" s="131"/>
      <c r="F219" s="131"/>
      <c r="G219" s="182"/>
      <c r="H219" s="182"/>
      <c r="I219" s="182"/>
      <c r="J219" s="131"/>
      <c r="K219" s="103" t="s">
        <v>17</v>
      </c>
      <c r="L219" s="103">
        <v>1.982975E-2</v>
      </c>
      <c r="M219" s="103">
        <v>0</v>
      </c>
      <c r="N219" s="103">
        <v>9.0000000000000002E-6</v>
      </c>
    </row>
    <row r="220" spans="1:14" x14ac:dyDescent="0.35">
      <c r="A220" s="131"/>
      <c r="B220" s="132"/>
      <c r="C220" s="132"/>
      <c r="D220" s="132"/>
      <c r="E220" s="131"/>
      <c r="F220" s="131"/>
      <c r="G220" s="182"/>
      <c r="H220" s="182"/>
      <c r="I220" s="182"/>
      <c r="J220" s="131"/>
      <c r="K220" s="103" t="s">
        <v>14</v>
      </c>
      <c r="L220" s="103">
        <v>2.0109099999999999E-3</v>
      </c>
      <c r="M220" s="103">
        <v>0</v>
      </c>
      <c r="N220" s="103">
        <v>0</v>
      </c>
    </row>
    <row r="221" spans="1:14" x14ac:dyDescent="0.35">
      <c r="A221" s="131"/>
      <c r="B221" s="132"/>
      <c r="C221" s="132"/>
      <c r="D221" s="132"/>
      <c r="E221" s="131"/>
      <c r="F221" s="131"/>
      <c r="G221" s="182"/>
      <c r="H221" s="182"/>
      <c r="I221" s="182"/>
      <c r="J221" s="131"/>
      <c r="K221" s="103" t="s">
        <v>29</v>
      </c>
      <c r="L221" s="103">
        <v>1.0349999999999999E-3</v>
      </c>
      <c r="M221" s="103">
        <v>2.7924250000000001E-2</v>
      </c>
      <c r="N221" s="103">
        <v>0</v>
      </c>
    </row>
    <row r="222" spans="1:14" x14ac:dyDescent="0.35">
      <c r="A222" s="131"/>
      <c r="B222" s="132"/>
      <c r="C222" s="132"/>
      <c r="D222" s="132"/>
      <c r="E222" s="131"/>
      <c r="F222" s="131"/>
      <c r="G222" s="182"/>
      <c r="H222" s="182"/>
      <c r="I222" s="182"/>
      <c r="J222" s="131"/>
      <c r="K222" s="103" t="s">
        <v>42</v>
      </c>
      <c r="L222" s="103">
        <v>0.29680000000000001</v>
      </c>
      <c r="M222" s="103">
        <v>0</v>
      </c>
      <c r="N222" s="103">
        <v>0</v>
      </c>
    </row>
    <row r="223" spans="1:14" x14ac:dyDescent="0.35">
      <c r="A223" s="131"/>
      <c r="B223" s="132"/>
      <c r="C223" s="132"/>
      <c r="D223" s="132"/>
      <c r="E223" s="131"/>
      <c r="F223" s="131"/>
      <c r="G223" s="182"/>
      <c r="H223" s="182"/>
      <c r="I223" s="182"/>
      <c r="J223" s="131"/>
      <c r="K223" s="103" t="s">
        <v>45</v>
      </c>
      <c r="L223" s="103">
        <v>0</v>
      </c>
      <c r="M223" s="103">
        <v>1.2412200000000001E-3</v>
      </c>
      <c r="N223" s="103">
        <v>0</v>
      </c>
    </row>
    <row r="224" spans="1:14" x14ac:dyDescent="0.35">
      <c r="A224" s="131"/>
      <c r="B224" s="132"/>
      <c r="C224" s="132"/>
      <c r="D224" s="132"/>
      <c r="E224" s="131"/>
      <c r="F224" s="131"/>
      <c r="G224" s="182"/>
      <c r="H224" s="182"/>
      <c r="I224" s="182"/>
      <c r="J224" s="131"/>
      <c r="K224" s="103" t="s">
        <v>56</v>
      </c>
      <c r="L224" s="103">
        <v>4.2960000000000003E-4</v>
      </c>
      <c r="M224" s="103">
        <v>0</v>
      </c>
      <c r="N224" s="103">
        <v>0</v>
      </c>
    </row>
    <row r="225" spans="1:14" x14ac:dyDescent="0.35">
      <c r="A225" s="131"/>
      <c r="B225" s="132"/>
      <c r="C225" s="132"/>
      <c r="D225" s="132"/>
      <c r="E225" s="131"/>
      <c r="F225" s="131"/>
      <c r="G225" s="182"/>
      <c r="H225" s="182"/>
      <c r="I225" s="182"/>
      <c r="J225" s="131"/>
      <c r="K225" s="103" t="s">
        <v>69</v>
      </c>
      <c r="L225" s="103">
        <v>0</v>
      </c>
      <c r="M225" s="103">
        <v>0</v>
      </c>
      <c r="N225" s="103">
        <v>0</v>
      </c>
    </row>
    <row r="226" spans="1:14" x14ac:dyDescent="0.35">
      <c r="A226" s="131"/>
      <c r="B226" s="132"/>
      <c r="C226" s="132"/>
      <c r="D226" s="132"/>
      <c r="E226" s="131"/>
      <c r="F226" s="131"/>
      <c r="G226" s="182"/>
      <c r="H226" s="182"/>
      <c r="I226" s="182"/>
      <c r="J226" s="131"/>
      <c r="K226" s="103" t="s">
        <v>70</v>
      </c>
      <c r="L226" s="103">
        <v>7.4999999999999993E-5</v>
      </c>
      <c r="M226" s="103">
        <v>0</v>
      </c>
      <c r="N226" s="103">
        <v>0</v>
      </c>
    </row>
    <row r="227" spans="1:14" x14ac:dyDescent="0.35">
      <c r="A227" s="131"/>
      <c r="B227" s="132"/>
      <c r="C227" s="132"/>
      <c r="D227" s="132"/>
      <c r="E227" s="131"/>
      <c r="F227" s="131"/>
      <c r="G227" s="182"/>
      <c r="H227" s="182"/>
      <c r="I227" s="182"/>
      <c r="J227" s="131"/>
      <c r="K227" s="103" t="s">
        <v>79</v>
      </c>
      <c r="L227" s="103">
        <v>5.10910434</v>
      </c>
      <c r="M227" s="103">
        <v>0</v>
      </c>
      <c r="N227" s="103">
        <v>0</v>
      </c>
    </row>
    <row r="228" spans="1:14" x14ac:dyDescent="0.35">
      <c r="A228" s="131"/>
      <c r="B228" s="132"/>
      <c r="C228" s="132"/>
      <c r="D228" s="132"/>
      <c r="E228" s="131"/>
      <c r="F228" s="131"/>
      <c r="G228" s="182"/>
      <c r="H228" s="182"/>
      <c r="I228" s="182"/>
      <c r="J228" s="131"/>
      <c r="K228" s="103" t="s">
        <v>82</v>
      </c>
      <c r="L228" s="103">
        <v>4.0778000000000002E-2</v>
      </c>
      <c r="M228" s="103">
        <v>1.3677E-2</v>
      </c>
      <c r="N228" s="103">
        <v>0</v>
      </c>
    </row>
    <row r="229" spans="1:14" x14ac:dyDescent="0.35">
      <c r="A229" s="131"/>
      <c r="B229" s="132"/>
      <c r="C229" s="132"/>
      <c r="D229" s="132"/>
      <c r="E229" s="131"/>
      <c r="F229" s="131"/>
      <c r="G229" s="182"/>
      <c r="H229" s="182"/>
      <c r="I229" s="182"/>
      <c r="J229" s="131"/>
      <c r="K229" s="103" t="s">
        <v>94</v>
      </c>
      <c r="L229" s="103">
        <v>1.3600000000000001E-3</v>
      </c>
      <c r="M229" s="103">
        <v>1.0000000000000001E-5</v>
      </c>
      <c r="N229" s="103">
        <v>0</v>
      </c>
    </row>
    <row r="230" spans="1:14" x14ac:dyDescent="0.35">
      <c r="A230" s="131"/>
      <c r="B230" s="132"/>
      <c r="C230" s="132"/>
      <c r="D230" s="132"/>
      <c r="E230" s="131"/>
      <c r="F230" s="131"/>
      <c r="G230" s="182"/>
      <c r="H230" s="182"/>
      <c r="I230" s="182"/>
      <c r="J230" s="131"/>
      <c r="K230" s="103" t="s">
        <v>111</v>
      </c>
      <c r="L230" s="103">
        <v>1.4E-2</v>
      </c>
      <c r="M230" s="103">
        <v>0</v>
      </c>
      <c r="N230" s="103">
        <v>0</v>
      </c>
    </row>
    <row r="231" spans="1:14" x14ac:dyDescent="0.35">
      <c r="A231" s="131"/>
      <c r="B231" s="132"/>
      <c r="C231" s="132"/>
      <c r="D231" s="132"/>
      <c r="E231" s="131"/>
      <c r="F231" s="131"/>
      <c r="G231" s="182"/>
      <c r="H231" s="182"/>
      <c r="I231" s="182"/>
      <c r="J231" s="131"/>
      <c r="K231" s="103" t="s">
        <v>115</v>
      </c>
      <c r="L231" s="103">
        <v>0.52188100000000004</v>
      </c>
      <c r="M231" s="103">
        <v>0.17802000000000001</v>
      </c>
      <c r="N231" s="103">
        <v>0</v>
      </c>
    </row>
    <row r="232" spans="1:14" x14ac:dyDescent="0.35">
      <c r="A232" s="131"/>
      <c r="B232" s="132"/>
      <c r="C232" s="132"/>
      <c r="D232" s="132"/>
      <c r="E232" s="131"/>
      <c r="F232" s="131"/>
      <c r="G232" s="182"/>
      <c r="H232" s="182"/>
      <c r="I232" s="182"/>
      <c r="J232" s="131"/>
      <c r="K232" s="103" t="s">
        <v>118</v>
      </c>
      <c r="L232" s="103">
        <v>0</v>
      </c>
      <c r="M232" s="103">
        <v>1.9883100000000001E-3</v>
      </c>
      <c r="N232" s="103">
        <v>0</v>
      </c>
    </row>
    <row r="233" spans="1:14" x14ac:dyDescent="0.35">
      <c r="A233" s="131"/>
      <c r="B233" s="132"/>
      <c r="C233" s="132"/>
      <c r="D233" s="132"/>
      <c r="E233" s="131"/>
      <c r="F233" s="131"/>
      <c r="G233" s="182"/>
      <c r="H233" s="182"/>
      <c r="I233" s="182"/>
      <c r="J233" s="131"/>
      <c r="K233" s="103" t="s">
        <v>124</v>
      </c>
      <c r="L233" s="103">
        <v>0</v>
      </c>
      <c r="M233" s="103">
        <v>1.1583499999999998E-3</v>
      </c>
      <c r="N233" s="103">
        <v>0</v>
      </c>
    </row>
    <row r="234" spans="1:14" x14ac:dyDescent="0.35">
      <c r="A234" s="131"/>
      <c r="B234" s="132"/>
      <c r="C234" s="132"/>
      <c r="D234" s="132"/>
      <c r="E234" s="131"/>
      <c r="F234" s="131"/>
      <c r="G234" s="182"/>
      <c r="H234" s="182"/>
      <c r="I234" s="182"/>
      <c r="J234" s="131"/>
      <c r="K234" s="103" t="s">
        <v>131</v>
      </c>
      <c r="L234" s="103">
        <v>6.672999999999999E-4</v>
      </c>
      <c r="M234" s="103">
        <v>0</v>
      </c>
      <c r="N234" s="103">
        <v>0</v>
      </c>
    </row>
    <row r="235" spans="1:14" x14ac:dyDescent="0.35">
      <c r="A235" s="131"/>
      <c r="B235" s="132"/>
      <c r="C235" s="132"/>
      <c r="D235" s="132"/>
      <c r="E235" s="131"/>
      <c r="F235" s="131"/>
      <c r="G235" s="182"/>
      <c r="H235" s="182"/>
      <c r="I235" s="182"/>
      <c r="J235" s="131"/>
      <c r="K235" s="103" t="s">
        <v>165</v>
      </c>
      <c r="L235" s="103">
        <v>0</v>
      </c>
      <c r="M235" s="103">
        <v>1.05E-4</v>
      </c>
      <c r="N235" s="103">
        <v>0</v>
      </c>
    </row>
    <row r="236" spans="1:14" x14ac:dyDescent="0.35">
      <c r="A236" s="131"/>
      <c r="B236" s="132"/>
      <c r="C236" s="132"/>
      <c r="D236" s="132"/>
      <c r="E236" s="131"/>
      <c r="F236" s="131"/>
      <c r="G236" s="182"/>
      <c r="H236" s="182"/>
      <c r="I236" s="182"/>
      <c r="J236" s="131"/>
      <c r="K236" s="103" t="s">
        <v>168</v>
      </c>
      <c r="L236" s="103">
        <v>0</v>
      </c>
      <c r="M236" s="103">
        <v>0</v>
      </c>
      <c r="N236" s="103">
        <v>0</v>
      </c>
    </row>
    <row r="237" spans="1:14" x14ac:dyDescent="0.35">
      <c r="A237" s="131"/>
      <c r="B237" s="132"/>
      <c r="C237" s="132"/>
      <c r="D237" s="132"/>
      <c r="E237" s="131"/>
      <c r="F237" s="131"/>
      <c r="G237" s="182"/>
      <c r="H237" s="182"/>
      <c r="I237" s="182"/>
      <c r="J237" s="131"/>
      <c r="K237" s="103" t="s">
        <v>177</v>
      </c>
      <c r="L237" s="103">
        <v>0</v>
      </c>
      <c r="M237" s="103">
        <v>0</v>
      </c>
      <c r="N237" s="103">
        <v>0</v>
      </c>
    </row>
    <row r="238" spans="1:14" x14ac:dyDescent="0.35">
      <c r="A238" s="131"/>
      <c r="B238" s="132"/>
      <c r="C238" s="132"/>
      <c r="D238" s="132"/>
      <c r="E238" s="131"/>
      <c r="F238" s="131"/>
      <c r="G238" s="182"/>
      <c r="H238" s="182"/>
      <c r="I238" s="182"/>
      <c r="J238" s="131"/>
      <c r="K238" s="103" t="s">
        <v>214</v>
      </c>
      <c r="L238" s="103">
        <v>0.39166561</v>
      </c>
      <c r="M238" s="103">
        <v>0</v>
      </c>
      <c r="N238" s="103">
        <v>0</v>
      </c>
    </row>
    <row r="239" spans="1:14" x14ac:dyDescent="0.35">
      <c r="A239" s="131"/>
      <c r="B239" s="132"/>
      <c r="C239" s="132"/>
      <c r="D239" s="132"/>
      <c r="E239" s="131"/>
      <c r="F239" s="112"/>
      <c r="G239" s="185"/>
      <c r="H239" s="185"/>
      <c r="I239" s="185"/>
      <c r="J239" s="131"/>
      <c r="K239" s="103" t="s">
        <v>226</v>
      </c>
      <c r="L239" s="103">
        <v>0.15109400000000001</v>
      </c>
      <c r="M239" s="103">
        <v>2.3083679999999999E-2</v>
      </c>
      <c r="N239" s="103">
        <v>0</v>
      </c>
    </row>
    <row r="240" spans="1:14" x14ac:dyDescent="0.35">
      <c r="A240" s="131"/>
      <c r="B240" s="132"/>
      <c r="C240" s="132"/>
      <c r="D240" s="132"/>
      <c r="E240" s="131"/>
      <c r="F240" s="131"/>
      <c r="G240" s="186"/>
      <c r="H240" s="186"/>
      <c r="I240" s="186"/>
      <c r="J240" s="131"/>
      <c r="K240" s="103" t="s">
        <v>232</v>
      </c>
      <c r="L240" s="103">
        <v>9.1239699999999986E-3</v>
      </c>
      <c r="M240" s="103">
        <v>7.8886399999999995E-2</v>
      </c>
      <c r="N240" s="103">
        <v>0</v>
      </c>
    </row>
    <row r="241" spans="1:15" x14ac:dyDescent="0.35">
      <c r="A241" s="131"/>
      <c r="B241" s="132"/>
      <c r="C241" s="132"/>
      <c r="D241" s="132"/>
      <c r="E241" s="131"/>
      <c r="F241" s="131"/>
      <c r="G241" s="131"/>
      <c r="H241" s="131"/>
      <c r="I241" s="131"/>
      <c r="J241" s="131"/>
      <c r="K241" s="103" t="s">
        <v>261</v>
      </c>
      <c r="L241" s="103">
        <v>7.2000000000000002E-5</v>
      </c>
      <c r="M241" s="103">
        <v>0</v>
      </c>
      <c r="N241" s="103">
        <v>0</v>
      </c>
    </row>
    <row r="242" spans="1:15" x14ac:dyDescent="0.35">
      <c r="A242" s="131"/>
      <c r="B242" s="132"/>
      <c r="C242" s="132"/>
      <c r="D242" s="132"/>
      <c r="E242" s="131"/>
      <c r="F242" s="131"/>
      <c r="G242" s="131"/>
      <c r="H242" s="131"/>
      <c r="I242" s="131"/>
      <c r="J242" s="131"/>
      <c r="K242" s="104" t="s">
        <v>293</v>
      </c>
      <c r="L242" s="193">
        <f>SUM(L5:L241)</f>
        <v>1636.3719435099993</v>
      </c>
      <c r="M242" s="193">
        <f t="shared" ref="M242:N242" si="2">SUM(M5:M241)</f>
        <v>2169.6337492799989</v>
      </c>
      <c r="N242" s="193">
        <f t="shared" si="2"/>
        <v>2181.6146808900021</v>
      </c>
    </row>
    <row r="243" spans="1:15" x14ac:dyDescent="0.35">
      <c r="A243" s="131"/>
      <c r="B243" s="132"/>
      <c r="C243" s="132"/>
      <c r="D243" s="132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1:15" x14ac:dyDescent="0.35">
      <c r="A244" s="131"/>
      <c r="B244" s="132"/>
      <c r="C244" s="132"/>
      <c r="D244" s="132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</row>
    <row r="245" spans="1:15" x14ac:dyDescent="0.35">
      <c r="A245" s="131"/>
      <c r="B245" s="132"/>
      <c r="C245" s="132"/>
      <c r="D245" s="132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</row>
    <row r="246" spans="1:15" x14ac:dyDescent="0.35">
      <c r="A246" s="131"/>
      <c r="B246" s="132"/>
      <c r="C246" s="132"/>
      <c r="D246" s="132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</row>
    <row r="247" spans="1:15" x14ac:dyDescent="0.35">
      <c r="A247" s="131"/>
      <c r="B247" s="132"/>
      <c r="C247" s="132"/>
      <c r="D247" s="132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</row>
    <row r="248" spans="1:15" s="9" customFormat="1" x14ac:dyDescent="0.35">
      <c r="A248" s="131"/>
      <c r="B248" s="132"/>
      <c r="C248" s="132"/>
      <c r="D248" s="132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39"/>
    </row>
    <row r="249" spans="1:15" x14ac:dyDescent="0.35">
      <c r="A249" s="131"/>
      <c r="B249" s="132"/>
      <c r="C249" s="132"/>
      <c r="D249" s="132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</row>
    <row r="250" spans="1:15" x14ac:dyDescent="0.35">
      <c r="A250" s="131"/>
      <c r="B250" s="132"/>
      <c r="C250" s="132"/>
      <c r="D250" s="132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</row>
    <row r="251" spans="1:15" x14ac:dyDescent="0.35">
      <c r="A251" s="131"/>
      <c r="B251" s="132"/>
      <c r="C251" s="132"/>
      <c r="D251" s="132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</row>
    <row r="252" spans="1:15" x14ac:dyDescent="0.35">
      <c r="A252" s="131"/>
      <c r="B252" s="132"/>
      <c r="C252" s="132"/>
      <c r="D252" s="132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</row>
    <row r="253" spans="1:15" x14ac:dyDescent="0.35">
      <c r="A253" s="131"/>
      <c r="B253" s="132"/>
      <c r="C253" s="132"/>
      <c r="D253" s="132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</row>
    <row r="254" spans="1:15" x14ac:dyDescent="0.35">
      <c r="A254" s="131"/>
      <c r="B254" s="132"/>
      <c r="C254" s="132"/>
      <c r="D254" s="132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</row>
    <row r="255" spans="1:15" x14ac:dyDescent="0.35">
      <c r="A255" s="131"/>
      <c r="B255" s="132"/>
      <c r="C255" s="132"/>
      <c r="D255" s="132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</row>
    <row r="256" spans="1:15" x14ac:dyDescent="0.35">
      <c r="A256" s="131"/>
      <c r="B256" s="132"/>
      <c r="C256" s="132"/>
      <c r="D256" s="132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</row>
    <row r="257" spans="1:14" x14ac:dyDescent="0.35">
      <c r="A257" s="131"/>
      <c r="B257" s="132"/>
      <c r="C257" s="132"/>
      <c r="D257" s="132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</row>
    <row r="258" spans="1:14" x14ac:dyDescent="0.35">
      <c r="A258" s="131"/>
      <c r="B258" s="132"/>
      <c r="C258" s="132"/>
      <c r="D258" s="132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</row>
    <row r="259" spans="1:14" x14ac:dyDescent="0.35">
      <c r="A259" s="131"/>
      <c r="B259" s="132"/>
      <c r="C259" s="132"/>
      <c r="D259" s="132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</row>
    <row r="260" spans="1:14" x14ac:dyDescent="0.35">
      <c r="A260" s="131"/>
      <c r="B260" s="132"/>
      <c r="C260" s="132"/>
      <c r="D260" s="132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</row>
    <row r="261" spans="1:14" x14ac:dyDescent="0.35">
      <c r="A261" s="131"/>
      <c r="B261" s="132"/>
      <c r="C261" s="132"/>
      <c r="D261" s="132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</row>
    <row r="262" spans="1:14" x14ac:dyDescent="0.35">
      <c r="A262" s="131"/>
      <c r="B262" s="132"/>
      <c r="C262" s="132"/>
      <c r="D262" s="132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</row>
    <row r="263" spans="1:14" x14ac:dyDescent="0.35">
      <c r="A263" s="131"/>
      <c r="B263" s="132"/>
      <c r="C263" s="132"/>
      <c r="D263" s="132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</row>
    <row r="264" spans="1:14" x14ac:dyDescent="0.35">
      <c r="A264" s="131"/>
      <c r="B264" s="132"/>
      <c r="C264" s="132"/>
      <c r="D264" s="132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</row>
    <row r="265" spans="1:14" x14ac:dyDescent="0.35">
      <c r="A265" s="131"/>
      <c r="B265" s="132"/>
      <c r="C265" s="132"/>
      <c r="D265" s="132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1:14" x14ac:dyDescent="0.35">
      <c r="A266" s="131"/>
      <c r="B266" s="132"/>
      <c r="C266" s="132"/>
      <c r="D266" s="132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</row>
    <row r="267" spans="1:14" x14ac:dyDescent="0.35">
      <c r="A267" s="131"/>
      <c r="B267" s="132"/>
      <c r="C267" s="132"/>
      <c r="D267" s="132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</row>
    <row r="268" spans="1:14" x14ac:dyDescent="0.35">
      <c r="A268" s="131"/>
      <c r="B268" s="132"/>
      <c r="C268" s="132"/>
      <c r="D268" s="132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</row>
    <row r="269" spans="1:14" x14ac:dyDescent="0.35">
      <c r="A269" s="131"/>
      <c r="B269" s="132"/>
      <c r="C269" s="132"/>
      <c r="D269" s="132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</row>
    <row r="270" spans="1:14" x14ac:dyDescent="0.35">
      <c r="A270" s="131"/>
      <c r="B270" s="132"/>
      <c r="C270" s="132"/>
      <c r="D270" s="132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</row>
    <row r="271" spans="1:14" x14ac:dyDescent="0.35">
      <c r="A271" s="131"/>
      <c r="B271" s="132"/>
      <c r="C271" s="132"/>
      <c r="D271" s="132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</row>
    <row r="272" spans="1:14" x14ac:dyDescent="0.35">
      <c r="A272" s="131"/>
      <c r="B272" s="132"/>
      <c r="C272" s="132"/>
      <c r="D272" s="132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</row>
    <row r="273" spans="1:14" x14ac:dyDescent="0.35">
      <c r="A273" s="131"/>
      <c r="B273" s="132"/>
      <c r="C273" s="132"/>
      <c r="D273" s="132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</row>
    <row r="274" spans="1:14" x14ac:dyDescent="0.35">
      <c r="A274" s="131"/>
      <c r="B274" s="132"/>
      <c r="C274" s="132"/>
      <c r="D274" s="132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</row>
    <row r="275" spans="1:14" x14ac:dyDescent="0.35">
      <c r="A275" s="131"/>
      <c r="B275" s="132"/>
      <c r="C275" s="132"/>
      <c r="D275" s="132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</row>
    <row r="276" spans="1:14" x14ac:dyDescent="0.35">
      <c r="A276" s="131"/>
      <c r="B276" s="132"/>
      <c r="C276" s="132"/>
      <c r="D276" s="132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</row>
    <row r="277" spans="1:14" x14ac:dyDescent="0.35">
      <c r="A277" s="131"/>
      <c r="B277" s="132"/>
      <c r="C277" s="132"/>
      <c r="D277" s="132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</row>
    <row r="278" spans="1:14" x14ac:dyDescent="0.35">
      <c r="A278" s="131"/>
      <c r="B278" s="132"/>
      <c r="C278" s="132"/>
      <c r="D278" s="132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</row>
    <row r="279" spans="1:14" x14ac:dyDescent="0.35">
      <c r="A279" s="131"/>
      <c r="B279" s="132"/>
      <c r="C279" s="132"/>
      <c r="D279" s="132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</row>
    <row r="280" spans="1:14" x14ac:dyDescent="0.35">
      <c r="A280" s="131"/>
      <c r="B280" s="132"/>
      <c r="C280" s="132"/>
      <c r="D280" s="132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</row>
    <row r="281" spans="1:14" x14ac:dyDescent="0.35">
      <c r="A281" s="131"/>
      <c r="B281" s="132"/>
      <c r="C281" s="132"/>
      <c r="D281" s="132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</row>
    <row r="282" spans="1:14" x14ac:dyDescent="0.35">
      <c r="A282" s="131"/>
      <c r="B282" s="132"/>
      <c r="C282" s="132"/>
      <c r="D282" s="132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</row>
    <row r="283" spans="1:14" x14ac:dyDescent="0.35">
      <c r="A283" s="131"/>
      <c r="B283" s="132"/>
      <c r="C283" s="132"/>
      <c r="D283" s="132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</row>
    <row r="284" spans="1:14" x14ac:dyDescent="0.35">
      <c r="A284" s="131"/>
      <c r="B284" s="132"/>
      <c r="C284" s="132"/>
      <c r="D284" s="132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</row>
    <row r="285" spans="1:14" x14ac:dyDescent="0.35">
      <c r="A285" s="131"/>
      <c r="B285" s="132"/>
      <c r="C285" s="132"/>
      <c r="D285" s="132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</row>
    <row r="286" spans="1:14" x14ac:dyDescent="0.35">
      <c r="A286" s="131"/>
      <c r="B286" s="132"/>
      <c r="C286" s="132"/>
      <c r="D286" s="132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</row>
    <row r="287" spans="1:14" x14ac:dyDescent="0.35">
      <c r="A287" s="131"/>
      <c r="B287" s="132"/>
      <c r="C287" s="132"/>
      <c r="D287" s="132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1:14" x14ac:dyDescent="0.35">
      <c r="A288" s="131"/>
      <c r="B288" s="132"/>
      <c r="C288" s="132"/>
      <c r="D288" s="132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</row>
    <row r="289" spans="1:14" x14ac:dyDescent="0.35">
      <c r="A289" s="131"/>
      <c r="B289" s="132"/>
      <c r="C289" s="132"/>
      <c r="D289" s="132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</row>
    <row r="290" spans="1:14" x14ac:dyDescent="0.35">
      <c r="A290" s="131"/>
      <c r="B290" s="132"/>
      <c r="C290" s="132"/>
      <c r="D290" s="132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</row>
    <row r="291" spans="1:14" x14ac:dyDescent="0.35">
      <c r="A291" s="131"/>
      <c r="B291" s="132"/>
      <c r="C291" s="132"/>
      <c r="D291" s="132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</row>
    <row r="292" spans="1:14" x14ac:dyDescent="0.35">
      <c r="A292" s="131"/>
      <c r="B292" s="132"/>
      <c r="C292" s="132"/>
      <c r="D292" s="132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</row>
    <row r="293" spans="1:14" x14ac:dyDescent="0.35">
      <c r="A293" s="131"/>
      <c r="B293" s="132"/>
      <c r="C293" s="132"/>
      <c r="D293" s="132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</row>
    <row r="294" spans="1:14" x14ac:dyDescent="0.35">
      <c r="A294" s="131"/>
      <c r="B294" s="132"/>
      <c r="C294" s="132"/>
      <c r="D294" s="132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</row>
    <row r="295" spans="1:14" x14ac:dyDescent="0.35">
      <c r="A295" s="131"/>
      <c r="B295" s="132"/>
      <c r="C295" s="132"/>
      <c r="D295" s="132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</row>
    <row r="296" spans="1:14" x14ac:dyDescent="0.35">
      <c r="A296" s="131"/>
      <c r="B296" s="132"/>
      <c r="C296" s="132"/>
      <c r="D296" s="132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</row>
    <row r="297" spans="1:14" x14ac:dyDescent="0.35">
      <c r="A297" s="131"/>
      <c r="B297" s="132"/>
      <c r="C297" s="132"/>
      <c r="D297" s="132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</row>
    <row r="298" spans="1:14" x14ac:dyDescent="0.35">
      <c r="A298" s="131"/>
      <c r="B298" s="132"/>
      <c r="C298" s="132"/>
      <c r="D298" s="132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</row>
    <row r="299" spans="1:14" x14ac:dyDescent="0.35">
      <c r="A299" s="131"/>
      <c r="B299" s="132"/>
      <c r="C299" s="132"/>
      <c r="D299" s="132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</row>
    <row r="300" spans="1:14" x14ac:dyDescent="0.35">
      <c r="A300" s="131"/>
      <c r="B300" s="132"/>
      <c r="C300" s="132"/>
      <c r="D300" s="132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</row>
    <row r="301" spans="1:14" x14ac:dyDescent="0.35">
      <c r="A301" s="131"/>
      <c r="B301" s="132"/>
      <c r="C301" s="132"/>
      <c r="D301" s="132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</row>
    <row r="302" spans="1:14" x14ac:dyDescent="0.35">
      <c r="A302" s="131"/>
      <c r="B302" s="132"/>
      <c r="C302" s="132"/>
      <c r="D302" s="132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</row>
    <row r="303" spans="1:14" x14ac:dyDescent="0.35">
      <c r="A303" s="131"/>
      <c r="B303" s="132"/>
      <c r="C303" s="132"/>
      <c r="D303" s="132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</row>
    <row r="304" spans="1:14" x14ac:dyDescent="0.35">
      <c r="A304" s="131"/>
      <c r="B304" s="132"/>
      <c r="C304" s="132"/>
      <c r="D304" s="132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</row>
    <row r="305" spans="1:14" x14ac:dyDescent="0.35">
      <c r="A305" s="131"/>
      <c r="B305" s="132"/>
      <c r="C305" s="132"/>
      <c r="D305" s="132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</row>
    <row r="306" spans="1:14" x14ac:dyDescent="0.35">
      <c r="A306" s="131"/>
      <c r="B306" s="132"/>
      <c r="C306" s="132"/>
      <c r="D306" s="132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</row>
    <row r="307" spans="1:14" x14ac:dyDescent="0.35">
      <c r="A307" s="131"/>
      <c r="B307" s="132"/>
      <c r="C307" s="132"/>
      <c r="D307" s="132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</row>
    <row r="308" spans="1:14" x14ac:dyDescent="0.35">
      <c r="A308" s="131"/>
      <c r="B308" s="132"/>
      <c r="C308" s="132"/>
      <c r="D308" s="132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</row>
    <row r="309" spans="1:14" x14ac:dyDescent="0.35">
      <c r="A309" s="131"/>
      <c r="B309" s="132"/>
      <c r="C309" s="132"/>
      <c r="D309" s="132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</row>
    <row r="310" spans="1:14" x14ac:dyDescent="0.35">
      <c r="A310" s="131"/>
      <c r="B310" s="132"/>
      <c r="C310" s="132"/>
      <c r="D310" s="132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</row>
    <row r="311" spans="1:14" x14ac:dyDescent="0.35">
      <c r="A311" s="131"/>
      <c r="B311" s="132"/>
      <c r="C311" s="132"/>
      <c r="D311" s="132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</row>
    <row r="312" spans="1:14" x14ac:dyDescent="0.35">
      <c r="A312" s="131"/>
      <c r="B312" s="132"/>
      <c r="C312" s="132"/>
      <c r="D312" s="132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</row>
    <row r="313" spans="1:14" x14ac:dyDescent="0.35">
      <c r="A313" s="131"/>
      <c r="B313" s="132"/>
      <c r="C313" s="132"/>
      <c r="D313" s="132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</row>
    <row r="314" spans="1:14" x14ac:dyDescent="0.35">
      <c r="A314" s="131"/>
      <c r="B314" s="132"/>
      <c r="C314" s="132"/>
      <c r="D314" s="132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</row>
  </sheetData>
  <sortState xmlns:xlrd2="http://schemas.microsoft.com/office/spreadsheetml/2017/richdata2" ref="K5:N188">
    <sortCondition descending="1" ref="N5:N188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4"/>
  <sheetViews>
    <sheetView zoomScaleNormal="100" workbookViewId="0">
      <selection activeCell="D19" sqref="D19"/>
    </sheetView>
  </sheetViews>
  <sheetFormatPr defaultColWidth="8.7265625" defaultRowHeight="15.5" x14ac:dyDescent="0.35"/>
  <cols>
    <col min="1" max="1" width="25.7265625" style="30" bestFit="1" customWidth="1"/>
    <col min="2" max="2" width="13.453125" style="30" customWidth="1"/>
    <col min="3" max="4" width="12.36328125" style="30" bestFit="1" customWidth="1"/>
    <col min="5" max="5" width="15.81640625" style="30" bestFit="1" customWidth="1"/>
    <col min="6" max="7" width="11.90625" style="30" bestFit="1" customWidth="1"/>
    <col min="8" max="8" width="9.81640625" style="30" bestFit="1" customWidth="1"/>
    <col min="9" max="9" width="12.6328125" style="30" bestFit="1" customWidth="1"/>
    <col min="10" max="10" width="8.7265625" style="30"/>
    <col min="11" max="11" width="12" style="1" customWidth="1"/>
    <col min="12" max="16384" width="8.7265625" style="1"/>
  </cols>
  <sheetData>
    <row r="1" spans="1:12" x14ac:dyDescent="0.35">
      <c r="A1" s="137" t="s">
        <v>809</v>
      </c>
      <c r="K1" s="296" t="s">
        <v>317</v>
      </c>
      <c r="L1" s="296"/>
    </row>
    <row r="2" spans="1:12" x14ac:dyDescent="0.35">
      <c r="A2" s="304" t="s">
        <v>330</v>
      </c>
      <c r="B2" s="306">
        <v>44593</v>
      </c>
      <c r="C2" s="306"/>
      <c r="D2" s="306">
        <v>44927</v>
      </c>
      <c r="E2" s="306"/>
      <c r="F2" s="306">
        <v>44958</v>
      </c>
      <c r="G2" s="306"/>
      <c r="H2" s="316" t="s">
        <v>332</v>
      </c>
      <c r="I2" s="316" t="s">
        <v>331</v>
      </c>
    </row>
    <row r="3" spans="1:12" x14ac:dyDescent="0.35">
      <c r="A3" s="312"/>
      <c r="B3" s="2" t="s">
        <v>329</v>
      </c>
      <c r="C3" s="62" t="s">
        <v>299</v>
      </c>
      <c r="D3" s="2" t="s">
        <v>329</v>
      </c>
      <c r="E3" s="62" t="s">
        <v>299</v>
      </c>
      <c r="F3" s="2" t="s">
        <v>329</v>
      </c>
      <c r="G3" s="62" t="s">
        <v>299</v>
      </c>
      <c r="H3" s="318"/>
      <c r="I3" s="318"/>
    </row>
    <row r="4" spans="1:12" x14ac:dyDescent="0.35">
      <c r="A4" s="146" t="s">
        <v>714</v>
      </c>
      <c r="B4" s="146">
        <v>4973.5300610499999</v>
      </c>
      <c r="C4" s="5">
        <f>B4/$B$10</f>
        <v>0.46470857472589805</v>
      </c>
      <c r="D4" s="146">
        <v>4843.5980622400002</v>
      </c>
      <c r="E4" s="5">
        <f>D4/$D$10</f>
        <v>0.44930935094563879</v>
      </c>
      <c r="F4" s="146">
        <v>4827.6265020760002</v>
      </c>
      <c r="G4" s="5">
        <f>F4/$F$10</f>
        <v>0.56763297761177656</v>
      </c>
      <c r="H4" s="42">
        <f>(F4/D4)-1</f>
        <v>-3.297457790420677E-3</v>
      </c>
      <c r="I4" s="42">
        <f>(F4/B4)-1</f>
        <v>-2.9336016306936052E-2</v>
      </c>
    </row>
    <row r="5" spans="1:12" x14ac:dyDescent="0.35">
      <c r="A5" s="103" t="s">
        <v>713</v>
      </c>
      <c r="B5" s="103">
        <v>5348.5521195699994</v>
      </c>
      <c r="C5" s="6">
        <f t="shared" ref="C5:C10" si="0">B5/$B$10</f>
        <v>0.49974927301591876</v>
      </c>
      <c r="D5" s="103">
        <v>5519.6602068800003</v>
      </c>
      <c r="E5" s="6">
        <f t="shared" ref="E5:E10" si="1">D5/$D$10</f>
        <v>0.51202327549177173</v>
      </c>
      <c r="F5" s="103">
        <v>3421.9993280900003</v>
      </c>
      <c r="G5" s="6">
        <f t="shared" ref="G5:G9" si="2">F5/$F$10</f>
        <v>0.40235914422002778</v>
      </c>
      <c r="H5" s="32">
        <f t="shared" ref="H5:H10" si="3">(F5/D5)-1</f>
        <v>-0.38003442244059937</v>
      </c>
      <c r="I5" s="32">
        <f t="shared" ref="I5:I8" si="4">(F5/B5)-1</f>
        <v>-0.36020080732332582</v>
      </c>
    </row>
    <row r="6" spans="1:12" x14ac:dyDescent="0.35">
      <c r="A6" s="103" t="s">
        <v>715</v>
      </c>
      <c r="B6" s="103">
        <v>372.21367041000002</v>
      </c>
      <c r="C6" s="6">
        <f t="shared" si="0"/>
        <v>3.4778292710913886E-2</v>
      </c>
      <c r="D6" s="103">
        <v>409.8170265</v>
      </c>
      <c r="E6" s="6">
        <f t="shared" si="1"/>
        <v>3.8016082221742117E-2</v>
      </c>
      <c r="F6" s="103">
        <v>251.63499268999999</v>
      </c>
      <c r="G6" s="6">
        <f t="shared" si="2"/>
        <v>2.958727650337472E-2</v>
      </c>
      <c r="H6" s="32">
        <f t="shared" si="3"/>
        <v>-0.38598209342578405</v>
      </c>
      <c r="I6" s="32">
        <f t="shared" si="4"/>
        <v>-0.3239501590233923</v>
      </c>
    </row>
    <row r="7" spans="1:12" x14ac:dyDescent="0.35">
      <c r="A7" s="103" t="s">
        <v>719</v>
      </c>
      <c r="B7" s="103">
        <v>0.83983092000000004</v>
      </c>
      <c r="C7" s="6">
        <f t="shared" si="0"/>
        <v>7.8470749156695649E-5</v>
      </c>
      <c r="D7" s="103">
        <v>4.1920684100000001</v>
      </c>
      <c r="E7" s="6">
        <f t="shared" si="1"/>
        <v>3.8887114748446832E-4</v>
      </c>
      <c r="F7" s="103">
        <v>2.5410602599999996</v>
      </c>
      <c r="G7" s="6">
        <f t="shared" si="2"/>
        <v>2.987782093445902E-4</v>
      </c>
      <c r="H7" s="32">
        <f t="shared" si="3"/>
        <v>-0.39384093686581811</v>
      </c>
      <c r="I7" s="32">
        <f t="shared" si="4"/>
        <v>2.0256807644091022</v>
      </c>
    </row>
    <row r="8" spans="1:12" x14ac:dyDescent="0.35">
      <c r="A8" s="103" t="s">
        <v>716</v>
      </c>
      <c r="B8" s="103">
        <v>7.3353537599999994</v>
      </c>
      <c r="C8" s="6">
        <f t="shared" si="0"/>
        <v>6.853887981125822E-4</v>
      </c>
      <c r="D8" s="103">
        <v>1.61284315</v>
      </c>
      <c r="E8" s="6">
        <f t="shared" si="1"/>
        <v>1.4961305616025585E-4</v>
      </c>
      <c r="F8" s="103">
        <v>1.03608875</v>
      </c>
      <c r="G8" s="6">
        <f t="shared" si="2"/>
        <v>1.2182345547644542E-4</v>
      </c>
      <c r="H8" s="32">
        <f t="shared" si="3"/>
        <v>-0.35760104756621869</v>
      </c>
      <c r="I8" s="32">
        <f t="shared" si="4"/>
        <v>-0.85875408550166499</v>
      </c>
    </row>
    <row r="9" spans="1:12" x14ac:dyDescent="0.35">
      <c r="A9" s="103" t="s">
        <v>717</v>
      </c>
      <c r="B9" s="103">
        <v>0</v>
      </c>
      <c r="C9" s="6">
        <f t="shared" si="0"/>
        <v>0</v>
      </c>
      <c r="D9" s="103">
        <v>1.2160718000000001</v>
      </c>
      <c r="E9" s="6">
        <f t="shared" si="1"/>
        <v>1.1280713720258751E-4</v>
      </c>
      <c r="F9" s="103">
        <v>0</v>
      </c>
      <c r="G9" s="6">
        <f t="shared" si="2"/>
        <v>0</v>
      </c>
      <c r="H9" s="32">
        <f t="shared" si="3"/>
        <v>-1</v>
      </c>
      <c r="I9" s="32" t="s">
        <v>318</v>
      </c>
    </row>
    <row r="10" spans="1:12" x14ac:dyDescent="0.35">
      <c r="A10" s="18" t="s">
        <v>293</v>
      </c>
      <c r="B10" s="196">
        <f>SUM(B4:B9)</f>
        <v>10702.471035709999</v>
      </c>
      <c r="C10" s="197">
        <f t="shared" si="0"/>
        <v>1</v>
      </c>
      <c r="D10" s="196">
        <f>SUM(D4:D9)</f>
        <v>10780.096278980001</v>
      </c>
      <c r="E10" s="197">
        <f t="shared" si="1"/>
        <v>1</v>
      </c>
      <c r="F10" s="4">
        <f>SUM(F4:F9)</f>
        <v>8504.8379718659999</v>
      </c>
      <c r="G10" s="198">
        <f>F10/$F$10</f>
        <v>1</v>
      </c>
      <c r="H10" s="199">
        <f t="shared" si="3"/>
        <v>-0.21106103769689921</v>
      </c>
      <c r="I10" s="199">
        <f t="shared" ref="I10" si="5">(F10/B10)-1</f>
        <v>-0.20533884712337458</v>
      </c>
    </row>
    <row r="12" spans="1:12" x14ac:dyDescent="0.35">
      <c r="F12" s="27"/>
      <c r="G12" s="27"/>
      <c r="H12" s="27"/>
    </row>
    <row r="13" spans="1:12" x14ac:dyDescent="0.35">
      <c r="F13" s="27"/>
      <c r="G13" s="27"/>
      <c r="H13" s="27"/>
    </row>
    <row r="14" spans="1:12" x14ac:dyDescent="0.35">
      <c r="F14" s="27"/>
      <c r="G14" s="27"/>
      <c r="H14" s="27"/>
    </row>
    <row r="15" spans="1:12" x14ac:dyDescent="0.35">
      <c r="F15" s="27"/>
      <c r="G15" s="27"/>
      <c r="H15" s="27"/>
    </row>
    <row r="16" spans="1:12" x14ac:dyDescent="0.35">
      <c r="F16" s="27"/>
      <c r="G16" s="27"/>
      <c r="H16" s="27"/>
    </row>
    <row r="17" spans="6:8" x14ac:dyDescent="0.35">
      <c r="F17" s="27"/>
      <c r="G17" s="27"/>
      <c r="H17" s="27"/>
    </row>
    <row r="18" spans="6:8" x14ac:dyDescent="0.35">
      <c r="F18" s="27"/>
      <c r="G18" s="27"/>
      <c r="H18" s="27"/>
    </row>
    <row r="19" spans="6:8" x14ac:dyDescent="0.35">
      <c r="F19" s="27"/>
      <c r="G19" s="27"/>
      <c r="H19" s="27"/>
    </row>
    <row r="20" spans="6:8" x14ac:dyDescent="0.35">
      <c r="F20" s="27"/>
      <c r="G20" s="27"/>
      <c r="H20" s="27"/>
    </row>
    <row r="21" spans="6:8" x14ac:dyDescent="0.35">
      <c r="F21" s="27"/>
      <c r="G21" s="27"/>
      <c r="H21" s="27"/>
    </row>
    <row r="34" spans="1:10" x14ac:dyDescent="0.35">
      <c r="B34" s="34"/>
      <c r="C34" s="34"/>
    </row>
    <row r="38" spans="1:10" x14ac:dyDescent="0.35">
      <c r="E38" s="35"/>
      <c r="F38" s="35"/>
      <c r="G38" s="35"/>
      <c r="I38" s="1"/>
      <c r="J38" s="1"/>
    </row>
    <row r="39" spans="1:10" x14ac:dyDescent="0.35">
      <c r="E39" s="27"/>
      <c r="F39" s="27"/>
      <c r="I39" s="1"/>
      <c r="J39" s="1"/>
    </row>
    <row r="40" spans="1:10" x14ac:dyDescent="0.35">
      <c r="E40" s="27"/>
      <c r="F40" s="27"/>
      <c r="I40" s="1"/>
      <c r="J40" s="36"/>
    </row>
    <row r="41" spans="1:10" x14ac:dyDescent="0.35">
      <c r="E41" s="27"/>
      <c r="F41" s="27"/>
      <c r="I41" s="1"/>
      <c r="J41" s="36"/>
    </row>
    <row r="42" spans="1:10" x14ac:dyDescent="0.35">
      <c r="E42" s="27"/>
      <c r="F42" s="27"/>
      <c r="I42" s="1"/>
      <c r="J42" s="36"/>
    </row>
    <row r="43" spans="1:10" x14ac:dyDescent="0.35">
      <c r="E43" s="27"/>
      <c r="F43" s="27"/>
      <c r="I43" s="1"/>
      <c r="J43" s="36"/>
    </row>
    <row r="44" spans="1:10" x14ac:dyDescent="0.35">
      <c r="I44" s="1"/>
      <c r="J44" s="36"/>
    </row>
    <row r="45" spans="1:10" x14ac:dyDescent="0.35">
      <c r="E45" s="35"/>
      <c r="F45" s="35"/>
      <c r="G45" s="35"/>
      <c r="I45" s="1"/>
      <c r="J45" s="36"/>
    </row>
    <row r="46" spans="1:10" x14ac:dyDescent="0.35">
      <c r="B46" s="37"/>
      <c r="E46" s="35"/>
      <c r="F46" s="35"/>
      <c r="G46" s="35"/>
    </row>
    <row r="47" spans="1:10" x14ac:dyDescent="0.35">
      <c r="B47" s="38"/>
      <c r="E47" s="35"/>
      <c r="F47" s="35"/>
      <c r="G47" s="35"/>
    </row>
    <row r="48" spans="1:10" x14ac:dyDescent="0.35">
      <c r="A48" s="1"/>
      <c r="B48" s="1"/>
      <c r="C48" s="1"/>
      <c r="D48" s="1"/>
      <c r="E48" s="35"/>
      <c r="F48" s="35"/>
      <c r="G48" s="35"/>
    </row>
    <row r="49" spans="1:7" x14ac:dyDescent="0.35">
      <c r="A49" s="1"/>
      <c r="B49" s="36"/>
      <c r="C49" s="36"/>
      <c r="D49" s="36"/>
      <c r="E49" s="35"/>
      <c r="F49" s="35"/>
      <c r="G49" s="35"/>
    </row>
    <row r="50" spans="1:7" x14ac:dyDescent="0.35">
      <c r="A50" s="1"/>
      <c r="B50" s="36"/>
      <c r="C50" s="36"/>
      <c r="D50" s="36"/>
      <c r="E50" s="35"/>
      <c r="F50" s="35"/>
      <c r="G50" s="35"/>
    </row>
    <row r="51" spans="1:7" x14ac:dyDescent="0.35">
      <c r="A51" s="1"/>
      <c r="B51" s="36"/>
      <c r="C51" s="36"/>
      <c r="D51" s="36"/>
    </row>
    <row r="52" spans="1:7" x14ac:dyDescent="0.35">
      <c r="A52" s="1"/>
      <c r="B52" s="36"/>
      <c r="C52" s="36"/>
      <c r="D52" s="36"/>
    </row>
    <row r="53" spans="1:7" x14ac:dyDescent="0.35">
      <c r="A53" s="1"/>
      <c r="B53" s="36"/>
      <c r="C53" s="36"/>
      <c r="D53" s="36"/>
    </row>
    <row r="54" spans="1:7" x14ac:dyDescent="0.35">
      <c r="A54" s="1"/>
      <c r="B54" s="36"/>
      <c r="C54" s="36"/>
      <c r="D54" s="36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56"/>
  <sheetViews>
    <sheetView zoomScaleNormal="100" workbookViewId="0">
      <selection activeCell="K18" sqref="K18"/>
    </sheetView>
  </sheetViews>
  <sheetFormatPr defaultRowHeight="15.5" x14ac:dyDescent="0.35"/>
  <cols>
    <col min="1" max="1" width="13.1796875" style="1" customWidth="1"/>
    <col min="2" max="4" width="8.7265625" style="1"/>
    <col min="5" max="5" width="4.453125" style="1" customWidth="1"/>
    <col min="6" max="6" width="16.7265625" style="1" customWidth="1"/>
    <col min="7" max="9" width="8.7265625" style="1"/>
    <col min="10" max="10" width="4.08984375" style="1" customWidth="1"/>
    <col min="11" max="11" width="13.26953125" style="1" customWidth="1"/>
    <col min="12" max="16384" width="8.7265625" style="1"/>
  </cols>
  <sheetData>
    <row r="1" spans="1:17" x14ac:dyDescent="0.35">
      <c r="A1" s="305" t="s">
        <v>492</v>
      </c>
      <c r="B1" s="305"/>
      <c r="C1" s="305"/>
      <c r="D1" s="305"/>
      <c r="E1" s="305"/>
      <c r="F1" s="305"/>
      <c r="G1" s="305"/>
      <c r="P1" s="293" t="s">
        <v>317</v>
      </c>
      <c r="Q1" s="293"/>
    </row>
    <row r="2" spans="1:17" x14ac:dyDescent="0.35">
      <c r="A2" s="319" t="s">
        <v>353</v>
      </c>
      <c r="B2" s="319"/>
      <c r="C2" s="319"/>
      <c r="D2" s="319"/>
      <c r="E2" s="108"/>
      <c r="F2" s="323" t="s">
        <v>352</v>
      </c>
      <c r="G2" s="324"/>
      <c r="H2" s="324"/>
      <c r="I2" s="325"/>
      <c r="J2" s="108"/>
      <c r="K2" s="321" t="s">
        <v>354</v>
      </c>
      <c r="L2" s="326"/>
      <c r="M2" s="326"/>
      <c r="N2" s="322"/>
    </row>
    <row r="3" spans="1:17" x14ac:dyDescent="0.35">
      <c r="A3" s="111" t="s">
        <v>355</v>
      </c>
      <c r="B3" s="111">
        <v>2022</v>
      </c>
      <c r="C3" s="319">
        <v>2023</v>
      </c>
      <c r="D3" s="319"/>
      <c r="E3" s="108"/>
      <c r="F3" s="111" t="s">
        <v>355</v>
      </c>
      <c r="G3" s="111">
        <v>2022</v>
      </c>
      <c r="H3" s="321">
        <v>2023</v>
      </c>
      <c r="I3" s="322"/>
      <c r="J3" s="108"/>
      <c r="K3" s="111" t="s">
        <v>355</v>
      </c>
      <c r="L3" s="111">
        <v>2022</v>
      </c>
      <c r="M3" s="321">
        <v>2023</v>
      </c>
      <c r="N3" s="322"/>
    </row>
    <row r="4" spans="1:17" s="9" customFormat="1" x14ac:dyDescent="0.35">
      <c r="A4" s="106" t="s">
        <v>270</v>
      </c>
      <c r="B4" s="260" t="s">
        <v>272</v>
      </c>
      <c r="C4" s="260" t="s">
        <v>271</v>
      </c>
      <c r="D4" s="260" t="s">
        <v>272</v>
      </c>
      <c r="E4" s="108"/>
      <c r="F4" s="106" t="s">
        <v>270</v>
      </c>
      <c r="G4" s="260" t="s">
        <v>272</v>
      </c>
      <c r="H4" s="260" t="s">
        <v>271</v>
      </c>
      <c r="I4" s="260" t="s">
        <v>272</v>
      </c>
      <c r="J4" s="112"/>
      <c r="K4" s="106" t="s">
        <v>270</v>
      </c>
      <c r="L4" s="260" t="s">
        <v>272</v>
      </c>
      <c r="M4" s="260" t="s">
        <v>271</v>
      </c>
      <c r="N4" s="260" t="s">
        <v>272</v>
      </c>
    </row>
    <row r="5" spans="1:17" x14ac:dyDescent="0.35">
      <c r="A5" s="102" t="s">
        <v>607</v>
      </c>
      <c r="B5" s="103">
        <v>202.05063213</v>
      </c>
      <c r="C5" s="103">
        <v>317.68484631000001</v>
      </c>
      <c r="D5" s="103">
        <v>259.49692666999999</v>
      </c>
      <c r="E5" s="261"/>
      <c r="F5" s="101" t="s">
        <v>538</v>
      </c>
      <c r="G5" s="146">
        <v>1033.62129196</v>
      </c>
      <c r="H5" s="146">
        <v>3274.03102829</v>
      </c>
      <c r="I5" s="146">
        <v>1479.5916826300002</v>
      </c>
      <c r="J5" s="264"/>
      <c r="K5" s="146" t="s">
        <v>805</v>
      </c>
      <c r="L5" s="146">
        <v>26.359498780000003</v>
      </c>
      <c r="M5" s="146">
        <v>35.318987340000007</v>
      </c>
      <c r="N5" s="146">
        <v>43.016195189999998</v>
      </c>
    </row>
    <row r="6" spans="1:17" x14ac:dyDescent="0.35">
      <c r="A6" s="102" t="s">
        <v>37</v>
      </c>
      <c r="B6" s="103">
        <v>131.62455844999999</v>
      </c>
      <c r="C6" s="103">
        <v>167.57391731000001</v>
      </c>
      <c r="D6" s="103">
        <v>217.97697502</v>
      </c>
      <c r="E6" s="131"/>
      <c r="F6" s="102" t="s">
        <v>802</v>
      </c>
      <c r="G6" s="103">
        <v>15.78285977</v>
      </c>
      <c r="H6" s="103">
        <v>55.78488935</v>
      </c>
      <c r="I6" s="103">
        <v>232.55976569999999</v>
      </c>
      <c r="J6" s="265"/>
      <c r="K6" s="103" t="s">
        <v>806</v>
      </c>
      <c r="L6" s="103">
        <v>4.4268318200000003</v>
      </c>
      <c r="M6" s="103">
        <v>8.7314161800000001</v>
      </c>
      <c r="N6" s="103">
        <v>25.203205440000001</v>
      </c>
    </row>
    <row r="7" spans="1:17" x14ac:dyDescent="0.35">
      <c r="A7" s="102" t="s">
        <v>801</v>
      </c>
      <c r="B7" s="103">
        <v>97.668488209999992</v>
      </c>
      <c r="C7" s="103">
        <v>170.58942497999999</v>
      </c>
      <c r="D7" s="103">
        <v>208.01336750999999</v>
      </c>
      <c r="E7" s="262"/>
      <c r="F7" s="102" t="s">
        <v>26</v>
      </c>
      <c r="G7" s="103">
        <v>87.59781074</v>
      </c>
      <c r="H7" s="103">
        <v>210.99361346000001</v>
      </c>
      <c r="I7" s="103">
        <v>147.85513175</v>
      </c>
      <c r="J7" s="265"/>
      <c r="K7" s="103" t="s">
        <v>807</v>
      </c>
      <c r="L7" s="103">
        <v>12.662502960000001</v>
      </c>
      <c r="M7" s="103">
        <v>21.138692219999999</v>
      </c>
      <c r="N7" s="103">
        <v>20.045373260000002</v>
      </c>
    </row>
    <row r="8" spans="1:17" x14ac:dyDescent="0.35">
      <c r="A8" s="102" t="s">
        <v>218</v>
      </c>
      <c r="B8" s="103">
        <v>146.24729278999999</v>
      </c>
      <c r="C8" s="103">
        <v>279.02188433999999</v>
      </c>
      <c r="D8" s="103">
        <v>180.33360772999998</v>
      </c>
      <c r="E8" s="263"/>
      <c r="F8" s="102" t="s">
        <v>249</v>
      </c>
      <c r="G8" s="103">
        <v>0</v>
      </c>
      <c r="H8" s="103">
        <v>0</v>
      </c>
      <c r="I8" s="103">
        <v>125.78824992</v>
      </c>
      <c r="J8" s="266"/>
      <c r="K8" s="103" t="s">
        <v>205</v>
      </c>
      <c r="L8" s="103">
        <v>11.629147720000001</v>
      </c>
      <c r="M8" s="103">
        <v>28.81087076</v>
      </c>
      <c r="N8" s="103">
        <v>19.908622359999999</v>
      </c>
    </row>
    <row r="9" spans="1:17" x14ac:dyDescent="0.35">
      <c r="A9" s="102" t="s">
        <v>16</v>
      </c>
      <c r="B9" s="103">
        <v>107.67584887999999</v>
      </c>
      <c r="C9" s="103">
        <v>115.59965459999999</v>
      </c>
      <c r="D9" s="103">
        <v>105.39374795000001</v>
      </c>
      <c r="E9" s="263"/>
      <c r="F9" s="102" t="s">
        <v>129</v>
      </c>
      <c r="G9" s="103">
        <v>85.839601720000005</v>
      </c>
      <c r="H9" s="103">
        <v>115.1744795</v>
      </c>
      <c r="I9" s="103">
        <v>122.39835484999999</v>
      </c>
      <c r="J9" s="266"/>
      <c r="K9" s="103" t="s">
        <v>105</v>
      </c>
      <c r="L9" s="103">
        <v>15.537056949999998</v>
      </c>
      <c r="M9" s="103">
        <v>12.3863305</v>
      </c>
      <c r="N9" s="103">
        <v>19.34642187</v>
      </c>
    </row>
    <row r="10" spans="1:17" x14ac:dyDescent="0.35">
      <c r="A10" s="102" t="s">
        <v>107</v>
      </c>
      <c r="B10" s="103">
        <v>87.539394389999998</v>
      </c>
      <c r="C10" s="103">
        <v>88.077547420000002</v>
      </c>
      <c r="D10" s="103">
        <v>103.85761387999999</v>
      </c>
      <c r="E10" s="262"/>
      <c r="F10" s="102" t="s">
        <v>123</v>
      </c>
      <c r="G10" s="103">
        <v>19.334762190000003</v>
      </c>
      <c r="H10" s="103">
        <v>114.38396078</v>
      </c>
      <c r="I10" s="103">
        <v>92.604947240000001</v>
      </c>
      <c r="J10" s="265"/>
      <c r="K10" s="103" t="s">
        <v>243</v>
      </c>
      <c r="L10" s="103">
        <v>5.0273684200000002</v>
      </c>
      <c r="M10" s="103">
        <v>11.154700160000001</v>
      </c>
      <c r="N10" s="103">
        <v>15.467874980000001</v>
      </c>
    </row>
    <row r="11" spans="1:17" x14ac:dyDescent="0.35">
      <c r="A11" s="102" t="s">
        <v>210</v>
      </c>
      <c r="B11" s="103">
        <v>51.872675560000005</v>
      </c>
      <c r="C11" s="103">
        <v>45.142923070000002</v>
      </c>
      <c r="D11" s="103">
        <v>97.102293160000002</v>
      </c>
      <c r="E11" s="262"/>
      <c r="F11" s="102" t="s">
        <v>225</v>
      </c>
      <c r="G11" s="103">
        <v>2.7903736600000002</v>
      </c>
      <c r="H11" s="103">
        <v>263.29726834000002</v>
      </c>
      <c r="I11" s="103">
        <v>76.171884200000008</v>
      </c>
      <c r="J11" s="265"/>
      <c r="K11" s="103" t="s">
        <v>212</v>
      </c>
      <c r="L11" s="103">
        <v>3.3667525</v>
      </c>
      <c r="M11" s="103">
        <v>4.4518458600000006</v>
      </c>
      <c r="N11" s="103">
        <v>11.036136880000001</v>
      </c>
    </row>
    <row r="12" spans="1:17" x14ac:dyDescent="0.35">
      <c r="A12" s="102" t="s">
        <v>105</v>
      </c>
      <c r="B12" s="103">
        <v>100.61108820999999</v>
      </c>
      <c r="C12" s="103">
        <v>81.386010580000004</v>
      </c>
      <c r="D12" s="103">
        <v>95.450696109999996</v>
      </c>
      <c r="E12" s="262"/>
      <c r="F12" s="102" t="s">
        <v>185</v>
      </c>
      <c r="G12" s="103">
        <v>40.273233439999998</v>
      </c>
      <c r="H12" s="103">
        <v>20.655007989999998</v>
      </c>
      <c r="I12" s="103">
        <v>67.324871209999998</v>
      </c>
      <c r="J12" s="265"/>
      <c r="K12" s="103" t="s">
        <v>179</v>
      </c>
      <c r="L12" s="103">
        <v>9.2090945600000005</v>
      </c>
      <c r="M12" s="103">
        <v>4.2995447000000002</v>
      </c>
      <c r="N12" s="103">
        <v>8.0252655799999992</v>
      </c>
    </row>
    <row r="13" spans="1:17" x14ac:dyDescent="0.35">
      <c r="A13" s="102" t="s">
        <v>221</v>
      </c>
      <c r="B13" s="103">
        <v>82.954827650000013</v>
      </c>
      <c r="C13" s="103">
        <v>80.880407550000001</v>
      </c>
      <c r="D13" s="103">
        <v>95.111740370000007</v>
      </c>
      <c r="E13" s="262"/>
      <c r="F13" s="102" t="s">
        <v>13</v>
      </c>
      <c r="G13" s="103">
        <v>0</v>
      </c>
      <c r="H13" s="103">
        <v>0</v>
      </c>
      <c r="I13" s="103">
        <v>61.217905430000002</v>
      </c>
      <c r="J13" s="265"/>
      <c r="K13" s="103" t="s">
        <v>211</v>
      </c>
      <c r="L13" s="103">
        <v>1.5357078100000001</v>
      </c>
      <c r="M13" s="103">
        <v>1.2875562700000001</v>
      </c>
      <c r="N13" s="103">
        <v>6.1493240299999998</v>
      </c>
    </row>
    <row r="14" spans="1:17" x14ac:dyDescent="0.35">
      <c r="A14" s="102" t="s">
        <v>35</v>
      </c>
      <c r="B14" s="103">
        <v>60.265264530000003</v>
      </c>
      <c r="C14" s="103">
        <v>84.848209830000002</v>
      </c>
      <c r="D14" s="103">
        <v>86.356135140000006</v>
      </c>
      <c r="E14" s="262"/>
      <c r="F14" s="102" t="s">
        <v>219</v>
      </c>
      <c r="G14" s="103">
        <v>13.43128351</v>
      </c>
      <c r="H14" s="103">
        <v>139.40629916999998</v>
      </c>
      <c r="I14" s="103">
        <v>57.641817950000004</v>
      </c>
      <c r="J14" s="265"/>
      <c r="K14" s="103" t="s">
        <v>199</v>
      </c>
      <c r="L14" s="103">
        <v>1.3052003600000002</v>
      </c>
      <c r="M14" s="103">
        <v>2.8137537000000004</v>
      </c>
      <c r="N14" s="103">
        <v>4.7129803800000003</v>
      </c>
    </row>
    <row r="15" spans="1:17" x14ac:dyDescent="0.35">
      <c r="A15" s="102" t="s">
        <v>251</v>
      </c>
      <c r="B15" s="103">
        <v>91.598198930000009</v>
      </c>
      <c r="C15" s="103">
        <v>79.841588180000002</v>
      </c>
      <c r="D15" s="103">
        <v>86.261339540000009</v>
      </c>
      <c r="E15" s="262"/>
      <c r="F15" s="102" t="s">
        <v>216</v>
      </c>
      <c r="G15" s="103">
        <v>61.048140869999997</v>
      </c>
      <c r="H15" s="103">
        <v>39.216584529999999</v>
      </c>
      <c r="I15" s="103">
        <v>54.484147229999998</v>
      </c>
      <c r="J15" s="265"/>
      <c r="K15" s="103" t="s">
        <v>247</v>
      </c>
      <c r="L15" s="103">
        <v>3.8344698099999999</v>
      </c>
      <c r="M15" s="103">
        <v>4.1072559700000006</v>
      </c>
      <c r="N15" s="103">
        <v>4.04998608</v>
      </c>
    </row>
    <row r="16" spans="1:17" x14ac:dyDescent="0.35">
      <c r="A16" s="102" t="s">
        <v>134</v>
      </c>
      <c r="B16" s="103">
        <v>58.404931079999997</v>
      </c>
      <c r="C16" s="103">
        <v>293.79659273000004</v>
      </c>
      <c r="D16" s="103">
        <v>83.522785839999997</v>
      </c>
      <c r="E16" s="262"/>
      <c r="F16" s="102" t="s">
        <v>190</v>
      </c>
      <c r="G16" s="103">
        <v>84.422678910000002</v>
      </c>
      <c r="H16" s="103">
        <v>73.783632940000004</v>
      </c>
      <c r="I16" s="103">
        <v>53.911532059999999</v>
      </c>
      <c r="J16" s="265"/>
      <c r="K16" s="103" t="s">
        <v>257</v>
      </c>
      <c r="L16" s="103">
        <v>4.2841430000000003</v>
      </c>
      <c r="M16" s="103">
        <v>4.0319925000000003</v>
      </c>
      <c r="N16" s="103">
        <v>3.6673397900000002</v>
      </c>
    </row>
    <row r="17" spans="1:14" x14ac:dyDescent="0.35">
      <c r="A17" s="102" t="s">
        <v>108</v>
      </c>
      <c r="B17" s="103">
        <v>99.081197849999995</v>
      </c>
      <c r="C17" s="103">
        <v>82.634551069999986</v>
      </c>
      <c r="D17" s="103">
        <v>79.033619229999999</v>
      </c>
      <c r="E17" s="262"/>
      <c r="F17" s="102" t="s">
        <v>9</v>
      </c>
      <c r="G17" s="103">
        <v>61.114463780000001</v>
      </c>
      <c r="H17" s="103">
        <v>53.614264110000001</v>
      </c>
      <c r="I17" s="103">
        <v>52.227598319999998</v>
      </c>
      <c r="J17" s="265"/>
      <c r="K17" s="103" t="s">
        <v>217</v>
      </c>
      <c r="L17" s="103">
        <v>1.8977614599999999</v>
      </c>
      <c r="M17" s="103">
        <v>3.47178377</v>
      </c>
      <c r="N17" s="103">
        <v>3.2925962200000001</v>
      </c>
    </row>
    <row r="18" spans="1:14" x14ac:dyDescent="0.35">
      <c r="A18" s="102" t="s">
        <v>33</v>
      </c>
      <c r="B18" s="103">
        <v>66.252211219999992</v>
      </c>
      <c r="C18" s="103">
        <v>74.994152360000001</v>
      </c>
      <c r="D18" s="103">
        <v>78.667504640000004</v>
      </c>
      <c r="E18" s="262"/>
      <c r="F18" s="102" t="s">
        <v>2</v>
      </c>
      <c r="G18" s="103">
        <v>91.619991939999991</v>
      </c>
      <c r="H18" s="103">
        <v>69.508348799999993</v>
      </c>
      <c r="I18" s="103">
        <v>49.399686509999995</v>
      </c>
      <c r="J18" s="265"/>
      <c r="K18" s="103" t="s">
        <v>200</v>
      </c>
      <c r="L18" s="103">
        <v>0.21962705999999999</v>
      </c>
      <c r="M18" s="103">
        <v>0.28358471999999996</v>
      </c>
      <c r="N18" s="103">
        <v>3.1833242099999999</v>
      </c>
    </row>
    <row r="19" spans="1:14" x14ac:dyDescent="0.35">
      <c r="A19" s="102" t="s">
        <v>204</v>
      </c>
      <c r="B19" s="103">
        <v>46.638736369999997</v>
      </c>
      <c r="C19" s="103">
        <v>30.718174329999997</v>
      </c>
      <c r="D19" s="103">
        <v>67.974284890000007</v>
      </c>
      <c r="E19" s="262"/>
      <c r="F19" s="102" t="s">
        <v>20</v>
      </c>
      <c r="G19" s="103">
        <v>40.80705906</v>
      </c>
      <c r="H19" s="103">
        <v>68.347293180000008</v>
      </c>
      <c r="I19" s="103">
        <v>38.764707130000005</v>
      </c>
      <c r="J19" s="265"/>
      <c r="K19" s="103" t="s">
        <v>197</v>
      </c>
      <c r="L19" s="103">
        <v>7.2241056800000001</v>
      </c>
      <c r="M19" s="103">
        <v>7.2525577600000002</v>
      </c>
      <c r="N19" s="103">
        <v>3.1706979900000003</v>
      </c>
    </row>
    <row r="20" spans="1:14" x14ac:dyDescent="0.35">
      <c r="A20" s="102" t="s">
        <v>217</v>
      </c>
      <c r="B20" s="103">
        <v>57.042000369999997</v>
      </c>
      <c r="C20" s="103">
        <v>48.898240539999996</v>
      </c>
      <c r="D20" s="103">
        <v>62.941917189999998</v>
      </c>
      <c r="E20" s="262"/>
      <c r="F20" s="102" t="s">
        <v>176</v>
      </c>
      <c r="G20" s="103">
        <v>87.603217540000003</v>
      </c>
      <c r="H20" s="103">
        <v>58.700299219999998</v>
      </c>
      <c r="I20" s="103">
        <v>35.711279560000001</v>
      </c>
      <c r="J20" s="265"/>
      <c r="K20" s="103" t="s">
        <v>249</v>
      </c>
      <c r="L20" s="103">
        <v>1.7509334699999999</v>
      </c>
      <c r="M20" s="103">
        <v>3.0612540400000001</v>
      </c>
      <c r="N20" s="103">
        <v>3.0870434200000001</v>
      </c>
    </row>
    <row r="21" spans="1:14" x14ac:dyDescent="0.35">
      <c r="A21" s="102" t="s">
        <v>129</v>
      </c>
      <c r="B21" s="103">
        <v>48.721995390000004</v>
      </c>
      <c r="C21" s="103">
        <v>44.649161149999998</v>
      </c>
      <c r="D21" s="103">
        <v>62.184188140000003</v>
      </c>
      <c r="E21" s="262"/>
      <c r="F21" s="102" t="s">
        <v>71</v>
      </c>
      <c r="G21" s="103">
        <v>0</v>
      </c>
      <c r="H21" s="103">
        <v>0</v>
      </c>
      <c r="I21" s="103">
        <v>34.136868549999996</v>
      </c>
      <c r="J21" s="265"/>
      <c r="K21" s="103" t="s">
        <v>252</v>
      </c>
      <c r="L21" s="103">
        <v>0.58954453000000007</v>
      </c>
      <c r="M21" s="103">
        <v>4.8609495999999996</v>
      </c>
      <c r="N21" s="103">
        <v>2.36269756</v>
      </c>
    </row>
    <row r="22" spans="1:14" x14ac:dyDescent="0.35">
      <c r="A22" s="102" t="s">
        <v>205</v>
      </c>
      <c r="B22" s="103">
        <v>42.594827020000004</v>
      </c>
      <c r="C22" s="103">
        <v>49.735176119999998</v>
      </c>
      <c r="D22" s="103">
        <v>62.09833399</v>
      </c>
      <c r="E22" s="262"/>
      <c r="F22" s="102" t="s">
        <v>62</v>
      </c>
      <c r="G22" s="103">
        <v>0</v>
      </c>
      <c r="H22" s="103">
        <v>8.3735764600000007</v>
      </c>
      <c r="I22" s="103">
        <v>32.853513290000002</v>
      </c>
      <c r="J22" s="265"/>
      <c r="K22" s="103" t="s">
        <v>190</v>
      </c>
      <c r="L22" s="103">
        <v>16.940229629999997</v>
      </c>
      <c r="M22" s="103">
        <v>1.5952188999999999</v>
      </c>
      <c r="N22" s="103">
        <v>2.32383221</v>
      </c>
    </row>
    <row r="23" spans="1:14" x14ac:dyDescent="0.35">
      <c r="A23" s="102" t="s">
        <v>80</v>
      </c>
      <c r="B23" s="103">
        <v>42.985914999999999</v>
      </c>
      <c r="C23" s="103">
        <v>64.465765910000002</v>
      </c>
      <c r="D23" s="103">
        <v>61.979221549999998</v>
      </c>
      <c r="E23" s="262"/>
      <c r="F23" s="102" t="s">
        <v>197</v>
      </c>
      <c r="G23" s="103">
        <v>10.56874504</v>
      </c>
      <c r="H23" s="103">
        <v>12.52629743</v>
      </c>
      <c r="I23" s="103">
        <v>24.687602600000002</v>
      </c>
      <c r="J23" s="265"/>
      <c r="K23" s="103" t="s">
        <v>214</v>
      </c>
      <c r="L23" s="103">
        <v>0.40593699999999999</v>
      </c>
      <c r="M23" s="103">
        <v>12.789412669999999</v>
      </c>
      <c r="N23" s="103">
        <v>2.2689475899999998</v>
      </c>
    </row>
    <row r="24" spans="1:14" x14ac:dyDescent="0.35">
      <c r="A24" s="102" t="s">
        <v>20</v>
      </c>
      <c r="B24" s="103">
        <v>50.359859799999995</v>
      </c>
      <c r="C24" s="103">
        <v>46.931495820000002</v>
      </c>
      <c r="D24" s="103">
        <v>61.15018646</v>
      </c>
      <c r="E24" s="131"/>
      <c r="F24" s="102" t="s">
        <v>211</v>
      </c>
      <c r="G24" s="103">
        <v>10.18108717</v>
      </c>
      <c r="H24" s="103">
        <v>41.526504179999996</v>
      </c>
      <c r="I24" s="103">
        <v>24.323484199999999</v>
      </c>
      <c r="J24" s="265"/>
      <c r="K24" s="103" t="s">
        <v>250</v>
      </c>
      <c r="L24" s="103">
        <v>2.0977135499999999</v>
      </c>
      <c r="M24" s="103">
        <v>69.661161409999991</v>
      </c>
      <c r="N24" s="103">
        <v>2.2178310699999999</v>
      </c>
    </row>
    <row r="25" spans="1:14" x14ac:dyDescent="0.35">
      <c r="A25" s="102" t="s">
        <v>176</v>
      </c>
      <c r="B25" s="103">
        <v>74.283819600000001</v>
      </c>
      <c r="C25" s="103">
        <v>57.292414469999997</v>
      </c>
      <c r="D25" s="103">
        <v>59.65084212</v>
      </c>
      <c r="E25" s="131"/>
      <c r="F25" s="102" t="s">
        <v>256</v>
      </c>
      <c r="G25" s="103">
        <v>0.17708778999999999</v>
      </c>
      <c r="H25" s="103">
        <v>4.8969080000000005E-2</v>
      </c>
      <c r="I25" s="103">
        <v>24.266080769999999</v>
      </c>
      <c r="J25" s="265"/>
      <c r="K25" s="103" t="s">
        <v>104</v>
      </c>
      <c r="L25" s="103">
        <v>2.4910277599999997</v>
      </c>
      <c r="M25" s="103">
        <v>4.0262089000000003</v>
      </c>
      <c r="N25" s="103">
        <v>2.0695700299999999</v>
      </c>
    </row>
    <row r="26" spans="1:14" x14ac:dyDescent="0.35">
      <c r="A26" s="102" t="s">
        <v>135</v>
      </c>
      <c r="B26" s="103">
        <v>55.7752914</v>
      </c>
      <c r="C26" s="103">
        <v>55.3468017</v>
      </c>
      <c r="D26" s="103">
        <v>56.668979390000004</v>
      </c>
      <c r="E26" s="131"/>
      <c r="F26" s="102" t="s">
        <v>179</v>
      </c>
      <c r="G26" s="103">
        <v>6.6166902699999994</v>
      </c>
      <c r="H26" s="103">
        <v>6.3432006900000006</v>
      </c>
      <c r="I26" s="103">
        <v>23.289328829999999</v>
      </c>
      <c r="J26" s="265"/>
      <c r="K26" s="103" t="s">
        <v>0</v>
      </c>
      <c r="L26" s="103">
        <v>1.49E-2</v>
      </c>
      <c r="M26" s="103">
        <v>2.1787229199999998</v>
      </c>
      <c r="N26" s="103">
        <v>2.024181</v>
      </c>
    </row>
    <row r="27" spans="1:14" x14ac:dyDescent="0.35">
      <c r="A27" s="102" t="s">
        <v>236</v>
      </c>
      <c r="B27" s="103">
        <v>50.509275559999999</v>
      </c>
      <c r="C27" s="103">
        <v>42.99710013</v>
      </c>
      <c r="D27" s="103">
        <v>53.946568499999998</v>
      </c>
      <c r="E27" s="131"/>
      <c r="F27" s="102" t="s">
        <v>108</v>
      </c>
      <c r="G27" s="103">
        <v>18.506785989999997</v>
      </c>
      <c r="H27" s="103">
        <v>29.93619515</v>
      </c>
      <c r="I27" s="103">
        <v>22.557854379999998</v>
      </c>
      <c r="J27" s="265"/>
      <c r="K27" s="103" t="s">
        <v>196</v>
      </c>
      <c r="L27" s="103">
        <v>2.3260837400000001</v>
      </c>
      <c r="M27" s="103">
        <v>1.3321306399999999</v>
      </c>
      <c r="N27" s="103">
        <v>2.0073651799999999</v>
      </c>
    </row>
    <row r="28" spans="1:14" x14ac:dyDescent="0.35">
      <c r="A28" s="102" t="s">
        <v>123</v>
      </c>
      <c r="B28" s="103">
        <v>45.051230990000001</v>
      </c>
      <c r="C28" s="103">
        <v>74.291519870000002</v>
      </c>
      <c r="D28" s="103">
        <v>53.808251859999999</v>
      </c>
      <c r="E28" s="131"/>
      <c r="F28" s="102" t="s">
        <v>114</v>
      </c>
      <c r="G28" s="103">
        <v>173.55045818000002</v>
      </c>
      <c r="H28" s="103">
        <v>28.62142489</v>
      </c>
      <c r="I28" s="103">
        <v>22.247804679999998</v>
      </c>
      <c r="J28" s="265"/>
      <c r="K28" s="103" t="s">
        <v>176</v>
      </c>
      <c r="L28" s="103">
        <v>1.32678568</v>
      </c>
      <c r="M28" s="103">
        <v>2.2319105399999999</v>
      </c>
      <c r="N28" s="103">
        <v>1.99727224</v>
      </c>
    </row>
    <row r="29" spans="1:14" x14ac:dyDescent="0.35">
      <c r="A29" s="102" t="s">
        <v>169</v>
      </c>
      <c r="B29" s="103">
        <v>78.115787879999999</v>
      </c>
      <c r="C29" s="103">
        <v>30.793249969999998</v>
      </c>
      <c r="D29" s="103">
        <v>53.449596469999996</v>
      </c>
      <c r="E29" s="131"/>
      <c r="F29" s="102" t="s">
        <v>203</v>
      </c>
      <c r="G29" s="103">
        <v>0.81136733999999999</v>
      </c>
      <c r="H29" s="103">
        <v>1.1589084700000001</v>
      </c>
      <c r="I29" s="103">
        <v>17.199959489999998</v>
      </c>
      <c r="J29" s="265"/>
      <c r="K29" s="103" t="s">
        <v>130</v>
      </c>
      <c r="L29" s="103">
        <v>0.8773743100000001</v>
      </c>
      <c r="M29" s="103">
        <v>1.50363084</v>
      </c>
      <c r="N29" s="103">
        <v>1.8581820200000001</v>
      </c>
    </row>
    <row r="30" spans="1:14" x14ac:dyDescent="0.35">
      <c r="A30" s="102" t="s">
        <v>230</v>
      </c>
      <c r="B30" s="103">
        <v>102.5129567</v>
      </c>
      <c r="C30" s="103">
        <v>24.970665870000001</v>
      </c>
      <c r="D30" s="103">
        <v>50.471492670000003</v>
      </c>
      <c r="E30" s="131"/>
      <c r="F30" s="102" t="s">
        <v>14</v>
      </c>
      <c r="G30" s="103">
        <v>40.036070580000001</v>
      </c>
      <c r="H30" s="103">
        <v>15.496922189999999</v>
      </c>
      <c r="I30" s="103">
        <v>16.302099380000001</v>
      </c>
      <c r="J30" s="265"/>
      <c r="K30" s="103" t="s">
        <v>123</v>
      </c>
      <c r="L30" s="103">
        <v>3.3754897100000001</v>
      </c>
      <c r="M30" s="103">
        <v>3.1123162099999999</v>
      </c>
      <c r="N30" s="103">
        <v>1.8477684999999999</v>
      </c>
    </row>
    <row r="31" spans="1:14" x14ac:dyDescent="0.35">
      <c r="A31" s="102" t="s">
        <v>215</v>
      </c>
      <c r="B31" s="103">
        <v>46.781717640000004</v>
      </c>
      <c r="C31" s="103">
        <v>29.866934000000001</v>
      </c>
      <c r="D31" s="103">
        <v>48.758856310000006</v>
      </c>
      <c r="E31" s="131"/>
      <c r="F31" s="102" t="s">
        <v>217</v>
      </c>
      <c r="G31" s="103">
        <v>26.68438621</v>
      </c>
      <c r="H31" s="103">
        <v>15.25728949</v>
      </c>
      <c r="I31" s="103">
        <v>15.419158679999999</v>
      </c>
      <c r="J31" s="265"/>
      <c r="K31" s="103" t="s">
        <v>221</v>
      </c>
      <c r="L31" s="103">
        <v>1.1410408000000001</v>
      </c>
      <c r="M31" s="103">
        <v>1.31287072</v>
      </c>
      <c r="N31" s="103">
        <v>1.7555232199999999</v>
      </c>
    </row>
    <row r="32" spans="1:14" x14ac:dyDescent="0.35">
      <c r="A32" s="102" t="s">
        <v>104</v>
      </c>
      <c r="B32" s="103">
        <v>51.006476740000004</v>
      </c>
      <c r="C32" s="103">
        <v>50.091846509999996</v>
      </c>
      <c r="D32" s="103">
        <v>48.583787369999996</v>
      </c>
      <c r="E32" s="131"/>
      <c r="F32" s="102" t="s">
        <v>64</v>
      </c>
      <c r="G32" s="103">
        <v>16.233757799999999</v>
      </c>
      <c r="H32" s="103">
        <v>30.584380589999999</v>
      </c>
      <c r="I32" s="103">
        <v>14.451716150000001</v>
      </c>
      <c r="J32" s="265"/>
      <c r="K32" s="103" t="s">
        <v>189</v>
      </c>
      <c r="L32" s="103">
        <v>0.68990571999999994</v>
      </c>
      <c r="M32" s="103">
        <v>3.0538262700000001</v>
      </c>
      <c r="N32" s="103">
        <v>1.7224172499999999</v>
      </c>
    </row>
    <row r="33" spans="1:14" x14ac:dyDescent="0.35">
      <c r="A33" s="102" t="s">
        <v>39</v>
      </c>
      <c r="B33" s="103">
        <v>32.563820960000001</v>
      </c>
      <c r="C33" s="103">
        <v>29.441720929999999</v>
      </c>
      <c r="D33" s="103">
        <v>46.584657490000005</v>
      </c>
      <c r="E33" s="131"/>
      <c r="F33" s="102" t="s">
        <v>199</v>
      </c>
      <c r="G33" s="103">
        <v>3.3167052200000002</v>
      </c>
      <c r="H33" s="103">
        <v>8.8573411799999988</v>
      </c>
      <c r="I33" s="103">
        <v>14.387871730000001</v>
      </c>
      <c r="J33" s="265"/>
      <c r="K33" s="103" t="s">
        <v>201</v>
      </c>
      <c r="L33" s="103">
        <v>2.9638005999999999</v>
      </c>
      <c r="M33" s="103">
        <v>1.95175908</v>
      </c>
      <c r="N33" s="103">
        <v>1.6869225299999999</v>
      </c>
    </row>
    <row r="34" spans="1:14" x14ac:dyDescent="0.35">
      <c r="A34" s="102" t="s">
        <v>197</v>
      </c>
      <c r="B34" s="103">
        <v>49.511036109999999</v>
      </c>
      <c r="C34" s="103">
        <v>39.2636228</v>
      </c>
      <c r="D34" s="103">
        <v>46.204018600000005</v>
      </c>
      <c r="E34" s="131"/>
      <c r="F34" s="102" t="s">
        <v>94</v>
      </c>
      <c r="G34" s="103">
        <v>3.1005250000000002E-2</v>
      </c>
      <c r="H34" s="103">
        <v>0</v>
      </c>
      <c r="I34" s="103">
        <v>13.939525919999999</v>
      </c>
      <c r="J34" s="265"/>
      <c r="K34" s="103" t="s">
        <v>240</v>
      </c>
      <c r="L34" s="103">
        <v>0.82702262999999998</v>
      </c>
      <c r="M34" s="103">
        <v>3.8365074400000001</v>
      </c>
      <c r="N34" s="103">
        <v>1.55713938</v>
      </c>
    </row>
    <row r="35" spans="1:14" x14ac:dyDescent="0.35">
      <c r="A35" s="102" t="s">
        <v>143</v>
      </c>
      <c r="B35" s="103">
        <v>35.697371429999997</v>
      </c>
      <c r="C35" s="103">
        <v>25.6546369</v>
      </c>
      <c r="D35" s="103">
        <v>44.214223590000003</v>
      </c>
      <c r="E35" s="131"/>
      <c r="F35" s="102" t="s">
        <v>105</v>
      </c>
      <c r="G35" s="103">
        <v>8.4360715199999987</v>
      </c>
      <c r="H35" s="103">
        <v>43.14925642</v>
      </c>
      <c r="I35" s="103">
        <v>12.150962289999999</v>
      </c>
      <c r="J35" s="265"/>
      <c r="K35" s="103" t="s">
        <v>202</v>
      </c>
      <c r="L35" s="103">
        <v>2.0880850899999999</v>
      </c>
      <c r="M35" s="103">
        <v>1.3644894400000001</v>
      </c>
      <c r="N35" s="103">
        <v>1.3946227600000001</v>
      </c>
    </row>
    <row r="36" spans="1:14" x14ac:dyDescent="0.35">
      <c r="A36" s="102" t="s">
        <v>239</v>
      </c>
      <c r="B36" s="103">
        <v>51.732922289999998</v>
      </c>
      <c r="C36" s="103">
        <v>44.766665969999998</v>
      </c>
      <c r="D36" s="103">
        <v>43.036094240000004</v>
      </c>
      <c r="E36" s="131"/>
      <c r="F36" s="102" t="s">
        <v>221</v>
      </c>
      <c r="G36" s="103">
        <v>5.9035283200000004</v>
      </c>
      <c r="H36" s="103">
        <v>8.2215382300000002</v>
      </c>
      <c r="I36" s="103">
        <v>12.060323289999999</v>
      </c>
      <c r="J36" s="265"/>
      <c r="K36" s="103" t="s">
        <v>256</v>
      </c>
      <c r="L36" s="103">
        <v>1.30286546</v>
      </c>
      <c r="M36" s="103">
        <v>36.829534789999997</v>
      </c>
      <c r="N36" s="103">
        <v>1.39409804</v>
      </c>
    </row>
    <row r="37" spans="1:14" x14ac:dyDescent="0.35">
      <c r="A37" s="102" t="s">
        <v>109</v>
      </c>
      <c r="B37" s="103">
        <v>47.631771289999996</v>
      </c>
      <c r="C37" s="103">
        <v>58.330252189999996</v>
      </c>
      <c r="D37" s="103">
        <v>42.989587399999998</v>
      </c>
      <c r="E37" s="131"/>
      <c r="F37" s="102" t="s">
        <v>156</v>
      </c>
      <c r="G37" s="103">
        <v>0.13206208</v>
      </c>
      <c r="H37" s="103">
        <v>0.25914967999999999</v>
      </c>
      <c r="I37" s="103">
        <v>11.789110259999999</v>
      </c>
      <c r="J37" s="265"/>
      <c r="K37" s="103" t="s">
        <v>195</v>
      </c>
      <c r="L37" s="103">
        <v>0.45218826000000001</v>
      </c>
      <c r="M37" s="103">
        <v>0.87963817</v>
      </c>
      <c r="N37" s="103">
        <v>1.3172777499999999</v>
      </c>
    </row>
    <row r="38" spans="1:14" x14ac:dyDescent="0.35">
      <c r="A38" s="102" t="s">
        <v>220</v>
      </c>
      <c r="B38" s="103">
        <v>89.156010659999993</v>
      </c>
      <c r="C38" s="103">
        <v>36.610724959999999</v>
      </c>
      <c r="D38" s="103">
        <v>42.141961999999999</v>
      </c>
      <c r="E38" s="131"/>
      <c r="F38" s="102" t="s">
        <v>173</v>
      </c>
      <c r="G38" s="103">
        <v>6.5016373099999996</v>
      </c>
      <c r="H38" s="103">
        <v>5.8020321299999997</v>
      </c>
      <c r="I38" s="103">
        <v>11.165527359999999</v>
      </c>
      <c r="J38" s="265"/>
      <c r="K38" s="103" t="s">
        <v>198</v>
      </c>
      <c r="L38" s="103">
        <v>2.7927589799999999</v>
      </c>
      <c r="M38" s="103">
        <v>0.54802088000000004</v>
      </c>
      <c r="N38" s="103">
        <v>1.2374404299999999</v>
      </c>
    </row>
    <row r="39" spans="1:14" x14ac:dyDescent="0.35">
      <c r="A39" s="102" t="s">
        <v>157</v>
      </c>
      <c r="B39" s="103">
        <v>48.351455850000001</v>
      </c>
      <c r="C39" s="103">
        <v>37.269384600000002</v>
      </c>
      <c r="D39" s="103">
        <v>41.897019180000001</v>
      </c>
      <c r="E39" s="131"/>
      <c r="F39" s="102" t="s">
        <v>243</v>
      </c>
      <c r="G39" s="103">
        <v>4.8581723800000001</v>
      </c>
      <c r="H39" s="103">
        <v>36.965092210000002</v>
      </c>
      <c r="I39" s="103">
        <v>10.65749969</v>
      </c>
      <c r="J39" s="265"/>
      <c r="K39" s="103" t="s">
        <v>172</v>
      </c>
      <c r="L39" s="103">
        <v>0.39006453999999996</v>
      </c>
      <c r="M39" s="103">
        <v>0.40069965999999996</v>
      </c>
      <c r="N39" s="103">
        <v>1.23642534</v>
      </c>
    </row>
    <row r="40" spans="1:14" x14ac:dyDescent="0.35">
      <c r="A40" s="102" t="s">
        <v>241</v>
      </c>
      <c r="B40" s="103">
        <v>29.393990250000002</v>
      </c>
      <c r="C40" s="103">
        <v>33.639888509999999</v>
      </c>
      <c r="D40" s="103">
        <v>40.811729130000003</v>
      </c>
      <c r="E40" s="131"/>
      <c r="F40" s="102" t="s">
        <v>98</v>
      </c>
      <c r="G40" s="103">
        <v>54.789753619999999</v>
      </c>
      <c r="H40" s="103">
        <v>26.28755855</v>
      </c>
      <c r="I40" s="103">
        <v>10.07972665</v>
      </c>
      <c r="J40" s="265"/>
      <c r="K40" s="103" t="s">
        <v>94</v>
      </c>
      <c r="L40" s="103">
        <v>1.8483599999999999E-2</v>
      </c>
      <c r="M40" s="103">
        <v>2.555613E-2</v>
      </c>
      <c r="N40" s="103">
        <v>1.1909655100000001</v>
      </c>
    </row>
    <row r="41" spans="1:14" x14ac:dyDescent="0.35">
      <c r="A41" s="102" t="s">
        <v>160</v>
      </c>
      <c r="B41" s="103">
        <v>33.93435556</v>
      </c>
      <c r="C41" s="103">
        <v>30.99575621</v>
      </c>
      <c r="D41" s="103">
        <v>39.895581540000002</v>
      </c>
      <c r="E41" s="131"/>
      <c r="F41" s="102" t="s">
        <v>198</v>
      </c>
      <c r="G41" s="103">
        <v>15.681846820000001</v>
      </c>
      <c r="H41" s="103">
        <v>14.868193210000001</v>
      </c>
      <c r="I41" s="103">
        <v>9.9620114700000002</v>
      </c>
      <c r="J41" s="265"/>
      <c r="K41" s="103" t="s">
        <v>203</v>
      </c>
      <c r="L41" s="103">
        <v>1.1112916799999999</v>
      </c>
      <c r="M41" s="103">
        <v>1.3798597100000001</v>
      </c>
      <c r="N41" s="103">
        <v>1.1227121299999998</v>
      </c>
    </row>
    <row r="42" spans="1:14" x14ac:dyDescent="0.35">
      <c r="A42" s="102" t="s">
        <v>5</v>
      </c>
      <c r="B42" s="103">
        <v>32.707615850000003</v>
      </c>
      <c r="C42" s="103">
        <v>38.499628259999994</v>
      </c>
      <c r="D42" s="103">
        <v>38.620099359999998</v>
      </c>
      <c r="E42" s="131"/>
      <c r="F42" s="102" t="s">
        <v>196</v>
      </c>
      <c r="G42" s="103">
        <v>16.831021280000002</v>
      </c>
      <c r="H42" s="103">
        <v>18.46430393</v>
      </c>
      <c r="I42" s="103">
        <v>9.7038114100000001</v>
      </c>
      <c r="J42" s="265"/>
      <c r="K42" s="103" t="s">
        <v>216</v>
      </c>
      <c r="L42" s="103">
        <v>0.52473862999999998</v>
      </c>
      <c r="M42" s="103">
        <v>0.11473667</v>
      </c>
      <c r="N42" s="103">
        <v>0.93535521999999993</v>
      </c>
    </row>
    <row r="43" spans="1:14" x14ac:dyDescent="0.35">
      <c r="A43" s="102" t="s">
        <v>190</v>
      </c>
      <c r="B43" s="103">
        <v>47.978177840000001</v>
      </c>
      <c r="C43" s="103">
        <v>54.950278619999999</v>
      </c>
      <c r="D43" s="103">
        <v>37.48263326</v>
      </c>
      <c r="E43" s="131"/>
      <c r="F43" s="102" t="s">
        <v>220</v>
      </c>
      <c r="G43" s="103">
        <v>4.4026123300000002</v>
      </c>
      <c r="H43" s="103">
        <v>9.5946170999999989</v>
      </c>
      <c r="I43" s="103">
        <v>9.1816559499999997</v>
      </c>
      <c r="J43" s="265"/>
      <c r="K43" s="103" t="s">
        <v>185</v>
      </c>
      <c r="L43" s="103">
        <v>0.24556214000000001</v>
      </c>
      <c r="M43" s="103">
        <v>1.32225561</v>
      </c>
      <c r="N43" s="103">
        <v>0.92735358000000001</v>
      </c>
    </row>
    <row r="44" spans="1:14" x14ac:dyDescent="0.35">
      <c r="A44" s="102" t="s">
        <v>195</v>
      </c>
      <c r="B44" s="103">
        <v>23.468443839999999</v>
      </c>
      <c r="C44" s="103">
        <v>23.547146429999998</v>
      </c>
      <c r="D44" s="103">
        <v>37.248667990000001</v>
      </c>
      <c r="E44" s="131"/>
      <c r="F44" s="102" t="s">
        <v>36</v>
      </c>
      <c r="G44" s="103">
        <v>0.85255443000000009</v>
      </c>
      <c r="H44" s="103">
        <v>1.9942039599999999</v>
      </c>
      <c r="I44" s="103">
        <v>9.0117503299999999</v>
      </c>
      <c r="J44" s="265"/>
      <c r="K44" s="103" t="s">
        <v>206</v>
      </c>
      <c r="L44" s="103">
        <v>7.0807690800000005</v>
      </c>
      <c r="M44" s="103">
        <v>1.92393733</v>
      </c>
      <c r="N44" s="103">
        <v>0.88703697999999997</v>
      </c>
    </row>
    <row r="45" spans="1:14" x14ac:dyDescent="0.35">
      <c r="A45" s="102" t="s">
        <v>213</v>
      </c>
      <c r="B45" s="103">
        <v>40.369285579999996</v>
      </c>
      <c r="C45" s="103">
        <v>42.605491030000003</v>
      </c>
      <c r="D45" s="103">
        <v>36.809368720000002</v>
      </c>
      <c r="E45" s="131"/>
      <c r="F45" s="102" t="s">
        <v>128</v>
      </c>
      <c r="G45" s="103">
        <v>3.8061470800000001</v>
      </c>
      <c r="H45" s="103">
        <v>1.5409039600000001</v>
      </c>
      <c r="I45" s="103">
        <v>8.1311927700000002</v>
      </c>
      <c r="J45" s="265"/>
      <c r="K45" s="103" t="s">
        <v>116</v>
      </c>
      <c r="L45" s="103">
        <v>7.546747999999999E-2</v>
      </c>
      <c r="M45" s="103">
        <v>6.1870470000000004E-2</v>
      </c>
      <c r="N45" s="103">
        <v>0.85921806000000001</v>
      </c>
    </row>
    <row r="46" spans="1:14" x14ac:dyDescent="0.35">
      <c r="A46" s="102" t="s">
        <v>88</v>
      </c>
      <c r="B46" s="103">
        <v>55.340786439999995</v>
      </c>
      <c r="C46" s="103">
        <v>46.598290249999998</v>
      </c>
      <c r="D46" s="103">
        <v>36.24251108</v>
      </c>
      <c r="E46" s="131"/>
      <c r="F46" s="102" t="s">
        <v>201</v>
      </c>
      <c r="G46" s="103">
        <v>7.9246843600000005</v>
      </c>
      <c r="H46" s="103">
        <v>6.8906004999999997</v>
      </c>
      <c r="I46" s="103">
        <v>8.0751144400000001</v>
      </c>
      <c r="J46" s="265"/>
      <c r="K46" s="103" t="s">
        <v>160</v>
      </c>
      <c r="L46" s="103">
        <v>6.5196569999999995E-2</v>
      </c>
      <c r="M46" s="103">
        <v>1.3510563200000001</v>
      </c>
      <c r="N46" s="103">
        <v>0.85270073999999996</v>
      </c>
    </row>
    <row r="47" spans="1:14" x14ac:dyDescent="0.35">
      <c r="A47" s="102" t="s">
        <v>21</v>
      </c>
      <c r="B47" s="103">
        <v>33.419714399999997</v>
      </c>
      <c r="C47" s="103">
        <v>31.496751769999999</v>
      </c>
      <c r="D47" s="103">
        <v>35.154518439999997</v>
      </c>
      <c r="E47" s="131"/>
      <c r="F47" s="102" t="s">
        <v>155</v>
      </c>
      <c r="G47" s="103">
        <v>19.759054129999999</v>
      </c>
      <c r="H47" s="103">
        <v>7.7644207000000005</v>
      </c>
      <c r="I47" s="103">
        <v>7.9285972400000002</v>
      </c>
      <c r="J47" s="265"/>
      <c r="K47" s="103" t="s">
        <v>213</v>
      </c>
      <c r="L47" s="103">
        <v>0.34622881999999999</v>
      </c>
      <c r="M47" s="103">
        <v>1.01785974</v>
      </c>
      <c r="N47" s="103">
        <v>0.83137603000000004</v>
      </c>
    </row>
    <row r="48" spans="1:14" x14ac:dyDescent="0.35">
      <c r="A48" s="102" t="s">
        <v>212</v>
      </c>
      <c r="B48" s="103">
        <v>29.187484559999998</v>
      </c>
      <c r="C48" s="103">
        <v>20.646527510000002</v>
      </c>
      <c r="D48" s="103">
        <v>33.932889799999998</v>
      </c>
      <c r="E48" s="131"/>
      <c r="F48" s="102" t="s">
        <v>213</v>
      </c>
      <c r="G48" s="103">
        <v>18.385822179999998</v>
      </c>
      <c r="H48" s="103">
        <v>6.1171649199999996</v>
      </c>
      <c r="I48" s="103">
        <v>7.6402400099999994</v>
      </c>
      <c r="J48" s="265"/>
      <c r="K48" s="103" t="s">
        <v>107</v>
      </c>
      <c r="L48" s="103">
        <v>0.31344548</v>
      </c>
      <c r="M48" s="103">
        <v>0.62833528000000005</v>
      </c>
      <c r="N48" s="103">
        <v>0.80763156999999997</v>
      </c>
    </row>
    <row r="49" spans="1:14" x14ac:dyDescent="0.35">
      <c r="A49" s="102" t="s">
        <v>196</v>
      </c>
      <c r="B49" s="103">
        <v>34.684590920000005</v>
      </c>
      <c r="C49" s="103">
        <v>28.429904820000001</v>
      </c>
      <c r="D49" s="103">
        <v>33.047549500000002</v>
      </c>
      <c r="E49" s="131"/>
      <c r="F49" s="102" t="s">
        <v>146</v>
      </c>
      <c r="G49" s="103">
        <v>12.599951259999999</v>
      </c>
      <c r="H49" s="103">
        <v>7.9688924800000001</v>
      </c>
      <c r="I49" s="103">
        <v>7.4469373700000006</v>
      </c>
      <c r="J49" s="265"/>
      <c r="K49" s="103" t="s">
        <v>173</v>
      </c>
      <c r="L49" s="103">
        <v>3.93879943</v>
      </c>
      <c r="M49" s="103">
        <v>1.0393972</v>
      </c>
      <c r="N49" s="103">
        <v>0.73195317000000004</v>
      </c>
    </row>
    <row r="50" spans="1:14" x14ac:dyDescent="0.35">
      <c r="A50" s="102" t="s">
        <v>232</v>
      </c>
      <c r="B50" s="103">
        <v>24.199776739999997</v>
      </c>
      <c r="C50" s="103">
        <v>25.414388890000001</v>
      </c>
      <c r="D50" s="103">
        <v>32.345975879999997</v>
      </c>
      <c r="E50" s="131"/>
      <c r="F50" s="102" t="s">
        <v>142</v>
      </c>
      <c r="G50" s="103">
        <v>0.69703490000000001</v>
      </c>
      <c r="H50" s="103">
        <v>4.7115349800000006</v>
      </c>
      <c r="I50" s="103">
        <v>6.9336458099999998</v>
      </c>
      <c r="J50" s="265"/>
      <c r="K50" s="103" t="s">
        <v>251</v>
      </c>
      <c r="L50" s="103">
        <v>0.86236647999999994</v>
      </c>
      <c r="M50" s="103">
        <v>1.0695246100000002</v>
      </c>
      <c r="N50" s="103">
        <v>0.72482331999999994</v>
      </c>
    </row>
    <row r="51" spans="1:14" x14ac:dyDescent="0.35">
      <c r="A51" s="102" t="s">
        <v>233</v>
      </c>
      <c r="B51" s="103">
        <v>32.662531999999999</v>
      </c>
      <c r="C51" s="103">
        <v>27.46317655</v>
      </c>
      <c r="D51" s="103">
        <v>31.353255690000001</v>
      </c>
      <c r="E51" s="131"/>
      <c r="F51" s="102" t="s">
        <v>37</v>
      </c>
      <c r="G51" s="103">
        <v>2.5436904399999998</v>
      </c>
      <c r="H51" s="103">
        <v>4.0200475600000001</v>
      </c>
      <c r="I51" s="103">
        <v>6.4085909000000001</v>
      </c>
      <c r="J51" s="265"/>
      <c r="K51" s="103" t="s">
        <v>191</v>
      </c>
      <c r="L51" s="103">
        <v>0.54488204000000007</v>
      </c>
      <c r="M51" s="103">
        <v>6.8546380000000004E-2</v>
      </c>
      <c r="N51" s="103">
        <v>0.67588969999999993</v>
      </c>
    </row>
    <row r="52" spans="1:14" x14ac:dyDescent="0.35">
      <c r="A52" s="102" t="s">
        <v>23</v>
      </c>
      <c r="B52" s="103">
        <v>26.66151799</v>
      </c>
      <c r="C52" s="103">
        <v>28.134816520000001</v>
      </c>
      <c r="D52" s="103">
        <v>30.893177359999999</v>
      </c>
      <c r="E52" s="131"/>
      <c r="F52" s="102" t="s">
        <v>35</v>
      </c>
      <c r="G52" s="103">
        <v>3.8770125600000003</v>
      </c>
      <c r="H52" s="103">
        <v>1.4036313200000001</v>
      </c>
      <c r="I52" s="103">
        <v>6.3623728099999992</v>
      </c>
      <c r="J52" s="265"/>
      <c r="K52" s="103" t="s">
        <v>204</v>
      </c>
      <c r="L52" s="103">
        <v>0.83557855000000003</v>
      </c>
      <c r="M52" s="103">
        <v>0.76039394999999999</v>
      </c>
      <c r="N52" s="103">
        <v>0.59819425999999998</v>
      </c>
    </row>
    <row r="53" spans="1:14" x14ac:dyDescent="0.35">
      <c r="A53" s="102" t="s">
        <v>99</v>
      </c>
      <c r="B53" s="103">
        <v>24.903701269999999</v>
      </c>
      <c r="C53" s="103">
        <v>23.40198453</v>
      </c>
      <c r="D53" s="103">
        <v>30.67796384</v>
      </c>
      <c r="E53" s="131"/>
      <c r="F53" s="102" t="s">
        <v>11</v>
      </c>
      <c r="G53" s="103">
        <v>1.5999664</v>
      </c>
      <c r="H53" s="103">
        <v>14.01856742</v>
      </c>
      <c r="I53" s="103">
        <v>6.1289835199999994</v>
      </c>
      <c r="J53" s="265"/>
      <c r="K53" s="103" t="s">
        <v>194</v>
      </c>
      <c r="L53" s="103">
        <v>1.732939E-2</v>
      </c>
      <c r="M53" s="103">
        <v>1.2264049999999999E-2</v>
      </c>
      <c r="N53" s="103">
        <v>0.57338533999999997</v>
      </c>
    </row>
    <row r="54" spans="1:14" x14ac:dyDescent="0.35">
      <c r="A54" s="102" t="s">
        <v>257</v>
      </c>
      <c r="B54" s="103">
        <v>25.425392949999999</v>
      </c>
      <c r="C54" s="103">
        <v>19.237174579999998</v>
      </c>
      <c r="D54" s="103">
        <v>29.845449719999998</v>
      </c>
      <c r="E54" s="131"/>
      <c r="F54" s="102" t="s">
        <v>184</v>
      </c>
      <c r="G54" s="103">
        <v>0.11358656</v>
      </c>
      <c r="H54" s="103">
        <v>4.6727584400000008</v>
      </c>
      <c r="I54" s="103">
        <v>6.1177392699999995</v>
      </c>
      <c r="J54" s="265"/>
      <c r="K54" s="103" t="s">
        <v>255</v>
      </c>
      <c r="L54" s="103">
        <v>0.63261526000000001</v>
      </c>
      <c r="M54" s="103">
        <v>0.76642706999999999</v>
      </c>
      <c r="N54" s="103">
        <v>0.57106093000000002</v>
      </c>
    </row>
    <row r="55" spans="1:14" x14ac:dyDescent="0.35">
      <c r="A55" s="102" t="s">
        <v>149</v>
      </c>
      <c r="B55" s="103">
        <v>45.175155029999999</v>
      </c>
      <c r="C55" s="103">
        <v>55.575227409999997</v>
      </c>
      <c r="D55" s="103">
        <v>29.740683539999999</v>
      </c>
      <c r="E55" s="131"/>
      <c r="F55" s="102" t="s">
        <v>12</v>
      </c>
      <c r="G55" s="103">
        <v>25.32373832</v>
      </c>
      <c r="H55" s="103">
        <v>16.115471190000001</v>
      </c>
      <c r="I55" s="103">
        <v>6.0709552599999999</v>
      </c>
      <c r="J55" s="265"/>
      <c r="K55" s="103" t="s">
        <v>236</v>
      </c>
      <c r="L55" s="103">
        <v>0.23924885999999998</v>
      </c>
      <c r="M55" s="103">
        <v>0.36587179999999997</v>
      </c>
      <c r="N55" s="103">
        <v>0.55576821999999992</v>
      </c>
    </row>
    <row r="56" spans="1:14" x14ac:dyDescent="0.35">
      <c r="A56" s="102" t="s">
        <v>27</v>
      </c>
      <c r="B56" s="103">
        <v>21.638177030000001</v>
      </c>
      <c r="C56" s="103">
        <v>19.287277899999999</v>
      </c>
      <c r="D56" s="103">
        <v>27.366051859999999</v>
      </c>
      <c r="E56" s="131"/>
      <c r="F56" s="102" t="s">
        <v>181</v>
      </c>
      <c r="G56" s="103">
        <v>3.7710694199999999</v>
      </c>
      <c r="H56" s="103">
        <v>3.9260760299999999</v>
      </c>
      <c r="I56" s="103">
        <v>5.8458372199999999</v>
      </c>
      <c r="J56" s="265"/>
      <c r="K56" s="103" t="s">
        <v>75</v>
      </c>
      <c r="L56" s="103">
        <v>7.9845470000000002E-2</v>
      </c>
      <c r="M56" s="103">
        <v>0.42797331999999999</v>
      </c>
      <c r="N56" s="103">
        <v>0.55233981999999993</v>
      </c>
    </row>
    <row r="57" spans="1:14" x14ac:dyDescent="0.35">
      <c r="A57" s="102" t="s">
        <v>26</v>
      </c>
      <c r="B57" s="103">
        <v>18.94205315</v>
      </c>
      <c r="C57" s="103">
        <v>30.845596739999998</v>
      </c>
      <c r="D57" s="103">
        <v>26.70219002</v>
      </c>
      <c r="E57" s="131"/>
      <c r="F57" s="102" t="s">
        <v>254</v>
      </c>
      <c r="G57" s="103">
        <v>2.6723384599999997</v>
      </c>
      <c r="H57" s="103">
        <v>2.1152473399999998</v>
      </c>
      <c r="I57" s="103">
        <v>5.7477623399999995</v>
      </c>
      <c r="J57" s="265"/>
      <c r="K57" s="103" t="s">
        <v>143</v>
      </c>
      <c r="L57" s="103">
        <v>0.61720299000000001</v>
      </c>
      <c r="M57" s="103">
        <v>8.3579769999999998E-2</v>
      </c>
      <c r="N57" s="103">
        <v>0.50544712999999997</v>
      </c>
    </row>
    <row r="58" spans="1:14" x14ac:dyDescent="0.35">
      <c r="A58" s="102" t="s">
        <v>30</v>
      </c>
      <c r="B58" s="103">
        <v>17.1251426</v>
      </c>
      <c r="C58" s="103">
        <v>20.3035754</v>
      </c>
      <c r="D58" s="103">
        <v>25.347064030000002</v>
      </c>
      <c r="E58" s="131"/>
      <c r="F58" s="102" t="s">
        <v>202</v>
      </c>
      <c r="G58" s="103">
        <v>5.1675534699999996</v>
      </c>
      <c r="H58" s="103">
        <v>7.7148471000000001</v>
      </c>
      <c r="I58" s="103">
        <v>5.6852166100000003</v>
      </c>
      <c r="J58" s="265"/>
      <c r="K58" s="103" t="s">
        <v>74</v>
      </c>
      <c r="L58" s="103">
        <v>8.0000000000000002E-3</v>
      </c>
      <c r="M58" s="103">
        <v>0.14716399999999999</v>
      </c>
      <c r="N58" s="103">
        <v>0.50363444000000002</v>
      </c>
    </row>
    <row r="59" spans="1:14" x14ac:dyDescent="0.35">
      <c r="A59" s="102" t="s">
        <v>2</v>
      </c>
      <c r="B59" s="103">
        <v>19.871287410000001</v>
      </c>
      <c r="C59" s="103">
        <v>28.248861510000001</v>
      </c>
      <c r="D59" s="103">
        <v>25.11861918</v>
      </c>
      <c r="E59" s="131"/>
      <c r="F59" s="102" t="s">
        <v>164</v>
      </c>
      <c r="G59" s="103">
        <v>0.24557557999999999</v>
      </c>
      <c r="H59" s="103">
        <v>10.07461226</v>
      </c>
      <c r="I59" s="103">
        <v>5.5913343499999995</v>
      </c>
      <c r="J59" s="265"/>
      <c r="K59" s="103" t="s">
        <v>186</v>
      </c>
      <c r="L59" s="103">
        <v>0.25216948</v>
      </c>
      <c r="M59" s="103">
        <v>9.2097960000000006E-2</v>
      </c>
      <c r="N59" s="103">
        <v>0.50125112000000005</v>
      </c>
    </row>
    <row r="60" spans="1:14" x14ac:dyDescent="0.35">
      <c r="A60" s="102" t="s">
        <v>234</v>
      </c>
      <c r="B60" s="103">
        <v>22.796268219999998</v>
      </c>
      <c r="C60" s="103">
        <v>55.401544460000004</v>
      </c>
      <c r="D60" s="103">
        <v>25.059731109999998</v>
      </c>
      <c r="E60" s="131"/>
      <c r="F60" s="102" t="s">
        <v>212</v>
      </c>
      <c r="G60" s="103">
        <v>7.4931841399999994</v>
      </c>
      <c r="H60" s="103">
        <v>3.7790763100000002</v>
      </c>
      <c r="I60" s="103">
        <v>5.0782295499999996</v>
      </c>
      <c r="J60" s="265"/>
      <c r="K60" s="103" t="s">
        <v>239</v>
      </c>
      <c r="L60" s="103">
        <v>0.18670072000000001</v>
      </c>
      <c r="M60" s="103">
        <v>0.35088983000000001</v>
      </c>
      <c r="N60" s="103">
        <v>0.43869921000000001</v>
      </c>
    </row>
    <row r="61" spans="1:14" x14ac:dyDescent="0.35">
      <c r="A61" s="102" t="s">
        <v>179</v>
      </c>
      <c r="B61" s="103">
        <v>33.621985880000004</v>
      </c>
      <c r="C61" s="103">
        <v>19.807816280000001</v>
      </c>
      <c r="D61" s="103">
        <v>24.74158564</v>
      </c>
      <c r="E61" s="131"/>
      <c r="F61" s="102" t="s">
        <v>247</v>
      </c>
      <c r="G61" s="103">
        <v>4.7360019999999996E-2</v>
      </c>
      <c r="H61" s="103">
        <v>4.6049920000000001E-2</v>
      </c>
      <c r="I61" s="103">
        <v>4.9137803600000005</v>
      </c>
      <c r="J61" s="265"/>
      <c r="K61" s="103" t="s">
        <v>134</v>
      </c>
      <c r="L61" s="103">
        <v>9.0395000000000007E-3</v>
      </c>
      <c r="M61" s="103">
        <v>5.4524089999999997E-2</v>
      </c>
      <c r="N61" s="103">
        <v>0.43223352000000004</v>
      </c>
    </row>
    <row r="62" spans="1:14" x14ac:dyDescent="0.35">
      <c r="A62" s="102" t="s">
        <v>146</v>
      </c>
      <c r="B62" s="103">
        <v>14.613629769999999</v>
      </c>
      <c r="C62" s="103">
        <v>14.40169564</v>
      </c>
      <c r="D62" s="103">
        <v>24.364434629999998</v>
      </c>
      <c r="E62" s="131"/>
      <c r="F62" s="102" t="s">
        <v>172</v>
      </c>
      <c r="G62" s="103">
        <v>3.5571026400000001</v>
      </c>
      <c r="H62" s="103">
        <v>3.7098497500000001</v>
      </c>
      <c r="I62" s="103">
        <v>4.8460278700000003</v>
      </c>
      <c r="J62" s="265"/>
      <c r="K62" s="103" t="s">
        <v>233</v>
      </c>
      <c r="L62" s="103">
        <v>0.10654029</v>
      </c>
      <c r="M62" s="103">
        <v>0.48158933000000004</v>
      </c>
      <c r="N62" s="103">
        <v>0.35761481000000001</v>
      </c>
    </row>
    <row r="63" spans="1:14" x14ac:dyDescent="0.35">
      <c r="A63" s="102" t="s">
        <v>13</v>
      </c>
      <c r="B63" s="103">
        <v>14.004391029999999</v>
      </c>
      <c r="C63" s="103">
        <v>36.783301760000001</v>
      </c>
      <c r="D63" s="103">
        <v>24.143162</v>
      </c>
      <c r="E63" s="131"/>
      <c r="F63" s="102" t="s">
        <v>195</v>
      </c>
      <c r="G63" s="103">
        <v>11.58145757</v>
      </c>
      <c r="H63" s="103">
        <v>17.306102629999998</v>
      </c>
      <c r="I63" s="103">
        <v>4.6927717900000001</v>
      </c>
      <c r="J63" s="265"/>
      <c r="K63" s="103" t="s">
        <v>222</v>
      </c>
      <c r="L63" s="103">
        <v>0.42847985999999999</v>
      </c>
      <c r="M63" s="103">
        <v>0.43248645000000002</v>
      </c>
      <c r="N63" s="103">
        <v>0.35666085999999997</v>
      </c>
    </row>
    <row r="64" spans="1:14" x14ac:dyDescent="0.35">
      <c r="A64" s="102" t="s">
        <v>235</v>
      </c>
      <c r="B64" s="103">
        <v>21.225467079999998</v>
      </c>
      <c r="C64" s="103">
        <v>17.357890359999999</v>
      </c>
      <c r="D64" s="103">
        <v>23.99660201</v>
      </c>
      <c r="E64" s="131"/>
      <c r="F64" s="102" t="s">
        <v>147</v>
      </c>
      <c r="G64" s="103">
        <v>11.253302269999999</v>
      </c>
      <c r="H64" s="103">
        <v>2.3018684700000001</v>
      </c>
      <c r="I64" s="103">
        <v>4.6229665199999994</v>
      </c>
      <c r="J64" s="265"/>
      <c r="K64" s="103" t="s">
        <v>169</v>
      </c>
      <c r="L64" s="103">
        <v>0.14062014</v>
      </c>
      <c r="M64" s="103">
        <v>0.33054956000000002</v>
      </c>
      <c r="N64" s="103">
        <v>0.35063809000000001</v>
      </c>
    </row>
    <row r="65" spans="1:14" x14ac:dyDescent="0.35">
      <c r="A65" s="102" t="s">
        <v>25</v>
      </c>
      <c r="B65" s="103">
        <v>27.364592690000002</v>
      </c>
      <c r="C65" s="103">
        <v>28.89661452</v>
      </c>
      <c r="D65" s="103">
        <v>23.902508100000002</v>
      </c>
      <c r="E65" s="131"/>
      <c r="F65" s="102" t="s">
        <v>110</v>
      </c>
      <c r="G65" s="103">
        <v>8.8128650399999984</v>
      </c>
      <c r="H65" s="103">
        <v>5.80175106</v>
      </c>
      <c r="I65" s="103">
        <v>4.5306849099999997</v>
      </c>
      <c r="J65" s="265"/>
      <c r="K65" s="103" t="s">
        <v>232</v>
      </c>
      <c r="L65" s="103">
        <v>0.17804204999999998</v>
      </c>
      <c r="M65" s="103">
        <v>0.22033339999999998</v>
      </c>
      <c r="N65" s="103">
        <v>0.30797609000000004</v>
      </c>
    </row>
    <row r="66" spans="1:14" x14ac:dyDescent="0.35">
      <c r="A66" s="102" t="s">
        <v>172</v>
      </c>
      <c r="B66" s="103">
        <v>17.914091129999999</v>
      </c>
      <c r="C66" s="103">
        <v>15.10981144</v>
      </c>
      <c r="D66" s="103">
        <v>23.415480949999999</v>
      </c>
      <c r="E66" s="131"/>
      <c r="F66" s="102" t="s">
        <v>183</v>
      </c>
      <c r="G66" s="103">
        <v>1.5860672499999999</v>
      </c>
      <c r="H66" s="103">
        <v>1.7412520499999999</v>
      </c>
      <c r="I66" s="103">
        <v>4.1350916900000003</v>
      </c>
      <c r="J66" s="265"/>
      <c r="K66" s="103" t="s">
        <v>9</v>
      </c>
      <c r="L66" s="103">
        <v>0.19340798000000001</v>
      </c>
      <c r="M66" s="103">
        <v>0.28649967999999998</v>
      </c>
      <c r="N66" s="103">
        <v>0.30125710999999999</v>
      </c>
    </row>
    <row r="67" spans="1:14" x14ac:dyDescent="0.35">
      <c r="A67" s="102" t="s">
        <v>250</v>
      </c>
      <c r="B67" s="103">
        <v>26.089393569999999</v>
      </c>
      <c r="C67" s="103">
        <v>16.341070859999999</v>
      </c>
      <c r="D67" s="103">
        <v>22.519233789999998</v>
      </c>
      <c r="E67" s="131"/>
      <c r="F67" s="102" t="s">
        <v>160</v>
      </c>
      <c r="G67" s="103">
        <v>13.5591019</v>
      </c>
      <c r="H67" s="103">
        <v>3.3988204799999999</v>
      </c>
      <c r="I67" s="103">
        <v>3.9788646000000001</v>
      </c>
      <c r="J67" s="265"/>
      <c r="K67" s="103" t="s">
        <v>183</v>
      </c>
      <c r="L67" s="103">
        <v>0.17717760999999999</v>
      </c>
      <c r="M67" s="103">
        <v>7.5729539999999998E-2</v>
      </c>
      <c r="N67" s="103">
        <v>0.30022925</v>
      </c>
    </row>
    <row r="68" spans="1:14" x14ac:dyDescent="0.35">
      <c r="A68" s="102" t="s">
        <v>14</v>
      </c>
      <c r="B68" s="103">
        <v>14.129635390000001</v>
      </c>
      <c r="C68" s="103">
        <v>23.545788079999998</v>
      </c>
      <c r="D68" s="103">
        <v>22.444251989999998</v>
      </c>
      <c r="E68" s="131"/>
      <c r="F68" s="102" t="s">
        <v>223</v>
      </c>
      <c r="G68" s="103">
        <v>5.1904559900000002</v>
      </c>
      <c r="H68" s="103">
        <v>2.7957203599999998</v>
      </c>
      <c r="I68" s="103">
        <v>3.8379949600000001</v>
      </c>
      <c r="J68" s="265"/>
      <c r="K68" s="103" t="s">
        <v>181</v>
      </c>
      <c r="L68" s="103">
        <v>0.53549784</v>
      </c>
      <c r="M68" s="103">
        <v>0.3416515</v>
      </c>
      <c r="N68" s="103">
        <v>0.29351144000000001</v>
      </c>
    </row>
    <row r="69" spans="1:14" x14ac:dyDescent="0.35">
      <c r="A69" s="102" t="s">
        <v>173</v>
      </c>
      <c r="B69" s="103">
        <v>20.91985506</v>
      </c>
      <c r="C69" s="103">
        <v>18.416055119999999</v>
      </c>
      <c r="D69" s="103">
        <v>22.300954409999999</v>
      </c>
      <c r="E69" s="131"/>
      <c r="F69" s="102" t="s">
        <v>97</v>
      </c>
      <c r="G69" s="103">
        <v>68.743343159999995</v>
      </c>
      <c r="H69" s="103">
        <v>95.56724389</v>
      </c>
      <c r="I69" s="103">
        <v>3.7595093199999998</v>
      </c>
      <c r="J69" s="265"/>
      <c r="K69" s="103" t="s">
        <v>229</v>
      </c>
      <c r="L69" s="103">
        <v>0.14652436999999999</v>
      </c>
      <c r="M69" s="103">
        <v>0.44860271000000002</v>
      </c>
      <c r="N69" s="103">
        <v>0.28021721999999999</v>
      </c>
    </row>
    <row r="70" spans="1:14" x14ac:dyDescent="0.35">
      <c r="A70" s="102" t="s">
        <v>171</v>
      </c>
      <c r="B70" s="103">
        <v>23.140480530000001</v>
      </c>
      <c r="C70" s="103">
        <v>9.9325087700000001</v>
      </c>
      <c r="D70" s="103">
        <v>22.055652670000001</v>
      </c>
      <c r="E70" s="131"/>
      <c r="F70" s="102" t="s">
        <v>251</v>
      </c>
      <c r="G70" s="103">
        <v>4.1650695000000004</v>
      </c>
      <c r="H70" s="103">
        <v>3.2006578299999999</v>
      </c>
      <c r="I70" s="103">
        <v>3.6675741200000003</v>
      </c>
      <c r="J70" s="265"/>
      <c r="K70" s="103" t="s">
        <v>254</v>
      </c>
      <c r="L70" s="103">
        <v>0.25974900000000001</v>
      </c>
      <c r="M70" s="103">
        <v>0.65672699000000001</v>
      </c>
      <c r="N70" s="103">
        <v>0.26342153000000001</v>
      </c>
    </row>
    <row r="71" spans="1:14" x14ac:dyDescent="0.35">
      <c r="A71" s="102" t="s">
        <v>36</v>
      </c>
      <c r="B71" s="103">
        <v>30.915262309999999</v>
      </c>
      <c r="C71" s="103">
        <v>28.72125213</v>
      </c>
      <c r="D71" s="103">
        <v>21.87067369</v>
      </c>
      <c r="E71" s="131"/>
      <c r="F71" s="102" t="s">
        <v>230</v>
      </c>
      <c r="G71" s="103">
        <v>11.64509786</v>
      </c>
      <c r="H71" s="103">
        <v>6.7027855899999995</v>
      </c>
      <c r="I71" s="103">
        <v>3.6371116699999999</v>
      </c>
      <c r="J71" s="265"/>
      <c r="K71" s="103" t="s">
        <v>231</v>
      </c>
      <c r="L71" s="103">
        <v>0.24850588000000001</v>
      </c>
      <c r="M71" s="103">
        <v>0.24802568</v>
      </c>
      <c r="N71" s="103">
        <v>0.25587419</v>
      </c>
    </row>
    <row r="72" spans="1:14" x14ac:dyDescent="0.35">
      <c r="A72" s="102" t="s">
        <v>223</v>
      </c>
      <c r="B72" s="103">
        <v>29.766766090000001</v>
      </c>
      <c r="C72" s="103">
        <v>18.05154675</v>
      </c>
      <c r="D72" s="103">
        <v>20.817119139999999</v>
      </c>
      <c r="E72" s="131"/>
      <c r="F72" s="102" t="s">
        <v>238</v>
      </c>
      <c r="G72" s="103">
        <v>6.2234887300000006</v>
      </c>
      <c r="H72" s="103">
        <v>0.56143729000000009</v>
      </c>
      <c r="I72" s="103">
        <v>3.52005532</v>
      </c>
      <c r="J72" s="265"/>
      <c r="K72" s="103" t="s">
        <v>244</v>
      </c>
      <c r="L72" s="103">
        <v>8.3222389999999993E-2</v>
      </c>
      <c r="M72" s="103">
        <v>0.21674129</v>
      </c>
      <c r="N72" s="103">
        <v>0.25016129999999998</v>
      </c>
    </row>
    <row r="73" spans="1:14" x14ac:dyDescent="0.35">
      <c r="A73" s="102" t="s">
        <v>121</v>
      </c>
      <c r="B73" s="103">
        <v>5.3625294600000002</v>
      </c>
      <c r="C73" s="103">
        <v>12.91649425</v>
      </c>
      <c r="D73" s="103">
        <v>20.215919149999998</v>
      </c>
      <c r="E73" s="131"/>
      <c r="F73" s="102" t="s">
        <v>252</v>
      </c>
      <c r="G73" s="103">
        <v>2.66569213</v>
      </c>
      <c r="H73" s="103">
        <v>0.44954758</v>
      </c>
      <c r="I73" s="103">
        <v>3.5015814199999999</v>
      </c>
      <c r="J73" s="265"/>
      <c r="K73" s="103" t="s">
        <v>174</v>
      </c>
      <c r="L73" s="103">
        <v>8.6204369999999989E-2</v>
      </c>
      <c r="M73" s="103">
        <v>0.10098133000000001</v>
      </c>
      <c r="N73" s="103">
        <v>0.23152029999999998</v>
      </c>
    </row>
    <row r="74" spans="1:14" x14ac:dyDescent="0.35">
      <c r="A74" s="102" t="s">
        <v>151</v>
      </c>
      <c r="B74" s="103">
        <v>93.571545069999999</v>
      </c>
      <c r="C74" s="103">
        <v>101.76811796</v>
      </c>
      <c r="D74" s="103">
        <v>19.72627254</v>
      </c>
      <c r="E74" s="131"/>
      <c r="F74" s="102" t="s">
        <v>130</v>
      </c>
      <c r="G74" s="103">
        <v>6.4123934299999998</v>
      </c>
      <c r="H74" s="103">
        <v>1.94398936</v>
      </c>
      <c r="I74" s="103">
        <v>3.4552737400000004</v>
      </c>
      <c r="J74" s="265"/>
      <c r="K74" s="103" t="s">
        <v>35</v>
      </c>
      <c r="L74" s="103">
        <v>0.31471590999999999</v>
      </c>
      <c r="M74" s="103">
        <v>0.24361985</v>
      </c>
      <c r="N74" s="103">
        <v>0.22126265000000001</v>
      </c>
    </row>
    <row r="75" spans="1:14" x14ac:dyDescent="0.35">
      <c r="A75" s="102" t="s">
        <v>243</v>
      </c>
      <c r="B75" s="103">
        <v>14.40726119</v>
      </c>
      <c r="C75" s="103">
        <v>28.024299489999997</v>
      </c>
      <c r="D75" s="103">
        <v>19.66322521</v>
      </c>
      <c r="E75" s="131"/>
      <c r="F75" s="102" t="s">
        <v>122</v>
      </c>
      <c r="G75" s="103">
        <v>4.0084158099999998</v>
      </c>
      <c r="H75" s="103">
        <v>2.93178983</v>
      </c>
      <c r="I75" s="103">
        <v>3.4440384700000002</v>
      </c>
      <c r="J75" s="265"/>
      <c r="K75" s="103" t="s">
        <v>238</v>
      </c>
      <c r="L75" s="103">
        <v>0.31256690000000004</v>
      </c>
      <c r="M75" s="103">
        <v>0.28185806000000002</v>
      </c>
      <c r="N75" s="103">
        <v>0.20657159999999999</v>
      </c>
    </row>
    <row r="76" spans="1:14" x14ac:dyDescent="0.35">
      <c r="A76" s="102" t="s">
        <v>22</v>
      </c>
      <c r="B76" s="103">
        <v>17.404631909999999</v>
      </c>
      <c r="C76" s="103">
        <v>24.95010912</v>
      </c>
      <c r="D76" s="103">
        <v>19.64481821</v>
      </c>
      <c r="E76" s="131"/>
      <c r="F76" s="102" t="s">
        <v>236</v>
      </c>
      <c r="G76" s="103">
        <v>1.62526985</v>
      </c>
      <c r="H76" s="103">
        <v>1.93574723</v>
      </c>
      <c r="I76" s="103">
        <v>3.3633927000000003</v>
      </c>
      <c r="J76" s="265"/>
      <c r="K76" s="103" t="s">
        <v>182</v>
      </c>
      <c r="L76" s="103">
        <v>0.18761779000000001</v>
      </c>
      <c r="M76" s="103">
        <v>0.32519461</v>
      </c>
      <c r="N76" s="103">
        <v>0.19326129</v>
      </c>
    </row>
    <row r="77" spans="1:14" x14ac:dyDescent="0.35">
      <c r="A77" s="102" t="s">
        <v>97</v>
      </c>
      <c r="B77" s="103">
        <v>298.94890293000003</v>
      </c>
      <c r="C77" s="103">
        <v>16.355940650000001</v>
      </c>
      <c r="D77" s="103">
        <v>18.77745006</v>
      </c>
      <c r="E77" s="131"/>
      <c r="F77" s="102" t="s">
        <v>81</v>
      </c>
      <c r="G77" s="103">
        <v>5.1642999999999991E-4</v>
      </c>
      <c r="H77" s="103">
        <v>3.692E-3</v>
      </c>
      <c r="I77" s="103">
        <v>3.2355234900000003</v>
      </c>
      <c r="J77" s="265"/>
      <c r="K77" s="103" t="s">
        <v>234</v>
      </c>
      <c r="L77" s="103">
        <v>0.12415730999999999</v>
      </c>
      <c r="M77" s="103">
        <v>0.13649453</v>
      </c>
      <c r="N77" s="103">
        <v>0.18910726999999999</v>
      </c>
    </row>
    <row r="78" spans="1:14" x14ac:dyDescent="0.35">
      <c r="A78" s="102" t="s">
        <v>252</v>
      </c>
      <c r="B78" s="103">
        <v>14.282135609999999</v>
      </c>
      <c r="C78" s="103">
        <v>16.059035689999998</v>
      </c>
      <c r="D78" s="103">
        <v>18.647771030000001</v>
      </c>
      <c r="E78" s="131"/>
      <c r="F78" s="102" t="s">
        <v>7</v>
      </c>
      <c r="G78" s="103">
        <v>7.6740219999999998E-2</v>
      </c>
      <c r="H78" s="103">
        <v>6.2202542899999997</v>
      </c>
      <c r="I78" s="103">
        <v>3.2326264500000002</v>
      </c>
      <c r="J78" s="265"/>
      <c r="K78" s="103" t="s">
        <v>100</v>
      </c>
      <c r="L78" s="103">
        <v>8.1989130000000007E-2</v>
      </c>
      <c r="M78" s="103">
        <v>8.4398340000000002E-2</v>
      </c>
      <c r="N78" s="103">
        <v>0.18070248999999999</v>
      </c>
    </row>
    <row r="79" spans="1:14" x14ac:dyDescent="0.35">
      <c r="A79" s="102" t="s">
        <v>7</v>
      </c>
      <c r="B79" s="103">
        <v>14.492284140000001</v>
      </c>
      <c r="C79" s="103">
        <v>15.445516019999999</v>
      </c>
      <c r="D79" s="103">
        <v>18.476618120000001</v>
      </c>
      <c r="E79" s="131"/>
      <c r="F79" s="102" t="s">
        <v>103</v>
      </c>
      <c r="G79" s="103">
        <v>5.5915070800000004</v>
      </c>
      <c r="H79" s="103">
        <v>4.8767312</v>
      </c>
      <c r="I79" s="103">
        <v>3.1553257299999999</v>
      </c>
      <c r="J79" s="265"/>
      <c r="K79" s="103" t="s">
        <v>253</v>
      </c>
      <c r="L79" s="103">
        <v>9.8056669999999999E-2</v>
      </c>
      <c r="M79" s="103">
        <v>4.0123970000000002E-2</v>
      </c>
      <c r="N79" s="103">
        <v>0.16400932000000001</v>
      </c>
    </row>
    <row r="80" spans="1:14" x14ac:dyDescent="0.35">
      <c r="A80" s="102" t="s">
        <v>201</v>
      </c>
      <c r="B80" s="103">
        <v>16.89182976</v>
      </c>
      <c r="C80" s="103">
        <v>17.926464899999999</v>
      </c>
      <c r="D80" s="103">
        <v>18.330070149999997</v>
      </c>
      <c r="E80" s="131"/>
      <c r="F80" s="102" t="s">
        <v>200</v>
      </c>
      <c r="G80" s="103">
        <v>0.95307626000000001</v>
      </c>
      <c r="H80" s="103">
        <v>0.72004356000000003</v>
      </c>
      <c r="I80" s="103">
        <v>3.1012250299999997</v>
      </c>
      <c r="J80" s="265"/>
      <c r="K80" s="103" t="s">
        <v>151</v>
      </c>
      <c r="L80" s="103">
        <v>189.93424087</v>
      </c>
      <c r="M80" s="103">
        <v>48.49352347</v>
      </c>
      <c r="N80" s="103">
        <v>0.16373976999999998</v>
      </c>
    </row>
    <row r="81" spans="1:14" x14ac:dyDescent="0.35">
      <c r="A81" s="102" t="s">
        <v>207</v>
      </c>
      <c r="B81" s="103">
        <v>12.8267411</v>
      </c>
      <c r="C81" s="103">
        <v>10.901701789999999</v>
      </c>
      <c r="D81" s="103">
        <v>17.331624399999999</v>
      </c>
      <c r="E81" s="131"/>
      <c r="F81" s="102" t="s">
        <v>171</v>
      </c>
      <c r="G81" s="103">
        <v>7.6699593500000001</v>
      </c>
      <c r="H81" s="103">
        <v>11.662705170000001</v>
      </c>
      <c r="I81" s="103">
        <v>3.0925957500000001</v>
      </c>
      <c r="J81" s="265"/>
      <c r="K81" s="103" t="s">
        <v>128</v>
      </c>
      <c r="L81" s="103">
        <v>8.5388369999999991E-2</v>
      </c>
      <c r="M81" s="103">
        <v>0.12448114</v>
      </c>
      <c r="N81" s="103">
        <v>0.16238632</v>
      </c>
    </row>
    <row r="82" spans="1:14" x14ac:dyDescent="0.35">
      <c r="A82" s="102" t="s">
        <v>130</v>
      </c>
      <c r="B82" s="103">
        <v>15.5574297</v>
      </c>
      <c r="C82" s="103">
        <v>17.453190829999997</v>
      </c>
      <c r="D82" s="103">
        <v>17.2394319</v>
      </c>
      <c r="E82" s="131"/>
      <c r="F82" s="102" t="s">
        <v>135</v>
      </c>
      <c r="G82" s="103">
        <v>1.97701046</v>
      </c>
      <c r="H82" s="103">
        <v>3.9793489800000001</v>
      </c>
      <c r="I82" s="103">
        <v>3.0835351900000001</v>
      </c>
      <c r="J82" s="265"/>
      <c r="K82" s="103" t="s">
        <v>207</v>
      </c>
      <c r="L82" s="103">
        <v>0.33054439000000002</v>
      </c>
      <c r="M82" s="103">
        <v>0.60208037999999997</v>
      </c>
      <c r="N82" s="103">
        <v>0.15859548000000001</v>
      </c>
    </row>
    <row r="83" spans="1:14" x14ac:dyDescent="0.35">
      <c r="A83" s="102" t="s">
        <v>103</v>
      </c>
      <c r="B83" s="103">
        <v>21.822063280000002</v>
      </c>
      <c r="C83" s="103">
        <v>19.390887469999999</v>
      </c>
      <c r="D83" s="103">
        <v>17.10734815</v>
      </c>
      <c r="E83" s="131"/>
      <c r="F83" s="102" t="s">
        <v>229</v>
      </c>
      <c r="G83" s="103">
        <v>0.83645134999999993</v>
      </c>
      <c r="H83" s="103">
        <v>1.6359366899999999</v>
      </c>
      <c r="I83" s="103">
        <v>3.0254874300000001</v>
      </c>
      <c r="J83" s="265"/>
      <c r="K83" s="103" t="s">
        <v>170</v>
      </c>
      <c r="L83" s="103">
        <v>5.1911000000000004E-4</v>
      </c>
      <c r="M83" s="103">
        <v>1.6523119999999999E-2</v>
      </c>
      <c r="N83" s="103">
        <v>0.14473321</v>
      </c>
    </row>
    <row r="84" spans="1:14" x14ac:dyDescent="0.35">
      <c r="A84" s="102" t="s">
        <v>50</v>
      </c>
      <c r="B84" s="103">
        <v>22.078442219999999</v>
      </c>
      <c r="C84" s="103">
        <v>14.664131800000002</v>
      </c>
      <c r="D84" s="103">
        <v>16.914591559999998</v>
      </c>
      <c r="E84" s="131"/>
      <c r="F84" s="102" t="s">
        <v>99</v>
      </c>
      <c r="G84" s="103">
        <v>0.55251139999999999</v>
      </c>
      <c r="H84" s="103">
        <v>0.99406981999999999</v>
      </c>
      <c r="I84" s="103">
        <v>2.8157306600000003</v>
      </c>
      <c r="J84" s="265"/>
      <c r="K84" s="103" t="s">
        <v>163</v>
      </c>
      <c r="L84" s="103">
        <v>1.5173000000000001E-2</v>
      </c>
      <c r="M84" s="103">
        <v>0</v>
      </c>
      <c r="N84" s="103">
        <v>0.14065447</v>
      </c>
    </row>
    <row r="85" spans="1:14" x14ac:dyDescent="0.35">
      <c r="A85" s="102" t="s">
        <v>155</v>
      </c>
      <c r="B85" s="103">
        <v>18.860875629999999</v>
      </c>
      <c r="C85" s="103">
        <v>12.38335534</v>
      </c>
      <c r="D85" s="103">
        <v>16.91047223</v>
      </c>
      <c r="E85" s="131"/>
      <c r="F85" s="102" t="s">
        <v>210</v>
      </c>
      <c r="G85" s="103">
        <v>8.0767638799999997</v>
      </c>
      <c r="H85" s="103">
        <v>10.303869050000001</v>
      </c>
      <c r="I85" s="103">
        <v>2.81074175</v>
      </c>
      <c r="J85" s="265"/>
      <c r="K85" s="103" t="s">
        <v>230</v>
      </c>
      <c r="L85" s="103">
        <v>0.23945807</v>
      </c>
      <c r="M85" s="103">
        <v>0.47144265000000002</v>
      </c>
      <c r="N85" s="103">
        <v>0.13947082</v>
      </c>
    </row>
    <row r="86" spans="1:14" x14ac:dyDescent="0.35">
      <c r="A86" s="102" t="s">
        <v>198</v>
      </c>
      <c r="B86" s="103">
        <v>27.264512069999999</v>
      </c>
      <c r="C86" s="103">
        <v>19.257491440000003</v>
      </c>
      <c r="D86" s="103">
        <v>16.856634379999999</v>
      </c>
      <c r="E86" s="131"/>
      <c r="F86" s="102" t="s">
        <v>28</v>
      </c>
      <c r="G86" s="103">
        <v>0.25712745999999997</v>
      </c>
      <c r="H86" s="103">
        <v>2.3397829100000003</v>
      </c>
      <c r="I86" s="103">
        <v>2.59570436</v>
      </c>
      <c r="J86" s="265"/>
      <c r="K86" s="103" t="s">
        <v>193</v>
      </c>
      <c r="L86" s="103">
        <v>0.34061833000000002</v>
      </c>
      <c r="M86" s="103">
        <v>5.7334199999999995E-2</v>
      </c>
      <c r="N86" s="103">
        <v>0.13545291000000001</v>
      </c>
    </row>
    <row r="87" spans="1:14" x14ac:dyDescent="0.35">
      <c r="A87" s="102" t="s">
        <v>211</v>
      </c>
      <c r="B87" s="103">
        <v>21.965775480000001</v>
      </c>
      <c r="C87" s="103">
        <v>20.958725770000001</v>
      </c>
      <c r="D87" s="103">
        <v>16.458542779999998</v>
      </c>
      <c r="E87" s="131"/>
      <c r="F87" s="102" t="s">
        <v>152</v>
      </c>
      <c r="G87" s="103">
        <v>1.2160880000000001</v>
      </c>
      <c r="H87" s="103">
        <v>1.028464</v>
      </c>
      <c r="I87" s="103">
        <v>2.4332009999999999</v>
      </c>
      <c r="J87" s="265"/>
      <c r="K87" s="103" t="s">
        <v>248</v>
      </c>
      <c r="L87" s="103">
        <v>0.91422150000000002</v>
      </c>
      <c r="M87" s="103">
        <v>0.16372676</v>
      </c>
      <c r="N87" s="103">
        <v>0.12984193999999999</v>
      </c>
    </row>
    <row r="88" spans="1:14" x14ac:dyDescent="0.35">
      <c r="A88" s="102" t="s">
        <v>117</v>
      </c>
      <c r="B88" s="103">
        <v>16.661827580000001</v>
      </c>
      <c r="C88" s="103">
        <v>14.88980965</v>
      </c>
      <c r="D88" s="103">
        <v>16.44526793</v>
      </c>
      <c r="E88" s="131"/>
      <c r="F88" s="102" t="s">
        <v>231</v>
      </c>
      <c r="G88" s="103">
        <v>0.14343367000000001</v>
      </c>
      <c r="H88" s="103">
        <v>0.61948005000000006</v>
      </c>
      <c r="I88" s="103">
        <v>2.4313528300000002</v>
      </c>
      <c r="J88" s="265"/>
      <c r="K88" s="103" t="s">
        <v>148</v>
      </c>
      <c r="L88" s="103">
        <v>0.13492742000000002</v>
      </c>
      <c r="M88" s="103">
        <v>0.12146819</v>
      </c>
      <c r="N88" s="103">
        <v>0.12357508</v>
      </c>
    </row>
    <row r="89" spans="1:14" x14ac:dyDescent="0.35">
      <c r="A89" s="102" t="s">
        <v>132</v>
      </c>
      <c r="B89" s="103">
        <v>19.296567530000001</v>
      </c>
      <c r="C89" s="103">
        <v>21.692651079999997</v>
      </c>
      <c r="D89" s="103">
        <v>16.37851092</v>
      </c>
      <c r="E89" s="131"/>
      <c r="F89" s="102" t="s">
        <v>214</v>
      </c>
      <c r="G89" s="103">
        <v>1.4841903700000001</v>
      </c>
      <c r="H89" s="103">
        <v>0.81613913000000005</v>
      </c>
      <c r="I89" s="103">
        <v>2.3674469</v>
      </c>
      <c r="J89" s="265"/>
      <c r="K89" s="103" t="s">
        <v>135</v>
      </c>
      <c r="L89" s="103">
        <v>0.13604045000000001</v>
      </c>
      <c r="M89" s="103">
        <v>9.5788699999999991E-2</v>
      </c>
      <c r="N89" s="103">
        <v>0.11689266000000001</v>
      </c>
    </row>
    <row r="90" spans="1:14" x14ac:dyDescent="0.35">
      <c r="A90" s="102" t="s">
        <v>152</v>
      </c>
      <c r="B90" s="103">
        <v>18.40293677</v>
      </c>
      <c r="C90" s="103">
        <v>4.9457007500000003</v>
      </c>
      <c r="D90" s="103">
        <v>16.073797119999998</v>
      </c>
      <c r="E90" s="131"/>
      <c r="F90" s="102" t="s">
        <v>143</v>
      </c>
      <c r="G90" s="103">
        <v>7.3998555100000001</v>
      </c>
      <c r="H90" s="103">
        <v>1.4074941599999999</v>
      </c>
      <c r="I90" s="103">
        <v>2.3433550800000003</v>
      </c>
      <c r="J90" s="265"/>
      <c r="K90" s="103" t="s">
        <v>117</v>
      </c>
      <c r="L90" s="103">
        <v>5.603553E-2</v>
      </c>
      <c r="M90" s="103">
        <v>4.4413540000000001E-2</v>
      </c>
      <c r="N90" s="103">
        <v>0.11043225</v>
      </c>
    </row>
    <row r="91" spans="1:14" x14ac:dyDescent="0.35">
      <c r="A91" s="102" t="s">
        <v>32</v>
      </c>
      <c r="B91" s="103">
        <v>14.898280119999999</v>
      </c>
      <c r="C91" s="103">
        <v>11.69147894</v>
      </c>
      <c r="D91" s="103">
        <v>16.03888972</v>
      </c>
      <c r="E91" s="131"/>
      <c r="F91" s="102" t="s">
        <v>250</v>
      </c>
      <c r="G91" s="103">
        <v>0.16574085999999999</v>
      </c>
      <c r="H91" s="103">
        <v>0.14861792999999998</v>
      </c>
      <c r="I91" s="103">
        <v>2.3268230600000002</v>
      </c>
      <c r="J91" s="265"/>
      <c r="K91" s="103" t="s">
        <v>108</v>
      </c>
      <c r="L91" s="103">
        <v>6.4955800000000008E-2</v>
      </c>
      <c r="M91" s="103">
        <v>8.5527289999999992E-2</v>
      </c>
      <c r="N91" s="103">
        <v>0.10681758999999999</v>
      </c>
    </row>
    <row r="92" spans="1:14" x14ac:dyDescent="0.35">
      <c r="A92" s="102" t="s">
        <v>202</v>
      </c>
      <c r="B92" s="103">
        <v>13.596092199999999</v>
      </c>
      <c r="C92" s="103">
        <v>16.809431760000002</v>
      </c>
      <c r="D92" s="103">
        <v>15.87574334</v>
      </c>
      <c r="E92" s="131"/>
      <c r="F92" s="102" t="s">
        <v>170</v>
      </c>
      <c r="G92" s="103">
        <v>4.0356430699999999</v>
      </c>
      <c r="H92" s="103">
        <v>4.5896360099999995</v>
      </c>
      <c r="I92" s="103">
        <v>2.1814830499999998</v>
      </c>
      <c r="J92" s="265"/>
      <c r="K92" s="103" t="s">
        <v>103</v>
      </c>
      <c r="L92" s="103">
        <v>2.3891450000000002E-2</v>
      </c>
      <c r="M92" s="103">
        <v>3.9893900000000003E-2</v>
      </c>
      <c r="N92" s="103">
        <v>0.10643866</v>
      </c>
    </row>
    <row r="93" spans="1:14" x14ac:dyDescent="0.35">
      <c r="A93" s="102" t="s">
        <v>98</v>
      </c>
      <c r="B93" s="103">
        <v>8.7444265699999999</v>
      </c>
      <c r="C93" s="103">
        <v>9.1106768599999999</v>
      </c>
      <c r="D93" s="103">
        <v>15.3017334</v>
      </c>
      <c r="E93" s="131"/>
      <c r="F93" s="102" t="s">
        <v>134</v>
      </c>
      <c r="G93" s="103">
        <v>11.22139284</v>
      </c>
      <c r="H93" s="103">
        <v>1.4926612800000001</v>
      </c>
      <c r="I93" s="103">
        <v>2.1274973900000003</v>
      </c>
      <c r="J93" s="265"/>
      <c r="K93" s="103" t="s">
        <v>149</v>
      </c>
      <c r="L93" s="103">
        <v>6.8312079999999997E-2</v>
      </c>
      <c r="M93" s="103">
        <v>8.6713350000000008E-2</v>
      </c>
      <c r="N93" s="103">
        <v>0.10314017</v>
      </c>
    </row>
    <row r="94" spans="1:14" x14ac:dyDescent="0.35">
      <c r="A94" s="102" t="s">
        <v>116</v>
      </c>
      <c r="B94" s="103">
        <v>24.976267549999999</v>
      </c>
      <c r="C94" s="103">
        <v>14.326295910000001</v>
      </c>
      <c r="D94" s="103">
        <v>15.20363199</v>
      </c>
      <c r="E94" s="131"/>
      <c r="F94" s="102" t="s">
        <v>215</v>
      </c>
      <c r="G94" s="103">
        <v>1.0341363800000001</v>
      </c>
      <c r="H94" s="103">
        <v>5.1636669400000006</v>
      </c>
      <c r="I94" s="103">
        <v>2.0765406200000003</v>
      </c>
      <c r="J94" s="265"/>
      <c r="K94" s="103" t="s">
        <v>142</v>
      </c>
      <c r="L94" s="103">
        <v>4.4772199999999998E-2</v>
      </c>
      <c r="M94" s="103">
        <v>0.22123713</v>
      </c>
      <c r="N94" s="103">
        <v>9.6084359999999994E-2</v>
      </c>
    </row>
    <row r="95" spans="1:14" x14ac:dyDescent="0.35">
      <c r="A95" s="102" t="s">
        <v>133</v>
      </c>
      <c r="B95" s="103">
        <v>13.388242249999999</v>
      </c>
      <c r="C95" s="103">
        <v>9.8116944299999993</v>
      </c>
      <c r="D95" s="103">
        <v>14.98989123</v>
      </c>
      <c r="E95" s="131"/>
      <c r="F95" s="102" t="s">
        <v>154</v>
      </c>
      <c r="G95" s="103">
        <v>3.2048824700000003</v>
      </c>
      <c r="H95" s="103">
        <v>2.57200008</v>
      </c>
      <c r="I95" s="103">
        <v>2.0088933600000001</v>
      </c>
      <c r="J95" s="265"/>
      <c r="K95" s="103" t="s">
        <v>235</v>
      </c>
      <c r="L95" s="103">
        <v>0.13186704999999999</v>
      </c>
      <c r="M95" s="103">
        <v>9.3483979999999994E-2</v>
      </c>
      <c r="N95" s="103">
        <v>8.9410100000000006E-2</v>
      </c>
    </row>
    <row r="96" spans="1:14" x14ac:dyDescent="0.35">
      <c r="A96" s="102" t="s">
        <v>49</v>
      </c>
      <c r="B96" s="103">
        <v>13.85271953</v>
      </c>
      <c r="C96" s="103">
        <v>11.8051409</v>
      </c>
      <c r="D96" s="103">
        <v>14.90643167</v>
      </c>
      <c r="E96" s="131"/>
      <c r="F96" s="102" t="s">
        <v>17</v>
      </c>
      <c r="G96" s="103">
        <v>1.3036899999999999E-2</v>
      </c>
      <c r="H96" s="103">
        <v>2.66146E-3</v>
      </c>
      <c r="I96" s="103">
        <v>1.95376905</v>
      </c>
      <c r="J96" s="265"/>
      <c r="K96" s="103" t="s">
        <v>175</v>
      </c>
      <c r="L96" s="103">
        <v>0.17086328000000001</v>
      </c>
      <c r="M96" s="103">
        <v>7.1972240000000007E-2</v>
      </c>
      <c r="N96" s="103">
        <v>8.7446049999999997E-2</v>
      </c>
    </row>
    <row r="97" spans="1:14" x14ac:dyDescent="0.35">
      <c r="A97" s="102" t="s">
        <v>34</v>
      </c>
      <c r="B97" s="103">
        <v>10.35503817</v>
      </c>
      <c r="C97" s="103">
        <v>8.7717739899999998</v>
      </c>
      <c r="D97" s="103">
        <v>14.7493605</v>
      </c>
      <c r="E97" s="131"/>
      <c r="F97" s="102" t="s">
        <v>117</v>
      </c>
      <c r="G97" s="103">
        <v>0.69017868999999998</v>
      </c>
      <c r="H97" s="103">
        <v>1.4107999</v>
      </c>
      <c r="I97" s="103">
        <v>1.93868507</v>
      </c>
      <c r="J97" s="265"/>
      <c r="K97" s="103" t="s">
        <v>215</v>
      </c>
      <c r="L97" s="103">
        <v>0.11977267</v>
      </c>
      <c r="M97" s="103">
        <v>0.14385467999999998</v>
      </c>
      <c r="N97" s="103">
        <v>8.0279889999999993E-2</v>
      </c>
    </row>
    <row r="98" spans="1:14" x14ac:dyDescent="0.35">
      <c r="A98" s="102" t="s">
        <v>237</v>
      </c>
      <c r="B98" s="103">
        <v>10.528777439999999</v>
      </c>
      <c r="C98" s="103">
        <v>12.407140119999999</v>
      </c>
      <c r="D98" s="103">
        <v>14.715208720000001</v>
      </c>
      <c r="E98" s="131"/>
      <c r="F98" s="102" t="s">
        <v>189</v>
      </c>
      <c r="G98" s="103">
        <v>0.91538094999999997</v>
      </c>
      <c r="H98" s="103">
        <v>52.396237169999999</v>
      </c>
      <c r="I98" s="103">
        <v>1.9329473700000002</v>
      </c>
      <c r="J98" s="265"/>
      <c r="K98" s="103" t="s">
        <v>157</v>
      </c>
      <c r="L98" s="103">
        <v>4.86E-4</v>
      </c>
      <c r="M98" s="103">
        <v>4.0687999999999998E-4</v>
      </c>
      <c r="N98" s="103">
        <v>7.627188E-2</v>
      </c>
    </row>
    <row r="99" spans="1:14" x14ac:dyDescent="0.35">
      <c r="A99" s="102" t="s">
        <v>75</v>
      </c>
      <c r="B99" s="103">
        <v>12.541121720000001</v>
      </c>
      <c r="C99" s="103">
        <v>9.4348832399999996</v>
      </c>
      <c r="D99" s="103">
        <v>14.58031757</v>
      </c>
      <c r="E99" s="131"/>
      <c r="F99" s="102" t="s">
        <v>182</v>
      </c>
      <c r="G99" s="103">
        <v>0.94993693000000001</v>
      </c>
      <c r="H99" s="103">
        <v>2.8914867200000001</v>
      </c>
      <c r="I99" s="103">
        <v>1.8299420500000001</v>
      </c>
      <c r="J99" s="265"/>
      <c r="K99" s="103" t="s">
        <v>147</v>
      </c>
      <c r="L99" s="103">
        <v>0.25088231</v>
      </c>
      <c r="M99" s="103">
        <v>0.58943986999999998</v>
      </c>
      <c r="N99" s="103">
        <v>7.3086659999999998E-2</v>
      </c>
    </row>
    <row r="100" spans="1:14" x14ac:dyDescent="0.35">
      <c r="A100" s="102" t="s">
        <v>231</v>
      </c>
      <c r="B100" s="103">
        <v>10.95166287</v>
      </c>
      <c r="C100" s="103">
        <v>14.6393249</v>
      </c>
      <c r="D100" s="103">
        <v>14.396352220000001</v>
      </c>
      <c r="E100" s="131"/>
      <c r="F100" s="102" t="s">
        <v>87</v>
      </c>
      <c r="G100" s="103">
        <v>1.133E-5</v>
      </c>
      <c r="H100" s="103">
        <v>3.71430989</v>
      </c>
      <c r="I100" s="103">
        <v>1.7453732099999999</v>
      </c>
      <c r="J100" s="265"/>
      <c r="K100" s="103" t="s">
        <v>237</v>
      </c>
      <c r="L100" s="103">
        <v>4.731225E-2</v>
      </c>
      <c r="M100" s="103">
        <v>7.4917659999999997E-2</v>
      </c>
      <c r="N100" s="103">
        <v>7.2169280000000002E-2</v>
      </c>
    </row>
    <row r="101" spans="1:14" x14ac:dyDescent="0.35">
      <c r="A101" s="102" t="s">
        <v>145</v>
      </c>
      <c r="B101" s="103">
        <v>12.917282800000001</v>
      </c>
      <c r="C101" s="103">
        <v>10.90632108</v>
      </c>
      <c r="D101" s="103">
        <v>14.226339509999999</v>
      </c>
      <c r="E101" s="131"/>
      <c r="F101" s="102" t="s">
        <v>116</v>
      </c>
      <c r="G101" s="103">
        <v>1.88334651</v>
      </c>
      <c r="H101" s="103">
        <v>0.96333542000000005</v>
      </c>
      <c r="I101" s="103">
        <v>1.7291179800000001</v>
      </c>
      <c r="J101" s="265"/>
      <c r="K101" s="103" t="s">
        <v>120</v>
      </c>
      <c r="L101" s="103">
        <v>4.42342E-3</v>
      </c>
      <c r="M101" s="103">
        <v>0.10204802</v>
      </c>
      <c r="N101" s="103">
        <v>6.9322590000000003E-2</v>
      </c>
    </row>
    <row r="102" spans="1:14" x14ac:dyDescent="0.35">
      <c r="A102" s="102" t="s">
        <v>175</v>
      </c>
      <c r="B102" s="103">
        <v>15.82682539</v>
      </c>
      <c r="C102" s="103">
        <v>12.259494550000001</v>
      </c>
      <c r="D102" s="103">
        <v>13.784435630000001</v>
      </c>
      <c r="E102" s="131"/>
      <c r="F102" s="102" t="s">
        <v>104</v>
      </c>
      <c r="G102" s="103">
        <v>100.74429524</v>
      </c>
      <c r="H102" s="103">
        <v>2.2612983300000002</v>
      </c>
      <c r="I102" s="103">
        <v>1.7168633200000001</v>
      </c>
      <c r="J102" s="265"/>
      <c r="K102" s="103" t="s">
        <v>168</v>
      </c>
      <c r="L102" s="103">
        <v>6.5700000000000003E-4</v>
      </c>
      <c r="M102" s="103">
        <v>0</v>
      </c>
      <c r="N102" s="103">
        <v>6.7919030000000005E-2</v>
      </c>
    </row>
    <row r="103" spans="1:14" x14ac:dyDescent="0.35">
      <c r="A103" s="102" t="s">
        <v>76</v>
      </c>
      <c r="B103" s="103">
        <v>5.82184816</v>
      </c>
      <c r="C103" s="103">
        <v>50.446199319999998</v>
      </c>
      <c r="D103" s="103">
        <v>13.58970485</v>
      </c>
      <c r="E103" s="131"/>
      <c r="F103" s="102" t="s">
        <v>232</v>
      </c>
      <c r="G103" s="103">
        <v>0.46853199000000001</v>
      </c>
      <c r="H103" s="103">
        <v>0.37384958000000001</v>
      </c>
      <c r="I103" s="103">
        <v>1.6917132399999999</v>
      </c>
      <c r="J103" s="265"/>
      <c r="K103" s="103" t="s">
        <v>99</v>
      </c>
      <c r="L103" s="103">
        <v>4.2483299999999998E-3</v>
      </c>
      <c r="M103" s="103">
        <v>1.4833100000000001E-3</v>
      </c>
      <c r="N103" s="103">
        <v>6.5193929999999997E-2</v>
      </c>
    </row>
    <row r="104" spans="1:14" x14ac:dyDescent="0.35">
      <c r="A104" s="102" t="s">
        <v>114</v>
      </c>
      <c r="B104" s="103">
        <v>10.509661339999999</v>
      </c>
      <c r="C104" s="103">
        <v>11.0831263</v>
      </c>
      <c r="D104" s="103">
        <v>13.278639249999999</v>
      </c>
      <c r="E104" s="131"/>
      <c r="F104" s="102" t="s">
        <v>106</v>
      </c>
      <c r="G104" s="103">
        <v>0</v>
      </c>
      <c r="H104" s="103">
        <v>0</v>
      </c>
      <c r="I104" s="103">
        <v>1.6160118700000001</v>
      </c>
      <c r="J104" s="265"/>
      <c r="K104" s="103" t="s">
        <v>162</v>
      </c>
      <c r="L104" s="103">
        <v>2.2991700000000001E-3</v>
      </c>
      <c r="M104" s="103">
        <v>2.9030500000000003E-3</v>
      </c>
      <c r="N104" s="103">
        <v>5.9331990000000001E-2</v>
      </c>
    </row>
    <row r="105" spans="1:14" x14ac:dyDescent="0.35">
      <c r="A105" s="102" t="s">
        <v>4</v>
      </c>
      <c r="B105" s="103">
        <v>20.37775005</v>
      </c>
      <c r="C105" s="103">
        <v>7.2531070300000007</v>
      </c>
      <c r="D105" s="103">
        <v>13.09367119</v>
      </c>
      <c r="E105" s="131"/>
      <c r="F105" s="102" t="s">
        <v>169</v>
      </c>
      <c r="G105" s="103">
        <v>10.958815189999999</v>
      </c>
      <c r="H105" s="103">
        <v>0.38712764</v>
      </c>
      <c r="I105" s="103">
        <v>1.5717150200000001</v>
      </c>
      <c r="J105" s="265"/>
      <c r="K105" s="103" t="s">
        <v>209</v>
      </c>
      <c r="L105" s="103">
        <v>3.5289809999999998E-2</v>
      </c>
      <c r="M105" s="103">
        <v>0.12104257</v>
      </c>
      <c r="N105" s="103">
        <v>5.8219279999999998E-2</v>
      </c>
    </row>
    <row r="106" spans="1:14" x14ac:dyDescent="0.35">
      <c r="A106" s="102" t="s">
        <v>184</v>
      </c>
      <c r="B106" s="103">
        <v>5.29696547</v>
      </c>
      <c r="C106" s="103">
        <v>8.98406342</v>
      </c>
      <c r="D106" s="103">
        <v>13.011248800000001</v>
      </c>
      <c r="E106" s="131"/>
      <c r="F106" s="102" t="s">
        <v>148</v>
      </c>
      <c r="G106" s="103">
        <v>1.86346502</v>
      </c>
      <c r="H106" s="103">
        <v>1.8086606599999999</v>
      </c>
      <c r="I106" s="103">
        <v>1.5038922100000001</v>
      </c>
      <c r="J106" s="265"/>
      <c r="K106" s="103" t="s">
        <v>80</v>
      </c>
      <c r="L106" s="103">
        <v>1.1036959999999998E-2</v>
      </c>
      <c r="M106" s="103">
        <v>7.682891E-2</v>
      </c>
      <c r="N106" s="103">
        <v>5.6396620000000001E-2</v>
      </c>
    </row>
    <row r="107" spans="1:14" x14ac:dyDescent="0.35">
      <c r="A107" s="102" t="s">
        <v>28</v>
      </c>
      <c r="B107" s="103">
        <v>8.367856230000001</v>
      </c>
      <c r="C107" s="103">
        <v>11.234905849999999</v>
      </c>
      <c r="D107" s="103">
        <v>12.733777570000001</v>
      </c>
      <c r="E107" s="131"/>
      <c r="F107" s="102" t="s">
        <v>5</v>
      </c>
      <c r="G107" s="103">
        <v>5.5512614600000001</v>
      </c>
      <c r="H107" s="103">
        <v>13.95216052</v>
      </c>
      <c r="I107" s="103">
        <v>1.4786160100000001</v>
      </c>
      <c r="J107" s="265"/>
      <c r="K107" s="103" t="s">
        <v>242</v>
      </c>
      <c r="L107" s="103">
        <v>0.2979289</v>
      </c>
      <c r="M107" s="103">
        <v>7.0488019999999998E-2</v>
      </c>
      <c r="N107" s="103">
        <v>4.3250910000000004E-2</v>
      </c>
    </row>
    <row r="108" spans="1:14" x14ac:dyDescent="0.35">
      <c r="A108" s="102" t="s">
        <v>82</v>
      </c>
      <c r="B108" s="103">
        <v>15.06123519</v>
      </c>
      <c r="C108" s="103">
        <v>14.70298625</v>
      </c>
      <c r="D108" s="103">
        <v>12.61638277</v>
      </c>
      <c r="E108" s="131"/>
      <c r="F108" s="102" t="s">
        <v>257</v>
      </c>
      <c r="G108" s="103">
        <v>2.2672795899999998</v>
      </c>
      <c r="H108" s="103">
        <v>0.33879182000000002</v>
      </c>
      <c r="I108" s="103">
        <v>1.4229290299999999</v>
      </c>
      <c r="J108" s="265"/>
      <c r="K108" s="103" t="s">
        <v>126</v>
      </c>
      <c r="L108" s="103">
        <v>7.8176860000000001E-2</v>
      </c>
      <c r="M108" s="103">
        <v>1.7333310000000001E-2</v>
      </c>
      <c r="N108" s="103">
        <v>4.234868E-2</v>
      </c>
    </row>
    <row r="109" spans="1:14" x14ac:dyDescent="0.35">
      <c r="A109" s="102" t="s">
        <v>148</v>
      </c>
      <c r="B109" s="103">
        <v>7.5805485800000003</v>
      </c>
      <c r="C109" s="103">
        <v>21.482326789999998</v>
      </c>
      <c r="D109" s="103">
        <v>12.398993050000001</v>
      </c>
      <c r="E109" s="131"/>
      <c r="F109" s="102" t="s">
        <v>112</v>
      </c>
      <c r="G109" s="103">
        <v>1.433308E-2</v>
      </c>
      <c r="H109" s="103">
        <v>2.9616285800000002</v>
      </c>
      <c r="I109" s="103">
        <v>1.3893685900000001</v>
      </c>
      <c r="J109" s="265"/>
      <c r="K109" s="103" t="s">
        <v>187</v>
      </c>
      <c r="L109" s="103">
        <v>6.3340999999999995E-2</v>
      </c>
      <c r="M109" s="103">
        <v>6.4359999999999999E-3</v>
      </c>
      <c r="N109" s="103">
        <v>4.0624E-2</v>
      </c>
    </row>
    <row r="110" spans="1:14" x14ac:dyDescent="0.35">
      <c r="A110" s="102" t="s">
        <v>247</v>
      </c>
      <c r="B110" s="103">
        <v>6.7983712900000004</v>
      </c>
      <c r="C110" s="103">
        <v>5.3095276</v>
      </c>
      <c r="D110" s="103">
        <v>11.724445220000002</v>
      </c>
      <c r="E110" s="131"/>
      <c r="F110" s="102" t="s">
        <v>222</v>
      </c>
      <c r="G110" s="103">
        <v>2.06675342</v>
      </c>
      <c r="H110" s="103">
        <v>3.5595637400000002</v>
      </c>
      <c r="I110" s="103">
        <v>1.34941055</v>
      </c>
      <c r="J110" s="265"/>
      <c r="K110" s="103" t="s">
        <v>122</v>
      </c>
      <c r="L110" s="103">
        <v>9.7782000000000008E-3</v>
      </c>
      <c r="M110" s="103">
        <v>0.32686628000000001</v>
      </c>
      <c r="N110" s="103">
        <v>3.9574870000000005E-2</v>
      </c>
    </row>
    <row r="111" spans="1:14" x14ac:dyDescent="0.35">
      <c r="A111" s="102" t="s">
        <v>119</v>
      </c>
      <c r="B111" s="103">
        <v>12.68689842</v>
      </c>
      <c r="C111" s="103">
        <v>20.246995510000001</v>
      </c>
      <c r="D111" s="103">
        <v>11.612176160000001</v>
      </c>
      <c r="E111" s="131"/>
      <c r="F111" s="102" t="s">
        <v>120</v>
      </c>
      <c r="G111" s="103">
        <v>1.3591666599999999</v>
      </c>
      <c r="H111" s="103">
        <v>0.56722085</v>
      </c>
      <c r="I111" s="103">
        <v>1.2103446200000001</v>
      </c>
      <c r="J111" s="265"/>
      <c r="K111" s="103" t="s">
        <v>208</v>
      </c>
      <c r="L111" s="103">
        <v>3.5246800000000002E-2</v>
      </c>
      <c r="M111" s="103">
        <v>4.4970000000000001E-3</v>
      </c>
      <c r="N111" s="103">
        <v>3.9126000000000001E-2</v>
      </c>
    </row>
    <row r="112" spans="1:14" x14ac:dyDescent="0.35">
      <c r="A112" s="102" t="s">
        <v>181</v>
      </c>
      <c r="B112" s="103">
        <v>12.77068326</v>
      </c>
      <c r="C112" s="103">
        <v>7.7990909100000003</v>
      </c>
      <c r="D112" s="103">
        <v>11.49245539</v>
      </c>
      <c r="E112" s="131"/>
      <c r="F112" s="102" t="s">
        <v>138</v>
      </c>
      <c r="G112" s="103">
        <v>1.54365405</v>
      </c>
      <c r="H112" s="103">
        <v>0.23595984</v>
      </c>
      <c r="I112" s="103">
        <v>1.1974689599999999</v>
      </c>
      <c r="J112" s="265"/>
      <c r="K112" s="103" t="s">
        <v>114</v>
      </c>
      <c r="L112" s="103">
        <v>0.25076456000000003</v>
      </c>
      <c r="M112" s="103">
        <v>9.2327500000000007E-2</v>
      </c>
      <c r="N112" s="103">
        <v>3.7394759999999999E-2</v>
      </c>
    </row>
    <row r="113" spans="1:14" x14ac:dyDescent="0.35">
      <c r="A113" s="102" t="s">
        <v>142</v>
      </c>
      <c r="B113" s="103">
        <v>13.772238640000001</v>
      </c>
      <c r="C113" s="103">
        <v>6.4425721100000004</v>
      </c>
      <c r="D113" s="103">
        <v>10.35558896</v>
      </c>
      <c r="E113" s="131"/>
      <c r="F113" s="102" t="s">
        <v>22</v>
      </c>
      <c r="G113" s="103">
        <v>1.8108639600000001</v>
      </c>
      <c r="H113" s="103">
        <v>1.9799394299999999</v>
      </c>
      <c r="I113" s="103">
        <v>1.14656596</v>
      </c>
      <c r="J113" s="265"/>
      <c r="K113" s="103" t="s">
        <v>188</v>
      </c>
      <c r="L113" s="103">
        <v>1.0756E-2</v>
      </c>
      <c r="M113" s="103">
        <v>0.28938111999999999</v>
      </c>
      <c r="N113" s="103">
        <v>3.673336E-2</v>
      </c>
    </row>
    <row r="114" spans="1:14" x14ac:dyDescent="0.35">
      <c r="A114" s="102" t="s">
        <v>120</v>
      </c>
      <c r="B114" s="103">
        <v>7.6178879400000001</v>
      </c>
      <c r="C114" s="103">
        <v>8.4717050999999994</v>
      </c>
      <c r="D114" s="103">
        <v>10.25832945</v>
      </c>
      <c r="E114" s="131"/>
      <c r="F114" s="102" t="s">
        <v>107</v>
      </c>
      <c r="G114" s="103">
        <v>1.2397249399999999</v>
      </c>
      <c r="H114" s="103">
        <v>1.7290060300000001</v>
      </c>
      <c r="I114" s="103">
        <v>1.1106533200000002</v>
      </c>
      <c r="J114" s="265"/>
      <c r="K114" s="103" t="s">
        <v>98</v>
      </c>
      <c r="L114" s="103">
        <v>2.7E-4</v>
      </c>
      <c r="M114" s="103">
        <v>4.4460899999999998E-3</v>
      </c>
      <c r="N114" s="103">
        <v>3.2333639999999997E-2</v>
      </c>
    </row>
    <row r="115" spans="1:14" x14ac:dyDescent="0.35">
      <c r="A115" s="102" t="s">
        <v>238</v>
      </c>
      <c r="B115" s="103">
        <v>10.11533223</v>
      </c>
      <c r="C115" s="103">
        <v>9.8440819800000003</v>
      </c>
      <c r="D115" s="103">
        <v>10.209698529999999</v>
      </c>
      <c r="E115" s="131"/>
      <c r="F115" s="102" t="s">
        <v>175</v>
      </c>
      <c r="G115" s="103">
        <v>4.0421142699999999</v>
      </c>
      <c r="H115" s="103">
        <v>3.6225145200000002</v>
      </c>
      <c r="I115" s="103">
        <v>1.05357251</v>
      </c>
      <c r="J115" s="265"/>
      <c r="K115" s="103" t="s">
        <v>137</v>
      </c>
      <c r="L115" s="103">
        <v>5.6959999999999997E-3</v>
      </c>
      <c r="M115" s="103">
        <v>6.0933799999999998E-3</v>
      </c>
      <c r="N115" s="103">
        <v>2.9150619999999999E-2</v>
      </c>
    </row>
    <row r="116" spans="1:14" x14ac:dyDescent="0.35">
      <c r="A116" s="102" t="s">
        <v>94</v>
      </c>
      <c r="B116" s="103">
        <v>5.7796744599999998</v>
      </c>
      <c r="C116" s="103">
        <v>2.7007291499999999</v>
      </c>
      <c r="D116" s="103">
        <v>10.153879249999999</v>
      </c>
      <c r="E116" s="131"/>
      <c r="F116" s="102" t="s">
        <v>174</v>
      </c>
      <c r="G116" s="103">
        <v>0.41469498999999999</v>
      </c>
      <c r="H116" s="103">
        <v>0.27215587000000002</v>
      </c>
      <c r="I116" s="103">
        <v>0.93044958</v>
      </c>
      <c r="J116" s="265"/>
      <c r="K116" s="103" t="s">
        <v>106</v>
      </c>
      <c r="L116" s="103">
        <v>7.5531210000000001E-2</v>
      </c>
      <c r="M116" s="103">
        <v>6.8879019999999999E-2</v>
      </c>
      <c r="N116" s="103">
        <v>2.7254480000000001E-2</v>
      </c>
    </row>
    <row r="117" spans="1:14" x14ac:dyDescent="0.35">
      <c r="A117" s="102" t="s">
        <v>199</v>
      </c>
      <c r="B117" s="103">
        <v>14.17429068</v>
      </c>
      <c r="C117" s="103">
        <v>9.2942049799999999</v>
      </c>
      <c r="D117" s="103">
        <v>9.6587863800000004</v>
      </c>
      <c r="E117" s="131"/>
      <c r="F117" s="102" t="s">
        <v>25</v>
      </c>
      <c r="G117" s="103">
        <v>0.15588374999999999</v>
      </c>
      <c r="H117" s="103">
        <v>1.3178433600000001</v>
      </c>
      <c r="I117" s="103">
        <v>0.92511277000000003</v>
      </c>
      <c r="J117" s="265"/>
      <c r="K117" s="103" t="s">
        <v>39</v>
      </c>
      <c r="L117" s="103">
        <v>0.119369</v>
      </c>
      <c r="M117" s="103">
        <v>1.387E-3</v>
      </c>
      <c r="N117" s="103">
        <v>2.3678089999999999E-2</v>
      </c>
    </row>
    <row r="118" spans="1:14" x14ac:dyDescent="0.35">
      <c r="A118" s="102" t="s">
        <v>183</v>
      </c>
      <c r="B118" s="103">
        <v>8.3187339399999995</v>
      </c>
      <c r="C118" s="103">
        <v>5.5214831599999998</v>
      </c>
      <c r="D118" s="103">
        <v>9.65101941</v>
      </c>
      <c r="E118" s="131"/>
      <c r="F118" s="102" t="s">
        <v>27</v>
      </c>
      <c r="G118" s="103">
        <v>0.63339118999999999</v>
      </c>
      <c r="H118" s="103">
        <v>0.51329104999999997</v>
      </c>
      <c r="I118" s="103">
        <v>0.88400918999999989</v>
      </c>
      <c r="J118" s="265"/>
      <c r="K118" s="103" t="s">
        <v>133</v>
      </c>
      <c r="L118" s="103">
        <v>1.206407E-2</v>
      </c>
      <c r="M118" s="103">
        <v>2.115918E-2</v>
      </c>
      <c r="N118" s="103">
        <v>2.2434349999999999E-2</v>
      </c>
    </row>
    <row r="119" spans="1:14" x14ac:dyDescent="0.35">
      <c r="A119" s="102" t="s">
        <v>229</v>
      </c>
      <c r="B119" s="103">
        <v>10.685277749999999</v>
      </c>
      <c r="C119" s="103">
        <v>10.570855230000001</v>
      </c>
      <c r="D119" s="103">
        <v>9.6043739800000001</v>
      </c>
      <c r="E119" s="131"/>
      <c r="F119" s="102" t="s">
        <v>226</v>
      </c>
      <c r="G119" s="103">
        <v>2519.8087184899996</v>
      </c>
      <c r="H119" s="103">
        <v>0.407526</v>
      </c>
      <c r="I119" s="103">
        <v>0.88205049999999996</v>
      </c>
      <c r="J119" s="265"/>
      <c r="K119" s="103" t="s">
        <v>33</v>
      </c>
      <c r="L119" s="103">
        <v>1.1590000000000001E-3</v>
      </c>
      <c r="M119" s="103">
        <v>2.5945600000000001E-3</v>
      </c>
      <c r="N119" s="103">
        <v>2.238588E-2</v>
      </c>
    </row>
    <row r="120" spans="1:14" x14ac:dyDescent="0.35">
      <c r="A120" s="102" t="s">
        <v>253</v>
      </c>
      <c r="B120" s="103">
        <v>7.2725549000000003</v>
      </c>
      <c r="C120" s="103">
        <v>8.7840348099999996</v>
      </c>
      <c r="D120" s="103">
        <v>9.5862645799999999</v>
      </c>
      <c r="E120" s="131"/>
      <c r="F120" s="102" t="s">
        <v>186</v>
      </c>
      <c r="G120" s="103">
        <v>0.2476767</v>
      </c>
      <c r="H120" s="103">
        <v>9.5230284399999992</v>
      </c>
      <c r="I120" s="103">
        <v>0.88163692000000005</v>
      </c>
      <c r="J120" s="265"/>
      <c r="K120" s="103" t="s">
        <v>81</v>
      </c>
      <c r="L120" s="103">
        <v>0</v>
      </c>
      <c r="M120" s="103">
        <v>0</v>
      </c>
      <c r="N120" s="103">
        <v>2.0550810000000003E-2</v>
      </c>
    </row>
    <row r="121" spans="1:14" x14ac:dyDescent="0.35">
      <c r="A121" s="102" t="s">
        <v>24</v>
      </c>
      <c r="B121" s="103">
        <v>9.1166705700000001</v>
      </c>
      <c r="C121" s="103">
        <v>13.148234</v>
      </c>
      <c r="D121" s="103">
        <v>9.1323991600000003</v>
      </c>
      <c r="E121" s="131"/>
      <c r="F121" s="102" t="s">
        <v>157</v>
      </c>
      <c r="G121" s="103">
        <v>128.26518623000001</v>
      </c>
      <c r="H121" s="103">
        <v>109.93349459999999</v>
      </c>
      <c r="I121" s="103">
        <v>0.80125553000000005</v>
      </c>
      <c r="J121" s="265"/>
      <c r="K121" s="103" t="s">
        <v>180</v>
      </c>
      <c r="L121" s="103">
        <v>0</v>
      </c>
      <c r="M121" s="103">
        <v>24.300281100000003</v>
      </c>
      <c r="N121" s="103">
        <v>1.9115E-2</v>
      </c>
    </row>
    <row r="122" spans="1:14" x14ac:dyDescent="0.35">
      <c r="A122" s="102" t="s">
        <v>147</v>
      </c>
      <c r="B122" s="103">
        <v>15.588893669999999</v>
      </c>
      <c r="C122" s="103">
        <v>9.2997703100000013</v>
      </c>
      <c r="D122" s="103">
        <v>9.0844891999999984</v>
      </c>
      <c r="E122" s="131"/>
      <c r="F122" s="102" t="s">
        <v>162</v>
      </c>
      <c r="G122" s="103">
        <v>0.46989044000000002</v>
      </c>
      <c r="H122" s="103">
        <v>0.24843336999999999</v>
      </c>
      <c r="I122" s="103">
        <v>0.74684660999999997</v>
      </c>
      <c r="J122" s="265"/>
      <c r="K122" s="103" t="s">
        <v>32</v>
      </c>
      <c r="L122" s="103">
        <v>1.109507E-2</v>
      </c>
      <c r="M122" s="103">
        <v>7.8938000000000001E-4</v>
      </c>
      <c r="N122" s="103">
        <v>1.8824240000000002E-2</v>
      </c>
    </row>
    <row r="123" spans="1:14" x14ac:dyDescent="0.35">
      <c r="A123" s="102" t="s">
        <v>110</v>
      </c>
      <c r="B123" s="103">
        <v>7.2918754899999998</v>
      </c>
      <c r="C123" s="103">
        <v>8.5863387200000005</v>
      </c>
      <c r="D123" s="103">
        <v>8.9905742799999988</v>
      </c>
      <c r="E123" s="131"/>
      <c r="F123" s="102" t="s">
        <v>191</v>
      </c>
      <c r="G123" s="103">
        <v>0.50990548999999996</v>
      </c>
      <c r="H123" s="103">
        <v>23.243932969999999</v>
      </c>
      <c r="I123" s="103">
        <v>0.66283749999999997</v>
      </c>
      <c r="J123" s="265"/>
      <c r="K123" s="103" t="s">
        <v>25</v>
      </c>
      <c r="L123" s="103">
        <v>4.5000000000000003E-5</v>
      </c>
      <c r="M123" s="103">
        <v>0</v>
      </c>
      <c r="N123" s="103">
        <v>1.7358999999999999E-2</v>
      </c>
    </row>
    <row r="124" spans="1:14" x14ac:dyDescent="0.35">
      <c r="A124" s="102" t="s">
        <v>154</v>
      </c>
      <c r="B124" s="103">
        <v>6.9742728400000003</v>
      </c>
      <c r="C124" s="103">
        <v>7.0210870700000001</v>
      </c>
      <c r="D124" s="103">
        <v>8.7150858699999993</v>
      </c>
      <c r="E124" s="131"/>
      <c r="F124" s="102" t="s">
        <v>241</v>
      </c>
      <c r="G124" s="103">
        <v>12.41291006</v>
      </c>
      <c r="H124" s="103">
        <v>8.8978210200000003</v>
      </c>
      <c r="I124" s="103">
        <v>0.59345993000000008</v>
      </c>
      <c r="J124" s="265"/>
      <c r="K124" s="103" t="s">
        <v>223</v>
      </c>
      <c r="L124" s="103">
        <v>5.1219999999999998E-3</v>
      </c>
      <c r="M124" s="103">
        <v>0</v>
      </c>
      <c r="N124" s="103">
        <v>1.496136E-2</v>
      </c>
    </row>
    <row r="125" spans="1:14" x14ac:dyDescent="0.35">
      <c r="A125" s="102" t="s">
        <v>222</v>
      </c>
      <c r="B125" s="103">
        <v>6.2081093799999998</v>
      </c>
      <c r="C125" s="103">
        <v>7.9123462300000007</v>
      </c>
      <c r="D125" s="103">
        <v>8.5758748100000002</v>
      </c>
      <c r="E125" s="131"/>
      <c r="F125" s="102" t="s">
        <v>139</v>
      </c>
      <c r="G125" s="103">
        <v>0.12668879</v>
      </c>
      <c r="H125" s="103">
        <v>0</v>
      </c>
      <c r="I125" s="103">
        <v>0.55626012999999996</v>
      </c>
      <c r="J125" s="265"/>
      <c r="K125" s="103" t="s">
        <v>245</v>
      </c>
      <c r="L125" s="103">
        <v>1.499821E-2</v>
      </c>
      <c r="M125" s="103">
        <v>7.7282700000000006E-3</v>
      </c>
      <c r="N125" s="103">
        <v>1.2985809999999999E-2</v>
      </c>
    </row>
    <row r="126" spans="1:14" x14ac:dyDescent="0.35">
      <c r="A126" s="102" t="s">
        <v>256</v>
      </c>
      <c r="B126" s="103">
        <v>4.44742734</v>
      </c>
      <c r="C126" s="103">
        <v>2.6865329</v>
      </c>
      <c r="D126" s="103">
        <v>8.3655101500000004</v>
      </c>
      <c r="E126" s="131"/>
      <c r="F126" s="102" t="s">
        <v>205</v>
      </c>
      <c r="G126" s="103">
        <v>0.89597548999999999</v>
      </c>
      <c r="H126" s="103">
        <v>0.8867354300000001</v>
      </c>
      <c r="I126" s="103">
        <v>0.53726638999999998</v>
      </c>
      <c r="J126" s="265"/>
      <c r="K126" s="103" t="s">
        <v>118</v>
      </c>
      <c r="L126" s="103">
        <v>5.6781599999999998E-3</v>
      </c>
      <c r="M126" s="103">
        <v>2.14481E-3</v>
      </c>
      <c r="N126" s="103">
        <v>1.2395399999999999E-2</v>
      </c>
    </row>
    <row r="127" spans="1:14" x14ac:dyDescent="0.35">
      <c r="A127" s="102" t="s">
        <v>189</v>
      </c>
      <c r="B127" s="103">
        <v>4.4330392999999999</v>
      </c>
      <c r="C127" s="103">
        <v>4.0430101299999999</v>
      </c>
      <c r="D127" s="103">
        <v>8.05354569</v>
      </c>
      <c r="E127" s="131"/>
      <c r="F127" s="102" t="s">
        <v>4</v>
      </c>
      <c r="G127" s="103">
        <v>1.62707731</v>
      </c>
      <c r="H127" s="103">
        <v>0.86907285999999995</v>
      </c>
      <c r="I127" s="103">
        <v>0.50515871999999995</v>
      </c>
      <c r="J127" s="265"/>
      <c r="K127" s="103" t="s">
        <v>150</v>
      </c>
      <c r="L127" s="103">
        <v>1.4379030000000001E-2</v>
      </c>
      <c r="M127" s="103">
        <v>1.3632899999999999E-3</v>
      </c>
      <c r="N127" s="103">
        <v>1.0134580000000001E-2</v>
      </c>
    </row>
    <row r="128" spans="1:14" x14ac:dyDescent="0.35">
      <c r="A128" s="102" t="s">
        <v>128</v>
      </c>
      <c r="B128" s="103">
        <v>8.3667262499999993</v>
      </c>
      <c r="C128" s="103">
        <v>9.5220089300000001</v>
      </c>
      <c r="D128" s="103">
        <v>7.8722429500000004</v>
      </c>
      <c r="E128" s="131"/>
      <c r="F128" s="102" t="s">
        <v>253</v>
      </c>
      <c r="G128" s="103">
        <v>0.11178453999999999</v>
      </c>
      <c r="H128" s="103">
        <v>0.51697079000000001</v>
      </c>
      <c r="I128" s="103">
        <v>0.47262014000000002</v>
      </c>
      <c r="J128" s="265"/>
      <c r="K128" s="103" t="s">
        <v>171</v>
      </c>
      <c r="L128" s="103">
        <v>4.8926200000000003E-3</v>
      </c>
      <c r="M128" s="103">
        <v>5.7470559999999997E-2</v>
      </c>
      <c r="N128" s="103">
        <v>1.002105E-2</v>
      </c>
    </row>
    <row r="129" spans="1:14" x14ac:dyDescent="0.35">
      <c r="A129" s="102" t="s">
        <v>12</v>
      </c>
      <c r="B129" s="103">
        <v>5.5191901799999998</v>
      </c>
      <c r="C129" s="103">
        <v>8.2057137000000004</v>
      </c>
      <c r="D129" s="103">
        <v>7.8422820800000004</v>
      </c>
      <c r="E129" s="131"/>
      <c r="F129" s="102" t="s">
        <v>111</v>
      </c>
      <c r="G129" s="103">
        <v>0</v>
      </c>
      <c r="H129" s="103">
        <v>0</v>
      </c>
      <c r="I129" s="103">
        <v>0.45858078000000002</v>
      </c>
      <c r="J129" s="265"/>
      <c r="K129" s="103" t="s">
        <v>138</v>
      </c>
      <c r="L129" s="103">
        <v>2.3666039999999999E-2</v>
      </c>
      <c r="M129" s="103">
        <v>2.9065750000000001E-2</v>
      </c>
      <c r="N129" s="103">
        <v>9.794569999999999E-3</v>
      </c>
    </row>
    <row r="130" spans="1:14" x14ac:dyDescent="0.35">
      <c r="A130" s="102" t="s">
        <v>122</v>
      </c>
      <c r="B130" s="103">
        <v>7.3576838099999993</v>
      </c>
      <c r="C130" s="103">
        <v>5.8050781799999998</v>
      </c>
      <c r="D130" s="103">
        <v>7.4849802300000006</v>
      </c>
      <c r="E130" s="131"/>
      <c r="F130" s="102" t="s">
        <v>113</v>
      </c>
      <c r="G130" s="103">
        <v>2.9916411800000002</v>
      </c>
      <c r="H130" s="103">
        <v>0.46576472999999996</v>
      </c>
      <c r="I130" s="103">
        <v>0.45741203999999996</v>
      </c>
      <c r="J130" s="265"/>
      <c r="K130" s="103" t="s">
        <v>141</v>
      </c>
      <c r="L130" s="103">
        <v>2.8176999999999998E-3</v>
      </c>
      <c r="M130" s="103">
        <v>5.0273760000000001E-2</v>
      </c>
      <c r="N130" s="103">
        <v>9.5167700000000008E-3</v>
      </c>
    </row>
    <row r="131" spans="1:14" x14ac:dyDescent="0.35">
      <c r="A131" s="102" t="s">
        <v>159</v>
      </c>
      <c r="B131" s="103">
        <v>11.77032213</v>
      </c>
      <c r="C131" s="103">
        <v>6.9804996600000004</v>
      </c>
      <c r="D131" s="103">
        <v>7.48477426</v>
      </c>
      <c r="E131" s="131"/>
      <c r="F131" s="102" t="s">
        <v>150</v>
      </c>
      <c r="G131" s="103">
        <v>0.17613342000000001</v>
      </c>
      <c r="H131" s="103">
        <v>0.42859119000000001</v>
      </c>
      <c r="I131" s="103">
        <v>0.41927665000000003</v>
      </c>
      <c r="J131" s="265"/>
      <c r="K131" s="103" t="s">
        <v>119</v>
      </c>
      <c r="L131" s="103">
        <v>4.176E-3</v>
      </c>
      <c r="M131" s="103">
        <v>0</v>
      </c>
      <c r="N131" s="103">
        <v>9.0080300000000002E-3</v>
      </c>
    </row>
    <row r="132" spans="1:14" x14ac:dyDescent="0.35">
      <c r="A132" s="102" t="s">
        <v>200</v>
      </c>
      <c r="B132" s="103">
        <v>6.0224648700000003</v>
      </c>
      <c r="C132" s="103">
        <v>4.5650540300000007</v>
      </c>
      <c r="D132" s="103">
        <v>6.9396801999999997</v>
      </c>
      <c r="E132" s="131"/>
      <c r="F132" s="102" t="s">
        <v>180</v>
      </c>
      <c r="G132" s="103">
        <v>0</v>
      </c>
      <c r="H132" s="103">
        <v>0.75286626000000001</v>
      </c>
      <c r="I132" s="103">
        <v>0.41487315999999996</v>
      </c>
      <c r="J132" s="265"/>
      <c r="K132" s="103" t="s">
        <v>129</v>
      </c>
      <c r="L132" s="103">
        <v>3.3330249999999999E-2</v>
      </c>
      <c r="M132" s="103">
        <v>1.4683E-2</v>
      </c>
      <c r="N132" s="103">
        <v>8.5471000000000002E-3</v>
      </c>
    </row>
    <row r="133" spans="1:14" x14ac:dyDescent="0.35">
      <c r="A133" s="102" t="s">
        <v>106</v>
      </c>
      <c r="B133" s="103">
        <v>3.9048591299999997</v>
      </c>
      <c r="C133" s="103">
        <v>15.296163740000001</v>
      </c>
      <c r="D133" s="103">
        <v>6.3086814900000006</v>
      </c>
      <c r="E133" s="131"/>
      <c r="F133" s="102" t="s">
        <v>92</v>
      </c>
      <c r="G133" s="103">
        <v>2.1143020000000002E-2</v>
      </c>
      <c r="H133" s="103">
        <v>0.90781856000000005</v>
      </c>
      <c r="I133" s="103">
        <v>0.40891894000000001</v>
      </c>
      <c r="J133" s="265"/>
      <c r="K133" s="103" t="s">
        <v>136</v>
      </c>
      <c r="L133" s="103">
        <v>2.4800100000000004E-3</v>
      </c>
      <c r="M133" s="103">
        <v>9.6097700000000001E-3</v>
      </c>
      <c r="N133" s="103">
        <v>7.9695200000000008E-3</v>
      </c>
    </row>
    <row r="134" spans="1:14" x14ac:dyDescent="0.35">
      <c r="A134" s="102" t="s">
        <v>31</v>
      </c>
      <c r="B134" s="103">
        <v>4.1040156699999999</v>
      </c>
      <c r="C134" s="103">
        <v>3.12467491</v>
      </c>
      <c r="D134" s="103">
        <v>6.2638902600000002</v>
      </c>
      <c r="E134" s="131"/>
      <c r="F134" s="102" t="s">
        <v>149</v>
      </c>
      <c r="G134" s="103">
        <v>0.85248856000000006</v>
      </c>
      <c r="H134" s="103">
        <v>0.95086349000000003</v>
      </c>
      <c r="I134" s="103">
        <v>0.37447891999999999</v>
      </c>
      <c r="J134" s="265"/>
      <c r="K134" s="103" t="s">
        <v>36</v>
      </c>
      <c r="L134" s="103">
        <v>2.9199999999999999E-3</v>
      </c>
      <c r="M134" s="103">
        <v>1.27E-4</v>
      </c>
      <c r="N134" s="103">
        <v>7.55005E-3</v>
      </c>
    </row>
    <row r="135" spans="1:14" x14ac:dyDescent="0.35">
      <c r="A135" s="102" t="s">
        <v>9</v>
      </c>
      <c r="B135" s="103">
        <v>11.770923829999999</v>
      </c>
      <c r="C135" s="103">
        <v>6.538983</v>
      </c>
      <c r="D135" s="103">
        <v>6.1554024099999998</v>
      </c>
      <c r="E135" s="131"/>
      <c r="F135" s="102" t="s">
        <v>39</v>
      </c>
      <c r="G135" s="103">
        <v>7.2688199999999996E-3</v>
      </c>
      <c r="H135" s="103">
        <v>0</v>
      </c>
      <c r="I135" s="103">
        <v>0.36390169</v>
      </c>
      <c r="J135" s="265"/>
      <c r="K135" s="103" t="s">
        <v>27</v>
      </c>
      <c r="L135" s="103">
        <v>6.0030379999999994E-2</v>
      </c>
      <c r="M135" s="103">
        <v>1.0184700000000001E-3</v>
      </c>
      <c r="N135" s="103">
        <v>6.8463000000000005E-3</v>
      </c>
    </row>
    <row r="136" spans="1:14" x14ac:dyDescent="0.35">
      <c r="A136" s="102" t="s">
        <v>162</v>
      </c>
      <c r="B136" s="103">
        <v>7.12908689</v>
      </c>
      <c r="C136" s="103">
        <v>5.03126578</v>
      </c>
      <c r="D136" s="103">
        <v>6.15503746</v>
      </c>
      <c r="E136" s="131"/>
      <c r="F136" s="102" t="s">
        <v>88</v>
      </c>
      <c r="G136" s="103">
        <v>0.53524008000000001</v>
      </c>
      <c r="H136" s="103">
        <v>0.39320226000000003</v>
      </c>
      <c r="I136" s="103">
        <v>0.33228603000000001</v>
      </c>
      <c r="J136" s="265"/>
      <c r="K136" s="103" t="s">
        <v>155</v>
      </c>
      <c r="L136" s="103">
        <v>0</v>
      </c>
      <c r="M136" s="103">
        <v>0</v>
      </c>
      <c r="N136" s="103">
        <v>5.50229E-3</v>
      </c>
    </row>
    <row r="137" spans="1:14" x14ac:dyDescent="0.35">
      <c r="A137" s="102" t="s">
        <v>164</v>
      </c>
      <c r="B137" s="103">
        <v>5.2772152600000002</v>
      </c>
      <c r="C137" s="103">
        <v>2.6823689700000002</v>
      </c>
      <c r="D137" s="103">
        <v>6.0034105499999999</v>
      </c>
      <c r="E137" s="131"/>
      <c r="F137" s="102" t="s">
        <v>145</v>
      </c>
      <c r="G137" s="103">
        <v>2.358963E-2</v>
      </c>
      <c r="H137" s="103">
        <v>2.1511619999999999E-2</v>
      </c>
      <c r="I137" s="103">
        <v>0.31090301000000004</v>
      </c>
      <c r="J137" s="265"/>
      <c r="K137" s="103" t="s">
        <v>140</v>
      </c>
      <c r="L137" s="103">
        <v>3.522E-3</v>
      </c>
      <c r="M137" s="103">
        <v>4.096814E-2</v>
      </c>
      <c r="N137" s="103">
        <v>5.3836400000000003E-3</v>
      </c>
    </row>
    <row r="138" spans="1:14" x14ac:dyDescent="0.35">
      <c r="A138" s="102" t="s">
        <v>113</v>
      </c>
      <c r="B138" s="103">
        <v>3.8044030800000002</v>
      </c>
      <c r="C138" s="103">
        <v>4.1015255000000002</v>
      </c>
      <c r="D138" s="103">
        <v>5.8978037699999994</v>
      </c>
      <c r="E138" s="131"/>
      <c r="F138" s="102" t="s">
        <v>209</v>
      </c>
      <c r="G138" s="103">
        <v>0.34435653000000005</v>
      </c>
      <c r="H138" s="103">
        <v>1.9795439999999997E-2</v>
      </c>
      <c r="I138" s="103">
        <v>0.3040253</v>
      </c>
      <c r="J138" s="265"/>
      <c r="K138" s="103" t="s">
        <v>37</v>
      </c>
      <c r="L138" s="103">
        <v>3.6766E-2</v>
      </c>
      <c r="M138" s="103">
        <v>4.9950000000000003E-3</v>
      </c>
      <c r="N138" s="103">
        <v>5.1252900000000002E-3</v>
      </c>
    </row>
    <row r="139" spans="1:14" x14ac:dyDescent="0.35">
      <c r="A139" s="102" t="s">
        <v>61</v>
      </c>
      <c r="B139" s="103">
        <v>1.73126311</v>
      </c>
      <c r="C139" s="103">
        <v>2.8088328199999997</v>
      </c>
      <c r="D139" s="103">
        <v>5.8930794999999998</v>
      </c>
      <c r="E139" s="131"/>
      <c r="F139" s="102" t="s">
        <v>227</v>
      </c>
      <c r="G139" s="103">
        <v>6.53222419</v>
      </c>
      <c r="H139" s="103">
        <v>6.404369E-2</v>
      </c>
      <c r="I139" s="103">
        <v>0.26598436999999997</v>
      </c>
      <c r="J139" s="265"/>
      <c r="K139" s="103" t="s">
        <v>31</v>
      </c>
      <c r="L139" s="103">
        <v>5.2352900000000001E-3</v>
      </c>
      <c r="M139" s="103">
        <v>1.3351979999999999E-2</v>
      </c>
      <c r="N139" s="103">
        <v>5.0835699999999999E-3</v>
      </c>
    </row>
    <row r="140" spans="1:14" x14ac:dyDescent="0.35">
      <c r="A140" s="102" t="s">
        <v>228</v>
      </c>
      <c r="B140" s="103">
        <v>5.2921402199999994</v>
      </c>
      <c r="C140" s="103">
        <v>3.2747520400000001</v>
      </c>
      <c r="D140" s="103">
        <v>5.8177892999999994</v>
      </c>
      <c r="E140" s="131"/>
      <c r="F140" s="102" t="s">
        <v>237</v>
      </c>
      <c r="G140" s="103">
        <v>0.13006406000000001</v>
      </c>
      <c r="H140" s="103">
        <v>0.10091972</v>
      </c>
      <c r="I140" s="103">
        <v>0.26528727000000002</v>
      </c>
      <c r="J140" s="265"/>
      <c r="K140" s="103" t="s">
        <v>102</v>
      </c>
      <c r="L140" s="103">
        <v>0</v>
      </c>
      <c r="M140" s="103">
        <v>7.7510389999999998E-2</v>
      </c>
      <c r="N140" s="103">
        <v>5.0679999999999996E-3</v>
      </c>
    </row>
    <row r="141" spans="1:14" x14ac:dyDescent="0.35">
      <c r="A141" s="102" t="s">
        <v>174</v>
      </c>
      <c r="B141" s="103">
        <v>4.2158434500000004</v>
      </c>
      <c r="C141" s="103">
        <v>4.9716039099999998</v>
      </c>
      <c r="D141" s="103">
        <v>5.1400078699999998</v>
      </c>
      <c r="E141" s="131"/>
      <c r="F141" s="102" t="s">
        <v>32</v>
      </c>
      <c r="G141" s="103">
        <v>6.3744739999999994E-2</v>
      </c>
      <c r="H141" s="103">
        <v>3.9020059999999995E-2</v>
      </c>
      <c r="I141" s="103">
        <v>0.24906732000000001</v>
      </c>
      <c r="J141" s="265"/>
      <c r="K141" s="103" t="s">
        <v>192</v>
      </c>
      <c r="L141" s="103">
        <v>0.25247849999999999</v>
      </c>
      <c r="M141" s="103">
        <v>0</v>
      </c>
      <c r="N141" s="103">
        <v>4.2243300000000001E-3</v>
      </c>
    </row>
    <row r="142" spans="1:14" x14ac:dyDescent="0.35">
      <c r="A142" s="102" t="s">
        <v>81</v>
      </c>
      <c r="B142" s="103">
        <v>6.4067813300000003</v>
      </c>
      <c r="C142" s="103">
        <v>4.6618305599999994</v>
      </c>
      <c r="D142" s="103">
        <v>4.773565606</v>
      </c>
      <c r="E142" s="131"/>
      <c r="F142" s="102" t="s">
        <v>239</v>
      </c>
      <c r="G142" s="103">
        <v>1.5318182900000001</v>
      </c>
      <c r="H142" s="103">
        <v>0.21942102999999999</v>
      </c>
      <c r="I142" s="103">
        <v>0.24393439</v>
      </c>
      <c r="J142" s="265"/>
      <c r="K142" s="103" t="s">
        <v>30</v>
      </c>
      <c r="L142" s="103">
        <v>0.16845740000000001</v>
      </c>
      <c r="M142" s="103">
        <v>5.9382899999999997E-3</v>
      </c>
      <c r="N142" s="103">
        <v>3.9269700000000001E-3</v>
      </c>
    </row>
    <row r="143" spans="1:14" x14ac:dyDescent="0.35">
      <c r="A143" s="102" t="s">
        <v>158</v>
      </c>
      <c r="B143" s="103">
        <v>9.6346267300000008</v>
      </c>
      <c r="C143" s="103">
        <v>4.1688545599999998</v>
      </c>
      <c r="D143" s="103">
        <v>4.4700518200000001</v>
      </c>
      <c r="E143" s="131"/>
      <c r="F143" s="102" t="s">
        <v>61</v>
      </c>
      <c r="G143" s="103">
        <v>0</v>
      </c>
      <c r="H143" s="103">
        <v>0.14642309000000001</v>
      </c>
      <c r="I143" s="103">
        <v>0.23653426</v>
      </c>
      <c r="J143" s="265"/>
      <c r="K143" s="103" t="s">
        <v>144</v>
      </c>
      <c r="L143" s="103">
        <v>6.1459000000000004E-4</v>
      </c>
      <c r="M143" s="103">
        <v>2.0851999999999999E-2</v>
      </c>
      <c r="N143" s="103">
        <v>3.6832199999999996E-3</v>
      </c>
    </row>
    <row r="144" spans="1:14" x14ac:dyDescent="0.35">
      <c r="A144" s="102" t="s">
        <v>170</v>
      </c>
      <c r="B144" s="103">
        <v>25.636919969999997</v>
      </c>
      <c r="C144" s="103">
        <v>9.2000645500000005</v>
      </c>
      <c r="D144" s="103">
        <v>4.2046439900000001</v>
      </c>
      <c r="E144" s="131"/>
      <c r="F144" s="102" t="s">
        <v>77</v>
      </c>
      <c r="G144" s="103">
        <v>0</v>
      </c>
      <c r="H144" s="103">
        <v>0.33655986999999998</v>
      </c>
      <c r="I144" s="103">
        <v>0.23428357</v>
      </c>
      <c r="J144" s="265"/>
      <c r="K144" s="103" t="s">
        <v>28</v>
      </c>
      <c r="L144" s="103">
        <v>5.1049000000000005E-4</v>
      </c>
      <c r="M144" s="103">
        <v>2.62108E-3</v>
      </c>
      <c r="N144" s="103">
        <v>3.4605199999999999E-3</v>
      </c>
    </row>
    <row r="145" spans="1:14" x14ac:dyDescent="0.35">
      <c r="A145" s="102" t="s">
        <v>150</v>
      </c>
      <c r="B145" s="103">
        <v>3.3636803900000003</v>
      </c>
      <c r="C145" s="103">
        <v>3.4686230499999997</v>
      </c>
      <c r="D145" s="103">
        <v>3.9985123599999999</v>
      </c>
      <c r="E145" s="131"/>
      <c r="F145" s="102" t="s">
        <v>194</v>
      </c>
      <c r="G145" s="103">
        <v>3.1835712599999999</v>
      </c>
      <c r="H145" s="103">
        <v>0.68850290000000003</v>
      </c>
      <c r="I145" s="103">
        <v>0.23212019</v>
      </c>
      <c r="J145" s="265"/>
      <c r="K145" s="103" t="s">
        <v>92</v>
      </c>
      <c r="L145" s="103">
        <v>5.6665999999999999E-3</v>
      </c>
      <c r="M145" s="103">
        <v>1.6813900000000001E-3</v>
      </c>
      <c r="N145" s="103">
        <v>3.2173499999999999E-3</v>
      </c>
    </row>
    <row r="146" spans="1:14" x14ac:dyDescent="0.35">
      <c r="A146" s="102" t="s">
        <v>216</v>
      </c>
      <c r="B146" s="103">
        <v>8.9980889600000005</v>
      </c>
      <c r="C146" s="103">
        <v>4.4658094500000001</v>
      </c>
      <c r="D146" s="103">
        <v>3.8724357899999999</v>
      </c>
      <c r="E146" s="131"/>
      <c r="F146" s="102" t="s">
        <v>141</v>
      </c>
      <c r="G146" s="103">
        <v>0.70458184000000001</v>
      </c>
      <c r="H146" s="103">
        <v>1.546465E-2</v>
      </c>
      <c r="I146" s="103">
        <v>0.20683615</v>
      </c>
      <c r="J146" s="265"/>
      <c r="K146" s="103" t="s">
        <v>64</v>
      </c>
      <c r="L146" s="103">
        <v>1.0169999999999999E-3</v>
      </c>
      <c r="M146" s="103">
        <v>6.5719999999999997E-3</v>
      </c>
      <c r="N146" s="103">
        <v>3.1926400000000001E-3</v>
      </c>
    </row>
    <row r="147" spans="1:14" x14ac:dyDescent="0.35">
      <c r="A147" s="102" t="s">
        <v>206</v>
      </c>
      <c r="B147" s="103">
        <v>12.277423189999999</v>
      </c>
      <c r="C147" s="103">
        <v>3.2734653499999999</v>
      </c>
      <c r="D147" s="103">
        <v>3.7318502200000001</v>
      </c>
      <c r="E147" s="131"/>
      <c r="F147" s="102" t="s">
        <v>192</v>
      </c>
      <c r="G147" s="103">
        <v>2.841898E-2</v>
      </c>
      <c r="H147" s="103">
        <v>8.47994E-3</v>
      </c>
      <c r="I147" s="103">
        <v>0.20303260999999997</v>
      </c>
      <c r="J147" s="265"/>
      <c r="K147" s="103" t="s">
        <v>125</v>
      </c>
      <c r="L147" s="103">
        <v>0</v>
      </c>
      <c r="M147" s="103">
        <v>1.8E-3</v>
      </c>
      <c r="N147" s="103">
        <v>3.1710000000000002E-3</v>
      </c>
    </row>
    <row r="148" spans="1:14" x14ac:dyDescent="0.35">
      <c r="A148" s="102" t="s">
        <v>192</v>
      </c>
      <c r="B148" s="103">
        <v>0.24828932000000001</v>
      </c>
      <c r="C148" s="103">
        <v>7.6419199999999993E-2</v>
      </c>
      <c r="D148" s="103">
        <v>3.7147072799999998</v>
      </c>
      <c r="E148" s="131"/>
      <c r="F148" s="102" t="s">
        <v>248</v>
      </c>
      <c r="G148" s="103">
        <v>0.26171161999999998</v>
      </c>
      <c r="H148" s="103">
        <v>0.10978592</v>
      </c>
      <c r="I148" s="103">
        <v>0.19564204000000002</v>
      </c>
      <c r="J148" s="265"/>
      <c r="K148" s="103" t="s">
        <v>97</v>
      </c>
      <c r="L148" s="103">
        <v>0.34593240999999997</v>
      </c>
      <c r="M148" s="103">
        <v>9.7107999999999986E-3</v>
      </c>
      <c r="N148" s="103">
        <v>3.0920100000000001E-3</v>
      </c>
    </row>
    <row r="149" spans="1:14" x14ac:dyDescent="0.35">
      <c r="A149" s="102" t="s">
        <v>156</v>
      </c>
      <c r="B149" s="103">
        <v>5.2207436999999999</v>
      </c>
      <c r="C149" s="103">
        <v>2.9830446099999999</v>
      </c>
      <c r="D149" s="103">
        <v>3.49933308</v>
      </c>
      <c r="E149" s="131"/>
      <c r="F149" s="102" t="s">
        <v>136</v>
      </c>
      <c r="G149" s="103">
        <v>0.31274248999999998</v>
      </c>
      <c r="H149" s="103">
        <v>9.1776820000000009E-2</v>
      </c>
      <c r="I149" s="103">
        <v>0.14681533999999999</v>
      </c>
      <c r="J149" s="265"/>
      <c r="K149" s="103" t="s">
        <v>47</v>
      </c>
      <c r="L149" s="103">
        <v>0</v>
      </c>
      <c r="M149" s="103">
        <v>0</v>
      </c>
      <c r="N149" s="103">
        <v>3.06581E-3</v>
      </c>
    </row>
    <row r="150" spans="1:14" x14ac:dyDescent="0.35">
      <c r="A150" s="102" t="s">
        <v>186</v>
      </c>
      <c r="B150" s="103">
        <v>2.3537410200000002</v>
      </c>
      <c r="C150" s="103">
        <v>2.5627248300000001</v>
      </c>
      <c r="D150" s="103">
        <v>3.28558729</v>
      </c>
      <c r="E150" s="131"/>
      <c r="F150" s="102" t="s">
        <v>30</v>
      </c>
      <c r="G150" s="103">
        <v>1.8573678899999999</v>
      </c>
      <c r="H150" s="103">
        <v>0.42978188000000001</v>
      </c>
      <c r="I150" s="103">
        <v>0.14019999</v>
      </c>
      <c r="J150" s="265"/>
      <c r="K150" s="103" t="s">
        <v>261</v>
      </c>
      <c r="L150" s="103">
        <v>0</v>
      </c>
      <c r="M150" s="103">
        <v>0</v>
      </c>
      <c r="N150" s="103">
        <v>2.8185300000000001E-3</v>
      </c>
    </row>
    <row r="151" spans="1:14" x14ac:dyDescent="0.35">
      <c r="A151" s="102" t="s">
        <v>188</v>
      </c>
      <c r="B151" s="103">
        <v>3.4480674900000001</v>
      </c>
      <c r="C151" s="103">
        <v>2.5117577500000001</v>
      </c>
      <c r="D151" s="103">
        <v>3.1733435600000002</v>
      </c>
      <c r="E151" s="131"/>
      <c r="F151" s="102" t="s">
        <v>102</v>
      </c>
      <c r="G151" s="103">
        <v>0</v>
      </c>
      <c r="H151" s="103">
        <v>0.36562940000000005</v>
      </c>
      <c r="I151" s="103">
        <v>0.12668785000000002</v>
      </c>
      <c r="J151" s="265"/>
      <c r="K151" s="103" t="s">
        <v>59</v>
      </c>
      <c r="L151" s="103">
        <v>1.0499999999999999E-3</v>
      </c>
      <c r="M151" s="103">
        <v>3.4443200000000003E-3</v>
      </c>
      <c r="N151" s="103">
        <v>2.3672899999999998E-3</v>
      </c>
    </row>
    <row r="152" spans="1:14" x14ac:dyDescent="0.35">
      <c r="A152" s="102" t="s">
        <v>254</v>
      </c>
      <c r="B152" s="103">
        <v>1.4156221</v>
      </c>
      <c r="C152" s="103">
        <v>2.0518149000000001</v>
      </c>
      <c r="D152" s="103">
        <v>3.1068011099999997</v>
      </c>
      <c r="E152" s="131"/>
      <c r="F152" s="102" t="s">
        <v>244</v>
      </c>
      <c r="G152" s="103">
        <v>1.45565937</v>
      </c>
      <c r="H152" s="103">
        <v>0.19632601999999999</v>
      </c>
      <c r="I152" s="103">
        <v>0.12282213</v>
      </c>
      <c r="J152" s="265"/>
      <c r="K152" s="103" t="s">
        <v>260</v>
      </c>
      <c r="L152" s="103">
        <v>0</v>
      </c>
      <c r="M152" s="103">
        <v>0</v>
      </c>
      <c r="N152" s="103">
        <v>2.29064E-3</v>
      </c>
    </row>
    <row r="153" spans="1:14" x14ac:dyDescent="0.35">
      <c r="A153" s="102" t="s">
        <v>203</v>
      </c>
      <c r="B153" s="103">
        <v>6.1168821399999995</v>
      </c>
      <c r="C153" s="103">
        <v>4.1839892999999995</v>
      </c>
      <c r="D153" s="103">
        <v>3.0704375099999996</v>
      </c>
      <c r="E153" s="131"/>
      <c r="F153" s="102" t="s">
        <v>207</v>
      </c>
      <c r="G153" s="103">
        <v>1.60250944</v>
      </c>
      <c r="H153" s="103">
        <v>0.20457560999999999</v>
      </c>
      <c r="I153" s="103">
        <v>0.11689113000000001</v>
      </c>
      <c r="J153" s="265"/>
      <c r="K153" s="103" t="s">
        <v>218</v>
      </c>
      <c r="L153" s="103">
        <v>0</v>
      </c>
      <c r="M153" s="103">
        <v>0</v>
      </c>
      <c r="N153" s="103">
        <v>2.1230999999999997E-3</v>
      </c>
    </row>
    <row r="154" spans="1:14" x14ac:dyDescent="0.35">
      <c r="A154" s="102" t="s">
        <v>144</v>
      </c>
      <c r="B154" s="103">
        <v>2.3256276699999998</v>
      </c>
      <c r="C154" s="103">
        <v>2.2469345000000001</v>
      </c>
      <c r="D154" s="103">
        <v>3.0382463999999998</v>
      </c>
      <c r="E154" s="131"/>
      <c r="F154" s="102" t="s">
        <v>204</v>
      </c>
      <c r="G154" s="103">
        <v>1.3464733799999999</v>
      </c>
      <c r="H154" s="103">
        <v>1.16139123</v>
      </c>
      <c r="I154" s="103">
        <v>0.11127732000000001</v>
      </c>
      <c r="J154" s="265"/>
      <c r="K154" s="103" t="s">
        <v>58</v>
      </c>
      <c r="L154" s="103">
        <v>0</v>
      </c>
      <c r="M154" s="103">
        <v>0</v>
      </c>
      <c r="N154" s="103">
        <v>2.04697E-3</v>
      </c>
    </row>
    <row r="155" spans="1:14" x14ac:dyDescent="0.35">
      <c r="A155" s="102" t="s">
        <v>89</v>
      </c>
      <c r="B155" s="103">
        <v>3.5315047499999999</v>
      </c>
      <c r="C155" s="103">
        <v>5.5625053600000003</v>
      </c>
      <c r="D155" s="103">
        <v>3.0023827299999999</v>
      </c>
      <c r="E155" s="131"/>
      <c r="F155" s="102" t="s">
        <v>233</v>
      </c>
      <c r="G155" s="103">
        <v>0.16907132</v>
      </c>
      <c r="H155" s="103">
        <v>0.47981597999999998</v>
      </c>
      <c r="I155" s="103">
        <v>0.11090131</v>
      </c>
      <c r="J155" s="265"/>
      <c r="K155" s="103" t="s">
        <v>146</v>
      </c>
      <c r="L155" s="103">
        <v>3.1799999999999998E-4</v>
      </c>
      <c r="M155" s="103">
        <v>0.22263107000000001</v>
      </c>
      <c r="N155" s="103">
        <v>1.66E-3</v>
      </c>
    </row>
    <row r="156" spans="1:14" x14ac:dyDescent="0.35">
      <c r="A156" s="102" t="s">
        <v>194</v>
      </c>
      <c r="B156" s="103">
        <v>4.1770093500000005</v>
      </c>
      <c r="C156" s="103">
        <v>1.5425793700000001</v>
      </c>
      <c r="D156" s="103">
        <v>2.9882999400000001</v>
      </c>
      <c r="E156" s="131"/>
      <c r="F156" s="102" t="s">
        <v>234</v>
      </c>
      <c r="G156" s="103">
        <v>0.16156826000000002</v>
      </c>
      <c r="H156" s="103">
        <v>0.17877053000000001</v>
      </c>
      <c r="I156" s="103">
        <v>0.11038405999999999</v>
      </c>
      <c r="J156" s="265"/>
      <c r="K156" s="103" t="s">
        <v>96</v>
      </c>
      <c r="L156" s="103">
        <v>6.0999999999999999E-5</v>
      </c>
      <c r="M156" s="103">
        <v>2.6709730000000001E-2</v>
      </c>
      <c r="N156" s="103">
        <v>1.6479999999999999E-3</v>
      </c>
    </row>
    <row r="157" spans="1:14" x14ac:dyDescent="0.35">
      <c r="A157" s="102" t="s">
        <v>242</v>
      </c>
      <c r="B157" s="103">
        <v>3.3855985400000002</v>
      </c>
      <c r="C157" s="103">
        <v>3.4877140099999999</v>
      </c>
      <c r="D157" s="103">
        <v>2.9309258100000002</v>
      </c>
      <c r="E157" s="131"/>
      <c r="F157" s="102" t="s">
        <v>24</v>
      </c>
      <c r="G157" s="103">
        <v>0.23971920000000002</v>
      </c>
      <c r="H157" s="103">
        <v>0.18014622</v>
      </c>
      <c r="I157" s="103">
        <v>0.10802780000000001</v>
      </c>
      <c r="J157" s="265"/>
      <c r="K157" s="103" t="s">
        <v>26</v>
      </c>
      <c r="L157" s="103">
        <v>6.3400000000000001E-4</v>
      </c>
      <c r="M157" s="103">
        <v>1.27E-4</v>
      </c>
      <c r="N157" s="103">
        <v>1.57804E-3</v>
      </c>
    </row>
    <row r="158" spans="1:14" x14ac:dyDescent="0.35">
      <c r="A158" s="102" t="s">
        <v>255</v>
      </c>
      <c r="B158" s="103">
        <v>2.9672652099999999</v>
      </c>
      <c r="C158" s="103">
        <v>1.81727247</v>
      </c>
      <c r="D158" s="103">
        <v>2.8173624100000003</v>
      </c>
      <c r="E158" s="131"/>
      <c r="F158" s="102" t="s">
        <v>21</v>
      </c>
      <c r="G158" s="103">
        <v>2.4980685199999999</v>
      </c>
      <c r="H158" s="103">
        <v>2.5225733300000002</v>
      </c>
      <c r="I158" s="103">
        <v>0.10483902</v>
      </c>
      <c r="J158" s="265"/>
      <c r="K158" s="103" t="s">
        <v>164</v>
      </c>
      <c r="L158" s="103">
        <v>6.9267199999999999E-3</v>
      </c>
      <c r="M158" s="103">
        <v>3.946993E-2</v>
      </c>
      <c r="N158" s="103">
        <v>1.3746800000000001E-3</v>
      </c>
    </row>
    <row r="159" spans="1:14" x14ac:dyDescent="0.35">
      <c r="A159" s="102" t="s">
        <v>182</v>
      </c>
      <c r="B159" s="103">
        <v>3.52555584</v>
      </c>
      <c r="C159" s="103">
        <v>3.1441905699999997</v>
      </c>
      <c r="D159" s="103">
        <v>2.7635229700000004</v>
      </c>
      <c r="E159" s="131"/>
      <c r="F159" s="102" t="s">
        <v>206</v>
      </c>
      <c r="G159" s="103">
        <v>5.360782E-2</v>
      </c>
      <c r="H159" s="103">
        <v>1.409909E-2</v>
      </c>
      <c r="I159" s="103">
        <v>0.10352251</v>
      </c>
      <c r="J159" s="265"/>
      <c r="K159" s="103" t="s">
        <v>95</v>
      </c>
      <c r="L159" s="103">
        <v>3.7612100000000001E-3</v>
      </c>
      <c r="M159" s="103">
        <v>5.1973900000000005E-3</v>
      </c>
      <c r="N159" s="103">
        <v>1.2541E-3</v>
      </c>
    </row>
    <row r="160" spans="1:14" x14ac:dyDescent="0.35">
      <c r="A160" s="102" t="s">
        <v>64</v>
      </c>
      <c r="B160" s="103">
        <v>5.8817293099999999</v>
      </c>
      <c r="C160" s="103">
        <v>1.3433486299999999</v>
      </c>
      <c r="D160" s="103">
        <v>2.7123839900000002</v>
      </c>
      <c r="E160" s="131"/>
      <c r="F160" s="102" t="s">
        <v>109</v>
      </c>
      <c r="G160" s="103">
        <v>23.27377963</v>
      </c>
      <c r="H160" s="103">
        <v>0</v>
      </c>
      <c r="I160" s="103">
        <v>0.10134926</v>
      </c>
      <c r="J160" s="265"/>
      <c r="K160" s="103" t="s">
        <v>224</v>
      </c>
      <c r="L160" s="103">
        <v>0.50273913999999997</v>
      </c>
      <c r="M160" s="103">
        <v>2.5857443900000003</v>
      </c>
      <c r="N160" s="103">
        <v>1.04649E-3</v>
      </c>
    </row>
    <row r="161" spans="1:14" x14ac:dyDescent="0.35">
      <c r="A161" s="102" t="s">
        <v>83</v>
      </c>
      <c r="B161" s="103">
        <v>6.5199450900000002</v>
      </c>
      <c r="C161" s="103">
        <v>4.4291707000000002</v>
      </c>
      <c r="D161" s="103">
        <v>2.5195028900000001</v>
      </c>
      <c r="E161" s="131"/>
      <c r="F161" s="102" t="s">
        <v>133</v>
      </c>
      <c r="G161" s="103">
        <v>0.13927306</v>
      </c>
      <c r="H161" s="103">
        <v>0.59634645999999991</v>
      </c>
      <c r="I161" s="103">
        <v>9.6516100000000007E-2</v>
      </c>
      <c r="J161" s="265"/>
      <c r="K161" s="103" t="s">
        <v>53</v>
      </c>
      <c r="L161" s="103">
        <v>0</v>
      </c>
      <c r="M161" s="103">
        <v>0</v>
      </c>
      <c r="N161" s="103">
        <v>9.0899999999999998E-4</v>
      </c>
    </row>
    <row r="162" spans="1:14" x14ac:dyDescent="0.35">
      <c r="A162" s="102" t="s">
        <v>141</v>
      </c>
      <c r="B162" s="103">
        <v>0.40559656999999999</v>
      </c>
      <c r="C162" s="103">
        <v>1.4334686799999998</v>
      </c>
      <c r="D162" s="103">
        <v>2.4005937400000001</v>
      </c>
      <c r="E162" s="131"/>
      <c r="F162" s="102" t="s">
        <v>126</v>
      </c>
      <c r="G162" s="103">
        <v>7.7824599999999997E-3</v>
      </c>
      <c r="H162" s="103">
        <v>3.3424000000000003E-4</v>
      </c>
      <c r="I162" s="103">
        <v>9.4029580000000001E-2</v>
      </c>
      <c r="J162" s="265"/>
      <c r="K162" s="103" t="s">
        <v>153</v>
      </c>
      <c r="L162" s="103">
        <v>0</v>
      </c>
      <c r="M162" s="103">
        <v>4.3681999999999998E-4</v>
      </c>
      <c r="N162" s="103">
        <v>8.1439999999999995E-4</v>
      </c>
    </row>
    <row r="163" spans="1:14" x14ac:dyDescent="0.35">
      <c r="A163" s="102" t="s">
        <v>139</v>
      </c>
      <c r="B163" s="103">
        <v>2.5915708500000001</v>
      </c>
      <c r="C163" s="103">
        <v>2.2807823599999999</v>
      </c>
      <c r="D163" s="103">
        <v>2.27889958</v>
      </c>
      <c r="E163" s="131"/>
      <c r="F163" s="102" t="s">
        <v>33</v>
      </c>
      <c r="G163" s="103">
        <v>0.72504168999999996</v>
      </c>
      <c r="H163" s="103">
        <v>0.8885460799999999</v>
      </c>
      <c r="I163" s="103">
        <v>9.3233509999999992E-2</v>
      </c>
      <c r="J163" s="265"/>
      <c r="K163" s="103" t="s">
        <v>12</v>
      </c>
      <c r="L163" s="103">
        <v>1.2327350000000001E-2</v>
      </c>
      <c r="M163" s="103">
        <v>7.2007000000000006E-4</v>
      </c>
      <c r="N163" s="103">
        <v>6.38E-4</v>
      </c>
    </row>
    <row r="164" spans="1:14" x14ac:dyDescent="0.35">
      <c r="A164" s="102" t="s">
        <v>240</v>
      </c>
      <c r="B164" s="103">
        <v>0.42205881000000001</v>
      </c>
      <c r="C164" s="103">
        <v>0.60422519999999991</v>
      </c>
      <c r="D164" s="103">
        <v>2.2100043599999997</v>
      </c>
      <c r="E164" s="131"/>
      <c r="F164" s="102" t="s">
        <v>101</v>
      </c>
      <c r="G164" s="103">
        <v>4.3868100000000005E-3</v>
      </c>
      <c r="H164" s="103">
        <v>0</v>
      </c>
      <c r="I164" s="103">
        <v>9.1188809999999995E-2</v>
      </c>
      <c r="J164" s="265"/>
      <c r="K164" s="103" t="s">
        <v>132</v>
      </c>
      <c r="L164" s="103">
        <v>0</v>
      </c>
      <c r="M164" s="103">
        <v>3.5685260000000003E-2</v>
      </c>
      <c r="N164" s="103">
        <v>6.3599999999999996E-4</v>
      </c>
    </row>
    <row r="165" spans="1:14" x14ac:dyDescent="0.35">
      <c r="A165" s="102" t="s">
        <v>17</v>
      </c>
      <c r="B165" s="103">
        <v>2.1304552700000001</v>
      </c>
      <c r="C165" s="103">
        <v>1.9033923700000002</v>
      </c>
      <c r="D165" s="103">
        <v>2.12103632</v>
      </c>
      <c r="E165" s="131"/>
      <c r="F165" s="102" t="s">
        <v>75</v>
      </c>
      <c r="G165" s="103">
        <v>9.1699999999999993E-3</v>
      </c>
      <c r="H165" s="103">
        <v>0</v>
      </c>
      <c r="I165" s="103">
        <v>8.6803429999999987E-2</v>
      </c>
      <c r="J165" s="265"/>
      <c r="K165" s="103" t="s">
        <v>61</v>
      </c>
      <c r="L165" s="103">
        <v>2.9999999999999997E-4</v>
      </c>
      <c r="M165" s="103">
        <v>4.6566000000000001E-4</v>
      </c>
      <c r="N165" s="103">
        <v>5.4199999999999995E-4</v>
      </c>
    </row>
    <row r="166" spans="1:14" x14ac:dyDescent="0.35">
      <c r="A166" s="102" t="s">
        <v>248</v>
      </c>
      <c r="B166" s="103">
        <v>1.9654158899999998</v>
      </c>
      <c r="C166" s="103">
        <v>1.52786402</v>
      </c>
      <c r="D166" s="103">
        <v>2.0918286699999999</v>
      </c>
      <c r="E166" s="131"/>
      <c r="F166" s="102" t="s">
        <v>193</v>
      </c>
      <c r="G166" s="103">
        <v>0.12606086</v>
      </c>
      <c r="H166" s="103">
        <v>4.5100000000000001E-2</v>
      </c>
      <c r="I166" s="103">
        <v>8.5250989999999999E-2</v>
      </c>
      <c r="J166" s="265"/>
      <c r="K166" s="103" t="s">
        <v>109</v>
      </c>
      <c r="L166" s="103">
        <v>0</v>
      </c>
      <c r="M166" s="103">
        <v>0</v>
      </c>
      <c r="N166" s="103">
        <v>4.9200000000000003E-4</v>
      </c>
    </row>
    <row r="167" spans="1:14" x14ac:dyDescent="0.35">
      <c r="A167" s="102" t="s">
        <v>224</v>
      </c>
      <c r="B167" s="103">
        <v>0.78378695999999992</v>
      </c>
      <c r="C167" s="103">
        <v>2.5507676299999997</v>
      </c>
      <c r="D167" s="103">
        <v>2.06301516</v>
      </c>
      <c r="E167" s="131"/>
      <c r="F167" s="102" t="s">
        <v>208</v>
      </c>
      <c r="G167" s="103">
        <v>1.2516709999999999E-2</v>
      </c>
      <c r="H167" s="103">
        <v>2.9984110000000001E-2</v>
      </c>
      <c r="I167" s="103">
        <v>8.0519999999999994E-2</v>
      </c>
      <c r="J167" s="265"/>
      <c r="K167" s="103" t="s">
        <v>89</v>
      </c>
      <c r="L167" s="103">
        <v>0</v>
      </c>
      <c r="M167" s="103">
        <v>9.5904400000000004E-3</v>
      </c>
      <c r="N167" s="103">
        <v>4.5026000000000002E-4</v>
      </c>
    </row>
    <row r="168" spans="1:14" x14ac:dyDescent="0.35">
      <c r="A168" s="102" t="s">
        <v>138</v>
      </c>
      <c r="B168" s="103">
        <v>2.1913165399999999</v>
      </c>
      <c r="C168" s="103">
        <v>2.0130766000000002</v>
      </c>
      <c r="D168" s="103">
        <v>2.0303977199999999</v>
      </c>
      <c r="E168" s="131"/>
      <c r="F168" s="102" t="s">
        <v>242</v>
      </c>
      <c r="G168" s="103">
        <v>0.18526526000000001</v>
      </c>
      <c r="H168" s="103">
        <v>4.4175799999999999E-3</v>
      </c>
      <c r="I168" s="103">
        <v>7.5791490000000003E-2</v>
      </c>
      <c r="J168" s="265"/>
      <c r="K168" s="103" t="s">
        <v>18</v>
      </c>
      <c r="L168" s="103">
        <v>1.25E-4</v>
      </c>
      <c r="M168" s="103">
        <v>0</v>
      </c>
      <c r="N168" s="103">
        <v>4.4185000000000003E-4</v>
      </c>
    </row>
    <row r="169" spans="1:14" x14ac:dyDescent="0.35">
      <c r="A169" s="102" t="s">
        <v>137</v>
      </c>
      <c r="B169" s="103">
        <v>0.87138435999999997</v>
      </c>
      <c r="C169" s="103">
        <v>0.4492255</v>
      </c>
      <c r="D169" s="103">
        <v>1.8246333799999999</v>
      </c>
      <c r="E169" s="131"/>
      <c r="F169" s="102" t="s">
        <v>144</v>
      </c>
      <c r="G169" s="103">
        <v>0.35776068999999999</v>
      </c>
      <c r="H169" s="103">
        <v>0.16340251</v>
      </c>
      <c r="I169" s="103">
        <v>6.7154399999999989E-2</v>
      </c>
      <c r="J169" s="265"/>
      <c r="K169" s="103" t="s">
        <v>145</v>
      </c>
      <c r="L169" s="103">
        <v>4.5000000000000003E-5</v>
      </c>
      <c r="M169" s="103">
        <v>0</v>
      </c>
      <c r="N169" s="103">
        <v>4.15E-4</v>
      </c>
    </row>
    <row r="170" spans="1:14" x14ac:dyDescent="0.35">
      <c r="A170" s="102" t="s">
        <v>87</v>
      </c>
      <c r="B170" s="103">
        <v>6.0382129999999999E-2</v>
      </c>
      <c r="C170" s="103">
        <v>0.93427249999999995</v>
      </c>
      <c r="D170" s="103">
        <v>1.7664534999999999</v>
      </c>
      <c r="E170" s="131"/>
      <c r="F170" s="102" t="s">
        <v>96</v>
      </c>
      <c r="G170" s="103">
        <v>6.1050000000000004E-4</v>
      </c>
      <c r="H170" s="103">
        <v>0</v>
      </c>
      <c r="I170" s="103">
        <v>5.7787760000000001E-2</v>
      </c>
      <c r="J170" s="265"/>
      <c r="K170" s="103" t="s">
        <v>24</v>
      </c>
      <c r="L170" s="103">
        <v>3.0000000000000001E-5</v>
      </c>
      <c r="M170" s="103">
        <v>0</v>
      </c>
      <c r="N170" s="103">
        <v>3.2527000000000001E-4</v>
      </c>
    </row>
    <row r="171" spans="1:14" x14ac:dyDescent="0.35">
      <c r="A171" s="102" t="s">
        <v>19</v>
      </c>
      <c r="B171" s="103">
        <v>5.1050702499999998</v>
      </c>
      <c r="C171" s="103">
        <v>1.1737282499999999</v>
      </c>
      <c r="D171" s="103">
        <v>1.70955831</v>
      </c>
      <c r="E171" s="131"/>
      <c r="F171" s="102" t="s">
        <v>23</v>
      </c>
      <c r="G171" s="103">
        <v>6.6530499999999998E-3</v>
      </c>
      <c r="H171" s="103">
        <v>1.6867460000000001E-2</v>
      </c>
      <c r="I171" s="103">
        <v>5.7744870000000004E-2</v>
      </c>
      <c r="J171" s="265"/>
      <c r="K171" s="103" t="s">
        <v>161</v>
      </c>
      <c r="L171" s="103">
        <v>2.9172380000000001E-2</v>
      </c>
      <c r="M171" s="103">
        <v>3.6466699999999999E-3</v>
      </c>
      <c r="N171" s="103">
        <v>3.2288999999999999E-4</v>
      </c>
    </row>
    <row r="172" spans="1:14" x14ac:dyDescent="0.35">
      <c r="A172" s="102" t="s">
        <v>214</v>
      </c>
      <c r="B172" s="103">
        <v>1.9722947500000001</v>
      </c>
      <c r="C172" s="103">
        <v>1.4149959599999999</v>
      </c>
      <c r="D172" s="103">
        <v>1.7068007299999999</v>
      </c>
      <c r="E172" s="131"/>
      <c r="F172" s="102" t="s">
        <v>235</v>
      </c>
      <c r="G172" s="103">
        <v>2.3588709999999999E-2</v>
      </c>
      <c r="H172" s="103">
        <v>0.12002525999999999</v>
      </c>
      <c r="I172" s="103">
        <v>5.1913269999999997E-2</v>
      </c>
      <c r="J172" s="265"/>
      <c r="K172" s="103" t="s">
        <v>21</v>
      </c>
      <c r="L172" s="103">
        <v>4.0499999999999998E-4</v>
      </c>
      <c r="M172" s="103">
        <v>6.3239300000000002E-3</v>
      </c>
      <c r="N172" s="103">
        <v>2.9526999999999998E-4</v>
      </c>
    </row>
    <row r="173" spans="1:14" x14ac:dyDescent="0.35">
      <c r="A173" s="102" t="s">
        <v>11</v>
      </c>
      <c r="B173" s="103">
        <v>3.3832446099999998</v>
      </c>
      <c r="C173" s="103">
        <v>1.2074855099999999</v>
      </c>
      <c r="D173" s="103">
        <v>1.67365246</v>
      </c>
      <c r="E173" s="131"/>
      <c r="F173" s="102" t="s">
        <v>10</v>
      </c>
      <c r="G173" s="103">
        <v>6.4216949999999995E-2</v>
      </c>
      <c r="H173" s="103">
        <v>2.74083E-2</v>
      </c>
      <c r="I173" s="103">
        <v>5.0455989999999999E-2</v>
      </c>
      <c r="J173" s="265"/>
      <c r="K173" s="103" t="s">
        <v>139</v>
      </c>
      <c r="L173" s="103">
        <v>6.8670339999999996E-2</v>
      </c>
      <c r="M173" s="103">
        <v>0</v>
      </c>
      <c r="N173" s="103">
        <v>2.3800000000000001E-4</v>
      </c>
    </row>
    <row r="174" spans="1:14" x14ac:dyDescent="0.35">
      <c r="A174" s="102" t="s">
        <v>6</v>
      </c>
      <c r="B174" s="103">
        <v>2.7055605800000002</v>
      </c>
      <c r="C174" s="103">
        <v>2.7374446800000003</v>
      </c>
      <c r="D174" s="103">
        <v>1.5161610300000001</v>
      </c>
      <c r="E174" s="131"/>
      <c r="F174" s="102" t="s">
        <v>31</v>
      </c>
      <c r="G174" s="103">
        <v>0.41728019</v>
      </c>
      <c r="H174" s="103">
        <v>7.3533139999999997E-2</v>
      </c>
      <c r="I174" s="103">
        <v>4.9865410000000006E-2</v>
      </c>
      <c r="J174" s="265"/>
      <c r="K174" s="103" t="s">
        <v>50</v>
      </c>
      <c r="L174" s="103">
        <v>0</v>
      </c>
      <c r="M174" s="103">
        <v>0</v>
      </c>
      <c r="N174" s="103">
        <v>2.2829E-4</v>
      </c>
    </row>
    <row r="175" spans="1:14" x14ac:dyDescent="0.35">
      <c r="A175" s="102" t="s">
        <v>208</v>
      </c>
      <c r="B175" s="103">
        <v>1.74809065</v>
      </c>
      <c r="C175" s="103">
        <v>0.80070917000000008</v>
      </c>
      <c r="D175" s="103">
        <v>1.4818942800000001</v>
      </c>
      <c r="E175" s="131"/>
      <c r="F175" s="102" t="s">
        <v>228</v>
      </c>
      <c r="G175" s="103">
        <v>5.6742260000000003E-2</v>
      </c>
      <c r="H175" s="103">
        <v>8.5267665399999988</v>
      </c>
      <c r="I175" s="103">
        <v>4.2218269999999995E-2</v>
      </c>
      <c r="J175" s="265"/>
      <c r="K175" s="103" t="s">
        <v>113</v>
      </c>
      <c r="L175" s="103">
        <v>2.4396000000000001E-3</v>
      </c>
      <c r="M175" s="103">
        <v>1.3346199999999999E-3</v>
      </c>
      <c r="N175" s="103">
        <v>2.0806000000000001E-4</v>
      </c>
    </row>
    <row r="176" spans="1:14" x14ac:dyDescent="0.35">
      <c r="A176" s="102" t="s">
        <v>244</v>
      </c>
      <c r="B176" s="103">
        <v>1.7045075600000001</v>
      </c>
      <c r="C176" s="103">
        <v>1.61821134</v>
      </c>
      <c r="D176" s="103">
        <v>1.3392241999999999</v>
      </c>
      <c r="E176" s="131"/>
      <c r="F176" s="102" t="s">
        <v>177</v>
      </c>
      <c r="G176" s="103">
        <v>0.5367729</v>
      </c>
      <c r="H176" s="103">
        <v>0</v>
      </c>
      <c r="I176" s="103">
        <v>3.8749309999999995E-2</v>
      </c>
      <c r="J176" s="265"/>
      <c r="K176" s="103" t="s">
        <v>20</v>
      </c>
      <c r="L176" s="103">
        <v>5.8299999999999997E-4</v>
      </c>
      <c r="M176" s="103">
        <v>6.1432500000000003E-3</v>
      </c>
      <c r="N176" s="103">
        <v>1.3663E-4</v>
      </c>
    </row>
    <row r="177" spans="1:14" x14ac:dyDescent="0.35">
      <c r="A177" s="102" t="s">
        <v>92</v>
      </c>
      <c r="B177" s="103">
        <v>1.1903952199999999</v>
      </c>
      <c r="C177" s="103">
        <v>1.38681575</v>
      </c>
      <c r="D177" s="103">
        <v>1.3222966</v>
      </c>
      <c r="E177" s="131"/>
      <c r="F177" s="102" t="s">
        <v>255</v>
      </c>
      <c r="G177" s="103">
        <v>1.584561E-2</v>
      </c>
      <c r="H177" s="103">
        <v>6.9261149999999994E-2</v>
      </c>
      <c r="I177" s="103">
        <v>3.2234770000000003E-2</v>
      </c>
      <c r="J177" s="265"/>
      <c r="K177" s="103" t="s">
        <v>22</v>
      </c>
      <c r="L177" s="103">
        <v>1.422998E-2</v>
      </c>
      <c r="M177" s="103">
        <v>3.8042000000000002E-4</v>
      </c>
      <c r="N177" s="103">
        <v>1.3100000000000001E-4</v>
      </c>
    </row>
    <row r="178" spans="1:14" x14ac:dyDescent="0.35">
      <c r="A178" s="102" t="s">
        <v>101</v>
      </c>
      <c r="B178" s="103">
        <v>1.7757024699999999</v>
      </c>
      <c r="C178" s="103">
        <v>1.1473048600000002</v>
      </c>
      <c r="D178" s="103">
        <v>1.2958036100000001</v>
      </c>
      <c r="E178" s="131"/>
      <c r="F178" s="102" t="s">
        <v>140</v>
      </c>
      <c r="G178" s="103">
        <v>7.8045929999999999E-2</v>
      </c>
      <c r="H178" s="103">
        <v>0</v>
      </c>
      <c r="I178" s="103">
        <v>3.1783529999999997E-2</v>
      </c>
      <c r="J178" s="265"/>
      <c r="K178" s="103" t="s">
        <v>90</v>
      </c>
      <c r="L178" s="103">
        <v>0</v>
      </c>
      <c r="M178" s="103">
        <v>0</v>
      </c>
      <c r="N178" s="103">
        <v>1.1159999999999999E-4</v>
      </c>
    </row>
    <row r="179" spans="1:14" x14ac:dyDescent="0.35">
      <c r="A179" s="102" t="s">
        <v>0</v>
      </c>
      <c r="B179" s="103">
        <v>10.736226050000001</v>
      </c>
      <c r="C179" s="103">
        <v>0.30759999999999998</v>
      </c>
      <c r="D179" s="103">
        <v>1.25298</v>
      </c>
      <c r="E179" s="131"/>
      <c r="F179" s="102" t="s">
        <v>44</v>
      </c>
      <c r="G179" s="103">
        <v>3.8500000000000001E-3</v>
      </c>
      <c r="H179" s="103">
        <v>0</v>
      </c>
      <c r="I179" s="103">
        <v>2.1665319999999998E-2</v>
      </c>
      <c r="J179" s="265"/>
      <c r="K179" s="103" t="s">
        <v>48</v>
      </c>
      <c r="L179" s="103">
        <v>5.5900000000000004E-4</v>
      </c>
      <c r="M179" s="103">
        <v>0</v>
      </c>
      <c r="N179" s="103">
        <v>1.0046E-4</v>
      </c>
    </row>
    <row r="180" spans="1:14" x14ac:dyDescent="0.35">
      <c r="A180" s="102" t="s">
        <v>93</v>
      </c>
      <c r="B180" s="103">
        <v>3.18588263</v>
      </c>
      <c r="C180" s="103">
        <v>0.77140568000000009</v>
      </c>
      <c r="D180" s="103">
        <v>1.15734398</v>
      </c>
      <c r="E180" s="131"/>
      <c r="F180" s="102" t="s">
        <v>188</v>
      </c>
      <c r="G180" s="103">
        <v>3.8029210000000001E-2</v>
      </c>
      <c r="H180" s="103">
        <v>1.04520203</v>
      </c>
      <c r="I180" s="103">
        <v>1.8514060000000002E-2</v>
      </c>
      <c r="J180" s="265"/>
      <c r="K180" s="103" t="s">
        <v>43</v>
      </c>
      <c r="L180" s="103">
        <v>0</v>
      </c>
      <c r="M180" s="103">
        <v>0</v>
      </c>
      <c r="N180" s="103">
        <v>2.1679999999999999E-5</v>
      </c>
    </row>
    <row r="181" spans="1:14" x14ac:dyDescent="0.35">
      <c r="A181" s="102" t="s">
        <v>163</v>
      </c>
      <c r="B181" s="103">
        <v>0.37894929999999999</v>
      </c>
      <c r="C181" s="103">
        <v>5.4425830000000001E-2</v>
      </c>
      <c r="D181" s="103">
        <v>1.1561168400000001</v>
      </c>
      <c r="E181" s="131"/>
      <c r="F181" s="102" t="s">
        <v>8</v>
      </c>
      <c r="G181" s="103">
        <v>2.8611700000000001E-3</v>
      </c>
      <c r="H181" s="103">
        <v>1.048351E-2</v>
      </c>
      <c r="I181" s="103">
        <v>1.7612220000000001E-2</v>
      </c>
      <c r="J181" s="265"/>
      <c r="K181" s="103" t="s">
        <v>5</v>
      </c>
      <c r="L181" s="103">
        <v>2.0000000000000002E-5</v>
      </c>
      <c r="M181" s="103">
        <v>0</v>
      </c>
      <c r="N181" s="103">
        <v>1.774E-5</v>
      </c>
    </row>
    <row r="182" spans="1:14" x14ac:dyDescent="0.35">
      <c r="A182" s="102" t="s">
        <v>102</v>
      </c>
      <c r="B182" s="103">
        <v>0.94069542000000006</v>
      </c>
      <c r="C182" s="103">
        <v>0.10989442999999999</v>
      </c>
      <c r="D182" s="103">
        <v>1.05871681</v>
      </c>
      <c r="E182" s="131"/>
      <c r="F182" s="102" t="s">
        <v>119</v>
      </c>
      <c r="G182" s="103">
        <v>4.0904929999999999E-2</v>
      </c>
      <c r="H182" s="103">
        <v>4.5151300000000005E-2</v>
      </c>
      <c r="I182" s="103">
        <v>1.7253900000000003E-2</v>
      </c>
      <c r="J182" s="265"/>
      <c r="K182" s="103" t="s">
        <v>87</v>
      </c>
      <c r="L182" s="103">
        <v>0</v>
      </c>
      <c r="M182" s="103">
        <v>1.0920699999999999E-3</v>
      </c>
      <c r="N182" s="103">
        <v>1.2E-5</v>
      </c>
    </row>
    <row r="183" spans="1:14" x14ac:dyDescent="0.35">
      <c r="A183" s="102" t="s">
        <v>95</v>
      </c>
      <c r="B183" s="103">
        <v>0.40634902000000001</v>
      </c>
      <c r="C183" s="103">
        <v>0.44526861000000001</v>
      </c>
      <c r="D183" s="103">
        <v>0.97025268000000009</v>
      </c>
      <c r="E183" s="131"/>
      <c r="F183" s="102" t="s">
        <v>260</v>
      </c>
      <c r="G183" s="103">
        <v>0</v>
      </c>
      <c r="H183" s="103">
        <v>0</v>
      </c>
      <c r="I183" s="103">
        <v>1.6420729999999998E-2</v>
      </c>
      <c r="J183" s="265"/>
      <c r="K183" s="103" t="s">
        <v>3</v>
      </c>
      <c r="L183" s="103">
        <v>0</v>
      </c>
      <c r="M183" s="103">
        <v>0</v>
      </c>
      <c r="N183" s="103">
        <v>0</v>
      </c>
    </row>
    <row r="184" spans="1:14" x14ac:dyDescent="0.35">
      <c r="A184" s="102" t="s">
        <v>225</v>
      </c>
      <c r="B184" s="103">
        <v>3.7548968999999999</v>
      </c>
      <c r="C184" s="103">
        <v>2.4047583599999998</v>
      </c>
      <c r="D184" s="103">
        <v>0.94731376</v>
      </c>
      <c r="E184" s="131"/>
      <c r="F184" s="102" t="s">
        <v>158</v>
      </c>
      <c r="G184" s="103">
        <v>0</v>
      </c>
      <c r="H184" s="103">
        <v>0</v>
      </c>
      <c r="I184" s="103">
        <v>1.6279689999999999E-2</v>
      </c>
      <c r="J184" s="265"/>
      <c r="K184" s="103" t="s">
        <v>4</v>
      </c>
      <c r="L184" s="103">
        <v>0</v>
      </c>
      <c r="M184" s="103">
        <v>0</v>
      </c>
      <c r="N184" s="103">
        <v>0</v>
      </c>
    </row>
    <row r="185" spans="1:14" x14ac:dyDescent="0.35">
      <c r="A185" s="102" t="s">
        <v>209</v>
      </c>
      <c r="B185" s="103">
        <v>1.22190976</v>
      </c>
      <c r="C185" s="103">
        <v>0.35923834999999998</v>
      </c>
      <c r="D185" s="103">
        <v>0.94283921999999998</v>
      </c>
      <c r="E185" s="131"/>
      <c r="F185" s="102" t="s">
        <v>132</v>
      </c>
      <c r="G185" s="103">
        <v>0.90557906999999993</v>
      </c>
      <c r="H185" s="103">
        <v>0.73282336999999997</v>
      </c>
      <c r="I185" s="103">
        <v>1.6054849999999999E-2</v>
      </c>
      <c r="J185" s="265"/>
      <c r="K185" s="103" t="s">
        <v>7</v>
      </c>
      <c r="L185" s="103">
        <v>0</v>
      </c>
      <c r="M185" s="103">
        <v>0</v>
      </c>
      <c r="N185" s="103">
        <v>0</v>
      </c>
    </row>
    <row r="186" spans="1:14" x14ac:dyDescent="0.35">
      <c r="A186" s="102" t="s">
        <v>79</v>
      </c>
      <c r="B186" s="103">
        <v>12.51031723</v>
      </c>
      <c r="C186" s="103">
        <v>0.92838734000000001</v>
      </c>
      <c r="D186" s="103">
        <v>0.92616761999999997</v>
      </c>
      <c r="E186" s="131"/>
      <c r="F186" s="102" t="s">
        <v>34</v>
      </c>
      <c r="G186" s="103">
        <v>2.095354E-2</v>
      </c>
      <c r="H186" s="103">
        <v>0</v>
      </c>
      <c r="I186" s="103">
        <v>1.5090290000000001E-2</v>
      </c>
      <c r="J186" s="265"/>
      <c r="K186" s="103" t="s">
        <v>13</v>
      </c>
      <c r="L186" s="103">
        <v>0</v>
      </c>
      <c r="M186" s="103">
        <v>5.5840000000000004E-3</v>
      </c>
      <c r="N186" s="103">
        <v>0</v>
      </c>
    </row>
    <row r="187" spans="1:14" x14ac:dyDescent="0.35">
      <c r="A187" s="102" t="s">
        <v>59</v>
      </c>
      <c r="B187" s="103">
        <v>0.70049043</v>
      </c>
      <c r="C187" s="103">
        <v>0.72002688999999997</v>
      </c>
      <c r="D187" s="103">
        <v>0.89145731000000006</v>
      </c>
      <c r="E187" s="131"/>
      <c r="F187" s="102" t="s">
        <v>18</v>
      </c>
      <c r="G187" s="103">
        <v>8.4498130000000005E-2</v>
      </c>
      <c r="H187" s="103">
        <v>1.3134E-4</v>
      </c>
      <c r="I187" s="103">
        <v>1.358768E-2</v>
      </c>
      <c r="J187" s="265"/>
      <c r="K187" s="103" t="s">
        <v>14</v>
      </c>
      <c r="L187" s="103">
        <v>7.4750000000000001E-5</v>
      </c>
      <c r="M187" s="103">
        <v>0</v>
      </c>
      <c r="N187" s="103">
        <v>0</v>
      </c>
    </row>
    <row r="188" spans="1:14" x14ac:dyDescent="0.35">
      <c r="A188" s="102" t="s">
        <v>140</v>
      </c>
      <c r="B188" s="103">
        <v>1.55546802</v>
      </c>
      <c r="C188" s="103">
        <v>0.93472394999999997</v>
      </c>
      <c r="D188" s="103">
        <v>0.87751148000000001</v>
      </c>
      <c r="E188" s="131"/>
      <c r="F188" s="102" t="s">
        <v>240</v>
      </c>
      <c r="G188" s="103">
        <v>9.4754599999999998E-3</v>
      </c>
      <c r="H188" s="103">
        <v>7.0700970000000002E-2</v>
      </c>
      <c r="I188" s="103">
        <v>1.3239860000000001E-2</v>
      </c>
      <c r="J188" s="265"/>
      <c r="K188" s="103" t="s">
        <v>16</v>
      </c>
      <c r="L188" s="103">
        <v>8.7600000000000004E-4</v>
      </c>
      <c r="M188" s="103">
        <v>0</v>
      </c>
      <c r="N188" s="103">
        <v>0</v>
      </c>
    </row>
    <row r="189" spans="1:14" x14ac:dyDescent="0.35">
      <c r="A189" s="102" t="s">
        <v>126</v>
      </c>
      <c r="B189" s="103">
        <v>1.2286529799999999</v>
      </c>
      <c r="C189" s="103">
        <v>0.50785038000000005</v>
      </c>
      <c r="D189" s="103">
        <v>0.86023585000000002</v>
      </c>
      <c r="E189" s="131"/>
      <c r="F189" s="102" t="s">
        <v>59</v>
      </c>
      <c r="G189" s="103">
        <v>0.16729370999999998</v>
      </c>
      <c r="H189" s="103">
        <v>0.20047951</v>
      </c>
      <c r="I189" s="103">
        <v>1.027141E-2</v>
      </c>
      <c r="J189" s="265"/>
      <c r="K189" s="103" t="s">
        <v>17</v>
      </c>
      <c r="L189" s="103">
        <v>4.9847879999999997E-2</v>
      </c>
      <c r="M189" s="103">
        <v>5.8500000000000002E-4</v>
      </c>
      <c r="N189" s="103">
        <v>0</v>
      </c>
    </row>
    <row r="190" spans="1:14" x14ac:dyDescent="0.35">
      <c r="A190" s="102" t="s">
        <v>3</v>
      </c>
      <c r="B190" s="103">
        <v>6.004719E-2</v>
      </c>
      <c r="C190" s="103">
        <v>0.36870868000000001</v>
      </c>
      <c r="D190" s="103">
        <v>0.78024362000000003</v>
      </c>
      <c r="E190" s="131"/>
      <c r="F190" s="102" t="s">
        <v>19</v>
      </c>
      <c r="G190" s="103">
        <v>1.50735E-3</v>
      </c>
      <c r="H190" s="103">
        <v>0</v>
      </c>
      <c r="I190" s="103">
        <v>9.34574E-3</v>
      </c>
      <c r="J190" s="265"/>
      <c r="K190" s="103" t="s">
        <v>19</v>
      </c>
      <c r="L190" s="103">
        <v>1.5E-5</v>
      </c>
      <c r="M190" s="103">
        <v>1.9349999999999999E-4</v>
      </c>
      <c r="N190" s="103">
        <v>0</v>
      </c>
    </row>
    <row r="191" spans="1:14" x14ac:dyDescent="0.35">
      <c r="A191" s="102" t="s">
        <v>193</v>
      </c>
      <c r="B191" s="103">
        <v>0.49785745000000003</v>
      </c>
      <c r="C191" s="103">
        <v>0.32666829999999997</v>
      </c>
      <c r="D191" s="103">
        <v>0.72463843999999999</v>
      </c>
      <c r="E191" s="131"/>
      <c r="F191" s="102" t="s">
        <v>187</v>
      </c>
      <c r="G191" s="103">
        <v>2.5351599999999998E-3</v>
      </c>
      <c r="H191" s="103">
        <v>0.1724339</v>
      </c>
      <c r="I191" s="103">
        <v>9.2570300000000012E-3</v>
      </c>
      <c r="J191" s="265"/>
      <c r="K191" s="103" t="s">
        <v>23</v>
      </c>
      <c r="L191" s="103">
        <v>1.7E-5</v>
      </c>
      <c r="M191" s="103">
        <v>4.5921800000000004E-3</v>
      </c>
      <c r="N191" s="103">
        <v>0</v>
      </c>
    </row>
    <row r="192" spans="1:14" x14ac:dyDescent="0.35">
      <c r="A192" s="102" t="s">
        <v>245</v>
      </c>
      <c r="B192" s="103">
        <v>3.5582004700000001</v>
      </c>
      <c r="C192" s="103">
        <v>3.1805136699999998</v>
      </c>
      <c r="D192" s="103">
        <v>0.71275723000000002</v>
      </c>
      <c r="E192" s="131"/>
      <c r="F192" s="102" t="s">
        <v>85</v>
      </c>
      <c r="G192" s="103">
        <v>0</v>
      </c>
      <c r="H192" s="103">
        <v>0</v>
      </c>
      <c r="I192" s="103">
        <v>8.1349999999999999E-3</v>
      </c>
      <c r="J192" s="265"/>
      <c r="K192" s="103" t="s">
        <v>34</v>
      </c>
      <c r="L192" s="103">
        <v>0</v>
      </c>
      <c r="M192" s="103">
        <v>2.9222000000000004E-4</v>
      </c>
      <c r="N192" s="103">
        <v>0</v>
      </c>
    </row>
    <row r="193" spans="1:14" x14ac:dyDescent="0.35">
      <c r="A193" s="102" t="s">
        <v>45</v>
      </c>
      <c r="B193" s="103">
        <v>0.43021627000000001</v>
      </c>
      <c r="C193" s="103">
        <v>1.76061395</v>
      </c>
      <c r="D193" s="103">
        <v>0.71107357999999998</v>
      </c>
      <c r="E193" s="131"/>
      <c r="F193" s="102" t="s">
        <v>63</v>
      </c>
      <c r="G193" s="103">
        <v>8.3437600000000004E-3</v>
      </c>
      <c r="H193" s="103">
        <v>0</v>
      </c>
      <c r="I193" s="103">
        <v>6.75568E-3</v>
      </c>
      <c r="J193" s="265"/>
      <c r="K193" s="103" t="s">
        <v>38</v>
      </c>
      <c r="L193" s="103">
        <v>1.2213E-2</v>
      </c>
      <c r="M193" s="103">
        <v>1.4899000000000001E-2</v>
      </c>
      <c r="N193" s="103">
        <v>0</v>
      </c>
    </row>
    <row r="194" spans="1:14" x14ac:dyDescent="0.35">
      <c r="A194" s="102" t="s">
        <v>91</v>
      </c>
      <c r="B194" s="103">
        <v>1.0078376</v>
      </c>
      <c r="C194" s="103">
        <v>1.4400178700000001</v>
      </c>
      <c r="D194" s="103">
        <v>0.67936203000000006</v>
      </c>
      <c r="E194" s="131"/>
      <c r="F194" s="102" t="s">
        <v>245</v>
      </c>
      <c r="G194" s="103">
        <v>8.8889999999999998E-5</v>
      </c>
      <c r="H194" s="103">
        <v>4.2497359000000001</v>
      </c>
      <c r="I194" s="103">
        <v>5.6979999999999999E-3</v>
      </c>
      <c r="J194" s="265"/>
      <c r="K194" s="103" t="s">
        <v>40</v>
      </c>
      <c r="L194" s="103">
        <v>0</v>
      </c>
      <c r="M194" s="103">
        <v>0</v>
      </c>
      <c r="N194" s="103">
        <v>0</v>
      </c>
    </row>
    <row r="195" spans="1:14" x14ac:dyDescent="0.35">
      <c r="A195" s="102" t="s">
        <v>249</v>
      </c>
      <c r="B195" s="103">
        <v>0.76262165000000004</v>
      </c>
      <c r="C195" s="103">
        <v>0.28420396000000003</v>
      </c>
      <c r="D195" s="103">
        <v>0.66308414000000004</v>
      </c>
      <c r="E195" s="131"/>
      <c r="F195" s="102" t="s">
        <v>90</v>
      </c>
      <c r="G195" s="103">
        <v>0</v>
      </c>
      <c r="H195" s="103">
        <v>0</v>
      </c>
      <c r="I195" s="103">
        <v>4.9849999999999998E-3</v>
      </c>
      <c r="J195" s="265"/>
      <c r="K195" s="103" t="s">
        <v>42</v>
      </c>
      <c r="L195" s="103">
        <v>0</v>
      </c>
      <c r="M195" s="103">
        <v>0</v>
      </c>
      <c r="N195" s="103">
        <v>0</v>
      </c>
    </row>
    <row r="196" spans="1:14" x14ac:dyDescent="0.35">
      <c r="A196" s="102" t="s">
        <v>96</v>
      </c>
      <c r="B196" s="103">
        <v>0.65699841000000003</v>
      </c>
      <c r="C196" s="103">
        <v>0.25529179000000002</v>
      </c>
      <c r="D196" s="103">
        <v>0.61133206000000007</v>
      </c>
      <c r="E196" s="131"/>
      <c r="F196" s="102" t="s">
        <v>137</v>
      </c>
      <c r="G196" s="103">
        <v>5.584911E-2</v>
      </c>
      <c r="H196" s="103">
        <v>2.6244509999999999E-2</v>
      </c>
      <c r="I196" s="103">
        <v>3.4692800000000004E-3</v>
      </c>
      <c r="J196" s="265"/>
      <c r="K196" s="103" t="s">
        <v>45</v>
      </c>
      <c r="L196" s="103">
        <v>0</v>
      </c>
      <c r="M196" s="103">
        <v>0.12718151999999999</v>
      </c>
      <c r="N196" s="103">
        <v>0</v>
      </c>
    </row>
    <row r="197" spans="1:14" x14ac:dyDescent="0.35">
      <c r="A197" s="102" t="s">
        <v>136</v>
      </c>
      <c r="B197" s="103">
        <v>1.0860053700000001</v>
      </c>
      <c r="C197" s="103">
        <v>0.79308235999999999</v>
      </c>
      <c r="D197" s="103">
        <v>0.60124701999999997</v>
      </c>
      <c r="E197" s="131"/>
      <c r="F197" s="102" t="s">
        <v>6</v>
      </c>
      <c r="G197" s="103">
        <v>0</v>
      </c>
      <c r="H197" s="103">
        <v>0.79954360000000002</v>
      </c>
      <c r="I197" s="103">
        <v>3.3793200000000003E-3</v>
      </c>
      <c r="J197" s="265"/>
      <c r="K197" s="103" t="s">
        <v>56</v>
      </c>
      <c r="L197" s="103">
        <v>0</v>
      </c>
      <c r="M197" s="103">
        <v>0</v>
      </c>
      <c r="N197" s="103">
        <v>0</v>
      </c>
    </row>
    <row r="198" spans="1:14" x14ac:dyDescent="0.35">
      <c r="A198" s="102" t="s">
        <v>227</v>
      </c>
      <c r="B198" s="103">
        <v>0.56580516000000003</v>
      </c>
      <c r="C198" s="103">
        <v>2.5559099999999998E-3</v>
      </c>
      <c r="D198" s="103">
        <v>0.60095863000000005</v>
      </c>
      <c r="E198" s="131"/>
      <c r="F198" s="102" t="s">
        <v>45</v>
      </c>
      <c r="G198" s="103">
        <v>0.12211569</v>
      </c>
      <c r="H198" s="103">
        <v>0</v>
      </c>
      <c r="I198" s="103">
        <v>2.8504200000000002E-3</v>
      </c>
      <c r="J198" s="265"/>
      <c r="K198" s="103" t="s">
        <v>63</v>
      </c>
      <c r="L198" s="103">
        <v>1.20064913</v>
      </c>
      <c r="M198" s="103">
        <v>2.2799999999999999E-3</v>
      </c>
      <c r="N198" s="103">
        <v>0</v>
      </c>
    </row>
    <row r="199" spans="1:14" x14ac:dyDescent="0.35">
      <c r="A199" s="102" t="s">
        <v>43</v>
      </c>
      <c r="B199" s="103">
        <v>1.6149537</v>
      </c>
      <c r="C199" s="103">
        <v>1.7945992200000001</v>
      </c>
      <c r="D199" s="103">
        <v>0.59930899000000004</v>
      </c>
      <c r="E199" s="131"/>
      <c r="F199" s="102" t="s">
        <v>118</v>
      </c>
      <c r="G199" s="103">
        <v>0</v>
      </c>
      <c r="H199" s="103">
        <v>0</v>
      </c>
      <c r="I199" s="103">
        <v>2.82161E-3</v>
      </c>
      <c r="J199" s="265"/>
      <c r="K199" s="103" t="s">
        <v>65</v>
      </c>
      <c r="L199" s="103">
        <v>0</v>
      </c>
      <c r="M199" s="103">
        <v>0</v>
      </c>
      <c r="N199" s="103">
        <v>0</v>
      </c>
    </row>
    <row r="200" spans="1:14" x14ac:dyDescent="0.35">
      <c r="A200" s="102" t="s">
        <v>191</v>
      </c>
      <c r="B200" s="103">
        <v>3.1908119500000001</v>
      </c>
      <c r="C200" s="103">
        <v>14.061982859999999</v>
      </c>
      <c r="D200" s="103">
        <v>0.53103167000000007</v>
      </c>
      <c r="E200" s="131"/>
      <c r="F200" s="102" t="s">
        <v>47</v>
      </c>
      <c r="G200" s="103">
        <v>0</v>
      </c>
      <c r="H200" s="103">
        <v>0</v>
      </c>
      <c r="I200" s="103">
        <v>2.3400000000000001E-3</v>
      </c>
      <c r="J200" s="265"/>
      <c r="K200" s="103" t="s">
        <v>67</v>
      </c>
      <c r="L200" s="103">
        <v>1.7200000000000001E-4</v>
      </c>
      <c r="M200" s="103">
        <v>1.0000000000000001E-5</v>
      </c>
      <c r="N200" s="103">
        <v>0</v>
      </c>
    </row>
    <row r="201" spans="1:14" x14ac:dyDescent="0.35">
      <c r="A201" s="102" t="s">
        <v>48</v>
      </c>
      <c r="B201" s="103">
        <v>6.3623799999999999E-3</v>
      </c>
      <c r="C201" s="103">
        <v>0.30667884000000001</v>
      </c>
      <c r="D201" s="103">
        <v>0.51886253000000004</v>
      </c>
      <c r="E201" s="131"/>
      <c r="F201" s="102" t="s">
        <v>29</v>
      </c>
      <c r="G201" s="103">
        <v>2.2747700000000002E-3</v>
      </c>
      <c r="H201" s="103">
        <v>1.7047200000000001E-3</v>
      </c>
      <c r="I201" s="103">
        <v>1.9888900000000001E-3</v>
      </c>
      <c r="J201" s="265"/>
      <c r="K201" s="103" t="s">
        <v>72</v>
      </c>
      <c r="L201" s="103">
        <v>0</v>
      </c>
      <c r="M201" s="103">
        <v>0</v>
      </c>
      <c r="N201" s="103">
        <v>0</v>
      </c>
    </row>
    <row r="202" spans="1:14" x14ac:dyDescent="0.35">
      <c r="A202" s="102" t="s">
        <v>111</v>
      </c>
      <c r="B202" s="103">
        <v>0.13502184</v>
      </c>
      <c r="C202" s="103">
        <v>0.74593818000000001</v>
      </c>
      <c r="D202" s="103">
        <v>0.51160671999999996</v>
      </c>
      <c r="E202" s="131"/>
      <c r="F202" s="102" t="s">
        <v>60</v>
      </c>
      <c r="G202" s="103">
        <v>0</v>
      </c>
      <c r="H202" s="103">
        <v>0</v>
      </c>
      <c r="I202" s="103">
        <v>1.7016800000000001E-3</v>
      </c>
      <c r="J202" s="265"/>
      <c r="K202" s="103" t="s">
        <v>73</v>
      </c>
      <c r="L202" s="103">
        <v>0</v>
      </c>
      <c r="M202" s="103">
        <v>3.4E-5</v>
      </c>
      <c r="N202" s="103">
        <v>0</v>
      </c>
    </row>
    <row r="203" spans="1:14" x14ac:dyDescent="0.35">
      <c r="A203" s="102" t="s">
        <v>112</v>
      </c>
      <c r="B203" s="103">
        <v>0.29188198999999998</v>
      </c>
      <c r="C203" s="103">
        <v>0.15175035000000001</v>
      </c>
      <c r="D203" s="103">
        <v>0.44212425999999999</v>
      </c>
      <c r="E203" s="131"/>
      <c r="F203" s="102" t="s">
        <v>66</v>
      </c>
      <c r="G203" s="103">
        <v>8.3999999999999995E-3</v>
      </c>
      <c r="H203" s="103">
        <v>0.12914353000000001</v>
      </c>
      <c r="I203" s="103">
        <v>1.37572E-3</v>
      </c>
      <c r="J203" s="265"/>
      <c r="K203" s="103" t="s">
        <v>91</v>
      </c>
      <c r="L203" s="103">
        <v>0</v>
      </c>
      <c r="M203" s="103">
        <v>1.72E-3</v>
      </c>
      <c r="N203" s="103">
        <v>0</v>
      </c>
    </row>
    <row r="204" spans="1:14" x14ac:dyDescent="0.35">
      <c r="A204" s="102" t="s">
        <v>60</v>
      </c>
      <c r="B204" s="103">
        <v>0.81240665000000001</v>
      </c>
      <c r="C204" s="103">
        <v>0.29002071999999995</v>
      </c>
      <c r="D204" s="103">
        <v>0.36108290000000004</v>
      </c>
      <c r="E204" s="131"/>
      <c r="F204" s="102" t="s">
        <v>16</v>
      </c>
      <c r="G204" s="103">
        <v>3.9280000000000003E-5</v>
      </c>
      <c r="H204" s="103">
        <v>0</v>
      </c>
      <c r="I204" s="103">
        <v>1.237E-3</v>
      </c>
      <c r="J204" s="265"/>
      <c r="K204" s="103" t="s">
        <v>93</v>
      </c>
      <c r="L204" s="103">
        <v>5.0470000000000003E-3</v>
      </c>
      <c r="M204" s="103">
        <v>0.12435591</v>
      </c>
      <c r="N204" s="103">
        <v>0</v>
      </c>
    </row>
    <row r="205" spans="1:14" x14ac:dyDescent="0.35">
      <c r="A205" s="102" t="s">
        <v>1</v>
      </c>
      <c r="B205" s="103">
        <v>9.2794000000000004E-4</v>
      </c>
      <c r="C205" s="103">
        <v>0</v>
      </c>
      <c r="D205" s="103">
        <v>0.33044400000000002</v>
      </c>
      <c r="E205" s="131"/>
      <c r="F205" s="102" t="s">
        <v>1</v>
      </c>
      <c r="G205" s="103">
        <v>2.5982900000000001E-3</v>
      </c>
      <c r="H205" s="103">
        <v>2.8840830000000001E-2</v>
      </c>
      <c r="I205" s="103">
        <v>9.5E-4</v>
      </c>
      <c r="J205" s="265"/>
      <c r="K205" s="103" t="s">
        <v>101</v>
      </c>
      <c r="L205" s="103">
        <v>4.1751320000000001E-2</v>
      </c>
      <c r="M205" s="103">
        <v>2.7730999999999997E-3</v>
      </c>
      <c r="N205" s="103">
        <v>0</v>
      </c>
    </row>
    <row r="206" spans="1:14" x14ac:dyDescent="0.35">
      <c r="A206" s="102" t="s">
        <v>187</v>
      </c>
      <c r="B206" s="103">
        <v>7.57251808</v>
      </c>
      <c r="C206" s="103">
        <v>1.8363863600000001</v>
      </c>
      <c r="D206" s="103">
        <v>0.30256145000000001</v>
      </c>
      <c r="E206" s="131"/>
      <c r="F206" s="102" t="s">
        <v>224</v>
      </c>
      <c r="G206" s="103">
        <v>1.5246213</v>
      </c>
      <c r="H206" s="103">
        <v>0</v>
      </c>
      <c r="I206" s="103">
        <v>8.2262999999999998E-4</v>
      </c>
      <c r="J206" s="265"/>
      <c r="K206" s="103" t="s">
        <v>115</v>
      </c>
      <c r="L206" s="103">
        <v>0</v>
      </c>
      <c r="M206" s="103">
        <v>0</v>
      </c>
      <c r="N206" s="103">
        <v>0</v>
      </c>
    </row>
    <row r="207" spans="1:14" x14ac:dyDescent="0.35">
      <c r="A207" s="102" t="s">
        <v>118</v>
      </c>
      <c r="B207" s="103">
        <v>0.11715475</v>
      </c>
      <c r="C207" s="103">
        <v>0.26311291999999997</v>
      </c>
      <c r="D207" s="103">
        <v>0.29576226999999999</v>
      </c>
      <c r="E207" s="131"/>
      <c r="F207" s="102" t="s">
        <v>53</v>
      </c>
      <c r="G207" s="103">
        <v>4.5617499999999998E-3</v>
      </c>
      <c r="H207" s="103">
        <v>0</v>
      </c>
      <c r="I207" s="103">
        <v>3.1547000000000004E-4</v>
      </c>
      <c r="J207" s="265"/>
      <c r="K207" s="103" t="s">
        <v>121</v>
      </c>
      <c r="L207" s="103">
        <v>6.7199000000000002E-4</v>
      </c>
      <c r="M207" s="103">
        <v>0</v>
      </c>
      <c r="N207" s="103">
        <v>0</v>
      </c>
    </row>
    <row r="208" spans="1:14" x14ac:dyDescent="0.35">
      <c r="A208" s="102" t="s">
        <v>226</v>
      </c>
      <c r="B208" s="103">
        <v>0.39886771000000004</v>
      </c>
      <c r="C208" s="103">
        <v>0.72187745999999997</v>
      </c>
      <c r="D208" s="103">
        <v>0.26194508999999999</v>
      </c>
      <c r="E208" s="131"/>
      <c r="F208" s="102" t="s">
        <v>131</v>
      </c>
      <c r="G208" s="103">
        <v>0</v>
      </c>
      <c r="H208" s="103">
        <v>0</v>
      </c>
      <c r="I208" s="103">
        <v>2.8076000000000002E-4</v>
      </c>
      <c r="J208" s="265"/>
      <c r="K208" s="103" t="s">
        <v>131</v>
      </c>
      <c r="L208" s="103">
        <v>5.7626000000000005E-3</v>
      </c>
      <c r="M208" s="103">
        <v>4.1570000000000003E-5</v>
      </c>
      <c r="N208" s="103">
        <v>0</v>
      </c>
    </row>
    <row r="209" spans="1:14" x14ac:dyDescent="0.35">
      <c r="A209" s="102" t="s">
        <v>166</v>
      </c>
      <c r="B209" s="103">
        <v>3.2802660000000004E-2</v>
      </c>
      <c r="C209" s="103">
        <v>4.6178719999999999E-2</v>
      </c>
      <c r="D209" s="103">
        <v>0.24592498000000002</v>
      </c>
      <c r="E209" s="131"/>
      <c r="F209" s="102" t="s">
        <v>3</v>
      </c>
      <c r="G209" s="103">
        <v>2.8898000000000001E-3</v>
      </c>
      <c r="H209" s="103">
        <v>7.9529700000000002E-3</v>
      </c>
      <c r="I209" s="103">
        <v>0</v>
      </c>
      <c r="J209" s="265"/>
      <c r="K209" s="103" t="s">
        <v>159</v>
      </c>
      <c r="L209" s="103">
        <v>0</v>
      </c>
      <c r="M209" s="103">
        <v>4.2737199999999999E-3</v>
      </c>
      <c r="N209" s="103">
        <v>0</v>
      </c>
    </row>
    <row r="210" spans="1:14" x14ac:dyDescent="0.35">
      <c r="A210" s="102" t="s">
        <v>47</v>
      </c>
      <c r="B210" s="103">
        <v>0.30629635999999999</v>
      </c>
      <c r="C210" s="103">
        <v>0.23699804000000002</v>
      </c>
      <c r="D210" s="103">
        <v>0.22187246999999999</v>
      </c>
      <c r="E210" s="131"/>
      <c r="F210" s="102" t="s">
        <v>38</v>
      </c>
      <c r="G210" s="103">
        <v>0</v>
      </c>
      <c r="H210" s="103">
        <v>0</v>
      </c>
      <c r="I210" s="103">
        <v>0</v>
      </c>
      <c r="J210" s="265"/>
      <c r="K210" s="103" t="s">
        <v>177</v>
      </c>
      <c r="L210" s="103">
        <v>4.0951359999999999E-2</v>
      </c>
      <c r="M210" s="103">
        <v>0</v>
      </c>
      <c r="N210" s="103">
        <v>0</v>
      </c>
    </row>
    <row r="211" spans="1:14" x14ac:dyDescent="0.35">
      <c r="A211" s="102" t="s">
        <v>77</v>
      </c>
      <c r="B211" s="103">
        <v>0.18124399999999999</v>
      </c>
      <c r="C211" s="103">
        <v>0.71365911999999998</v>
      </c>
      <c r="D211" s="103">
        <v>0.21404049</v>
      </c>
      <c r="E211" s="131"/>
      <c r="F211" s="102" t="s">
        <v>42</v>
      </c>
      <c r="G211" s="103">
        <v>2.3929290000000002E-2</v>
      </c>
      <c r="H211" s="103">
        <v>0</v>
      </c>
      <c r="I211" s="103">
        <v>0</v>
      </c>
      <c r="J211" s="265"/>
      <c r="K211" s="103" t="s">
        <v>178</v>
      </c>
      <c r="L211" s="103">
        <v>0</v>
      </c>
      <c r="M211" s="103">
        <v>3.1301869999999996E-2</v>
      </c>
      <c r="N211" s="103">
        <v>0</v>
      </c>
    </row>
    <row r="212" spans="1:14" x14ac:dyDescent="0.35">
      <c r="A212" s="102" t="s">
        <v>29</v>
      </c>
      <c r="B212" s="103">
        <v>0.19875257000000002</v>
      </c>
      <c r="C212" s="103">
        <v>0.20534273</v>
      </c>
      <c r="D212" s="103">
        <v>0.19577704999999998</v>
      </c>
      <c r="E212" s="131"/>
      <c r="F212" s="102" t="s">
        <v>50</v>
      </c>
      <c r="G212" s="103">
        <v>0.30441031000000002</v>
      </c>
      <c r="H212" s="103">
        <v>1.0324546400000001</v>
      </c>
      <c r="I212" s="103">
        <v>0</v>
      </c>
      <c r="J212" s="265"/>
      <c r="K212" s="103" t="s">
        <v>226</v>
      </c>
      <c r="L212" s="103">
        <v>0</v>
      </c>
      <c r="M212" s="103">
        <v>0</v>
      </c>
      <c r="N212" s="103">
        <v>0</v>
      </c>
    </row>
    <row r="213" spans="1:14" x14ac:dyDescent="0.35">
      <c r="A213" s="102" t="s">
        <v>125</v>
      </c>
      <c r="B213" s="103">
        <v>5.8330276699999999</v>
      </c>
      <c r="C213" s="103">
        <v>4.54983732</v>
      </c>
      <c r="D213" s="103">
        <v>0.19055998000000002</v>
      </c>
      <c r="E213" s="131"/>
      <c r="F213" s="102" t="s">
        <v>51</v>
      </c>
      <c r="G213" s="103">
        <v>7.2298999999999996E-4</v>
      </c>
      <c r="H213" s="103">
        <v>0</v>
      </c>
      <c r="I213" s="103">
        <v>0</v>
      </c>
      <c r="J213" s="265"/>
      <c r="K213" s="103" t="s">
        <v>228</v>
      </c>
      <c r="L213" s="103">
        <v>5.9259999999999998E-3</v>
      </c>
      <c r="M213" s="103">
        <v>1.2756750000000001E-2</v>
      </c>
      <c r="N213" s="103">
        <v>0</v>
      </c>
    </row>
    <row r="214" spans="1:14" x14ac:dyDescent="0.35">
      <c r="A214" s="102" t="s">
        <v>18</v>
      </c>
      <c r="B214" s="103">
        <v>3.1900410200000002</v>
      </c>
      <c r="C214" s="103">
        <v>0.16632779</v>
      </c>
      <c r="D214" s="103">
        <v>0.18881557999999998</v>
      </c>
      <c r="E214" s="131"/>
      <c r="F214" s="102" t="s">
        <v>55</v>
      </c>
      <c r="G214" s="103">
        <v>1.0629E-2</v>
      </c>
      <c r="H214" s="103">
        <v>0</v>
      </c>
      <c r="I214" s="103">
        <v>0</v>
      </c>
      <c r="J214" s="265"/>
      <c r="K214" s="103" t="s">
        <v>246</v>
      </c>
      <c r="L214" s="103">
        <v>9.2E-5</v>
      </c>
      <c r="M214" s="103">
        <v>0</v>
      </c>
      <c r="N214" s="103">
        <v>0</v>
      </c>
    </row>
    <row r="215" spans="1:14" x14ac:dyDescent="0.35">
      <c r="A215" s="102" t="s">
        <v>153</v>
      </c>
      <c r="B215" s="103">
        <v>0.53862195999999996</v>
      </c>
      <c r="C215" s="103">
        <v>0.27936008000000001</v>
      </c>
      <c r="D215" s="103">
        <v>0.18767610000000001</v>
      </c>
      <c r="E215" s="131"/>
      <c r="F215" s="102" t="s">
        <v>67</v>
      </c>
      <c r="G215" s="103">
        <v>0</v>
      </c>
      <c r="H215" s="103">
        <v>0</v>
      </c>
      <c r="I215" s="103">
        <v>0</v>
      </c>
      <c r="J215" s="265"/>
      <c r="K215" s="103" t="s">
        <v>262</v>
      </c>
      <c r="L215" s="103">
        <v>0</v>
      </c>
      <c r="M215" s="103">
        <v>4.9731657999999994</v>
      </c>
      <c r="N215" s="103">
        <v>0</v>
      </c>
    </row>
    <row r="216" spans="1:14" x14ac:dyDescent="0.35">
      <c r="A216" s="102" t="s">
        <v>53</v>
      </c>
      <c r="B216" s="103">
        <v>0.17706959</v>
      </c>
      <c r="C216" s="103">
        <v>0.24476017</v>
      </c>
      <c r="D216" s="103">
        <v>0.18150806999999999</v>
      </c>
      <c r="E216" s="131"/>
      <c r="F216" s="102" t="s">
        <v>73</v>
      </c>
      <c r="G216" s="103">
        <v>0</v>
      </c>
      <c r="H216" s="103">
        <v>0</v>
      </c>
      <c r="I216" s="103">
        <v>0</v>
      </c>
      <c r="J216" s="265"/>
      <c r="K216" s="102" t="s">
        <v>261</v>
      </c>
      <c r="L216" s="103">
        <v>5.5400000000000002E-4</v>
      </c>
      <c r="M216" s="103">
        <v>2.8726199999999998E-3</v>
      </c>
      <c r="N216" s="103">
        <v>0</v>
      </c>
    </row>
    <row r="217" spans="1:14" x14ac:dyDescent="0.35">
      <c r="A217" s="102" t="s">
        <v>8</v>
      </c>
      <c r="B217" s="103">
        <v>2.7012</v>
      </c>
      <c r="C217" s="103">
        <v>0.1274679</v>
      </c>
      <c r="D217" s="103">
        <v>0.156</v>
      </c>
      <c r="E217" s="131"/>
      <c r="F217" s="102" t="s">
        <v>74</v>
      </c>
      <c r="G217" s="103">
        <v>2.5040887299999999</v>
      </c>
      <c r="H217" s="103">
        <v>7.3614990000000005E-2</v>
      </c>
      <c r="I217" s="103">
        <v>0</v>
      </c>
      <c r="J217" s="265"/>
      <c r="K217" s="135" t="s">
        <v>264</v>
      </c>
      <c r="L217" s="187">
        <f>SUM(L5:L216)</f>
        <v>372.2142244100001</v>
      </c>
      <c r="M217" s="187">
        <f>SUM(M5:M216)</f>
        <v>409.81989911999983</v>
      </c>
      <c r="N217" s="187">
        <f>SUM(N5:N216)</f>
        <v>251.63499268999999</v>
      </c>
    </row>
    <row r="218" spans="1:14" x14ac:dyDescent="0.35">
      <c r="A218" s="102" t="s">
        <v>42</v>
      </c>
      <c r="B218" s="103">
        <v>0.28549208000000004</v>
      </c>
      <c r="C218" s="103">
        <v>0.18846278</v>
      </c>
      <c r="D218" s="103">
        <v>0.15355957999999997</v>
      </c>
      <c r="E218" s="131"/>
      <c r="F218" s="102" t="s">
        <v>78</v>
      </c>
      <c r="G218" s="103">
        <v>0</v>
      </c>
      <c r="H218" s="103">
        <v>1.0416209999999999E-2</v>
      </c>
      <c r="I218" s="103">
        <v>0</v>
      </c>
      <c r="J218" s="188"/>
      <c r="K218" s="131"/>
      <c r="L218" s="186"/>
      <c r="M218" s="186"/>
      <c r="N218" s="186"/>
    </row>
    <row r="219" spans="1:14" x14ac:dyDescent="0.35">
      <c r="A219" s="102" t="s">
        <v>124</v>
      </c>
      <c r="B219" s="103">
        <v>0.12214636</v>
      </c>
      <c r="C219" s="103">
        <v>0.11959345</v>
      </c>
      <c r="D219" s="103">
        <v>0.14978274999999999</v>
      </c>
      <c r="E219" s="131"/>
      <c r="F219" s="102" t="s">
        <v>89</v>
      </c>
      <c r="G219" s="103">
        <v>5.8449790000000001E-2</v>
      </c>
      <c r="H219" s="103">
        <v>0</v>
      </c>
      <c r="I219" s="103">
        <v>0</v>
      </c>
      <c r="J219" s="188"/>
      <c r="K219" s="131"/>
      <c r="L219" s="186"/>
      <c r="M219" s="186"/>
      <c r="N219" s="186"/>
    </row>
    <row r="220" spans="1:14" x14ac:dyDescent="0.35">
      <c r="A220" s="102" t="s">
        <v>177</v>
      </c>
      <c r="B220" s="103">
        <v>0.11967763000000001</v>
      </c>
      <c r="C220" s="103">
        <v>5.4029180000000003E-2</v>
      </c>
      <c r="D220" s="103">
        <v>0.13840357</v>
      </c>
      <c r="E220" s="131"/>
      <c r="F220" s="102" t="s">
        <v>91</v>
      </c>
      <c r="G220" s="103">
        <v>0</v>
      </c>
      <c r="H220" s="103">
        <v>0</v>
      </c>
      <c r="I220" s="103">
        <v>0</v>
      </c>
      <c r="J220" s="188"/>
      <c r="K220" s="131"/>
      <c r="L220" s="186"/>
      <c r="M220" s="186"/>
      <c r="N220" s="186"/>
    </row>
    <row r="221" spans="1:14" x14ac:dyDescent="0.35">
      <c r="A221" s="102" t="s">
        <v>10</v>
      </c>
      <c r="B221" s="103">
        <v>0.10192136</v>
      </c>
      <c r="C221" s="103">
        <v>0.13781097</v>
      </c>
      <c r="D221" s="103">
        <v>0.13227539000000002</v>
      </c>
      <c r="E221" s="131"/>
      <c r="F221" s="102" t="s">
        <v>93</v>
      </c>
      <c r="G221" s="103">
        <v>2.7086300000000001E-3</v>
      </c>
      <c r="H221" s="103">
        <v>0</v>
      </c>
      <c r="I221" s="103">
        <v>0</v>
      </c>
      <c r="J221" s="188"/>
      <c r="K221" s="131"/>
      <c r="L221" s="186"/>
      <c r="M221" s="186"/>
      <c r="N221" s="186"/>
    </row>
    <row r="222" spans="1:14" x14ac:dyDescent="0.35">
      <c r="A222" s="102" t="s">
        <v>90</v>
      </c>
      <c r="B222" s="103">
        <v>0.23628605</v>
      </c>
      <c r="C222" s="103">
        <v>0.88164693000000005</v>
      </c>
      <c r="D222" s="103">
        <v>0.10327383999999999</v>
      </c>
      <c r="E222" s="131"/>
      <c r="F222" s="102" t="s">
        <v>95</v>
      </c>
      <c r="G222" s="103">
        <v>0</v>
      </c>
      <c r="H222" s="103">
        <v>0.67711200000000005</v>
      </c>
      <c r="I222" s="103">
        <v>0</v>
      </c>
      <c r="J222" s="188"/>
      <c r="K222" s="131"/>
      <c r="L222" s="186"/>
      <c r="M222" s="186"/>
      <c r="N222" s="186"/>
    </row>
    <row r="223" spans="1:14" x14ac:dyDescent="0.35">
      <c r="A223" s="102" t="s">
        <v>56</v>
      </c>
      <c r="B223" s="103">
        <v>4.3227849999999998E-2</v>
      </c>
      <c r="C223" s="103">
        <v>0.51996609000000005</v>
      </c>
      <c r="D223" s="103">
        <v>9.7715629999999998E-2</v>
      </c>
      <c r="E223" s="131"/>
      <c r="F223" s="102" t="s">
        <v>100</v>
      </c>
      <c r="G223" s="103">
        <v>0</v>
      </c>
      <c r="H223" s="103">
        <v>2.8600000000000001E-5</v>
      </c>
      <c r="I223" s="103">
        <v>0</v>
      </c>
      <c r="J223" s="188"/>
      <c r="K223" s="131"/>
      <c r="L223" s="186"/>
      <c r="M223" s="186"/>
      <c r="N223" s="186"/>
    </row>
    <row r="224" spans="1:14" x14ac:dyDescent="0.35">
      <c r="A224" s="102" t="s">
        <v>55</v>
      </c>
      <c r="B224" s="103">
        <v>0.98747381999999995</v>
      </c>
      <c r="C224" s="103">
        <v>3.6839799999999999E-3</v>
      </c>
      <c r="D224" s="103">
        <v>8.5235600000000009E-2</v>
      </c>
      <c r="E224" s="131"/>
      <c r="F224" s="102" t="s">
        <v>121</v>
      </c>
      <c r="G224" s="103">
        <v>1.8589999999999999E-2</v>
      </c>
      <c r="H224" s="103">
        <v>0</v>
      </c>
      <c r="I224" s="103">
        <v>0</v>
      </c>
      <c r="J224" s="188"/>
      <c r="K224" s="131"/>
      <c r="L224" s="186"/>
      <c r="M224" s="186"/>
      <c r="N224" s="186"/>
    </row>
    <row r="225" spans="1:14" x14ac:dyDescent="0.35">
      <c r="A225" s="102" t="s">
        <v>180</v>
      </c>
      <c r="B225" s="103">
        <v>0.55099578000000005</v>
      </c>
      <c r="C225" s="103">
        <v>2.5257560000000002E-2</v>
      </c>
      <c r="D225" s="103">
        <v>7.1412229999999993E-2</v>
      </c>
      <c r="E225" s="131"/>
      <c r="F225" s="102" t="s">
        <v>127</v>
      </c>
      <c r="G225" s="103">
        <v>1.9732399999999998E-3</v>
      </c>
      <c r="H225" s="103">
        <v>0</v>
      </c>
      <c r="I225" s="103">
        <v>0</v>
      </c>
      <c r="J225" s="131"/>
      <c r="K225" s="131"/>
      <c r="L225" s="131"/>
      <c r="M225" s="131"/>
      <c r="N225" s="131"/>
    </row>
    <row r="226" spans="1:14" x14ac:dyDescent="0.35">
      <c r="A226" s="102" t="s">
        <v>65</v>
      </c>
      <c r="B226" s="103">
        <v>3.8190000000000002E-2</v>
      </c>
      <c r="C226" s="103">
        <v>0</v>
      </c>
      <c r="D226" s="103">
        <v>7.0000000000000007E-2</v>
      </c>
      <c r="E226" s="131"/>
      <c r="F226" s="102" t="s">
        <v>159</v>
      </c>
      <c r="G226" s="103">
        <v>2.0546004199999999</v>
      </c>
      <c r="H226" s="103">
        <v>0.75735328000000002</v>
      </c>
      <c r="I226" s="103">
        <v>0</v>
      </c>
      <c r="J226" s="131"/>
      <c r="K226" s="131"/>
      <c r="L226" s="131"/>
      <c r="M226" s="131"/>
      <c r="N226" s="131"/>
    </row>
    <row r="227" spans="1:14" x14ac:dyDescent="0.35">
      <c r="A227" s="102" t="s">
        <v>74</v>
      </c>
      <c r="B227" s="103">
        <v>1.2364040199999999</v>
      </c>
      <c r="C227" s="103">
        <v>1.9899224099999999</v>
      </c>
      <c r="D227" s="103">
        <v>5.3163169999999996E-2</v>
      </c>
      <c r="E227" s="131"/>
      <c r="F227" s="102" t="s">
        <v>161</v>
      </c>
      <c r="G227" s="103">
        <v>0</v>
      </c>
      <c r="H227" s="103">
        <v>0</v>
      </c>
      <c r="I227" s="103">
        <v>0</v>
      </c>
      <c r="J227" s="131"/>
      <c r="K227" s="131"/>
      <c r="L227" s="131"/>
      <c r="M227" s="131"/>
      <c r="N227" s="131"/>
    </row>
    <row r="228" spans="1:14" x14ac:dyDescent="0.35">
      <c r="A228" s="102" t="s">
        <v>72</v>
      </c>
      <c r="B228" s="103">
        <v>0</v>
      </c>
      <c r="C228" s="103">
        <v>6.3147400000000001E-3</v>
      </c>
      <c r="D228" s="103">
        <v>4.969233E-2</v>
      </c>
      <c r="E228" s="131"/>
      <c r="F228" s="102" t="s">
        <v>165</v>
      </c>
      <c r="G228" s="103">
        <v>3.1140479999999998E-2</v>
      </c>
      <c r="H228" s="103">
        <v>0.70889999000000004</v>
      </c>
      <c r="I228" s="103">
        <v>0</v>
      </c>
      <c r="J228" s="131"/>
      <c r="K228" s="131"/>
      <c r="L228" s="131"/>
      <c r="M228" s="131"/>
      <c r="N228" s="131"/>
    </row>
    <row r="229" spans="1:14" x14ac:dyDescent="0.35">
      <c r="A229" s="102" t="s">
        <v>84</v>
      </c>
      <c r="B229" s="103">
        <v>1.1850236699999999</v>
      </c>
      <c r="C229" s="103">
        <v>3.9316629999999998E-2</v>
      </c>
      <c r="D229" s="103">
        <v>4.6251399999999998E-2</v>
      </c>
      <c r="E229" s="131"/>
      <c r="F229" s="135" t="s">
        <v>264</v>
      </c>
      <c r="G229" s="187">
        <f>SUM(G5:G228)</f>
        <v>5348.5521195700021</v>
      </c>
      <c r="H229" s="187">
        <f>SUM(H5:H228)</f>
        <v>5519.6602068799966</v>
      </c>
      <c r="I229" s="187">
        <f>SUM(I5:I228)</f>
        <v>3421.9993280899994</v>
      </c>
      <c r="J229" s="131"/>
      <c r="K229" s="131"/>
      <c r="L229" s="131"/>
      <c r="M229" s="131"/>
      <c r="N229" s="131"/>
    </row>
    <row r="230" spans="1:14" x14ac:dyDescent="0.35">
      <c r="A230" s="102" t="s">
        <v>165</v>
      </c>
      <c r="B230" s="103">
        <v>1.461E-2</v>
      </c>
      <c r="C230" s="103">
        <v>3.3543989999999996E-2</v>
      </c>
      <c r="D230" s="103">
        <v>3.8990910000000004E-2</v>
      </c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</row>
    <row r="231" spans="1:14" x14ac:dyDescent="0.35">
      <c r="A231" s="102" t="s">
        <v>62</v>
      </c>
      <c r="B231" s="103">
        <v>2.035673E-2</v>
      </c>
      <c r="C231" s="103">
        <v>3.5415179999999997E-2</v>
      </c>
      <c r="D231" s="103">
        <v>2.6098409999999999E-2</v>
      </c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</row>
    <row r="232" spans="1:14" x14ac:dyDescent="0.35">
      <c r="A232" s="102" t="s">
        <v>44</v>
      </c>
      <c r="B232" s="103">
        <v>1.335688E-2</v>
      </c>
      <c r="C232" s="103">
        <v>0.15820645999999999</v>
      </c>
      <c r="D232" s="103">
        <v>2.104282E-2</v>
      </c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</row>
    <row r="233" spans="1:14" x14ac:dyDescent="0.35">
      <c r="A233" s="102" t="s">
        <v>246</v>
      </c>
      <c r="B233" s="103">
        <v>0</v>
      </c>
      <c r="C233" s="103">
        <v>1.3665000000000001E-4</v>
      </c>
      <c r="D233" s="103">
        <v>1.9458380000000001E-2</v>
      </c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</row>
    <row r="234" spans="1:14" x14ac:dyDescent="0.35">
      <c r="A234" s="102" t="s">
        <v>178</v>
      </c>
      <c r="B234" s="103">
        <v>0.1021</v>
      </c>
      <c r="C234" s="103">
        <v>0</v>
      </c>
      <c r="D234" s="103">
        <v>1.3002E-2</v>
      </c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</row>
    <row r="235" spans="1:14" x14ac:dyDescent="0.35">
      <c r="A235" s="102" t="s">
        <v>131</v>
      </c>
      <c r="B235" s="103">
        <v>0.155445</v>
      </c>
      <c r="C235" s="103">
        <v>4.2973989999999997E-2</v>
      </c>
      <c r="D235" s="103">
        <v>8.2728400000000001E-3</v>
      </c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</row>
    <row r="236" spans="1:14" x14ac:dyDescent="0.35">
      <c r="A236" s="102" t="s">
        <v>69</v>
      </c>
      <c r="B236" s="103">
        <v>1.0839999999999999E-3</v>
      </c>
      <c r="C236" s="103">
        <v>0</v>
      </c>
      <c r="D236" s="103">
        <v>8.14228E-3</v>
      </c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</row>
    <row r="237" spans="1:14" x14ac:dyDescent="0.35">
      <c r="A237" s="102" t="s">
        <v>58</v>
      </c>
      <c r="B237" s="103">
        <v>9.2635499999999989E-3</v>
      </c>
      <c r="C237" s="103">
        <v>1.012148E-2</v>
      </c>
      <c r="D237" s="103">
        <v>6.1855399999999998E-3</v>
      </c>
      <c r="E237" s="131"/>
      <c r="F237" s="131"/>
      <c r="G237" s="131"/>
      <c r="H237" s="131"/>
      <c r="I237" s="131"/>
      <c r="J237" s="131"/>
      <c r="K237" s="131"/>
      <c r="L237" s="131"/>
      <c r="M237" s="131"/>
      <c r="N237" s="132"/>
    </row>
    <row r="238" spans="1:14" x14ac:dyDescent="0.35">
      <c r="A238" s="102" t="s">
        <v>63</v>
      </c>
      <c r="B238" s="103">
        <v>0.23308469000000001</v>
      </c>
      <c r="C238" s="103">
        <v>3.9633699999999999E-3</v>
      </c>
      <c r="D238" s="103">
        <v>4.7740100000000004E-3</v>
      </c>
      <c r="E238" s="131"/>
      <c r="F238" s="131"/>
      <c r="G238" s="131"/>
      <c r="H238" s="131"/>
      <c r="I238" s="131"/>
      <c r="J238" s="131"/>
      <c r="K238" s="131"/>
      <c r="L238" s="131"/>
      <c r="M238" s="131"/>
      <c r="N238" s="132"/>
    </row>
    <row r="239" spans="1:14" x14ac:dyDescent="0.35">
      <c r="A239" s="102" t="s">
        <v>168</v>
      </c>
      <c r="B239" s="103">
        <v>0</v>
      </c>
      <c r="C239" s="103">
        <v>0</v>
      </c>
      <c r="D239" s="103">
        <v>3.32E-3</v>
      </c>
      <c r="E239" s="131"/>
      <c r="F239" s="131"/>
      <c r="G239" s="131"/>
      <c r="H239" s="131"/>
      <c r="I239" s="131"/>
      <c r="J239" s="131"/>
      <c r="K239" s="131"/>
      <c r="L239" s="131"/>
      <c r="M239" s="131"/>
      <c r="N239" s="132"/>
    </row>
    <row r="240" spans="1:14" x14ac:dyDescent="0.35">
      <c r="A240" s="102" t="s">
        <v>161</v>
      </c>
      <c r="B240" s="103">
        <v>7.9217000000000003E-3</v>
      </c>
      <c r="C240" s="103">
        <v>0</v>
      </c>
      <c r="D240" s="103">
        <v>2.6245399999999999E-3</v>
      </c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</row>
    <row r="241" spans="1:14" x14ac:dyDescent="0.35">
      <c r="A241" s="102" t="s">
        <v>261</v>
      </c>
      <c r="B241" s="103">
        <v>1.0499999999999999E-3</v>
      </c>
      <c r="C241" s="103">
        <v>0</v>
      </c>
      <c r="D241" s="103">
        <v>1.2538299999999998E-3</v>
      </c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</row>
    <row r="242" spans="1:14" x14ac:dyDescent="0.35">
      <c r="A242" s="102" t="s">
        <v>66</v>
      </c>
      <c r="B242" s="103">
        <v>0</v>
      </c>
      <c r="C242" s="103">
        <v>4.9556999999999997E-4</v>
      </c>
      <c r="D242" s="103">
        <v>8.1923E-4</v>
      </c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</row>
    <row r="243" spans="1:14" x14ac:dyDescent="0.35">
      <c r="A243" s="102" t="s">
        <v>46</v>
      </c>
      <c r="B243" s="103">
        <v>7.7448999999999997E-4</v>
      </c>
      <c r="C243" s="103">
        <v>0</v>
      </c>
      <c r="D243" s="103">
        <v>5.9460000000000003E-4</v>
      </c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1:14" x14ac:dyDescent="0.35">
      <c r="A244" s="102" t="s">
        <v>15</v>
      </c>
      <c r="B244" s="103">
        <v>0</v>
      </c>
      <c r="C244" s="103">
        <v>0</v>
      </c>
      <c r="D244" s="103">
        <v>0</v>
      </c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</row>
    <row r="245" spans="1:14" x14ac:dyDescent="0.35">
      <c r="A245" s="102" t="s">
        <v>38</v>
      </c>
      <c r="B245" s="103">
        <v>6.691335000000001E-2</v>
      </c>
      <c r="C245" s="103">
        <v>0</v>
      </c>
      <c r="D245" s="103">
        <v>0</v>
      </c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</row>
    <row r="246" spans="1:14" x14ac:dyDescent="0.35">
      <c r="A246" s="102" t="s">
        <v>40</v>
      </c>
      <c r="B246" s="103">
        <v>6.9058500000000007E-3</v>
      </c>
      <c r="C246" s="103">
        <v>0</v>
      </c>
      <c r="D246" s="103">
        <v>0</v>
      </c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</row>
    <row r="247" spans="1:14" x14ac:dyDescent="0.35">
      <c r="A247" s="102" t="s">
        <v>51</v>
      </c>
      <c r="B247" s="103">
        <v>0</v>
      </c>
      <c r="C247" s="103">
        <v>1.9934100000000001E-3</v>
      </c>
      <c r="D247" s="103">
        <v>0</v>
      </c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</row>
    <row r="248" spans="1:14" x14ac:dyDescent="0.35">
      <c r="A248" s="102" t="s">
        <v>54</v>
      </c>
      <c r="B248" s="103">
        <v>6.1999999999999998E-3</v>
      </c>
      <c r="C248" s="103">
        <v>0</v>
      </c>
      <c r="D248" s="103">
        <v>0</v>
      </c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</row>
    <row r="249" spans="1:14" x14ac:dyDescent="0.35">
      <c r="A249" s="102" t="s">
        <v>67</v>
      </c>
      <c r="B249" s="103">
        <v>1.4808338400000001</v>
      </c>
      <c r="C249" s="103">
        <v>0</v>
      </c>
      <c r="D249" s="103">
        <v>0</v>
      </c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</row>
    <row r="250" spans="1:14" x14ac:dyDescent="0.35">
      <c r="A250" s="102" t="s">
        <v>71</v>
      </c>
      <c r="B250" s="103">
        <v>144.72397255999999</v>
      </c>
      <c r="C250" s="103">
        <v>0</v>
      </c>
      <c r="D250" s="103">
        <v>0</v>
      </c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</row>
    <row r="251" spans="1:14" x14ac:dyDescent="0.35">
      <c r="A251" s="102" t="s">
        <v>85</v>
      </c>
      <c r="B251" s="103">
        <v>0.30708150000000001</v>
      </c>
      <c r="C251" s="103">
        <v>0</v>
      </c>
      <c r="D251" s="103">
        <v>0</v>
      </c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</row>
    <row r="252" spans="1:14" x14ac:dyDescent="0.35">
      <c r="A252" s="102" t="s">
        <v>100</v>
      </c>
      <c r="B252" s="103">
        <v>0</v>
      </c>
      <c r="C252" s="103">
        <v>0</v>
      </c>
      <c r="D252" s="103">
        <v>0</v>
      </c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</row>
    <row r="253" spans="1:14" x14ac:dyDescent="0.35">
      <c r="A253" s="102" t="s">
        <v>115</v>
      </c>
      <c r="B253" s="103">
        <v>2.9384599999999999E-3</v>
      </c>
      <c r="C253" s="103">
        <v>0</v>
      </c>
      <c r="D253" s="103">
        <v>0</v>
      </c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</row>
    <row r="254" spans="1:14" x14ac:dyDescent="0.35">
      <c r="A254" s="102" t="s">
        <v>167</v>
      </c>
      <c r="B254" s="103">
        <v>0</v>
      </c>
      <c r="C254" s="103">
        <v>7.8284000000000003E-4</v>
      </c>
      <c r="D254" s="103">
        <v>0</v>
      </c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</row>
    <row r="255" spans="1:14" x14ac:dyDescent="0.35">
      <c r="A255" s="102" t="s">
        <v>260</v>
      </c>
      <c r="B255" s="103">
        <v>1.0852000000000001E-2</v>
      </c>
      <c r="C255" s="103">
        <v>0</v>
      </c>
      <c r="D255" s="103">
        <v>0</v>
      </c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</row>
    <row r="256" spans="1:14" x14ac:dyDescent="0.35">
      <c r="A256" s="135" t="s">
        <v>264</v>
      </c>
      <c r="B256" s="187">
        <f>SUM(B5:B255)</f>
        <v>4973.5300610500026</v>
      </c>
      <c r="C256" s="187">
        <f t="shared" ref="C256:D256" si="0">SUM(C5:C255)</f>
        <v>4843.5980622400011</v>
      </c>
      <c r="D256" s="187">
        <f t="shared" si="0"/>
        <v>4827.6265020759965</v>
      </c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8"/>
  <sheetViews>
    <sheetView zoomScaleNormal="100" workbookViewId="0">
      <selection activeCell="F12" sqref="F12"/>
    </sheetView>
  </sheetViews>
  <sheetFormatPr defaultColWidth="9.1796875" defaultRowHeight="15.5" x14ac:dyDescent="0.35"/>
  <cols>
    <col min="1" max="1" width="24.1796875" style="1" bestFit="1" customWidth="1"/>
    <col min="2" max="2" width="11" style="1" bestFit="1" customWidth="1"/>
    <col min="3" max="3" width="17.453125" style="1" customWidth="1"/>
    <col min="4" max="4" width="15.453125" style="1" customWidth="1"/>
    <col min="5" max="16384" width="9.1796875" style="1"/>
  </cols>
  <sheetData>
    <row r="1" spans="1:7" x14ac:dyDescent="0.35">
      <c r="A1" s="9" t="s">
        <v>556</v>
      </c>
      <c r="B1" s="28"/>
      <c r="C1" s="9"/>
      <c r="D1" s="9"/>
      <c r="F1" s="296" t="s">
        <v>317</v>
      </c>
      <c r="G1" s="296"/>
    </row>
    <row r="2" spans="1:7" x14ac:dyDescent="0.35">
      <c r="A2" s="189" t="s">
        <v>330</v>
      </c>
      <c r="B2" s="26">
        <v>44593</v>
      </c>
      <c r="C2" s="26">
        <v>44927</v>
      </c>
      <c r="D2" s="26">
        <v>44958</v>
      </c>
    </row>
    <row r="3" spans="1:7" x14ac:dyDescent="0.35">
      <c r="A3" s="102" t="s">
        <v>713</v>
      </c>
      <c r="B3" s="103">
        <v>256661.00455000001</v>
      </c>
      <c r="C3" s="103">
        <v>93324.689930000008</v>
      </c>
      <c r="D3" s="103">
        <v>144895.34229</v>
      </c>
      <c r="E3" s="27"/>
      <c r="F3" s="27"/>
    </row>
    <row r="4" spans="1:7" x14ac:dyDescent="0.35">
      <c r="A4" s="102" t="s">
        <v>353</v>
      </c>
      <c r="B4" s="103">
        <v>120869.35829</v>
      </c>
      <c r="C4" s="103">
        <v>130075.74533000001</v>
      </c>
      <c r="D4" s="103">
        <v>138874.45306</v>
      </c>
      <c r="E4" s="27"/>
      <c r="F4" s="27"/>
    </row>
    <row r="5" spans="1:7" x14ac:dyDescent="0.35">
      <c r="A5" s="102" t="s">
        <v>715</v>
      </c>
      <c r="B5" s="103">
        <v>152.59805</v>
      </c>
      <c r="C5" s="103">
        <v>225.482731</v>
      </c>
      <c r="D5" s="103">
        <v>246.82406</v>
      </c>
      <c r="E5" s="27"/>
      <c r="F5" s="27"/>
    </row>
    <row r="6" spans="1:7" x14ac:dyDescent="0.35">
      <c r="A6" s="102" t="s">
        <v>721</v>
      </c>
      <c r="B6" s="103">
        <v>99.021000000000001</v>
      </c>
      <c r="C6" s="103">
        <v>34</v>
      </c>
      <c r="D6" s="103">
        <v>26</v>
      </c>
      <c r="E6" s="27"/>
      <c r="F6" s="27"/>
    </row>
    <row r="7" spans="1:7" x14ac:dyDescent="0.35">
      <c r="A7" s="102" t="s">
        <v>717</v>
      </c>
      <c r="B7" s="103">
        <v>0</v>
      </c>
      <c r="C7" s="103">
        <v>0</v>
      </c>
      <c r="D7" s="103">
        <v>0</v>
      </c>
      <c r="E7" s="27"/>
      <c r="F7" s="27"/>
    </row>
    <row r="8" spans="1:7" x14ac:dyDescent="0.35">
      <c r="A8" s="7" t="s">
        <v>293</v>
      </c>
      <c r="B8" s="134">
        <f>SUM(B3:B7)</f>
        <v>377781.98189</v>
      </c>
      <c r="C8" s="134">
        <f>SUM(C3:C7)</f>
        <v>223659.91799099999</v>
      </c>
      <c r="D8" s="134">
        <f>SUM(D3:D7)</f>
        <v>284042.61941000004</v>
      </c>
      <c r="E8" s="27"/>
      <c r="F8" s="27"/>
    </row>
    <row r="9" spans="1:7" x14ac:dyDescent="0.35">
      <c r="C9" s="27"/>
      <c r="D9" s="27"/>
    </row>
    <row r="10" spans="1:7" x14ac:dyDescent="0.35">
      <c r="B10" s="27"/>
      <c r="C10" s="27"/>
    </row>
    <row r="11" spans="1:7" x14ac:dyDescent="0.35">
      <c r="B11" s="27"/>
      <c r="C11" s="27"/>
      <c r="D11" s="27"/>
      <c r="E11" s="27"/>
    </row>
    <row r="12" spans="1:7" x14ac:dyDescent="0.35">
      <c r="B12" s="27"/>
      <c r="C12" s="27"/>
      <c r="D12" s="27"/>
      <c r="E12" s="27"/>
    </row>
    <row r="13" spans="1:7" x14ac:dyDescent="0.35">
      <c r="D13" s="27"/>
      <c r="E13" s="27"/>
    </row>
    <row r="14" spans="1:7" x14ac:dyDescent="0.35">
      <c r="D14" s="27"/>
      <c r="E14" s="27"/>
    </row>
    <row r="15" spans="1:7" x14ac:dyDescent="0.35">
      <c r="D15" s="27"/>
      <c r="E15" s="27"/>
    </row>
    <row r="16" spans="1:7" x14ac:dyDescent="0.35">
      <c r="D16" s="27"/>
      <c r="E16" s="27"/>
    </row>
    <row r="17" spans="4:5" x14ac:dyDescent="0.35">
      <c r="D17" s="27"/>
      <c r="E17" s="27"/>
    </row>
    <row r="18" spans="4:5" x14ac:dyDescent="0.35">
      <c r="D18" s="27"/>
      <c r="E18" s="27"/>
    </row>
  </sheetData>
  <sortState xmlns:xlrd2="http://schemas.microsoft.com/office/spreadsheetml/2017/richdata2" ref="A3:D7">
    <sortCondition descending="1" ref="D3:D7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0"/>
  <sheetViews>
    <sheetView topLeftCell="A2" zoomScaleNormal="100" workbookViewId="0">
      <selection activeCell="F12" sqref="F12"/>
    </sheetView>
  </sheetViews>
  <sheetFormatPr defaultColWidth="9.1796875" defaultRowHeight="15.5" x14ac:dyDescent="0.3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16384" width="9.1796875" style="1"/>
  </cols>
  <sheetData>
    <row r="1" spans="1:7" x14ac:dyDescent="0.35">
      <c r="A1" s="305" t="s">
        <v>557</v>
      </c>
      <c r="B1" s="305"/>
      <c r="C1" s="305"/>
      <c r="D1" s="305"/>
      <c r="F1" s="296" t="s">
        <v>317</v>
      </c>
      <c r="G1" s="296"/>
    </row>
    <row r="2" spans="1:7" x14ac:dyDescent="0.35">
      <c r="A2" s="2" t="s">
        <v>330</v>
      </c>
      <c r="B2" s="26">
        <v>44593</v>
      </c>
      <c r="C2" s="26">
        <v>44927</v>
      </c>
      <c r="D2" s="26">
        <v>44958</v>
      </c>
    </row>
    <row r="3" spans="1:7" x14ac:dyDescent="0.35">
      <c r="A3" s="102" t="s">
        <v>713</v>
      </c>
      <c r="B3" s="103">
        <v>84868.498779999994</v>
      </c>
      <c r="C3" s="103">
        <v>271499.44282</v>
      </c>
      <c r="D3" s="103">
        <v>152401.68546399998</v>
      </c>
      <c r="E3" s="27"/>
      <c r="F3" s="27"/>
    </row>
    <row r="4" spans="1:7" x14ac:dyDescent="0.35">
      <c r="A4" s="102" t="s">
        <v>714</v>
      </c>
      <c r="B4" s="103">
        <v>231785.353111</v>
      </c>
      <c r="C4" s="103">
        <v>170027.30351</v>
      </c>
      <c r="D4" s="103">
        <v>146442.79741999999</v>
      </c>
      <c r="E4" s="27"/>
      <c r="F4" s="27"/>
    </row>
    <row r="5" spans="1:7" x14ac:dyDescent="0.35">
      <c r="A5" s="102" t="s">
        <v>715</v>
      </c>
      <c r="B5" s="103">
        <v>133.72980999999999</v>
      </c>
      <c r="C5" s="103">
        <v>202.33954999999997</v>
      </c>
      <c r="D5" s="103">
        <v>122.80601</v>
      </c>
      <c r="E5" s="27"/>
      <c r="F5" s="27"/>
    </row>
    <row r="6" spans="1:7" x14ac:dyDescent="0.35">
      <c r="A6" s="102" t="s">
        <v>718</v>
      </c>
      <c r="B6" s="103">
        <v>18.149330000000003</v>
      </c>
      <c r="C6" s="103">
        <v>82.004130000000004</v>
      </c>
      <c r="D6" s="103">
        <v>14.283440000000001</v>
      </c>
      <c r="E6" s="27"/>
      <c r="F6" s="27"/>
    </row>
    <row r="7" spans="1:7" x14ac:dyDescent="0.35">
      <c r="A7" s="102" t="s">
        <v>716</v>
      </c>
      <c r="B7" s="103">
        <v>203.95482000000001</v>
      </c>
      <c r="C7" s="103">
        <v>2.3650000000000002</v>
      </c>
      <c r="D7" s="103">
        <v>2.0590000000000002</v>
      </c>
      <c r="E7" s="27"/>
      <c r="F7" s="27"/>
    </row>
    <row r="8" spans="1:7" x14ac:dyDescent="0.35">
      <c r="A8" s="102" t="s">
        <v>717</v>
      </c>
      <c r="B8" s="103">
        <v>0</v>
      </c>
      <c r="C8" s="103">
        <v>14.36</v>
      </c>
      <c r="D8" s="103">
        <v>0</v>
      </c>
      <c r="E8" s="27"/>
      <c r="F8" s="27"/>
    </row>
    <row r="9" spans="1:7" x14ac:dyDescent="0.35">
      <c r="A9" s="7" t="s">
        <v>293</v>
      </c>
      <c r="B9" s="134">
        <f>SUM(B3:B8)</f>
        <v>317009.68585099996</v>
      </c>
      <c r="C9" s="134">
        <f>SUM(C3:C8)</f>
        <v>441827.81500999996</v>
      </c>
      <c r="D9" s="134">
        <f>SUM(D3:D8)</f>
        <v>298983.63133399998</v>
      </c>
      <c r="E9" s="27"/>
      <c r="F9" s="27"/>
    </row>
    <row r="10" spans="1:7" x14ac:dyDescent="0.35">
      <c r="B10" s="27"/>
      <c r="C10" s="27"/>
      <c r="D10" s="27"/>
    </row>
    <row r="11" spans="1:7" x14ac:dyDescent="0.35">
      <c r="B11" s="27"/>
      <c r="C11" s="27"/>
      <c r="D11" s="27"/>
    </row>
    <row r="12" spans="1:7" x14ac:dyDescent="0.35">
      <c r="B12" s="27"/>
      <c r="C12" s="27"/>
      <c r="D12" s="27"/>
      <c r="E12" s="27"/>
    </row>
    <row r="13" spans="1:7" x14ac:dyDescent="0.35">
      <c r="D13" s="27"/>
      <c r="E13" s="27"/>
    </row>
    <row r="14" spans="1:7" x14ac:dyDescent="0.35">
      <c r="D14" s="27"/>
      <c r="E14" s="27"/>
    </row>
    <row r="15" spans="1:7" x14ac:dyDescent="0.35">
      <c r="D15" s="27"/>
      <c r="E15" s="27"/>
    </row>
    <row r="16" spans="1:7" x14ac:dyDescent="0.35">
      <c r="D16" s="27"/>
      <c r="E16" s="27"/>
    </row>
    <row r="17" spans="4:5" x14ac:dyDescent="0.35">
      <c r="D17" s="27"/>
      <c r="E17" s="27"/>
    </row>
    <row r="18" spans="4:5" x14ac:dyDescent="0.35">
      <c r="D18" s="27"/>
      <c r="E18" s="27"/>
    </row>
    <row r="19" spans="4:5" x14ac:dyDescent="0.35">
      <c r="D19" s="27"/>
      <c r="E19" s="27"/>
    </row>
    <row r="20" spans="4:5" x14ac:dyDescent="0.35">
      <c r="D20" s="27"/>
      <c r="E20" s="27"/>
    </row>
  </sheetData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29"/>
  <sheetViews>
    <sheetView zoomScaleNormal="100" workbookViewId="0">
      <selection activeCell="B19" sqref="B19"/>
    </sheetView>
  </sheetViews>
  <sheetFormatPr defaultRowHeight="15.5" x14ac:dyDescent="0.35"/>
  <cols>
    <col min="1" max="1" width="30.7265625" style="1" customWidth="1"/>
    <col min="2" max="2" width="13.90625" style="1" customWidth="1"/>
    <col min="3" max="3" width="12.36328125" style="1" customWidth="1"/>
    <col min="4" max="4" width="31.26953125" style="1" customWidth="1"/>
    <col min="5" max="5" width="9" style="1" bestFit="1" customWidth="1"/>
    <col min="6" max="6" width="8.7265625" style="1"/>
    <col min="7" max="7" width="9.7265625" style="1" bestFit="1" customWidth="1"/>
    <col min="8" max="16384" width="8.7265625" style="1"/>
  </cols>
  <sheetData>
    <row r="1" spans="1:7" x14ac:dyDescent="0.35">
      <c r="A1" s="9" t="s">
        <v>810</v>
      </c>
      <c r="G1" s="24" t="s">
        <v>317</v>
      </c>
    </row>
    <row r="2" spans="1:7" x14ac:dyDescent="0.35">
      <c r="A2" s="327" t="s">
        <v>348</v>
      </c>
      <c r="B2" s="327"/>
      <c r="D2" s="327" t="s">
        <v>268</v>
      </c>
      <c r="E2" s="327"/>
      <c r="F2" s="164"/>
    </row>
    <row r="3" spans="1:7" x14ac:dyDescent="0.35">
      <c r="A3" s="207" t="s">
        <v>725</v>
      </c>
      <c r="B3" s="208">
        <v>3032.76692615</v>
      </c>
      <c r="D3" s="207" t="s">
        <v>725</v>
      </c>
      <c r="E3" s="254">
        <v>3355.4699985454499</v>
      </c>
      <c r="F3" s="165"/>
      <c r="G3" s="255"/>
    </row>
    <row r="4" spans="1:7" x14ac:dyDescent="0.35">
      <c r="A4" s="207" t="s">
        <v>358</v>
      </c>
      <c r="B4" s="209">
        <v>1531.6679412999999</v>
      </c>
      <c r="D4" s="207" t="s">
        <v>727</v>
      </c>
      <c r="E4" s="256">
        <v>1799.3250193514543</v>
      </c>
      <c r="F4" s="165"/>
      <c r="G4" s="255"/>
    </row>
    <row r="5" spans="1:7" x14ac:dyDescent="0.35">
      <c r="A5" s="207" t="s">
        <v>360</v>
      </c>
      <c r="B5" s="209">
        <v>1295.1473942999999</v>
      </c>
      <c r="D5" s="207" t="s">
        <v>359</v>
      </c>
      <c r="E5" s="256">
        <v>1777.3069442754543</v>
      </c>
      <c r="F5" s="165"/>
      <c r="G5" s="255"/>
    </row>
    <row r="6" spans="1:7" x14ac:dyDescent="0.35">
      <c r="A6" s="207" t="s">
        <v>726</v>
      </c>
      <c r="B6" s="209">
        <v>821.51059832999999</v>
      </c>
      <c r="D6" s="207" t="s">
        <v>728</v>
      </c>
      <c r="E6" s="256">
        <v>896.51926795545432</v>
      </c>
      <c r="F6" s="165"/>
      <c r="G6" s="255"/>
    </row>
    <row r="7" spans="1:7" x14ac:dyDescent="0.35">
      <c r="A7" s="207" t="s">
        <v>359</v>
      </c>
      <c r="B7" s="209">
        <v>751.57958832000008</v>
      </c>
      <c r="D7" s="207" t="s">
        <v>575</v>
      </c>
      <c r="E7" s="256">
        <v>260.57820322545439</v>
      </c>
      <c r="F7" s="165"/>
      <c r="G7" s="255"/>
    </row>
    <row r="8" spans="1:7" x14ac:dyDescent="0.35">
      <c r="A8" s="207" t="s">
        <v>727</v>
      </c>
      <c r="B8" s="209">
        <v>323.57720138999997</v>
      </c>
      <c r="D8" s="207" t="s">
        <v>360</v>
      </c>
      <c r="E8" s="256">
        <v>149.81698512545438</v>
      </c>
      <c r="F8" s="165"/>
      <c r="G8" s="255"/>
    </row>
    <row r="9" spans="1:7" x14ac:dyDescent="0.35">
      <c r="A9" s="207" t="s">
        <v>728</v>
      </c>
      <c r="B9" s="209">
        <v>147.6651899</v>
      </c>
      <c r="D9" s="207" t="s">
        <v>358</v>
      </c>
      <c r="E9" s="256">
        <v>105.64368859545436</v>
      </c>
      <c r="F9" s="165"/>
      <c r="G9" s="255"/>
    </row>
    <row r="10" spans="1:7" x14ac:dyDescent="0.35">
      <c r="A10" s="207" t="s">
        <v>729</v>
      </c>
      <c r="B10" s="209">
        <v>142.66034794000001</v>
      </c>
      <c r="D10" s="207" t="s">
        <v>731</v>
      </c>
      <c r="E10" s="256">
        <v>65.355292295454362</v>
      </c>
      <c r="F10" s="165"/>
      <c r="G10" s="255"/>
    </row>
    <row r="11" spans="1:7" x14ac:dyDescent="0.35">
      <c r="A11" s="207" t="s">
        <v>730</v>
      </c>
      <c r="B11" s="209">
        <v>35.445244299999999</v>
      </c>
      <c r="D11" s="207" t="s">
        <v>726</v>
      </c>
      <c r="E11" s="256">
        <v>34.427612425454363</v>
      </c>
      <c r="F11" s="165"/>
      <c r="G11" s="255"/>
    </row>
    <row r="12" spans="1:7" x14ac:dyDescent="0.35">
      <c r="A12" s="207" t="s">
        <v>731</v>
      </c>
      <c r="B12" s="209">
        <v>7.944121</v>
      </c>
      <c r="D12" s="207" t="s">
        <v>729</v>
      </c>
      <c r="E12" s="256">
        <v>24.650684125454362</v>
      </c>
      <c r="F12" s="165"/>
      <c r="G12" s="255"/>
    </row>
    <row r="13" spans="1:7" x14ac:dyDescent="0.35">
      <c r="A13" s="102" t="s">
        <v>732</v>
      </c>
      <c r="B13" s="210">
        <v>1.3909500900013385</v>
      </c>
      <c r="D13" s="102" t="s">
        <v>733</v>
      </c>
      <c r="E13" s="257">
        <v>21.938675045454364</v>
      </c>
      <c r="F13" s="166"/>
      <c r="G13" s="255"/>
    </row>
    <row r="14" spans="1:7" x14ac:dyDescent="0.35">
      <c r="A14" s="102" t="s">
        <v>488</v>
      </c>
      <c r="B14" s="210">
        <v>0.43253085999999996</v>
      </c>
      <c r="D14" s="102" t="s">
        <v>730</v>
      </c>
      <c r="E14" s="161">
        <v>10.80194375</v>
      </c>
      <c r="F14" s="166"/>
    </row>
    <row r="15" spans="1:7" x14ac:dyDescent="0.35">
      <c r="A15" s="102" t="s">
        <v>733</v>
      </c>
      <c r="B15" s="210">
        <v>0.40638600000000002</v>
      </c>
      <c r="D15" s="102" t="s">
        <v>734</v>
      </c>
      <c r="E15" s="161">
        <v>1.8965356200000001</v>
      </c>
      <c r="F15" s="166"/>
    </row>
    <row r="16" spans="1:7" x14ac:dyDescent="0.35">
      <c r="A16" s="102" t="s">
        <v>734</v>
      </c>
      <c r="B16" s="210">
        <v>0.15314698999999998</v>
      </c>
      <c r="D16" s="102" t="s">
        <v>735</v>
      </c>
      <c r="E16" s="161">
        <v>0.438303</v>
      </c>
      <c r="F16" s="166"/>
    </row>
    <row r="17" spans="1:7" x14ac:dyDescent="0.35">
      <c r="A17" s="102" t="s">
        <v>490</v>
      </c>
      <c r="B17" s="210">
        <v>0.14816729000000001</v>
      </c>
      <c r="D17" s="102" t="s">
        <v>490</v>
      </c>
      <c r="E17" s="161">
        <v>0.240644</v>
      </c>
      <c r="F17" s="166"/>
    </row>
    <row r="18" spans="1:7" x14ac:dyDescent="0.35">
      <c r="A18" s="106" t="s">
        <v>264</v>
      </c>
      <c r="B18" s="211">
        <f>SUM(B3:B17)</f>
        <v>8092.4957341600011</v>
      </c>
      <c r="D18" s="102" t="s">
        <v>488</v>
      </c>
      <c r="E18" s="161">
        <v>0.21602799</v>
      </c>
      <c r="F18" s="166"/>
    </row>
    <row r="19" spans="1:7" x14ac:dyDescent="0.35">
      <c r="D19" s="102" t="s">
        <v>736</v>
      </c>
      <c r="E19" s="161">
        <v>0.10311631</v>
      </c>
      <c r="F19" s="166"/>
    </row>
    <row r="20" spans="1:7" x14ac:dyDescent="0.35">
      <c r="A20" s="258"/>
      <c r="D20" s="102" t="s">
        <v>737</v>
      </c>
      <c r="E20" s="161">
        <v>3.1079139999999998E-2</v>
      </c>
      <c r="F20" s="166"/>
    </row>
    <row r="21" spans="1:7" x14ac:dyDescent="0.35">
      <c r="B21" s="255"/>
      <c r="D21" s="102" t="s">
        <v>491</v>
      </c>
      <c r="E21" s="161">
        <v>3.0356000000000001E-2</v>
      </c>
      <c r="F21" s="166"/>
    </row>
    <row r="22" spans="1:7" x14ac:dyDescent="0.35">
      <c r="D22" s="102" t="s">
        <v>738</v>
      </c>
      <c r="E22" s="161">
        <v>1.9374490000000001E-2</v>
      </c>
    </row>
    <row r="23" spans="1:7" x14ac:dyDescent="0.35">
      <c r="B23" s="25"/>
      <c r="D23" s="102" t="s">
        <v>739</v>
      </c>
      <c r="E23" s="161">
        <v>1.7920599999999998E-2</v>
      </c>
    </row>
    <row r="24" spans="1:7" x14ac:dyDescent="0.35">
      <c r="D24" s="102" t="s">
        <v>489</v>
      </c>
      <c r="E24" s="161">
        <v>5.3E-3</v>
      </c>
    </row>
    <row r="25" spans="1:7" x14ac:dyDescent="0.35">
      <c r="D25" s="102" t="s">
        <v>732</v>
      </c>
      <c r="E25" s="161">
        <v>5.0000000000000001E-3</v>
      </c>
    </row>
    <row r="26" spans="1:7" x14ac:dyDescent="0.35">
      <c r="D26" s="106" t="s">
        <v>264</v>
      </c>
      <c r="E26" s="162">
        <f>SUM(E3:E25)</f>
        <v>8504.8379718659926</v>
      </c>
    </row>
    <row r="27" spans="1:7" x14ac:dyDescent="0.35">
      <c r="G27" s="49"/>
    </row>
    <row r="29" spans="1:7" x14ac:dyDescent="0.35">
      <c r="G29" s="259"/>
    </row>
  </sheetData>
  <mergeCells count="2">
    <mergeCell ref="A2:B2"/>
    <mergeCell ref="D2:E2"/>
  </mergeCells>
  <hyperlinks>
    <hyperlink ref="G1" location="'Table of Content'!A1" display="Table of Content" xr:uid="{32E1B29C-89D5-4B32-B628-A886A8796F23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G1" sqref="G1:H1"/>
    </sheetView>
  </sheetViews>
  <sheetFormatPr defaultColWidth="8.7265625" defaultRowHeight="15.5" x14ac:dyDescent="0.35"/>
  <cols>
    <col min="1" max="1" width="8.7265625" style="1"/>
    <col min="2" max="2" width="14.90625" style="1" customWidth="1"/>
    <col min="3" max="3" width="21.1796875" style="1" customWidth="1"/>
    <col min="4" max="4" width="29.08984375" style="1" customWidth="1"/>
    <col min="5" max="5" width="28.81640625" style="1" customWidth="1"/>
    <col min="6" max="16384" width="8.7265625" style="1"/>
  </cols>
  <sheetData>
    <row r="1" spans="1:8" x14ac:dyDescent="0.35">
      <c r="A1" s="292" t="s">
        <v>712</v>
      </c>
      <c r="B1" s="292"/>
      <c r="C1" s="292"/>
      <c r="G1" s="293" t="s">
        <v>317</v>
      </c>
      <c r="H1" s="293"/>
    </row>
    <row r="2" spans="1:8" x14ac:dyDescent="0.35">
      <c r="A2" s="78" t="s">
        <v>270</v>
      </c>
      <c r="B2" s="79" t="s">
        <v>348</v>
      </c>
      <c r="C2" s="79" t="s">
        <v>268</v>
      </c>
      <c r="D2" s="79" t="s">
        <v>547</v>
      </c>
      <c r="E2" s="77" t="s">
        <v>548</v>
      </c>
    </row>
    <row r="3" spans="1:8" x14ac:dyDescent="0.35">
      <c r="A3" s="130" t="s">
        <v>271</v>
      </c>
      <c r="B3" s="217">
        <v>6366.57</v>
      </c>
      <c r="C3" s="218">
        <v>10438.977000000001</v>
      </c>
      <c r="D3" s="167">
        <f>B3</f>
        <v>6366.57</v>
      </c>
      <c r="E3" s="161">
        <f>C3</f>
        <v>10438.977000000001</v>
      </c>
      <c r="F3" s="48"/>
    </row>
    <row r="4" spans="1:8" x14ac:dyDescent="0.35">
      <c r="A4" s="130" t="s">
        <v>272</v>
      </c>
      <c r="B4" s="219">
        <v>7963.4279999999999</v>
      </c>
      <c r="C4" s="220">
        <v>10702.471</v>
      </c>
      <c r="D4" s="167">
        <f>SUM(B3:B4)</f>
        <v>14329.998</v>
      </c>
      <c r="E4" s="161">
        <f>SUM(C3:C4)</f>
        <v>21141.448</v>
      </c>
      <c r="F4" s="48"/>
    </row>
    <row r="5" spans="1:8" x14ac:dyDescent="0.35">
      <c r="A5" s="130" t="s">
        <v>273</v>
      </c>
      <c r="B5" s="219">
        <v>8871.4959999999992</v>
      </c>
      <c r="C5" s="220">
        <v>9388.8220000000001</v>
      </c>
      <c r="D5" s="167">
        <f>SUM(B3:B5)</f>
        <v>23201.493999999999</v>
      </c>
      <c r="E5" s="161">
        <f>SUM(C3:C5)</f>
        <v>30530.27</v>
      </c>
      <c r="F5" s="48"/>
    </row>
    <row r="6" spans="1:8" x14ac:dyDescent="0.35">
      <c r="A6" s="130" t="s">
        <v>274</v>
      </c>
      <c r="B6" s="219">
        <v>6651.9059999999999</v>
      </c>
      <c r="C6" s="220">
        <v>10123.838</v>
      </c>
      <c r="D6" s="167">
        <f>SUM(B3:B6)</f>
        <v>29853.399999999998</v>
      </c>
      <c r="E6" s="161">
        <f>SUM(C3:C6)</f>
        <v>40654.108</v>
      </c>
      <c r="F6" s="48"/>
    </row>
    <row r="7" spans="1:8" x14ac:dyDescent="0.35">
      <c r="A7" s="130" t="s">
        <v>275</v>
      </c>
      <c r="B7" s="219">
        <v>6382.6180000000004</v>
      </c>
      <c r="C7" s="220">
        <v>11588.458000000001</v>
      </c>
      <c r="D7" s="167">
        <f>SUM(B3:B7)</f>
        <v>36236.017999999996</v>
      </c>
      <c r="E7" s="161">
        <f>SUM(C3:C7)</f>
        <v>52242.565999999999</v>
      </c>
      <c r="F7" s="48"/>
    </row>
    <row r="8" spans="1:8" x14ac:dyDescent="0.35">
      <c r="A8" s="130" t="s">
        <v>276</v>
      </c>
      <c r="B8" s="219">
        <v>8758.7860000000001</v>
      </c>
      <c r="C8" s="220">
        <v>8915.6149999999998</v>
      </c>
      <c r="D8" s="167">
        <f>SUM(B3:B8)</f>
        <v>44994.803999999996</v>
      </c>
      <c r="E8" s="161">
        <f>SUM(C3:C8)</f>
        <v>61158.180999999997</v>
      </c>
      <c r="F8" s="48"/>
      <c r="G8" s="27"/>
      <c r="H8" s="50"/>
    </row>
    <row r="9" spans="1:8" x14ac:dyDescent="0.35">
      <c r="A9" s="130" t="s">
        <v>277</v>
      </c>
      <c r="B9" s="219">
        <v>8285.9240000000009</v>
      </c>
      <c r="C9" s="220">
        <v>10597.550999999999</v>
      </c>
      <c r="D9" s="167">
        <f>SUM(B3:B9)</f>
        <v>53280.727999999996</v>
      </c>
      <c r="E9" s="161">
        <f>SUM(C3:C9)</f>
        <v>71755.731999999989</v>
      </c>
      <c r="F9" s="48"/>
      <c r="G9" s="27"/>
      <c r="H9" s="27"/>
    </row>
    <row r="10" spans="1:8" x14ac:dyDescent="0.35">
      <c r="A10" s="130" t="s">
        <v>278</v>
      </c>
      <c r="B10" s="219">
        <v>7836.0150000000003</v>
      </c>
      <c r="C10" s="220">
        <v>12017.895</v>
      </c>
      <c r="D10" s="167">
        <f>SUM(B3:B10)</f>
        <v>61116.742999999995</v>
      </c>
      <c r="E10" s="161">
        <f>SUM(C3:C10)</f>
        <v>83773.626999999993</v>
      </c>
      <c r="F10" s="48"/>
    </row>
    <row r="11" spans="1:8" x14ac:dyDescent="0.35">
      <c r="A11" s="130" t="s">
        <v>279</v>
      </c>
      <c r="B11" s="219">
        <v>8740.2019999999993</v>
      </c>
      <c r="C11" s="220">
        <v>11358.142</v>
      </c>
      <c r="D11" s="167">
        <f>SUM(B3:B11)</f>
        <v>69856.944999999992</v>
      </c>
      <c r="E11" s="161">
        <f>SUM(C3:C11)</f>
        <v>95131.769</v>
      </c>
      <c r="F11" s="48"/>
    </row>
    <row r="12" spans="1:8" x14ac:dyDescent="0.35">
      <c r="A12" s="130" t="s">
        <v>280</v>
      </c>
      <c r="B12" s="219">
        <v>8293.7690000000002</v>
      </c>
      <c r="C12" s="220">
        <v>10496.322</v>
      </c>
      <c r="D12" s="167">
        <f>SUM(B3:B12)</f>
        <v>78150.713999999993</v>
      </c>
      <c r="E12" s="161">
        <f>SUM(C3:C12)</f>
        <v>105628.091</v>
      </c>
      <c r="F12" s="48"/>
    </row>
    <row r="13" spans="1:8" x14ac:dyDescent="0.35">
      <c r="A13" s="130" t="s">
        <v>281</v>
      </c>
      <c r="B13" s="219">
        <v>9738.2180000000008</v>
      </c>
      <c r="C13" s="220">
        <v>12544.286</v>
      </c>
      <c r="D13" s="167">
        <f>SUM(B3:B13)</f>
        <v>87888.932000000001</v>
      </c>
      <c r="E13" s="161">
        <f>SUM(C3:C13)</f>
        <v>118172.37700000001</v>
      </c>
      <c r="F13" s="48"/>
    </row>
    <row r="14" spans="1:8" x14ac:dyDescent="0.35">
      <c r="A14" s="133" t="s">
        <v>282</v>
      </c>
      <c r="B14" s="221">
        <v>9347.0149999999994</v>
      </c>
      <c r="C14" s="222">
        <v>10747.337</v>
      </c>
      <c r="D14" s="168">
        <f>SUM(B3:B14)</f>
        <v>97235.947</v>
      </c>
      <c r="E14" s="169">
        <f>SUM(C3:C14)</f>
        <v>128919.71400000001</v>
      </c>
    </row>
    <row r="15" spans="1:8" x14ac:dyDescent="0.35">
      <c r="A15" s="9"/>
      <c r="B15" s="9"/>
    </row>
    <row r="17" spans="2:3" x14ac:dyDescent="0.35">
      <c r="B17" s="50"/>
      <c r="C17" s="49"/>
    </row>
    <row r="18" spans="2:3" x14ac:dyDescent="0.35">
      <c r="B18" s="27"/>
      <c r="C18" s="27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411"/>
  <sheetViews>
    <sheetView zoomScaleNormal="100" workbookViewId="0">
      <selection sqref="A1:J1"/>
    </sheetView>
  </sheetViews>
  <sheetFormatPr defaultRowHeight="15.5" x14ac:dyDescent="0.35"/>
  <cols>
    <col min="1" max="1" width="37.26953125" style="1" customWidth="1"/>
    <col min="2" max="2" width="11.36328125" style="1" bestFit="1" customWidth="1"/>
    <col min="3" max="3" width="12.26953125" style="1" customWidth="1"/>
    <col min="4" max="5" width="8.90625" style="1" bestFit="1" customWidth="1"/>
    <col min="6" max="6" width="11.90625" style="1" bestFit="1" customWidth="1"/>
    <col min="7" max="10" width="8.90625" style="1" bestFit="1" customWidth="1"/>
    <col min="11" max="16384" width="8.7265625" style="1"/>
  </cols>
  <sheetData>
    <row r="1" spans="1:14" x14ac:dyDescent="0.35">
      <c r="A1" s="328" t="s">
        <v>787</v>
      </c>
      <c r="B1" s="328"/>
      <c r="C1" s="328"/>
      <c r="D1" s="328"/>
      <c r="E1" s="328"/>
      <c r="F1" s="328"/>
      <c r="G1" s="328"/>
      <c r="H1" s="328"/>
      <c r="I1" s="328"/>
      <c r="J1" s="328"/>
      <c r="M1" s="296" t="s">
        <v>317</v>
      </c>
      <c r="N1" s="296"/>
    </row>
    <row r="2" spans="1:14" x14ac:dyDescent="0.35">
      <c r="A2" s="2" t="s">
        <v>481</v>
      </c>
      <c r="B2" s="2" t="s">
        <v>338</v>
      </c>
      <c r="C2" s="2" t="s">
        <v>339</v>
      </c>
      <c r="D2" s="2" t="s">
        <v>340</v>
      </c>
      <c r="E2" s="2" t="s">
        <v>341</v>
      </c>
      <c r="F2" s="2" t="s">
        <v>342</v>
      </c>
      <c r="G2" s="2" t="s">
        <v>343</v>
      </c>
      <c r="H2" s="2" t="s">
        <v>344</v>
      </c>
      <c r="I2" s="2" t="s">
        <v>345</v>
      </c>
      <c r="J2" s="2">
        <v>2023</v>
      </c>
      <c r="K2" s="2" t="s">
        <v>264</v>
      </c>
      <c r="L2" s="9"/>
    </row>
    <row r="3" spans="1:14" x14ac:dyDescent="0.35">
      <c r="A3" s="102" t="s">
        <v>484</v>
      </c>
      <c r="B3" s="143">
        <v>4.6537090999999995</v>
      </c>
      <c r="C3" s="143">
        <v>14.320641630000001</v>
      </c>
      <c r="D3" s="143">
        <v>6.5056744499999999</v>
      </c>
      <c r="E3" s="143">
        <v>10.94236197</v>
      </c>
      <c r="F3" s="143">
        <v>2.4098935499999996</v>
      </c>
      <c r="G3" s="143">
        <v>2.0046297900000001</v>
      </c>
      <c r="H3" s="143">
        <v>49.351371219999997</v>
      </c>
      <c r="I3" s="143">
        <v>5.4820136399999999</v>
      </c>
      <c r="J3" s="204">
        <v>4.7209473800000001</v>
      </c>
      <c r="K3" s="269">
        <f>SUM(B3:J3)</f>
        <v>100.39124273000002</v>
      </c>
      <c r="L3" s="110"/>
    </row>
    <row r="4" spans="1:14" x14ac:dyDescent="0.35">
      <c r="A4" s="104" t="s">
        <v>483</v>
      </c>
      <c r="B4" s="152">
        <v>0.31533073</v>
      </c>
      <c r="C4" s="152">
        <v>0.12034805999999999</v>
      </c>
      <c r="D4" s="152">
        <v>83.250215280000006</v>
      </c>
      <c r="E4" s="152">
        <v>239.19346847999998</v>
      </c>
      <c r="F4" s="152">
        <v>0</v>
      </c>
      <c r="G4" s="152">
        <v>0.18851913000000001</v>
      </c>
      <c r="H4" s="152">
        <v>0</v>
      </c>
      <c r="I4" s="152">
        <v>2.0193000000000001E-4</v>
      </c>
      <c r="J4" s="205">
        <v>5.5199999999999997E-4</v>
      </c>
      <c r="K4" s="270">
        <f>SUM(B4:J4)</f>
        <v>323.06863561</v>
      </c>
      <c r="L4" s="110"/>
    </row>
    <row r="6" spans="1:14" x14ac:dyDescent="0.35">
      <c r="A6" s="111" t="s">
        <v>544</v>
      </c>
      <c r="B6" s="111" t="s">
        <v>722</v>
      </c>
      <c r="C6" s="111" t="s">
        <v>723</v>
      </c>
      <c r="D6" s="9"/>
      <c r="E6" s="9"/>
    </row>
    <row r="7" spans="1:14" x14ac:dyDescent="0.35">
      <c r="A7" s="102" t="s">
        <v>254</v>
      </c>
      <c r="B7" s="103">
        <v>27004.1</v>
      </c>
      <c r="C7" s="103"/>
      <c r="D7" s="203"/>
      <c r="E7" s="16"/>
      <c r="F7" s="27"/>
      <c r="H7" s="142"/>
      <c r="I7" s="142"/>
      <c r="J7" s="142"/>
    </row>
    <row r="8" spans="1:14" x14ac:dyDescent="0.35">
      <c r="A8" s="104" t="s">
        <v>236</v>
      </c>
      <c r="B8" s="149"/>
      <c r="C8" s="149">
        <v>552</v>
      </c>
      <c r="D8" s="203"/>
      <c r="E8" s="16"/>
      <c r="F8" s="27"/>
      <c r="G8" s="1" t="s">
        <v>541</v>
      </c>
      <c r="H8" s="142"/>
      <c r="I8" s="144"/>
      <c r="J8" s="144"/>
    </row>
    <row r="9" spans="1:14" ht="15.5" customHeight="1" x14ac:dyDescent="0.35">
      <c r="B9" s="110"/>
      <c r="C9" s="110"/>
      <c r="D9" s="21"/>
      <c r="F9" s="98"/>
      <c r="H9" s="142"/>
      <c r="I9" s="145"/>
      <c r="J9" s="145"/>
    </row>
    <row r="10" spans="1:14" ht="15.5" customHeight="1" x14ac:dyDescent="0.35">
      <c r="B10" s="110"/>
      <c r="C10" s="110"/>
      <c r="D10" s="21"/>
      <c r="F10" s="98"/>
      <c r="H10" s="142"/>
      <c r="I10" s="145"/>
      <c r="J10" s="145"/>
    </row>
    <row r="11" spans="1:14" ht="15.5" customHeight="1" x14ac:dyDescent="0.35">
      <c r="B11" s="110"/>
      <c r="C11" s="110"/>
      <c r="D11" s="21"/>
      <c r="F11" s="98"/>
      <c r="H11" s="142"/>
      <c r="I11" s="145"/>
      <c r="J11" s="145"/>
    </row>
    <row r="12" spans="1:14" ht="15.5" customHeight="1" x14ac:dyDescent="0.35">
      <c r="B12" s="110"/>
      <c r="C12" s="110"/>
      <c r="D12" s="21"/>
      <c r="F12" s="98"/>
      <c r="H12" s="142"/>
      <c r="I12" s="145"/>
      <c r="J12" s="145"/>
    </row>
    <row r="13" spans="1:14" ht="15.5" customHeight="1" x14ac:dyDescent="0.35">
      <c r="B13" s="110"/>
      <c r="C13" s="110"/>
      <c r="D13" s="21"/>
      <c r="H13" s="142"/>
      <c r="I13" s="145"/>
      <c r="J13" s="145"/>
    </row>
    <row r="14" spans="1:14" ht="15.5" customHeight="1" x14ac:dyDescent="0.35">
      <c r="B14" s="110"/>
      <c r="C14" s="110"/>
      <c r="D14" s="21"/>
      <c r="H14" s="142"/>
      <c r="I14" s="145"/>
      <c r="J14" s="145"/>
    </row>
    <row r="15" spans="1:14" ht="15.5" customHeight="1" x14ac:dyDescent="0.35">
      <c r="B15" s="110"/>
      <c r="C15" s="110"/>
      <c r="D15" s="21"/>
      <c r="H15" s="142"/>
      <c r="I15" s="145"/>
      <c r="J15" s="145"/>
    </row>
    <row r="16" spans="1:14" ht="15.5" customHeight="1" x14ac:dyDescent="0.35">
      <c r="B16" s="110"/>
      <c r="C16" s="110"/>
      <c r="D16" s="21"/>
      <c r="H16" s="142"/>
      <c r="I16" s="145"/>
      <c r="J16" s="145"/>
    </row>
    <row r="17" spans="2:10" ht="15.5" customHeight="1" x14ac:dyDescent="0.35">
      <c r="B17" s="110"/>
      <c r="C17" s="110"/>
      <c r="D17" s="21"/>
      <c r="H17" s="142"/>
      <c r="I17" s="145"/>
      <c r="J17" s="145"/>
    </row>
    <row r="18" spans="2:10" ht="15.5" customHeight="1" x14ac:dyDescent="0.35">
      <c r="B18" s="110"/>
      <c r="C18" s="110"/>
      <c r="D18" s="21"/>
      <c r="H18" s="142"/>
      <c r="I18" s="145"/>
      <c r="J18" s="145"/>
    </row>
    <row r="19" spans="2:10" ht="15.5" customHeight="1" x14ac:dyDescent="0.35">
      <c r="B19" s="110"/>
      <c r="C19" s="110"/>
      <c r="D19" s="21"/>
      <c r="H19" s="142"/>
      <c r="I19" s="145"/>
      <c r="J19" s="145"/>
    </row>
    <row r="20" spans="2:10" ht="15.5" customHeight="1" x14ac:dyDescent="0.35">
      <c r="B20" s="110"/>
      <c r="C20" s="110"/>
      <c r="D20" s="21"/>
      <c r="H20" s="142"/>
      <c r="I20" s="145"/>
      <c r="J20" s="145"/>
    </row>
    <row r="21" spans="2:10" ht="15.5" customHeight="1" x14ac:dyDescent="0.35">
      <c r="B21" s="110"/>
      <c r="C21" s="110"/>
      <c r="D21" s="21"/>
      <c r="H21" s="142"/>
      <c r="I21" s="145"/>
      <c r="J21" s="145"/>
    </row>
    <row r="22" spans="2:10" ht="15.5" customHeight="1" x14ac:dyDescent="0.35">
      <c r="B22" s="110"/>
      <c r="C22" s="110"/>
      <c r="D22" s="21"/>
      <c r="H22" s="142"/>
      <c r="I22" s="145"/>
      <c r="J22" s="145"/>
    </row>
    <row r="23" spans="2:10" ht="15.5" customHeight="1" x14ac:dyDescent="0.35">
      <c r="B23" s="110"/>
      <c r="C23" s="110"/>
      <c r="D23" s="21"/>
      <c r="H23" s="142"/>
      <c r="I23" s="145"/>
      <c r="J23" s="145"/>
    </row>
    <row r="24" spans="2:10" ht="15.5" customHeight="1" x14ac:dyDescent="0.35">
      <c r="B24" s="110"/>
      <c r="C24" s="110"/>
      <c r="D24" s="21"/>
      <c r="H24" s="142"/>
      <c r="I24" s="145"/>
      <c r="J24" s="145"/>
    </row>
    <row r="25" spans="2:10" ht="15.5" customHeight="1" x14ac:dyDescent="0.35">
      <c r="B25" s="110"/>
      <c r="C25" s="110"/>
      <c r="D25" s="21"/>
      <c r="H25" s="142"/>
      <c r="I25" s="145"/>
      <c r="J25" s="145"/>
    </row>
    <row r="26" spans="2:10" ht="15.5" customHeight="1" x14ac:dyDescent="0.35">
      <c r="B26" s="110"/>
      <c r="C26" s="110"/>
      <c r="D26" s="21"/>
      <c r="H26" s="142"/>
      <c r="I26" s="145"/>
      <c r="J26" s="145"/>
    </row>
    <row r="27" spans="2:10" ht="15.5" customHeight="1" x14ac:dyDescent="0.35">
      <c r="B27" s="110"/>
      <c r="C27" s="110"/>
      <c r="D27" s="21"/>
      <c r="H27" s="142"/>
      <c r="I27" s="145"/>
      <c r="J27" s="145"/>
    </row>
    <row r="28" spans="2:10" ht="15.5" customHeight="1" x14ac:dyDescent="0.35">
      <c r="B28" s="110"/>
      <c r="C28" s="110"/>
      <c r="D28" s="21"/>
      <c r="H28" s="142"/>
      <c r="I28" s="145"/>
      <c r="J28" s="145"/>
    </row>
    <row r="29" spans="2:10" ht="15.5" customHeight="1" x14ac:dyDescent="0.35">
      <c r="B29" s="110"/>
      <c r="C29" s="110"/>
      <c r="D29" s="21"/>
      <c r="H29" s="142"/>
      <c r="I29" s="145"/>
      <c r="J29" s="145"/>
    </row>
    <row r="30" spans="2:10" ht="15.5" customHeight="1" x14ac:dyDescent="0.35">
      <c r="B30" s="110"/>
      <c r="C30" s="110"/>
      <c r="D30" s="21"/>
      <c r="H30" s="142"/>
      <c r="I30" s="145"/>
      <c r="J30" s="145"/>
    </row>
    <row r="31" spans="2:10" ht="15.5" customHeight="1" x14ac:dyDescent="0.35">
      <c r="B31" s="110"/>
      <c r="C31" s="110"/>
      <c r="D31" s="21"/>
      <c r="H31" s="142"/>
      <c r="I31" s="145"/>
      <c r="J31" s="145"/>
    </row>
    <row r="32" spans="2:10" ht="15.5" customHeight="1" x14ac:dyDescent="0.35">
      <c r="B32" s="110"/>
      <c r="C32" s="110"/>
      <c r="D32" s="21"/>
      <c r="H32" s="142"/>
      <c r="I32" s="145"/>
      <c r="J32" s="145"/>
    </row>
    <row r="33" spans="2:10" ht="15.5" customHeight="1" x14ac:dyDescent="0.35">
      <c r="B33" s="110"/>
      <c r="C33" s="110"/>
      <c r="D33" s="21"/>
      <c r="H33" s="142"/>
      <c r="I33" s="145"/>
      <c r="J33" s="145"/>
    </row>
    <row r="34" spans="2:10" ht="15.5" customHeight="1" x14ac:dyDescent="0.35">
      <c r="B34" s="110"/>
      <c r="C34" s="110"/>
      <c r="D34" s="21"/>
      <c r="H34" s="142"/>
      <c r="I34" s="145"/>
      <c r="J34" s="145"/>
    </row>
    <row r="35" spans="2:10" ht="15.5" customHeight="1" x14ac:dyDescent="0.35">
      <c r="B35" s="110"/>
      <c r="C35" s="110"/>
      <c r="D35" s="21"/>
      <c r="H35" s="142"/>
      <c r="I35" s="145"/>
      <c r="J35" s="145"/>
    </row>
    <row r="36" spans="2:10" ht="15.5" customHeight="1" x14ac:dyDescent="0.35">
      <c r="B36" s="110"/>
      <c r="C36" s="110"/>
      <c r="D36" s="21"/>
      <c r="H36" s="142"/>
      <c r="I36" s="145"/>
      <c r="J36" s="145"/>
    </row>
    <row r="37" spans="2:10" ht="15.5" customHeight="1" x14ac:dyDescent="0.35">
      <c r="B37" s="110"/>
      <c r="C37" s="110"/>
      <c r="D37" s="21"/>
      <c r="H37" s="142"/>
      <c r="I37" s="145"/>
      <c r="J37" s="145"/>
    </row>
    <row r="38" spans="2:10" ht="15.5" customHeight="1" x14ac:dyDescent="0.35">
      <c r="B38" s="110"/>
      <c r="C38" s="110"/>
      <c r="D38" s="21"/>
      <c r="H38" s="142"/>
      <c r="I38" s="145"/>
      <c r="J38" s="145"/>
    </row>
    <row r="39" spans="2:10" ht="15.5" customHeight="1" x14ac:dyDescent="0.35">
      <c r="B39" s="110"/>
      <c r="C39" s="110"/>
      <c r="D39" s="21"/>
      <c r="H39" s="142"/>
      <c r="I39" s="145"/>
      <c r="J39" s="145"/>
    </row>
    <row r="40" spans="2:10" ht="15.5" customHeight="1" x14ac:dyDescent="0.35">
      <c r="B40" s="110"/>
      <c r="C40" s="110"/>
      <c r="D40" s="21"/>
      <c r="H40" s="142"/>
      <c r="I40" s="145"/>
      <c r="J40" s="145"/>
    </row>
    <row r="41" spans="2:10" ht="15.5" customHeight="1" x14ac:dyDescent="0.35">
      <c r="B41" s="110"/>
      <c r="C41" s="110"/>
      <c r="D41" s="21"/>
      <c r="H41" s="142"/>
      <c r="I41" s="145"/>
      <c r="J41" s="145"/>
    </row>
    <row r="42" spans="2:10" ht="15.5" customHeight="1" x14ac:dyDescent="0.35">
      <c r="B42" s="110"/>
      <c r="C42" s="110"/>
      <c r="D42" s="21"/>
      <c r="H42" s="142"/>
      <c r="I42" s="145"/>
      <c r="J42" s="145"/>
    </row>
    <row r="43" spans="2:10" ht="15.5" customHeight="1" x14ac:dyDescent="0.35">
      <c r="B43" s="110"/>
      <c r="C43" s="110"/>
      <c r="D43" s="21"/>
      <c r="H43" s="142"/>
      <c r="I43" s="145"/>
      <c r="J43" s="145"/>
    </row>
    <row r="44" spans="2:10" ht="15.5" customHeight="1" x14ac:dyDescent="0.35">
      <c r="B44" s="110"/>
      <c r="C44" s="110"/>
      <c r="D44" s="21"/>
      <c r="H44" s="142"/>
      <c r="I44" s="145"/>
      <c r="J44" s="145"/>
    </row>
    <row r="45" spans="2:10" ht="15.5" customHeight="1" x14ac:dyDescent="0.35">
      <c r="B45" s="110"/>
      <c r="C45" s="110"/>
      <c r="D45" s="21"/>
      <c r="H45" s="142"/>
      <c r="I45" s="145"/>
      <c r="J45" s="145"/>
    </row>
    <row r="46" spans="2:10" ht="15.5" customHeight="1" x14ac:dyDescent="0.35">
      <c r="B46" s="110"/>
      <c r="C46" s="110"/>
      <c r="D46" s="21"/>
      <c r="H46" s="142"/>
      <c r="I46" s="145"/>
      <c r="J46" s="145"/>
    </row>
    <row r="47" spans="2:10" ht="15.5" customHeight="1" x14ac:dyDescent="0.35">
      <c r="B47" s="110"/>
      <c r="C47" s="110"/>
      <c r="D47" s="21"/>
      <c r="H47" s="142"/>
      <c r="I47" s="145"/>
      <c r="J47" s="145"/>
    </row>
    <row r="48" spans="2:10" ht="15.5" customHeight="1" x14ac:dyDescent="0.35">
      <c r="B48" s="110"/>
      <c r="C48" s="110"/>
      <c r="D48" s="21"/>
      <c r="H48" s="142"/>
      <c r="I48" s="145"/>
      <c r="J48" s="145"/>
    </row>
    <row r="49" spans="2:10" ht="15.5" customHeight="1" x14ac:dyDescent="0.35">
      <c r="B49" s="110"/>
      <c r="C49" s="110"/>
      <c r="D49" s="21"/>
      <c r="H49" s="142"/>
      <c r="I49" s="145"/>
      <c r="J49" s="145"/>
    </row>
    <row r="50" spans="2:10" ht="15.5" customHeight="1" x14ac:dyDescent="0.35">
      <c r="B50" s="110"/>
      <c r="C50" s="110"/>
      <c r="D50" s="21"/>
      <c r="H50" s="142"/>
      <c r="I50" s="145"/>
      <c r="J50" s="145"/>
    </row>
    <row r="51" spans="2:10" ht="15.5" customHeight="1" x14ac:dyDescent="0.35">
      <c r="B51" s="110"/>
      <c r="C51" s="110"/>
      <c r="D51" s="21"/>
      <c r="H51" s="142"/>
      <c r="I51" s="145"/>
      <c r="J51" s="145"/>
    </row>
    <row r="52" spans="2:10" ht="15.5" customHeight="1" x14ac:dyDescent="0.35">
      <c r="B52" s="110"/>
      <c r="C52" s="110"/>
      <c r="D52" s="21"/>
      <c r="H52" s="142"/>
      <c r="I52" s="145"/>
      <c r="J52" s="145"/>
    </row>
    <row r="53" spans="2:10" ht="15.5" customHeight="1" x14ac:dyDescent="0.35">
      <c r="B53" s="110"/>
      <c r="C53" s="110"/>
      <c r="D53" s="21"/>
      <c r="H53" s="142"/>
      <c r="I53" s="145"/>
      <c r="J53" s="145"/>
    </row>
    <row r="54" spans="2:10" ht="15.5" customHeight="1" x14ac:dyDescent="0.35">
      <c r="B54" s="110"/>
      <c r="C54" s="110"/>
      <c r="D54" s="21"/>
      <c r="H54" s="142"/>
      <c r="I54" s="145"/>
      <c r="J54" s="145"/>
    </row>
    <row r="55" spans="2:10" ht="15.5" customHeight="1" x14ac:dyDescent="0.35">
      <c r="B55" s="110"/>
      <c r="C55" s="110"/>
      <c r="D55" s="21"/>
      <c r="H55" s="142"/>
      <c r="I55" s="145"/>
      <c r="J55" s="145"/>
    </row>
    <row r="56" spans="2:10" ht="15.5" customHeight="1" x14ac:dyDescent="0.35">
      <c r="B56" s="110"/>
      <c r="C56" s="110"/>
      <c r="D56" s="21"/>
      <c r="H56" s="142"/>
      <c r="I56" s="145"/>
      <c r="J56" s="145"/>
    </row>
    <row r="57" spans="2:10" ht="15.5" customHeight="1" x14ac:dyDescent="0.35">
      <c r="B57" s="110"/>
      <c r="C57" s="110"/>
      <c r="D57" s="21"/>
      <c r="H57" s="142"/>
      <c r="I57" s="145"/>
      <c r="J57" s="145"/>
    </row>
    <row r="58" spans="2:10" ht="15.5" customHeight="1" x14ac:dyDescent="0.35">
      <c r="B58" s="110"/>
      <c r="C58" s="110"/>
      <c r="D58" s="21"/>
      <c r="H58" s="142"/>
      <c r="I58" s="145"/>
      <c r="J58" s="145"/>
    </row>
    <row r="59" spans="2:10" ht="15.5" customHeight="1" x14ac:dyDescent="0.35">
      <c r="B59" s="110"/>
      <c r="C59" s="110"/>
      <c r="D59" s="21"/>
      <c r="H59" s="142"/>
      <c r="I59" s="145"/>
      <c r="J59" s="145"/>
    </row>
    <row r="60" spans="2:10" ht="15.5" customHeight="1" x14ac:dyDescent="0.35">
      <c r="B60" s="110"/>
      <c r="C60" s="110"/>
      <c r="D60" s="21"/>
      <c r="H60" s="142"/>
      <c r="I60" s="145"/>
      <c r="J60" s="145"/>
    </row>
    <row r="61" spans="2:10" ht="15.5" customHeight="1" x14ac:dyDescent="0.35">
      <c r="B61" s="110"/>
      <c r="C61" s="110"/>
      <c r="D61" s="21"/>
      <c r="H61" s="142"/>
      <c r="I61" s="145"/>
      <c r="J61" s="145"/>
    </row>
    <row r="62" spans="2:10" ht="15.5" customHeight="1" x14ac:dyDescent="0.35">
      <c r="B62" s="110"/>
      <c r="C62" s="110"/>
      <c r="D62" s="21"/>
      <c r="H62" s="142"/>
      <c r="I62" s="145"/>
      <c r="J62" s="145"/>
    </row>
    <row r="63" spans="2:10" ht="15.5" customHeight="1" x14ac:dyDescent="0.35">
      <c r="B63" s="110"/>
      <c r="C63" s="110"/>
      <c r="D63" s="21"/>
      <c r="H63" s="142"/>
      <c r="I63" s="145"/>
      <c r="J63" s="145"/>
    </row>
    <row r="64" spans="2:10" ht="15.5" customHeight="1" x14ac:dyDescent="0.35">
      <c r="B64" s="110"/>
      <c r="C64" s="110"/>
      <c r="D64" s="21"/>
      <c r="H64" s="142"/>
      <c r="I64" s="145"/>
      <c r="J64" s="145"/>
    </row>
    <row r="65" spans="2:10" ht="15.5" customHeight="1" x14ac:dyDescent="0.35">
      <c r="B65" s="110"/>
      <c r="C65" s="110"/>
      <c r="D65" s="21"/>
      <c r="H65" s="142"/>
      <c r="I65" s="145"/>
      <c r="J65" s="145"/>
    </row>
    <row r="66" spans="2:10" ht="15.5" customHeight="1" x14ac:dyDescent="0.35">
      <c r="B66" s="110"/>
      <c r="C66" s="110"/>
      <c r="D66" s="21"/>
      <c r="H66" s="142"/>
      <c r="I66" s="145"/>
      <c r="J66" s="145"/>
    </row>
    <row r="67" spans="2:10" ht="15.5" customHeight="1" x14ac:dyDescent="0.35">
      <c r="B67" s="110"/>
      <c r="C67" s="110"/>
      <c r="D67" s="21"/>
      <c r="H67" s="142"/>
      <c r="I67" s="145"/>
      <c r="J67" s="145"/>
    </row>
    <row r="68" spans="2:10" ht="15.5" customHeight="1" x14ac:dyDescent="0.35">
      <c r="B68" s="110"/>
      <c r="C68" s="110"/>
      <c r="D68" s="21"/>
      <c r="H68" s="142"/>
      <c r="I68" s="145"/>
      <c r="J68" s="145"/>
    </row>
    <row r="69" spans="2:10" ht="15.5" customHeight="1" x14ac:dyDescent="0.35">
      <c r="B69" s="110"/>
      <c r="C69" s="110"/>
      <c r="D69" s="21"/>
      <c r="H69" s="142"/>
      <c r="I69" s="145"/>
      <c r="J69" s="145"/>
    </row>
    <row r="70" spans="2:10" ht="15.5" customHeight="1" x14ac:dyDescent="0.35">
      <c r="B70" s="110"/>
      <c r="C70" s="110"/>
      <c r="D70" s="21"/>
      <c r="H70" s="142"/>
      <c r="I70" s="145"/>
      <c r="J70" s="145"/>
    </row>
    <row r="71" spans="2:10" ht="15.5" customHeight="1" x14ac:dyDescent="0.35">
      <c r="B71" s="110"/>
      <c r="C71" s="110"/>
      <c r="D71" s="21"/>
      <c r="H71" s="142"/>
      <c r="I71" s="145"/>
      <c r="J71" s="145"/>
    </row>
    <row r="72" spans="2:10" ht="15.5" customHeight="1" x14ac:dyDescent="0.35">
      <c r="B72" s="110"/>
      <c r="C72" s="110"/>
      <c r="D72" s="21"/>
      <c r="H72" s="142"/>
      <c r="I72" s="145"/>
      <c r="J72" s="145"/>
    </row>
    <row r="73" spans="2:10" ht="15.5" customHeight="1" x14ac:dyDescent="0.35">
      <c r="B73" s="110"/>
      <c r="C73" s="110"/>
      <c r="D73" s="21"/>
      <c r="H73" s="142"/>
      <c r="I73" s="145"/>
      <c r="J73" s="145"/>
    </row>
    <row r="74" spans="2:10" ht="15.5" customHeight="1" x14ac:dyDescent="0.35">
      <c r="B74" s="110"/>
      <c r="C74" s="110"/>
      <c r="D74" s="21"/>
      <c r="H74" s="142"/>
      <c r="I74" s="145"/>
      <c r="J74" s="145"/>
    </row>
    <row r="75" spans="2:10" ht="15.5" customHeight="1" x14ac:dyDescent="0.35">
      <c r="B75" s="110"/>
      <c r="C75" s="110"/>
      <c r="D75" s="21"/>
      <c r="H75" s="142"/>
      <c r="I75" s="145"/>
      <c r="J75" s="145"/>
    </row>
    <row r="76" spans="2:10" ht="15.5" customHeight="1" x14ac:dyDescent="0.35">
      <c r="B76" s="110"/>
      <c r="C76" s="110"/>
      <c r="D76" s="21"/>
      <c r="H76" s="142"/>
      <c r="I76" s="145"/>
      <c r="J76" s="145"/>
    </row>
    <row r="77" spans="2:10" ht="15.5" customHeight="1" x14ac:dyDescent="0.35">
      <c r="B77" s="110"/>
      <c r="C77" s="110"/>
      <c r="D77" s="21"/>
      <c r="H77" s="142"/>
      <c r="I77" s="145"/>
      <c r="J77" s="145"/>
    </row>
    <row r="78" spans="2:10" ht="15.5" customHeight="1" x14ac:dyDescent="0.35">
      <c r="B78" s="110"/>
      <c r="C78" s="110"/>
      <c r="D78" s="21"/>
      <c r="H78" s="142"/>
      <c r="I78" s="145"/>
      <c r="J78" s="145"/>
    </row>
    <row r="79" spans="2:10" ht="15.5" customHeight="1" x14ac:dyDescent="0.35">
      <c r="B79" s="110"/>
      <c r="C79" s="110"/>
      <c r="D79" s="21"/>
      <c r="H79" s="142"/>
      <c r="I79" s="145"/>
      <c r="J79" s="145"/>
    </row>
    <row r="80" spans="2:10" ht="15.5" customHeight="1" x14ac:dyDescent="0.35">
      <c r="B80" s="110"/>
      <c r="C80" s="110"/>
      <c r="D80" s="21"/>
      <c r="H80" s="142"/>
      <c r="I80" s="145"/>
      <c r="J80" s="145"/>
    </row>
    <row r="81" spans="2:10" ht="15.5" customHeight="1" x14ac:dyDescent="0.35">
      <c r="B81" s="110"/>
      <c r="C81" s="110"/>
      <c r="D81" s="21"/>
      <c r="H81" s="142"/>
      <c r="I81" s="145"/>
      <c r="J81" s="145"/>
    </row>
    <row r="82" spans="2:10" ht="15.5" customHeight="1" x14ac:dyDescent="0.35">
      <c r="B82" s="110"/>
      <c r="C82" s="110"/>
      <c r="D82" s="21"/>
      <c r="H82" s="142"/>
      <c r="I82" s="145"/>
      <c r="J82" s="145"/>
    </row>
    <row r="83" spans="2:10" ht="15.5" customHeight="1" x14ac:dyDescent="0.35">
      <c r="B83" s="110"/>
      <c r="C83" s="110"/>
      <c r="D83" s="21"/>
      <c r="H83" s="142"/>
      <c r="I83" s="145"/>
      <c r="J83" s="145"/>
    </row>
    <row r="84" spans="2:10" ht="15.5" customHeight="1" x14ac:dyDescent="0.35">
      <c r="B84" s="110"/>
      <c r="C84" s="110"/>
      <c r="D84" s="21"/>
      <c r="H84" s="142"/>
      <c r="I84" s="145"/>
      <c r="J84" s="145"/>
    </row>
    <row r="85" spans="2:10" ht="15.5" customHeight="1" x14ac:dyDescent="0.35">
      <c r="B85" s="110"/>
      <c r="C85" s="110"/>
      <c r="D85" s="21"/>
      <c r="H85" s="142"/>
      <c r="I85" s="145"/>
      <c r="J85" s="145"/>
    </row>
    <row r="86" spans="2:10" ht="15.5" customHeight="1" x14ac:dyDescent="0.35">
      <c r="B86" s="110"/>
      <c r="C86" s="110"/>
      <c r="D86" s="21"/>
      <c r="H86" s="142"/>
      <c r="I86" s="145"/>
      <c r="J86" s="145"/>
    </row>
    <row r="87" spans="2:10" ht="15.5" customHeight="1" x14ac:dyDescent="0.35">
      <c r="B87" s="110"/>
      <c r="C87" s="110"/>
      <c r="D87" s="21"/>
      <c r="H87" s="142"/>
      <c r="I87" s="145"/>
      <c r="J87" s="145"/>
    </row>
    <row r="88" spans="2:10" ht="15.5" customHeight="1" x14ac:dyDescent="0.35">
      <c r="B88" s="110"/>
      <c r="C88" s="110"/>
      <c r="D88" s="21"/>
      <c r="H88" s="142"/>
      <c r="I88" s="145"/>
      <c r="J88" s="145"/>
    </row>
    <row r="89" spans="2:10" ht="15.5" customHeight="1" x14ac:dyDescent="0.35">
      <c r="B89" s="110"/>
      <c r="C89" s="110"/>
      <c r="D89" s="21"/>
      <c r="H89" s="142"/>
      <c r="I89" s="145"/>
      <c r="J89" s="145"/>
    </row>
    <row r="90" spans="2:10" ht="15.5" customHeight="1" x14ac:dyDescent="0.35">
      <c r="B90" s="110"/>
      <c r="C90" s="110"/>
      <c r="D90" s="21"/>
      <c r="H90" s="142"/>
      <c r="I90" s="145"/>
      <c r="J90" s="145"/>
    </row>
    <row r="91" spans="2:10" ht="15.5" customHeight="1" x14ac:dyDescent="0.35">
      <c r="B91" s="110"/>
      <c r="C91" s="110"/>
      <c r="D91" s="21"/>
      <c r="H91" s="142"/>
      <c r="I91" s="145"/>
      <c r="J91" s="145"/>
    </row>
    <row r="92" spans="2:10" ht="15.5" customHeight="1" x14ac:dyDescent="0.35">
      <c r="B92" s="110"/>
      <c r="C92" s="110"/>
      <c r="D92" s="21"/>
      <c r="H92" s="142"/>
      <c r="I92" s="145"/>
      <c r="J92" s="145"/>
    </row>
    <row r="93" spans="2:10" ht="15.5" customHeight="1" x14ac:dyDescent="0.35">
      <c r="B93" s="110"/>
      <c r="C93" s="110"/>
      <c r="D93" s="21"/>
      <c r="H93" s="142"/>
      <c r="I93" s="145"/>
      <c r="J93" s="145"/>
    </row>
    <row r="94" spans="2:10" ht="15.5" customHeight="1" x14ac:dyDescent="0.35">
      <c r="B94" s="110"/>
      <c r="C94" s="110"/>
      <c r="D94" s="21"/>
      <c r="H94" s="142"/>
      <c r="I94" s="145"/>
      <c r="J94" s="145"/>
    </row>
    <row r="95" spans="2:10" ht="15.5" customHeight="1" x14ac:dyDescent="0.35">
      <c r="B95" s="110"/>
      <c r="C95" s="110"/>
      <c r="D95" s="21"/>
      <c r="H95" s="142"/>
      <c r="I95" s="145"/>
      <c r="J95" s="145"/>
    </row>
    <row r="96" spans="2:10" ht="15.5" customHeight="1" x14ac:dyDescent="0.35">
      <c r="B96" s="110"/>
      <c r="C96" s="110"/>
      <c r="D96" s="21"/>
      <c r="H96" s="142"/>
      <c r="I96" s="145"/>
      <c r="J96" s="145"/>
    </row>
    <row r="97" spans="2:10" ht="15.5" customHeight="1" x14ac:dyDescent="0.35">
      <c r="B97" s="110"/>
      <c r="C97" s="110"/>
      <c r="D97" s="21"/>
      <c r="H97" s="142"/>
      <c r="I97" s="145"/>
      <c r="J97" s="145"/>
    </row>
    <row r="98" spans="2:10" ht="15.5" customHeight="1" x14ac:dyDescent="0.35">
      <c r="B98" s="110"/>
      <c r="C98" s="110"/>
      <c r="D98" s="21"/>
      <c r="H98" s="142"/>
      <c r="I98" s="145"/>
      <c r="J98" s="145"/>
    </row>
    <row r="99" spans="2:10" ht="15.5" customHeight="1" x14ac:dyDescent="0.35">
      <c r="B99" s="110"/>
      <c r="C99" s="110"/>
      <c r="D99" s="21"/>
      <c r="H99" s="142"/>
      <c r="I99" s="145"/>
      <c r="J99" s="145"/>
    </row>
    <row r="100" spans="2:10" ht="15.5" customHeight="1" x14ac:dyDescent="0.35">
      <c r="B100" s="110"/>
      <c r="C100" s="110"/>
      <c r="D100" s="21"/>
      <c r="H100" s="142"/>
      <c r="I100" s="145"/>
      <c r="J100" s="145"/>
    </row>
    <row r="101" spans="2:10" ht="15.5" customHeight="1" x14ac:dyDescent="0.35">
      <c r="B101" s="110"/>
      <c r="C101" s="110"/>
      <c r="D101" s="21"/>
      <c r="H101" s="142"/>
      <c r="I101" s="145"/>
      <c r="J101" s="145"/>
    </row>
    <row r="102" spans="2:10" ht="15.5" customHeight="1" x14ac:dyDescent="0.35">
      <c r="B102" s="110"/>
      <c r="C102" s="110"/>
      <c r="D102" s="21"/>
      <c r="H102" s="142"/>
      <c r="I102" s="145"/>
      <c r="J102" s="145"/>
    </row>
    <row r="103" spans="2:10" ht="15.5" customHeight="1" x14ac:dyDescent="0.35">
      <c r="B103" s="110"/>
      <c r="C103" s="110"/>
      <c r="D103" s="21"/>
      <c r="H103" s="142"/>
      <c r="I103" s="145"/>
      <c r="J103" s="145"/>
    </row>
    <row r="104" spans="2:10" ht="15.5" customHeight="1" x14ac:dyDescent="0.35">
      <c r="B104" s="110"/>
      <c r="C104" s="110"/>
      <c r="D104" s="21"/>
      <c r="H104" s="142"/>
      <c r="I104" s="145"/>
      <c r="J104" s="145"/>
    </row>
    <row r="105" spans="2:10" ht="15.5" customHeight="1" x14ac:dyDescent="0.35">
      <c r="B105" s="110"/>
      <c r="C105" s="110"/>
      <c r="D105" s="21"/>
      <c r="H105" s="142"/>
      <c r="I105" s="145"/>
      <c r="J105" s="145"/>
    </row>
    <row r="106" spans="2:10" ht="15.5" customHeight="1" x14ac:dyDescent="0.35">
      <c r="B106" s="110"/>
      <c r="C106" s="110"/>
      <c r="D106" s="21"/>
      <c r="H106" s="142"/>
      <c r="I106" s="145"/>
      <c r="J106" s="145"/>
    </row>
    <row r="107" spans="2:10" ht="15.5" customHeight="1" x14ac:dyDescent="0.35">
      <c r="B107" s="110"/>
      <c r="C107" s="110"/>
      <c r="D107" s="21"/>
      <c r="H107" s="142"/>
      <c r="I107" s="145"/>
      <c r="J107" s="145"/>
    </row>
    <row r="108" spans="2:10" ht="15.5" customHeight="1" x14ac:dyDescent="0.35">
      <c r="B108" s="110"/>
      <c r="C108" s="110"/>
      <c r="D108" s="21"/>
      <c r="H108" s="142"/>
      <c r="I108" s="145"/>
      <c r="J108" s="145"/>
    </row>
    <row r="109" spans="2:10" ht="15.5" customHeight="1" x14ac:dyDescent="0.35">
      <c r="B109" s="110"/>
      <c r="C109" s="110"/>
      <c r="D109" s="21"/>
      <c r="H109" s="142"/>
      <c r="I109" s="145"/>
      <c r="J109" s="145"/>
    </row>
    <row r="110" spans="2:10" ht="15.5" customHeight="1" x14ac:dyDescent="0.35">
      <c r="B110" s="110"/>
      <c r="C110" s="110"/>
      <c r="D110" s="21"/>
      <c r="H110" s="142"/>
      <c r="I110" s="145"/>
      <c r="J110" s="145"/>
    </row>
    <row r="111" spans="2:10" ht="15.5" customHeight="1" x14ac:dyDescent="0.35">
      <c r="B111" s="110"/>
      <c r="C111" s="110"/>
      <c r="D111" s="21"/>
      <c r="H111" s="142"/>
      <c r="I111" s="145"/>
      <c r="J111" s="145"/>
    </row>
    <row r="112" spans="2:10" ht="15.5" customHeight="1" x14ac:dyDescent="0.35">
      <c r="B112" s="110"/>
      <c r="C112" s="110"/>
      <c r="D112" s="21"/>
      <c r="H112" s="142"/>
      <c r="I112" s="145"/>
      <c r="J112" s="145"/>
    </row>
    <row r="113" spans="2:10" ht="15.5" customHeight="1" x14ac:dyDescent="0.35">
      <c r="B113" s="110"/>
      <c r="C113" s="110"/>
      <c r="D113" s="21"/>
      <c r="H113" s="142"/>
      <c r="I113" s="145"/>
      <c r="J113" s="145"/>
    </row>
    <row r="114" spans="2:10" ht="15.5" customHeight="1" x14ac:dyDescent="0.35">
      <c r="B114" s="110"/>
      <c r="C114" s="110"/>
      <c r="D114" s="21"/>
      <c r="H114" s="142"/>
      <c r="I114" s="145"/>
      <c r="J114" s="145"/>
    </row>
    <row r="115" spans="2:10" ht="15.5" customHeight="1" x14ac:dyDescent="0.35">
      <c r="B115" s="110"/>
      <c r="C115" s="110"/>
      <c r="D115" s="21"/>
      <c r="H115" s="142"/>
      <c r="I115" s="145"/>
      <c r="J115" s="145"/>
    </row>
    <row r="116" spans="2:10" ht="15.5" customHeight="1" x14ac:dyDescent="0.35">
      <c r="B116" s="110"/>
      <c r="C116" s="110"/>
      <c r="D116" s="21"/>
      <c r="H116" s="142"/>
      <c r="I116" s="145"/>
      <c r="J116" s="145"/>
    </row>
    <row r="117" spans="2:10" ht="15.5" customHeight="1" x14ac:dyDescent="0.35">
      <c r="B117" s="110"/>
      <c r="C117" s="110"/>
      <c r="D117" s="21"/>
      <c r="H117" s="142"/>
      <c r="I117" s="145"/>
      <c r="J117" s="145"/>
    </row>
    <row r="118" spans="2:10" ht="15.5" customHeight="1" x14ac:dyDescent="0.35">
      <c r="B118" s="110"/>
      <c r="C118" s="110"/>
      <c r="D118" s="21"/>
      <c r="H118" s="142"/>
      <c r="I118" s="145"/>
      <c r="J118" s="145"/>
    </row>
    <row r="119" spans="2:10" ht="15.5" customHeight="1" x14ac:dyDescent="0.35">
      <c r="B119" s="110"/>
      <c r="C119" s="110"/>
      <c r="D119" s="21"/>
      <c r="H119" s="142"/>
      <c r="I119" s="145"/>
      <c r="J119" s="145"/>
    </row>
    <row r="120" spans="2:10" ht="15.5" customHeight="1" x14ac:dyDescent="0.35">
      <c r="B120" s="110"/>
      <c r="C120" s="110"/>
      <c r="D120" s="21"/>
      <c r="H120" s="142"/>
      <c r="I120" s="145"/>
      <c r="J120" s="145"/>
    </row>
    <row r="121" spans="2:10" ht="15.5" customHeight="1" x14ac:dyDescent="0.35">
      <c r="B121" s="110"/>
      <c r="C121" s="110"/>
      <c r="D121" s="21"/>
      <c r="H121" s="142"/>
      <c r="I121" s="145"/>
      <c r="J121" s="145"/>
    </row>
    <row r="122" spans="2:10" ht="15.5" customHeight="1" x14ac:dyDescent="0.35">
      <c r="B122" s="110"/>
      <c r="C122" s="110"/>
      <c r="D122" s="21"/>
      <c r="H122" s="142"/>
      <c r="I122" s="145"/>
      <c r="J122" s="145"/>
    </row>
    <row r="123" spans="2:10" ht="15.5" customHeight="1" x14ac:dyDescent="0.35">
      <c r="B123" s="110"/>
      <c r="C123" s="110"/>
      <c r="D123" s="21"/>
      <c r="H123" s="142"/>
      <c r="I123" s="145"/>
      <c r="J123" s="145"/>
    </row>
    <row r="124" spans="2:10" ht="15.5" customHeight="1" x14ac:dyDescent="0.35">
      <c r="B124" s="110"/>
      <c r="C124" s="110"/>
      <c r="D124" s="21"/>
      <c r="H124" s="142"/>
      <c r="I124" s="145"/>
      <c r="J124" s="145"/>
    </row>
    <row r="125" spans="2:10" ht="15.5" customHeight="1" x14ac:dyDescent="0.35">
      <c r="B125" s="110"/>
      <c r="C125" s="110"/>
      <c r="D125" s="21"/>
      <c r="H125" s="142"/>
      <c r="I125" s="145"/>
      <c r="J125" s="145"/>
    </row>
    <row r="126" spans="2:10" ht="15.5" customHeight="1" x14ac:dyDescent="0.35">
      <c r="B126" s="110"/>
      <c r="C126" s="110"/>
      <c r="D126" s="21"/>
      <c r="H126" s="142"/>
      <c r="I126" s="145"/>
      <c r="J126" s="145"/>
    </row>
    <row r="127" spans="2:10" ht="15.5" customHeight="1" x14ac:dyDescent="0.35">
      <c r="B127" s="110"/>
      <c r="C127" s="110"/>
      <c r="D127" s="21"/>
      <c r="H127" s="142"/>
      <c r="I127" s="145"/>
      <c r="J127" s="145"/>
    </row>
    <row r="128" spans="2:10" ht="15.5" customHeight="1" x14ac:dyDescent="0.35">
      <c r="B128" s="110"/>
      <c r="C128" s="110"/>
      <c r="D128" s="21"/>
      <c r="H128" s="142"/>
      <c r="I128" s="145"/>
      <c r="J128" s="145"/>
    </row>
    <row r="129" spans="2:10" ht="15.5" customHeight="1" x14ac:dyDescent="0.35">
      <c r="B129" s="110"/>
      <c r="C129" s="110"/>
      <c r="D129" s="21"/>
      <c r="H129" s="142"/>
      <c r="I129" s="145"/>
      <c r="J129" s="145"/>
    </row>
    <row r="130" spans="2:10" ht="15.5" customHeight="1" x14ac:dyDescent="0.35">
      <c r="B130" s="110"/>
      <c r="C130" s="110"/>
      <c r="D130" s="21"/>
      <c r="H130" s="142"/>
      <c r="I130" s="145"/>
      <c r="J130" s="145"/>
    </row>
    <row r="131" spans="2:10" ht="15.5" customHeight="1" x14ac:dyDescent="0.35">
      <c r="B131" s="110"/>
      <c r="C131" s="110"/>
      <c r="D131" s="21"/>
      <c r="H131" s="142"/>
      <c r="I131" s="145"/>
      <c r="J131" s="145"/>
    </row>
    <row r="132" spans="2:10" ht="15.5" customHeight="1" x14ac:dyDescent="0.35">
      <c r="B132" s="110"/>
      <c r="C132" s="110"/>
      <c r="D132" s="21"/>
      <c r="H132" s="142"/>
      <c r="I132" s="145"/>
      <c r="J132" s="145"/>
    </row>
    <row r="133" spans="2:10" ht="15.5" customHeight="1" x14ac:dyDescent="0.35">
      <c r="B133" s="110"/>
      <c r="C133" s="110"/>
      <c r="D133" s="21"/>
      <c r="H133" s="142"/>
      <c r="I133" s="145"/>
      <c r="J133" s="145"/>
    </row>
    <row r="134" spans="2:10" ht="15.5" customHeight="1" x14ac:dyDescent="0.35">
      <c r="B134" s="110"/>
      <c r="C134" s="110"/>
      <c r="D134" s="21"/>
      <c r="H134" s="142"/>
      <c r="I134" s="145"/>
      <c r="J134" s="145"/>
    </row>
    <row r="135" spans="2:10" ht="15.5" customHeight="1" x14ac:dyDescent="0.35">
      <c r="B135" s="110"/>
      <c r="C135" s="110"/>
      <c r="D135" s="21"/>
      <c r="H135" s="142"/>
      <c r="I135" s="145"/>
      <c r="J135" s="145"/>
    </row>
    <row r="136" spans="2:10" ht="15.5" customHeight="1" x14ac:dyDescent="0.35">
      <c r="B136" s="110"/>
      <c r="C136" s="110"/>
      <c r="D136" s="21"/>
      <c r="H136" s="142"/>
      <c r="I136" s="145"/>
      <c r="J136" s="145"/>
    </row>
    <row r="137" spans="2:10" ht="15.5" customHeight="1" x14ac:dyDescent="0.35">
      <c r="B137" s="110"/>
      <c r="C137" s="110"/>
      <c r="D137" s="21"/>
      <c r="H137" s="142"/>
      <c r="I137" s="145"/>
      <c r="J137" s="145"/>
    </row>
    <row r="138" spans="2:10" ht="15.5" customHeight="1" x14ac:dyDescent="0.35">
      <c r="B138" s="110"/>
      <c r="C138" s="110"/>
      <c r="D138" s="21"/>
      <c r="H138" s="142"/>
      <c r="I138" s="145"/>
      <c r="J138" s="145"/>
    </row>
    <row r="139" spans="2:10" ht="15.5" customHeight="1" x14ac:dyDescent="0.35">
      <c r="B139" s="110"/>
      <c r="C139" s="110"/>
      <c r="D139" s="21"/>
      <c r="H139" s="142"/>
      <c r="I139" s="145"/>
      <c r="J139" s="145"/>
    </row>
    <row r="140" spans="2:10" ht="15.5" customHeight="1" x14ac:dyDescent="0.35">
      <c r="B140" s="110"/>
      <c r="C140" s="110"/>
      <c r="D140" s="21"/>
      <c r="H140" s="142"/>
      <c r="I140" s="145"/>
      <c r="J140" s="145"/>
    </row>
    <row r="141" spans="2:10" ht="15.5" customHeight="1" x14ac:dyDescent="0.35">
      <c r="B141" s="110"/>
      <c r="C141" s="110"/>
      <c r="D141" s="21"/>
      <c r="H141" s="142"/>
      <c r="I141" s="145"/>
      <c r="J141" s="145"/>
    </row>
    <row r="142" spans="2:10" ht="15.5" customHeight="1" x14ac:dyDescent="0.35">
      <c r="B142" s="110"/>
      <c r="C142" s="110"/>
      <c r="D142" s="21"/>
      <c r="H142" s="142"/>
      <c r="I142" s="145"/>
      <c r="J142" s="145"/>
    </row>
    <row r="143" spans="2:10" ht="15.5" customHeight="1" x14ac:dyDescent="0.35">
      <c r="B143" s="110"/>
      <c r="C143" s="110"/>
      <c r="D143" s="21"/>
      <c r="H143" s="142"/>
      <c r="I143" s="145"/>
      <c r="J143" s="145"/>
    </row>
    <row r="144" spans="2:10" ht="15.5" customHeight="1" x14ac:dyDescent="0.35">
      <c r="B144" s="110"/>
      <c r="C144" s="110"/>
      <c r="D144" s="21"/>
      <c r="H144" s="142"/>
      <c r="I144" s="145"/>
      <c r="J144" s="145"/>
    </row>
    <row r="145" spans="2:10" ht="15.5" customHeight="1" x14ac:dyDescent="0.35">
      <c r="B145" s="110"/>
      <c r="C145" s="110"/>
      <c r="D145" s="21"/>
      <c r="H145" s="142"/>
      <c r="I145" s="145"/>
      <c r="J145" s="145"/>
    </row>
    <row r="146" spans="2:10" ht="15.5" customHeight="1" x14ac:dyDescent="0.35">
      <c r="B146" s="110"/>
      <c r="C146" s="110"/>
      <c r="D146" s="21"/>
      <c r="H146" s="142"/>
      <c r="I146" s="145"/>
      <c r="J146" s="145"/>
    </row>
    <row r="147" spans="2:10" ht="15.5" customHeight="1" x14ac:dyDescent="0.35">
      <c r="B147" s="110"/>
      <c r="C147" s="110"/>
      <c r="D147" s="21"/>
      <c r="H147" s="142"/>
      <c r="I147" s="145"/>
      <c r="J147" s="145"/>
    </row>
    <row r="148" spans="2:10" ht="15.5" customHeight="1" x14ac:dyDescent="0.35">
      <c r="B148" s="110"/>
      <c r="C148" s="110"/>
      <c r="D148" s="21"/>
      <c r="H148" s="142"/>
      <c r="I148" s="145"/>
      <c r="J148" s="145"/>
    </row>
    <row r="149" spans="2:10" ht="15.5" customHeight="1" x14ac:dyDescent="0.35">
      <c r="B149" s="110"/>
      <c r="C149" s="110"/>
      <c r="D149" s="21"/>
      <c r="H149" s="142"/>
      <c r="I149" s="145"/>
      <c r="J149" s="145"/>
    </row>
    <row r="150" spans="2:10" ht="15.5" customHeight="1" x14ac:dyDescent="0.35">
      <c r="B150" s="110"/>
      <c r="C150" s="110"/>
      <c r="D150" s="21"/>
      <c r="H150" s="142"/>
      <c r="I150" s="145"/>
      <c r="J150" s="145"/>
    </row>
    <row r="151" spans="2:10" ht="15.5" customHeight="1" x14ac:dyDescent="0.35">
      <c r="B151" s="110"/>
      <c r="C151" s="110"/>
      <c r="D151" s="21"/>
      <c r="H151" s="142"/>
      <c r="I151" s="145"/>
      <c r="J151" s="145"/>
    </row>
    <row r="152" spans="2:10" ht="15.5" customHeight="1" x14ac:dyDescent="0.35">
      <c r="B152" s="110"/>
      <c r="C152" s="110"/>
      <c r="D152" s="21"/>
      <c r="H152" s="142"/>
      <c r="I152" s="145"/>
      <c r="J152" s="145"/>
    </row>
    <row r="153" spans="2:10" ht="15.5" customHeight="1" x14ac:dyDescent="0.35">
      <c r="B153" s="110"/>
      <c r="C153" s="110"/>
      <c r="D153" s="21"/>
      <c r="H153" s="142"/>
      <c r="I153" s="145"/>
      <c r="J153" s="145"/>
    </row>
    <row r="154" spans="2:10" ht="15.5" customHeight="1" x14ac:dyDescent="0.35">
      <c r="B154" s="110"/>
      <c r="C154" s="110"/>
      <c r="D154" s="21"/>
      <c r="H154" s="142"/>
      <c r="I154" s="145"/>
      <c r="J154" s="145"/>
    </row>
    <row r="155" spans="2:10" ht="15.5" customHeight="1" x14ac:dyDescent="0.35">
      <c r="B155" s="110"/>
      <c r="C155" s="110"/>
      <c r="D155" s="21"/>
      <c r="H155" s="142"/>
      <c r="I155" s="145"/>
      <c r="J155" s="145"/>
    </row>
    <row r="156" spans="2:10" ht="15.5" customHeight="1" x14ac:dyDescent="0.35">
      <c r="B156" s="110"/>
      <c r="C156" s="110"/>
      <c r="D156" s="21"/>
      <c r="H156" s="142"/>
      <c r="I156" s="145"/>
      <c r="J156" s="145"/>
    </row>
    <row r="157" spans="2:10" ht="15.5" customHeight="1" x14ac:dyDescent="0.35">
      <c r="B157" s="110"/>
      <c r="C157" s="110"/>
      <c r="D157" s="21"/>
      <c r="H157" s="142"/>
      <c r="I157" s="145"/>
      <c r="J157" s="145"/>
    </row>
    <row r="158" spans="2:10" ht="15.5" customHeight="1" x14ac:dyDescent="0.35">
      <c r="B158" s="110"/>
      <c r="C158" s="110"/>
      <c r="D158" s="21"/>
      <c r="H158" s="142"/>
      <c r="I158" s="145"/>
      <c r="J158" s="145"/>
    </row>
    <row r="159" spans="2:10" ht="15.5" customHeight="1" x14ac:dyDescent="0.35">
      <c r="B159" s="110"/>
      <c r="C159" s="110"/>
      <c r="D159" s="21"/>
      <c r="H159" s="142"/>
      <c r="I159" s="145"/>
      <c r="J159" s="145"/>
    </row>
    <row r="160" spans="2:10" ht="15.5" customHeight="1" x14ac:dyDescent="0.35">
      <c r="B160" s="110"/>
      <c r="C160" s="110"/>
      <c r="D160" s="21"/>
      <c r="H160" s="142"/>
      <c r="I160" s="145"/>
      <c r="J160" s="145"/>
    </row>
    <row r="161" spans="2:10" ht="15.5" customHeight="1" x14ac:dyDescent="0.35">
      <c r="B161" s="110"/>
      <c r="C161" s="110"/>
      <c r="D161" s="21"/>
      <c r="H161" s="142"/>
      <c r="I161" s="145"/>
      <c r="J161" s="145"/>
    </row>
    <row r="162" spans="2:10" ht="15.5" customHeight="1" x14ac:dyDescent="0.35">
      <c r="B162" s="110"/>
      <c r="C162" s="110"/>
      <c r="D162" s="21"/>
      <c r="H162" s="142"/>
      <c r="I162" s="145"/>
      <c r="J162" s="145"/>
    </row>
    <row r="163" spans="2:10" ht="15.5" customHeight="1" x14ac:dyDescent="0.35">
      <c r="B163" s="110"/>
      <c r="C163" s="110"/>
      <c r="D163" s="21"/>
      <c r="H163" s="142"/>
      <c r="I163" s="145"/>
      <c r="J163" s="145"/>
    </row>
    <row r="164" spans="2:10" ht="15.5" customHeight="1" x14ac:dyDescent="0.35">
      <c r="B164" s="110"/>
      <c r="C164" s="110"/>
      <c r="D164" s="21"/>
      <c r="H164" s="142"/>
      <c r="I164" s="145"/>
      <c r="J164" s="145"/>
    </row>
    <row r="165" spans="2:10" ht="15.5" customHeight="1" x14ac:dyDescent="0.35">
      <c r="B165" s="110"/>
      <c r="C165" s="110"/>
      <c r="D165" s="21"/>
      <c r="H165" s="142"/>
      <c r="I165" s="145"/>
      <c r="J165" s="145"/>
    </row>
    <row r="166" spans="2:10" ht="15.5" customHeight="1" x14ac:dyDescent="0.35">
      <c r="B166" s="110"/>
      <c r="C166" s="110"/>
      <c r="D166" s="21"/>
      <c r="H166" s="142"/>
      <c r="I166" s="145"/>
      <c r="J166" s="145"/>
    </row>
    <row r="167" spans="2:10" ht="15.5" customHeight="1" x14ac:dyDescent="0.35">
      <c r="B167" s="110"/>
      <c r="C167" s="110"/>
      <c r="D167" s="21"/>
      <c r="H167" s="142"/>
      <c r="I167" s="145"/>
      <c r="J167" s="145"/>
    </row>
    <row r="168" spans="2:10" ht="15.5" customHeight="1" x14ac:dyDescent="0.35">
      <c r="B168" s="110"/>
      <c r="C168" s="110"/>
      <c r="D168" s="21"/>
      <c r="H168" s="142"/>
      <c r="I168" s="145"/>
      <c r="J168" s="145"/>
    </row>
    <row r="169" spans="2:10" ht="15.5" customHeight="1" x14ac:dyDescent="0.35">
      <c r="B169" s="110"/>
      <c r="C169" s="110"/>
      <c r="D169" s="21"/>
      <c r="H169" s="142"/>
      <c r="I169" s="145"/>
      <c r="J169" s="145"/>
    </row>
    <row r="170" spans="2:10" ht="15.5" customHeight="1" x14ac:dyDescent="0.35">
      <c r="B170" s="110"/>
      <c r="C170" s="110"/>
      <c r="D170" s="21"/>
      <c r="H170" s="142"/>
      <c r="I170" s="145"/>
      <c r="J170" s="145"/>
    </row>
    <row r="171" spans="2:10" ht="15.5" customHeight="1" x14ac:dyDescent="0.35">
      <c r="B171" s="110"/>
      <c r="C171" s="110"/>
      <c r="D171" s="21"/>
      <c r="H171" s="142"/>
      <c r="I171" s="145"/>
      <c r="J171" s="145"/>
    </row>
    <row r="172" spans="2:10" ht="15.5" customHeight="1" x14ac:dyDescent="0.35">
      <c r="B172" s="110"/>
      <c r="C172" s="110"/>
      <c r="D172" s="21"/>
      <c r="H172" s="142"/>
      <c r="I172" s="145"/>
      <c r="J172" s="145"/>
    </row>
    <row r="173" spans="2:10" ht="15.5" customHeight="1" x14ac:dyDescent="0.35">
      <c r="B173" s="110"/>
      <c r="C173" s="110"/>
      <c r="D173" s="21"/>
      <c r="H173" s="142"/>
      <c r="I173" s="145"/>
      <c r="J173" s="145"/>
    </row>
    <row r="174" spans="2:10" ht="15.5" customHeight="1" x14ac:dyDescent="0.35">
      <c r="B174" s="110"/>
      <c r="C174" s="110"/>
      <c r="D174" s="21"/>
      <c r="H174" s="142"/>
      <c r="I174" s="145"/>
      <c r="J174" s="145"/>
    </row>
    <row r="175" spans="2:10" ht="15.5" customHeight="1" x14ac:dyDescent="0.35">
      <c r="B175" s="110"/>
      <c r="C175" s="110"/>
      <c r="D175" s="21"/>
      <c r="H175" s="142"/>
      <c r="I175" s="145"/>
      <c r="J175" s="145"/>
    </row>
    <row r="176" spans="2:10" ht="15.5" customHeight="1" x14ac:dyDescent="0.35">
      <c r="B176" s="110"/>
      <c r="C176" s="110"/>
      <c r="D176" s="21"/>
      <c r="H176" s="142"/>
      <c r="I176" s="145"/>
      <c r="J176" s="145"/>
    </row>
    <row r="177" spans="2:10" ht="15.5" customHeight="1" x14ac:dyDescent="0.35">
      <c r="B177" s="110"/>
      <c r="C177" s="110"/>
      <c r="D177" s="21"/>
      <c r="H177" s="142"/>
      <c r="I177" s="145"/>
      <c r="J177" s="145"/>
    </row>
    <row r="178" spans="2:10" ht="15.5" customHeight="1" x14ac:dyDescent="0.35">
      <c r="B178" s="110"/>
      <c r="C178" s="110"/>
      <c r="D178" s="21"/>
      <c r="H178" s="142"/>
      <c r="I178" s="145"/>
      <c r="J178" s="145"/>
    </row>
    <row r="179" spans="2:10" ht="15.5" customHeight="1" x14ac:dyDescent="0.35">
      <c r="B179" s="110"/>
      <c r="C179" s="110"/>
      <c r="D179" s="21"/>
      <c r="H179" s="142"/>
      <c r="I179" s="145"/>
      <c r="J179" s="145"/>
    </row>
    <row r="180" spans="2:10" ht="15.5" customHeight="1" x14ac:dyDescent="0.35">
      <c r="B180" s="110"/>
      <c r="C180" s="110"/>
      <c r="D180" s="21"/>
      <c r="H180" s="142"/>
      <c r="I180" s="145"/>
      <c r="J180" s="145"/>
    </row>
    <row r="181" spans="2:10" ht="15.5" customHeight="1" x14ac:dyDescent="0.35">
      <c r="B181" s="110"/>
      <c r="C181" s="110"/>
      <c r="D181" s="21"/>
      <c r="H181" s="142"/>
      <c r="I181" s="145"/>
      <c r="J181" s="145"/>
    </row>
    <row r="182" spans="2:10" ht="15.5" customHeight="1" x14ac:dyDescent="0.35">
      <c r="B182" s="110"/>
      <c r="C182" s="110"/>
      <c r="D182" s="21"/>
      <c r="H182" s="142"/>
      <c r="I182" s="145"/>
      <c r="J182" s="145"/>
    </row>
    <row r="183" spans="2:10" ht="15.5" customHeight="1" x14ac:dyDescent="0.35">
      <c r="B183" s="110"/>
      <c r="C183" s="110"/>
      <c r="D183" s="21"/>
      <c r="H183" s="142"/>
      <c r="I183" s="145"/>
      <c r="J183" s="145"/>
    </row>
    <row r="184" spans="2:10" ht="15.5" customHeight="1" x14ac:dyDescent="0.35">
      <c r="B184" s="110"/>
      <c r="C184" s="110"/>
      <c r="D184" s="21"/>
      <c r="H184" s="142"/>
      <c r="I184" s="145"/>
      <c r="J184" s="145"/>
    </row>
    <row r="185" spans="2:10" ht="15.5" customHeight="1" x14ac:dyDescent="0.35">
      <c r="B185" s="110"/>
      <c r="C185" s="110"/>
      <c r="D185" s="21"/>
      <c r="H185" s="142"/>
      <c r="I185" s="145"/>
      <c r="J185" s="145"/>
    </row>
    <row r="186" spans="2:10" ht="15.5" customHeight="1" x14ac:dyDescent="0.35">
      <c r="B186" s="110"/>
      <c r="C186" s="110"/>
      <c r="D186" s="21"/>
      <c r="H186" s="142"/>
      <c r="I186" s="145"/>
      <c r="J186" s="145"/>
    </row>
    <row r="187" spans="2:10" ht="15.5" customHeight="1" x14ac:dyDescent="0.35">
      <c r="B187" s="110"/>
      <c r="C187" s="110"/>
      <c r="D187" s="21"/>
      <c r="H187" s="142"/>
      <c r="I187" s="145"/>
      <c r="J187" s="145"/>
    </row>
    <row r="188" spans="2:10" ht="15.5" customHeight="1" x14ac:dyDescent="0.35">
      <c r="B188" s="110"/>
      <c r="C188" s="110"/>
      <c r="D188" s="21"/>
      <c r="H188" s="142"/>
      <c r="I188" s="145"/>
      <c r="J188" s="145"/>
    </row>
    <row r="189" spans="2:10" ht="15.5" customHeight="1" x14ac:dyDescent="0.35">
      <c r="B189" s="110"/>
      <c r="C189" s="110"/>
      <c r="D189" s="21"/>
      <c r="H189" s="142"/>
      <c r="I189" s="145"/>
      <c r="J189" s="145"/>
    </row>
    <row r="190" spans="2:10" ht="15.5" customHeight="1" x14ac:dyDescent="0.35">
      <c r="B190" s="110"/>
      <c r="C190" s="110"/>
      <c r="D190" s="21"/>
      <c r="H190" s="142"/>
      <c r="I190" s="145"/>
      <c r="J190" s="145"/>
    </row>
    <row r="191" spans="2:10" ht="15.5" customHeight="1" x14ac:dyDescent="0.35">
      <c r="B191" s="110"/>
      <c r="C191" s="110"/>
      <c r="D191" s="21"/>
      <c r="H191" s="142"/>
      <c r="I191" s="145"/>
      <c r="J191" s="145"/>
    </row>
    <row r="192" spans="2:10" ht="15.5" customHeight="1" x14ac:dyDescent="0.35">
      <c r="B192" s="110"/>
      <c r="C192" s="110"/>
      <c r="D192" s="21"/>
      <c r="H192" s="142"/>
      <c r="I192" s="145"/>
      <c r="J192" s="145"/>
    </row>
    <row r="193" spans="2:10" ht="15.5" customHeight="1" x14ac:dyDescent="0.35">
      <c r="B193" s="110"/>
      <c r="C193" s="110"/>
      <c r="D193" s="21"/>
      <c r="H193" s="142"/>
      <c r="I193" s="145"/>
      <c r="J193" s="145"/>
    </row>
    <row r="194" spans="2:10" ht="15.5" customHeight="1" x14ac:dyDescent="0.35">
      <c r="B194" s="110"/>
      <c r="C194" s="110"/>
      <c r="D194" s="21"/>
      <c r="H194" s="142"/>
      <c r="I194" s="145"/>
      <c r="J194" s="145"/>
    </row>
    <row r="195" spans="2:10" ht="15.5" customHeight="1" x14ac:dyDescent="0.35">
      <c r="B195" s="110"/>
      <c r="C195" s="110"/>
      <c r="D195" s="21"/>
      <c r="H195" s="142"/>
      <c r="I195" s="145"/>
      <c r="J195" s="145"/>
    </row>
    <row r="196" spans="2:10" ht="15.5" customHeight="1" x14ac:dyDescent="0.35">
      <c r="B196" s="110"/>
      <c r="C196" s="110"/>
      <c r="D196" s="21"/>
      <c r="H196" s="142"/>
      <c r="I196" s="145"/>
      <c r="J196" s="145"/>
    </row>
    <row r="197" spans="2:10" ht="15.5" customHeight="1" x14ac:dyDescent="0.35">
      <c r="B197" s="110"/>
      <c r="C197" s="110"/>
      <c r="D197" s="21"/>
      <c r="H197" s="142"/>
      <c r="I197" s="145"/>
      <c r="J197" s="145"/>
    </row>
    <row r="198" spans="2:10" ht="15.5" customHeight="1" x14ac:dyDescent="0.35">
      <c r="B198" s="110"/>
      <c r="C198" s="110"/>
      <c r="D198" s="21"/>
      <c r="H198" s="142"/>
      <c r="I198" s="145"/>
      <c r="J198" s="145"/>
    </row>
    <row r="199" spans="2:10" ht="15.5" customHeight="1" x14ac:dyDescent="0.35">
      <c r="B199" s="110"/>
      <c r="C199" s="110"/>
      <c r="D199" s="21"/>
      <c r="H199" s="142"/>
      <c r="I199" s="145"/>
      <c r="J199" s="145"/>
    </row>
    <row r="200" spans="2:10" ht="15.5" customHeight="1" x14ac:dyDescent="0.35">
      <c r="B200" s="110"/>
      <c r="C200" s="110"/>
      <c r="D200" s="21"/>
      <c r="H200" s="142"/>
      <c r="I200" s="145"/>
      <c r="J200" s="145"/>
    </row>
    <row r="201" spans="2:10" ht="15.5" customHeight="1" x14ac:dyDescent="0.35">
      <c r="B201" s="110"/>
      <c r="C201" s="110"/>
      <c r="D201" s="21"/>
      <c r="H201" s="142"/>
      <c r="I201" s="145"/>
      <c r="J201" s="145"/>
    </row>
    <row r="202" spans="2:10" ht="15.5" customHeight="1" x14ac:dyDescent="0.35">
      <c r="B202" s="110"/>
      <c r="C202" s="110"/>
      <c r="D202" s="21"/>
      <c r="H202" s="142"/>
      <c r="I202" s="145"/>
      <c r="J202" s="145"/>
    </row>
    <row r="203" spans="2:10" ht="15.5" customHeight="1" x14ac:dyDescent="0.35">
      <c r="B203" s="110"/>
      <c r="C203" s="110"/>
      <c r="D203" s="21"/>
      <c r="H203" s="142"/>
      <c r="I203" s="145"/>
      <c r="J203" s="145"/>
    </row>
    <row r="204" spans="2:10" ht="15.5" customHeight="1" x14ac:dyDescent="0.35">
      <c r="B204" s="110"/>
      <c r="C204" s="110"/>
      <c r="D204" s="21"/>
      <c r="H204" s="142"/>
      <c r="I204" s="145"/>
      <c r="J204" s="145"/>
    </row>
    <row r="205" spans="2:10" ht="15.5" customHeight="1" x14ac:dyDescent="0.35">
      <c r="B205" s="110"/>
      <c r="C205" s="110"/>
      <c r="D205" s="21"/>
      <c r="H205" s="142"/>
      <c r="I205" s="145"/>
      <c r="J205" s="145"/>
    </row>
    <row r="206" spans="2:10" ht="15.5" customHeight="1" x14ac:dyDescent="0.35">
      <c r="B206" s="110"/>
      <c r="C206" s="110"/>
      <c r="D206" s="21"/>
      <c r="H206" s="142"/>
      <c r="I206" s="145"/>
      <c r="J206" s="145"/>
    </row>
    <row r="207" spans="2:10" ht="15.5" customHeight="1" x14ac:dyDescent="0.35">
      <c r="B207" s="110"/>
      <c r="C207" s="110"/>
      <c r="D207" s="21"/>
      <c r="H207" s="142"/>
      <c r="I207" s="145"/>
      <c r="J207" s="145"/>
    </row>
    <row r="208" spans="2:10" ht="15.5" customHeight="1" x14ac:dyDescent="0.35">
      <c r="B208" s="110"/>
      <c r="C208" s="110"/>
      <c r="D208" s="21"/>
      <c r="H208" s="142"/>
      <c r="I208" s="145"/>
      <c r="J208" s="145"/>
    </row>
    <row r="209" spans="2:10" ht="15.5" customHeight="1" x14ac:dyDescent="0.35">
      <c r="B209" s="110"/>
      <c r="C209" s="110"/>
      <c r="D209" s="21"/>
      <c r="H209" s="142"/>
      <c r="I209" s="145"/>
      <c r="J209" s="145"/>
    </row>
    <row r="210" spans="2:10" ht="15.5" customHeight="1" x14ac:dyDescent="0.35">
      <c r="B210" s="110"/>
      <c r="C210" s="110"/>
      <c r="D210" s="21"/>
      <c r="H210" s="142"/>
      <c r="I210" s="145"/>
      <c r="J210" s="145"/>
    </row>
    <row r="211" spans="2:10" ht="15.5" customHeight="1" x14ac:dyDescent="0.35">
      <c r="B211" s="110"/>
      <c r="C211" s="110"/>
      <c r="D211" s="21"/>
      <c r="H211" s="142"/>
      <c r="I211" s="145"/>
      <c r="J211" s="145"/>
    </row>
    <row r="212" spans="2:10" ht="15.5" customHeight="1" x14ac:dyDescent="0.35">
      <c r="B212" s="110"/>
      <c r="C212" s="110"/>
      <c r="D212" s="21"/>
      <c r="H212" s="142"/>
      <c r="I212" s="145"/>
      <c r="J212" s="145"/>
    </row>
    <row r="213" spans="2:10" ht="15.5" customHeight="1" x14ac:dyDescent="0.35">
      <c r="B213" s="110"/>
      <c r="C213" s="110"/>
      <c r="D213" s="21"/>
      <c r="H213" s="142"/>
      <c r="I213" s="145"/>
      <c r="J213" s="145"/>
    </row>
    <row r="214" spans="2:10" ht="15.5" customHeight="1" x14ac:dyDescent="0.35">
      <c r="B214" s="110"/>
      <c r="C214" s="110"/>
      <c r="D214" s="21"/>
      <c r="H214" s="142"/>
      <c r="I214" s="145"/>
      <c r="J214" s="145"/>
    </row>
    <row r="215" spans="2:10" ht="15.5" customHeight="1" x14ac:dyDescent="0.35">
      <c r="B215" s="110"/>
      <c r="C215" s="110"/>
      <c r="D215" s="21"/>
      <c r="H215" s="142"/>
      <c r="I215" s="145"/>
      <c r="J215" s="145"/>
    </row>
    <row r="216" spans="2:10" ht="15.5" customHeight="1" x14ac:dyDescent="0.35">
      <c r="B216" s="110"/>
      <c r="C216" s="110"/>
      <c r="D216" s="21"/>
      <c r="H216" s="142"/>
      <c r="I216" s="145"/>
      <c r="J216" s="145"/>
    </row>
    <row r="217" spans="2:10" ht="15.5" customHeight="1" x14ac:dyDescent="0.35">
      <c r="B217" s="110"/>
      <c r="C217" s="110"/>
      <c r="D217" s="21"/>
      <c r="H217" s="142"/>
      <c r="I217" s="145"/>
      <c r="J217" s="145"/>
    </row>
    <row r="218" spans="2:10" ht="15.5" customHeight="1" x14ac:dyDescent="0.35">
      <c r="B218" s="110"/>
      <c r="C218" s="110"/>
      <c r="D218" s="21"/>
      <c r="H218" s="142"/>
      <c r="I218" s="145"/>
      <c r="J218" s="145"/>
    </row>
    <row r="219" spans="2:10" ht="15.5" customHeight="1" x14ac:dyDescent="0.35">
      <c r="B219" s="110"/>
      <c r="C219" s="110"/>
      <c r="D219" s="21"/>
      <c r="H219" s="142"/>
      <c r="I219" s="145"/>
      <c r="J219" s="145"/>
    </row>
    <row r="220" spans="2:10" ht="15.5" customHeight="1" x14ac:dyDescent="0.35">
      <c r="B220" s="110"/>
      <c r="C220" s="110"/>
      <c r="D220" s="21"/>
      <c r="H220" s="142"/>
      <c r="I220" s="145"/>
      <c r="J220" s="145"/>
    </row>
    <row r="221" spans="2:10" ht="15.5" customHeight="1" x14ac:dyDescent="0.35">
      <c r="B221" s="110"/>
      <c r="C221" s="110"/>
      <c r="D221" s="21"/>
      <c r="H221" s="142"/>
      <c r="I221" s="145"/>
      <c r="J221" s="145"/>
    </row>
    <row r="222" spans="2:10" ht="15.5" customHeight="1" x14ac:dyDescent="0.35">
      <c r="B222" s="110"/>
      <c r="C222" s="110"/>
      <c r="D222" s="21"/>
      <c r="H222" s="142"/>
      <c r="I222" s="145"/>
      <c r="J222" s="145"/>
    </row>
    <row r="223" spans="2:10" ht="15.5" customHeight="1" x14ac:dyDescent="0.35">
      <c r="B223" s="110"/>
      <c r="C223" s="110"/>
      <c r="D223" s="21"/>
      <c r="H223" s="142"/>
      <c r="I223" s="145"/>
      <c r="J223" s="145"/>
    </row>
    <row r="224" spans="2:10" ht="15.5" customHeight="1" x14ac:dyDescent="0.35">
      <c r="B224" s="110"/>
      <c r="C224" s="110"/>
      <c r="D224" s="21"/>
      <c r="H224" s="142"/>
      <c r="I224" s="145"/>
      <c r="J224" s="145"/>
    </row>
    <row r="225" spans="2:10" ht="15.5" customHeight="1" x14ac:dyDescent="0.35">
      <c r="B225" s="110"/>
      <c r="C225" s="110"/>
      <c r="D225" s="21"/>
      <c r="H225" s="142"/>
      <c r="I225" s="145"/>
      <c r="J225" s="145"/>
    </row>
    <row r="226" spans="2:10" ht="15.5" customHeight="1" x14ac:dyDescent="0.35">
      <c r="B226" s="110"/>
      <c r="C226" s="110"/>
      <c r="D226" s="21"/>
      <c r="H226" s="142"/>
      <c r="I226" s="145"/>
      <c r="J226" s="145"/>
    </row>
    <row r="227" spans="2:10" ht="15.5" customHeight="1" x14ac:dyDescent="0.35">
      <c r="B227" s="110"/>
      <c r="C227" s="110"/>
      <c r="D227" s="21"/>
      <c r="H227" s="142"/>
      <c r="I227" s="145"/>
      <c r="J227" s="145"/>
    </row>
    <row r="228" spans="2:10" ht="15.5" customHeight="1" x14ac:dyDescent="0.35">
      <c r="B228" s="110"/>
      <c r="C228" s="110"/>
      <c r="D228" s="21"/>
      <c r="H228" s="142"/>
      <c r="I228" s="145"/>
      <c r="J228" s="145"/>
    </row>
    <row r="229" spans="2:10" ht="15.5" customHeight="1" x14ac:dyDescent="0.35">
      <c r="B229" s="110"/>
      <c r="C229" s="110"/>
      <c r="D229" s="21"/>
      <c r="H229" s="142"/>
      <c r="I229" s="145"/>
      <c r="J229" s="145"/>
    </row>
    <row r="230" spans="2:10" ht="15.5" customHeight="1" x14ac:dyDescent="0.35">
      <c r="B230" s="110"/>
      <c r="C230" s="110"/>
      <c r="D230" s="21"/>
      <c r="H230" s="142"/>
      <c r="I230" s="145"/>
      <c r="J230" s="145"/>
    </row>
    <row r="231" spans="2:10" ht="15.5" customHeight="1" x14ac:dyDescent="0.35">
      <c r="B231" s="110"/>
      <c r="C231" s="110"/>
      <c r="D231" s="21"/>
      <c r="H231" s="142"/>
      <c r="I231" s="145"/>
      <c r="J231" s="145"/>
    </row>
    <row r="232" spans="2:10" ht="15.5" customHeight="1" x14ac:dyDescent="0.35">
      <c r="B232" s="110"/>
      <c r="C232" s="110"/>
      <c r="D232" s="21"/>
      <c r="H232" s="142"/>
      <c r="I232" s="145"/>
      <c r="J232" s="145"/>
    </row>
    <row r="233" spans="2:10" ht="15.5" customHeight="1" x14ac:dyDescent="0.35">
      <c r="B233" s="110"/>
      <c r="C233" s="110"/>
      <c r="D233" s="21"/>
      <c r="H233" s="142"/>
      <c r="I233" s="145"/>
      <c r="J233" s="145"/>
    </row>
    <row r="234" spans="2:10" ht="15.5" customHeight="1" x14ac:dyDescent="0.35">
      <c r="B234" s="110"/>
      <c r="C234" s="110"/>
      <c r="D234" s="21"/>
      <c r="H234" s="142"/>
      <c r="I234" s="145"/>
      <c r="J234" s="145"/>
    </row>
    <row r="235" spans="2:10" ht="15.5" customHeight="1" x14ac:dyDescent="0.35">
      <c r="B235" s="110"/>
      <c r="C235" s="110"/>
      <c r="D235" s="21"/>
      <c r="H235" s="142"/>
      <c r="I235" s="145"/>
      <c r="J235" s="145"/>
    </row>
    <row r="236" spans="2:10" ht="15.5" customHeight="1" x14ac:dyDescent="0.35">
      <c r="B236" s="110"/>
      <c r="C236" s="110"/>
      <c r="D236" s="21"/>
      <c r="H236" s="142"/>
      <c r="I236" s="145"/>
      <c r="J236" s="145"/>
    </row>
    <row r="237" spans="2:10" ht="15.5" customHeight="1" x14ac:dyDescent="0.35">
      <c r="B237" s="110"/>
      <c r="C237" s="110"/>
      <c r="D237" s="21"/>
      <c r="H237" s="142"/>
      <c r="I237" s="145"/>
      <c r="J237" s="145"/>
    </row>
    <row r="238" spans="2:10" ht="15.5" customHeight="1" x14ac:dyDescent="0.35">
      <c r="B238" s="110"/>
      <c r="C238" s="110"/>
      <c r="D238" s="21"/>
      <c r="H238" s="142"/>
      <c r="I238" s="145"/>
      <c r="J238" s="145"/>
    </row>
    <row r="239" spans="2:10" ht="15.5" customHeight="1" x14ac:dyDescent="0.35">
      <c r="B239" s="110"/>
      <c r="C239" s="110"/>
      <c r="D239" s="21"/>
      <c r="H239" s="142"/>
      <c r="I239" s="145"/>
      <c r="J239" s="145"/>
    </row>
    <row r="240" spans="2:10" ht="15.5" customHeight="1" x14ac:dyDescent="0.35">
      <c r="B240" s="110"/>
      <c r="C240" s="110"/>
      <c r="D240" s="21"/>
      <c r="H240" s="142"/>
      <c r="I240" s="145"/>
      <c r="J240" s="145"/>
    </row>
    <row r="241" spans="2:10" ht="15.5" customHeight="1" x14ac:dyDescent="0.35">
      <c r="B241" s="110"/>
      <c r="C241" s="110"/>
      <c r="D241" s="21"/>
      <c r="H241" s="142"/>
      <c r="I241" s="145"/>
      <c r="J241" s="145"/>
    </row>
    <row r="242" spans="2:10" ht="15.5" customHeight="1" x14ac:dyDescent="0.35">
      <c r="B242" s="110"/>
      <c r="C242" s="110"/>
      <c r="D242" s="21"/>
      <c r="H242" s="142"/>
      <c r="I242" s="145"/>
      <c r="J242" s="145"/>
    </row>
    <row r="243" spans="2:10" ht="15.5" customHeight="1" x14ac:dyDescent="0.35">
      <c r="B243" s="110"/>
      <c r="C243" s="110"/>
      <c r="D243" s="21"/>
      <c r="H243" s="142"/>
      <c r="I243" s="145"/>
      <c r="J243" s="145"/>
    </row>
    <row r="244" spans="2:10" ht="15.5" customHeight="1" x14ac:dyDescent="0.35">
      <c r="B244" s="110"/>
      <c r="C244" s="110"/>
      <c r="D244" s="21"/>
      <c r="H244" s="142"/>
      <c r="I244" s="145"/>
      <c r="J244" s="145"/>
    </row>
    <row r="245" spans="2:10" ht="15.5" customHeight="1" x14ac:dyDescent="0.35">
      <c r="B245" s="110"/>
      <c r="C245" s="110"/>
      <c r="D245" s="21"/>
      <c r="H245" s="142"/>
      <c r="I245" s="145"/>
      <c r="J245" s="145"/>
    </row>
    <row r="246" spans="2:10" ht="15.5" customHeight="1" x14ac:dyDescent="0.35">
      <c r="B246" s="110"/>
      <c r="C246" s="110"/>
      <c r="D246" s="21"/>
      <c r="H246" s="142"/>
      <c r="I246" s="145"/>
      <c r="J246" s="145"/>
    </row>
    <row r="247" spans="2:10" ht="15.5" customHeight="1" x14ac:dyDescent="0.35">
      <c r="B247" s="110"/>
      <c r="C247" s="110"/>
      <c r="D247" s="21"/>
      <c r="H247" s="142"/>
      <c r="I247" s="145"/>
      <c r="J247" s="145"/>
    </row>
    <row r="248" spans="2:10" ht="15.5" customHeight="1" x14ac:dyDescent="0.35">
      <c r="B248" s="110"/>
      <c r="C248" s="110"/>
      <c r="D248" s="21"/>
      <c r="H248" s="142"/>
      <c r="I248" s="145"/>
      <c r="J248" s="145"/>
    </row>
    <row r="249" spans="2:10" ht="15.5" customHeight="1" x14ac:dyDescent="0.35">
      <c r="B249" s="110"/>
      <c r="C249" s="110"/>
      <c r="D249" s="21"/>
      <c r="H249" s="142"/>
      <c r="I249" s="145"/>
      <c r="J249" s="145"/>
    </row>
    <row r="250" spans="2:10" ht="15.5" customHeight="1" x14ac:dyDescent="0.35">
      <c r="B250" s="110"/>
      <c r="C250" s="110"/>
      <c r="D250" s="21"/>
      <c r="H250" s="142"/>
      <c r="I250" s="145"/>
      <c r="J250" s="145"/>
    </row>
    <row r="251" spans="2:10" ht="15.5" customHeight="1" x14ac:dyDescent="0.35">
      <c r="B251" s="110"/>
      <c r="C251" s="110"/>
      <c r="D251" s="21"/>
      <c r="H251" s="142"/>
      <c r="I251" s="145"/>
      <c r="J251" s="145"/>
    </row>
    <row r="252" spans="2:10" ht="15.5" customHeight="1" x14ac:dyDescent="0.35">
      <c r="B252" s="110"/>
      <c r="C252" s="110"/>
      <c r="D252" s="21"/>
      <c r="H252" s="142"/>
      <c r="I252" s="145"/>
      <c r="J252" s="145"/>
    </row>
    <row r="253" spans="2:10" ht="15.5" customHeight="1" x14ac:dyDescent="0.35">
      <c r="B253" s="110"/>
      <c r="C253" s="110"/>
      <c r="D253" s="21"/>
      <c r="H253" s="142"/>
      <c r="I253" s="145"/>
      <c r="J253" s="145"/>
    </row>
    <row r="254" spans="2:10" ht="15.5" customHeight="1" x14ac:dyDescent="0.35">
      <c r="B254" s="110"/>
      <c r="C254" s="110"/>
      <c r="D254" s="21"/>
      <c r="H254" s="142"/>
      <c r="I254" s="145"/>
      <c r="J254" s="145"/>
    </row>
    <row r="255" spans="2:10" ht="15.5" customHeight="1" x14ac:dyDescent="0.35">
      <c r="B255" s="110"/>
      <c r="C255" s="110"/>
      <c r="D255" s="21"/>
      <c r="H255" s="142"/>
      <c r="I255" s="145"/>
      <c r="J255" s="145"/>
    </row>
    <row r="256" spans="2:10" ht="15.5" customHeight="1" x14ac:dyDescent="0.35">
      <c r="B256" s="110"/>
      <c r="C256" s="110"/>
      <c r="D256" s="21"/>
      <c r="H256" s="142"/>
      <c r="I256" s="145"/>
      <c r="J256" s="145"/>
    </row>
    <row r="257" spans="2:10" ht="15.5" customHeight="1" x14ac:dyDescent="0.35">
      <c r="B257" s="110"/>
      <c r="C257" s="110"/>
      <c r="D257" s="21"/>
      <c r="H257" s="142"/>
      <c r="I257" s="145"/>
      <c r="J257" s="145"/>
    </row>
    <row r="258" spans="2:10" ht="15.5" customHeight="1" x14ac:dyDescent="0.35">
      <c r="B258" s="110"/>
      <c r="C258" s="110"/>
      <c r="D258" s="21"/>
      <c r="H258" s="142"/>
      <c r="I258" s="145"/>
      <c r="J258" s="145"/>
    </row>
    <row r="259" spans="2:10" ht="15.5" customHeight="1" x14ac:dyDescent="0.35">
      <c r="B259" s="110"/>
      <c r="C259" s="110"/>
      <c r="D259" s="21"/>
      <c r="H259" s="142"/>
      <c r="I259" s="145"/>
      <c r="J259" s="145"/>
    </row>
    <row r="260" spans="2:10" ht="15.5" customHeight="1" x14ac:dyDescent="0.35">
      <c r="B260" s="110"/>
      <c r="C260" s="110"/>
      <c r="D260" s="21"/>
      <c r="H260" s="142"/>
      <c r="I260" s="145"/>
      <c r="J260" s="145"/>
    </row>
    <row r="261" spans="2:10" ht="15.5" customHeight="1" x14ac:dyDescent="0.35">
      <c r="B261" s="110"/>
      <c r="C261" s="110"/>
      <c r="D261" s="21"/>
      <c r="H261" s="142"/>
      <c r="I261" s="145"/>
      <c r="J261" s="145"/>
    </row>
    <row r="262" spans="2:10" ht="15.5" customHeight="1" x14ac:dyDescent="0.35">
      <c r="B262" s="110"/>
      <c r="C262" s="110"/>
      <c r="D262" s="21"/>
      <c r="H262" s="142"/>
      <c r="I262" s="145"/>
      <c r="J262" s="145"/>
    </row>
    <row r="263" spans="2:10" ht="15.5" customHeight="1" x14ac:dyDescent="0.35">
      <c r="B263" s="110"/>
      <c r="C263" s="110"/>
      <c r="D263" s="21"/>
      <c r="H263" s="142"/>
      <c r="I263" s="145"/>
      <c r="J263" s="145"/>
    </row>
    <row r="264" spans="2:10" ht="15.5" customHeight="1" x14ac:dyDescent="0.35">
      <c r="B264" s="110"/>
      <c r="C264" s="110"/>
      <c r="D264" s="21"/>
      <c r="H264" s="142"/>
      <c r="I264" s="145"/>
      <c r="J264" s="145"/>
    </row>
    <row r="265" spans="2:10" ht="15.5" customHeight="1" x14ac:dyDescent="0.35">
      <c r="B265" s="110"/>
      <c r="C265" s="110"/>
      <c r="D265" s="21"/>
      <c r="H265" s="142"/>
      <c r="I265" s="145"/>
      <c r="J265" s="145"/>
    </row>
    <row r="266" spans="2:10" ht="15.5" customHeight="1" x14ac:dyDescent="0.35">
      <c r="B266" s="110"/>
      <c r="C266" s="110"/>
      <c r="D266" s="21"/>
      <c r="H266" s="142"/>
      <c r="I266" s="145"/>
      <c r="J266" s="145"/>
    </row>
    <row r="267" spans="2:10" ht="15.5" customHeight="1" x14ac:dyDescent="0.35">
      <c r="B267" s="110"/>
      <c r="C267" s="110"/>
      <c r="D267" s="21"/>
      <c r="H267" s="142"/>
      <c r="I267" s="145"/>
      <c r="J267" s="145"/>
    </row>
    <row r="268" spans="2:10" ht="15.5" customHeight="1" x14ac:dyDescent="0.35">
      <c r="B268" s="110"/>
      <c r="C268" s="110"/>
      <c r="D268" s="21"/>
      <c r="H268" s="142"/>
      <c r="I268" s="145"/>
      <c r="J268" s="145"/>
    </row>
    <row r="269" spans="2:10" ht="15.5" customHeight="1" x14ac:dyDescent="0.35">
      <c r="B269" s="110"/>
      <c r="C269" s="110"/>
      <c r="D269" s="21"/>
      <c r="H269" s="142"/>
      <c r="I269" s="145"/>
      <c r="J269" s="145"/>
    </row>
    <row r="270" spans="2:10" ht="15.5" customHeight="1" x14ac:dyDescent="0.35">
      <c r="B270" s="110"/>
      <c r="C270" s="110"/>
      <c r="D270" s="21"/>
      <c r="H270" s="142"/>
      <c r="I270" s="145"/>
      <c r="J270" s="145"/>
    </row>
    <row r="271" spans="2:10" ht="15.5" customHeight="1" x14ac:dyDescent="0.35">
      <c r="B271" s="110"/>
      <c r="C271" s="110"/>
      <c r="D271" s="21"/>
      <c r="H271" s="142"/>
      <c r="I271" s="145"/>
      <c r="J271" s="145"/>
    </row>
    <row r="272" spans="2:10" ht="15.5" customHeight="1" x14ac:dyDescent="0.35">
      <c r="B272" s="110"/>
      <c r="C272" s="110"/>
      <c r="D272" s="21"/>
      <c r="H272" s="142"/>
      <c r="I272" s="145"/>
      <c r="J272" s="145"/>
    </row>
    <row r="273" spans="2:10" ht="15.5" customHeight="1" x14ac:dyDescent="0.35">
      <c r="B273" s="110"/>
      <c r="C273" s="110"/>
      <c r="D273" s="21"/>
      <c r="H273" s="142"/>
      <c r="I273" s="145"/>
      <c r="J273" s="145"/>
    </row>
    <row r="274" spans="2:10" ht="15.5" customHeight="1" x14ac:dyDescent="0.35">
      <c r="B274" s="110"/>
      <c r="C274" s="110"/>
      <c r="D274" s="21"/>
      <c r="H274" s="142"/>
      <c r="I274" s="145"/>
      <c r="J274" s="145"/>
    </row>
    <row r="275" spans="2:10" ht="15.5" customHeight="1" x14ac:dyDescent="0.35">
      <c r="B275" s="110"/>
      <c r="C275" s="110"/>
      <c r="D275" s="21"/>
      <c r="H275" s="142"/>
      <c r="I275" s="145"/>
      <c r="J275" s="145"/>
    </row>
    <row r="276" spans="2:10" ht="15.5" customHeight="1" x14ac:dyDescent="0.35">
      <c r="B276" s="110"/>
      <c r="C276" s="110"/>
      <c r="D276" s="21"/>
      <c r="H276" s="142"/>
      <c r="I276" s="145"/>
      <c r="J276" s="145"/>
    </row>
    <row r="277" spans="2:10" ht="15.5" customHeight="1" x14ac:dyDescent="0.35">
      <c r="B277" s="110"/>
      <c r="C277" s="110"/>
      <c r="D277" s="21"/>
      <c r="H277" s="142"/>
      <c r="I277" s="145"/>
      <c r="J277" s="145"/>
    </row>
    <row r="278" spans="2:10" ht="15.5" customHeight="1" x14ac:dyDescent="0.35">
      <c r="B278" s="110"/>
      <c r="C278" s="110"/>
      <c r="D278" s="21"/>
      <c r="H278" s="142"/>
      <c r="I278" s="145"/>
      <c r="J278" s="145"/>
    </row>
    <row r="279" spans="2:10" ht="15.5" customHeight="1" x14ac:dyDescent="0.35">
      <c r="B279" s="110"/>
      <c r="C279" s="110"/>
      <c r="D279" s="21"/>
      <c r="H279" s="142"/>
      <c r="I279" s="145"/>
      <c r="J279" s="145"/>
    </row>
    <row r="280" spans="2:10" ht="15.5" customHeight="1" x14ac:dyDescent="0.35">
      <c r="B280" s="110"/>
      <c r="C280" s="110"/>
      <c r="D280" s="21"/>
      <c r="H280" s="142"/>
      <c r="I280" s="145"/>
      <c r="J280" s="145"/>
    </row>
    <row r="281" spans="2:10" ht="15.5" customHeight="1" x14ac:dyDescent="0.35">
      <c r="B281" s="110"/>
      <c r="C281" s="110"/>
      <c r="D281" s="21"/>
      <c r="H281" s="142"/>
      <c r="I281" s="145"/>
      <c r="J281" s="145"/>
    </row>
    <row r="282" spans="2:10" ht="15.5" customHeight="1" x14ac:dyDescent="0.35">
      <c r="B282" s="110"/>
      <c r="C282" s="110"/>
      <c r="D282" s="21"/>
      <c r="H282" s="142"/>
      <c r="I282" s="145"/>
      <c r="J282" s="145"/>
    </row>
    <row r="283" spans="2:10" ht="15.5" customHeight="1" x14ac:dyDescent="0.35">
      <c r="B283" s="110"/>
      <c r="C283" s="110"/>
      <c r="D283" s="21"/>
      <c r="H283" s="142"/>
      <c r="I283" s="145"/>
      <c r="J283" s="145"/>
    </row>
    <row r="284" spans="2:10" ht="15.5" customHeight="1" x14ac:dyDescent="0.35">
      <c r="B284" s="110"/>
      <c r="C284" s="110"/>
      <c r="D284" s="21"/>
      <c r="H284" s="142"/>
      <c r="I284" s="145"/>
      <c r="J284" s="145"/>
    </row>
    <row r="285" spans="2:10" ht="15.5" customHeight="1" x14ac:dyDescent="0.35">
      <c r="B285" s="110"/>
      <c r="C285" s="110"/>
      <c r="D285" s="21"/>
      <c r="H285" s="142"/>
      <c r="I285" s="145"/>
      <c r="J285" s="145"/>
    </row>
    <row r="286" spans="2:10" ht="15.5" customHeight="1" x14ac:dyDescent="0.35">
      <c r="B286" s="110"/>
      <c r="C286" s="110"/>
      <c r="D286" s="21"/>
      <c r="H286" s="142"/>
      <c r="I286" s="145"/>
      <c r="J286" s="145"/>
    </row>
    <row r="287" spans="2:10" ht="15.5" customHeight="1" x14ac:dyDescent="0.35">
      <c r="B287" s="110"/>
      <c r="C287" s="110"/>
      <c r="D287" s="21"/>
      <c r="H287" s="142"/>
      <c r="I287" s="145"/>
      <c r="J287" s="145"/>
    </row>
    <row r="288" spans="2:10" ht="15.5" customHeight="1" x14ac:dyDescent="0.35">
      <c r="B288" s="110"/>
      <c r="C288" s="110"/>
      <c r="D288" s="21"/>
      <c r="H288" s="142"/>
      <c r="I288" s="145"/>
      <c r="J288" s="145"/>
    </row>
    <row r="289" spans="2:10" ht="15.5" customHeight="1" x14ac:dyDescent="0.35">
      <c r="B289" s="110"/>
      <c r="C289" s="110"/>
      <c r="D289" s="21"/>
      <c r="H289" s="142"/>
      <c r="I289" s="145"/>
      <c r="J289" s="145"/>
    </row>
    <row r="290" spans="2:10" ht="15.5" customHeight="1" x14ac:dyDescent="0.35">
      <c r="B290" s="110"/>
      <c r="C290" s="110"/>
      <c r="D290" s="21"/>
      <c r="H290" s="142"/>
      <c r="I290" s="145"/>
      <c r="J290" s="145"/>
    </row>
    <row r="291" spans="2:10" ht="15.5" customHeight="1" x14ac:dyDescent="0.35">
      <c r="B291" s="110"/>
      <c r="C291" s="110"/>
      <c r="D291" s="21"/>
      <c r="H291" s="142"/>
      <c r="I291" s="145"/>
      <c r="J291" s="145"/>
    </row>
    <row r="292" spans="2:10" ht="15.5" customHeight="1" x14ac:dyDescent="0.35">
      <c r="B292" s="110"/>
      <c r="C292" s="110"/>
      <c r="D292" s="21"/>
      <c r="H292" s="142"/>
      <c r="I292" s="145"/>
      <c r="J292" s="145"/>
    </row>
    <row r="293" spans="2:10" ht="15.5" customHeight="1" x14ac:dyDescent="0.35">
      <c r="B293" s="110"/>
      <c r="C293" s="110"/>
      <c r="D293" s="21"/>
      <c r="H293" s="142"/>
      <c r="I293" s="145"/>
      <c r="J293" s="145"/>
    </row>
    <row r="294" spans="2:10" ht="15.5" customHeight="1" x14ac:dyDescent="0.35">
      <c r="B294" s="110"/>
      <c r="C294" s="110"/>
      <c r="D294" s="21"/>
      <c r="H294" s="142"/>
      <c r="I294" s="145"/>
      <c r="J294" s="145"/>
    </row>
    <row r="295" spans="2:10" ht="15.5" customHeight="1" x14ac:dyDescent="0.35">
      <c r="B295" s="110"/>
      <c r="C295" s="110"/>
      <c r="D295" s="21"/>
      <c r="H295" s="142"/>
      <c r="I295" s="145"/>
      <c r="J295" s="145"/>
    </row>
    <row r="296" spans="2:10" ht="15.5" customHeight="1" x14ac:dyDescent="0.35">
      <c r="B296" s="110"/>
      <c r="C296" s="110"/>
      <c r="D296" s="21"/>
      <c r="H296" s="142"/>
      <c r="I296" s="145"/>
      <c r="J296" s="145"/>
    </row>
    <row r="297" spans="2:10" ht="15.5" customHeight="1" x14ac:dyDescent="0.35">
      <c r="B297" s="110"/>
      <c r="C297" s="110"/>
      <c r="D297" s="21"/>
      <c r="H297" s="142"/>
      <c r="I297" s="145"/>
      <c r="J297" s="145"/>
    </row>
    <row r="298" spans="2:10" ht="15.5" customHeight="1" x14ac:dyDescent="0.35">
      <c r="B298" s="110"/>
      <c r="C298" s="110"/>
      <c r="D298" s="21"/>
      <c r="H298" s="142"/>
      <c r="I298" s="145"/>
      <c r="J298" s="145"/>
    </row>
    <row r="299" spans="2:10" ht="15.5" customHeight="1" x14ac:dyDescent="0.35">
      <c r="B299" s="110"/>
      <c r="C299" s="110"/>
      <c r="D299" s="21"/>
      <c r="H299" s="142"/>
      <c r="I299" s="145"/>
      <c r="J299" s="145"/>
    </row>
    <row r="300" spans="2:10" ht="15.5" customHeight="1" x14ac:dyDescent="0.35">
      <c r="B300" s="110"/>
      <c r="C300" s="110"/>
      <c r="D300" s="21"/>
      <c r="H300" s="142"/>
      <c r="I300" s="145"/>
      <c r="J300" s="145"/>
    </row>
    <row r="301" spans="2:10" ht="15.5" customHeight="1" x14ac:dyDescent="0.35">
      <c r="B301" s="110"/>
      <c r="C301" s="110"/>
      <c r="D301" s="21"/>
      <c r="H301" s="142"/>
      <c r="I301" s="145"/>
      <c r="J301" s="145"/>
    </row>
    <row r="302" spans="2:10" ht="15.5" customHeight="1" x14ac:dyDescent="0.35">
      <c r="B302" s="110"/>
      <c r="C302" s="110"/>
      <c r="D302" s="21"/>
      <c r="H302" s="142"/>
      <c r="I302" s="145"/>
      <c r="J302" s="145"/>
    </row>
    <row r="303" spans="2:10" ht="15.5" customHeight="1" x14ac:dyDescent="0.35">
      <c r="B303" s="110"/>
      <c r="C303" s="110"/>
      <c r="D303" s="21"/>
      <c r="H303" s="142"/>
      <c r="I303" s="145"/>
      <c r="J303" s="145"/>
    </row>
    <row r="304" spans="2:10" ht="15.5" customHeight="1" x14ac:dyDescent="0.35">
      <c r="B304" s="110"/>
      <c r="C304" s="110"/>
      <c r="D304" s="21"/>
      <c r="H304" s="142"/>
      <c r="I304" s="145"/>
      <c r="J304" s="145"/>
    </row>
    <row r="305" spans="2:10" ht="15.5" customHeight="1" x14ac:dyDescent="0.35">
      <c r="B305" s="110"/>
      <c r="C305" s="110"/>
      <c r="D305" s="21"/>
      <c r="H305" s="142"/>
      <c r="I305" s="145"/>
      <c r="J305" s="145"/>
    </row>
    <row r="306" spans="2:10" ht="15.5" customHeight="1" x14ac:dyDescent="0.35">
      <c r="B306" s="110"/>
      <c r="C306" s="110"/>
      <c r="D306" s="21"/>
      <c r="H306" s="142"/>
      <c r="I306" s="145"/>
      <c r="J306" s="145"/>
    </row>
    <row r="307" spans="2:10" ht="15.5" customHeight="1" x14ac:dyDescent="0.35">
      <c r="B307" s="110"/>
      <c r="C307" s="110"/>
      <c r="D307" s="21"/>
      <c r="H307" s="142"/>
      <c r="I307" s="145"/>
      <c r="J307" s="145"/>
    </row>
    <row r="308" spans="2:10" ht="15.5" customHeight="1" x14ac:dyDescent="0.35">
      <c r="B308" s="110"/>
      <c r="C308" s="110"/>
      <c r="D308" s="21"/>
      <c r="H308" s="142"/>
      <c r="I308" s="145"/>
      <c r="J308" s="145"/>
    </row>
    <row r="309" spans="2:10" ht="15.5" customHeight="1" x14ac:dyDescent="0.35">
      <c r="B309" s="110"/>
      <c r="C309" s="110"/>
      <c r="D309" s="21"/>
      <c r="H309" s="142"/>
      <c r="I309" s="145"/>
      <c r="J309" s="145"/>
    </row>
    <row r="310" spans="2:10" ht="15.5" customHeight="1" x14ac:dyDescent="0.35">
      <c r="B310" s="110"/>
      <c r="C310" s="110"/>
      <c r="D310" s="21"/>
      <c r="H310" s="142"/>
      <c r="I310" s="145"/>
      <c r="J310" s="145"/>
    </row>
    <row r="311" spans="2:10" ht="15.5" customHeight="1" x14ac:dyDescent="0.35">
      <c r="B311" s="110"/>
      <c r="C311" s="110"/>
      <c r="D311" s="21"/>
      <c r="H311" s="142"/>
      <c r="I311" s="145"/>
      <c r="J311" s="145"/>
    </row>
    <row r="312" spans="2:10" ht="15.5" customHeight="1" x14ac:dyDescent="0.35">
      <c r="B312" s="110"/>
      <c r="C312" s="110"/>
      <c r="D312" s="21"/>
      <c r="H312" s="142"/>
      <c r="I312" s="145"/>
      <c r="J312" s="145"/>
    </row>
    <row r="313" spans="2:10" ht="15.5" customHeight="1" x14ac:dyDescent="0.35">
      <c r="B313" s="110"/>
      <c r="C313" s="110"/>
      <c r="D313" s="21"/>
      <c r="H313" s="142"/>
      <c r="I313" s="145"/>
      <c r="J313" s="145"/>
    </row>
    <row r="314" spans="2:10" ht="15.5" customHeight="1" x14ac:dyDescent="0.35">
      <c r="B314" s="110"/>
      <c r="C314" s="110"/>
      <c r="D314" s="21"/>
      <c r="H314" s="142"/>
      <c r="I314" s="145"/>
      <c r="J314" s="145"/>
    </row>
    <row r="315" spans="2:10" ht="15.5" customHeight="1" x14ac:dyDescent="0.35">
      <c r="B315" s="110"/>
      <c r="C315" s="110"/>
      <c r="D315" s="21"/>
      <c r="H315" s="142"/>
      <c r="I315" s="145"/>
      <c r="J315" s="145"/>
    </row>
    <row r="316" spans="2:10" ht="15.5" customHeight="1" x14ac:dyDescent="0.35">
      <c r="B316" s="110"/>
      <c r="C316" s="110"/>
      <c r="D316" s="21"/>
      <c r="H316" s="142"/>
      <c r="I316" s="145"/>
      <c r="J316" s="145"/>
    </row>
    <row r="317" spans="2:10" ht="15.5" customHeight="1" x14ac:dyDescent="0.35">
      <c r="B317" s="110"/>
      <c r="C317" s="110"/>
      <c r="D317" s="21"/>
      <c r="H317" s="142"/>
      <c r="I317" s="145"/>
      <c r="J317" s="145"/>
    </row>
    <row r="318" spans="2:10" ht="15.5" customHeight="1" x14ac:dyDescent="0.35">
      <c r="B318" s="110"/>
      <c r="C318" s="110"/>
      <c r="D318" s="21"/>
      <c r="H318" s="142"/>
      <c r="I318" s="145"/>
      <c r="J318" s="145"/>
    </row>
    <row r="319" spans="2:10" ht="15.5" customHeight="1" x14ac:dyDescent="0.35">
      <c r="B319" s="110"/>
      <c r="C319" s="110"/>
      <c r="D319" s="21"/>
      <c r="H319" s="142"/>
      <c r="I319" s="145"/>
      <c r="J319" s="145"/>
    </row>
    <row r="320" spans="2:10" ht="15.5" customHeight="1" x14ac:dyDescent="0.35">
      <c r="B320" s="110"/>
      <c r="C320" s="110"/>
      <c r="D320" s="21"/>
      <c r="H320" s="142"/>
      <c r="I320" s="145"/>
      <c r="J320" s="145"/>
    </row>
    <row r="321" spans="2:10" ht="15.5" customHeight="1" x14ac:dyDescent="0.35">
      <c r="B321" s="110"/>
      <c r="C321" s="110"/>
      <c r="D321" s="21"/>
      <c r="H321" s="142"/>
      <c r="I321" s="145"/>
      <c r="J321" s="145"/>
    </row>
    <row r="322" spans="2:10" ht="15.5" customHeight="1" x14ac:dyDescent="0.35">
      <c r="B322" s="110"/>
      <c r="C322" s="110"/>
      <c r="D322" s="21"/>
      <c r="H322" s="142"/>
      <c r="I322" s="145"/>
      <c r="J322" s="145"/>
    </row>
    <row r="323" spans="2:10" ht="15.5" customHeight="1" x14ac:dyDescent="0.35">
      <c r="B323" s="110"/>
      <c r="C323" s="110"/>
      <c r="D323" s="21"/>
      <c r="H323" s="142"/>
      <c r="I323" s="145"/>
      <c r="J323" s="145"/>
    </row>
    <row r="324" spans="2:10" ht="15.5" customHeight="1" x14ac:dyDescent="0.35">
      <c r="B324" s="110"/>
      <c r="C324" s="110"/>
      <c r="D324" s="21"/>
      <c r="H324" s="142"/>
      <c r="I324" s="145"/>
      <c r="J324" s="145"/>
    </row>
    <row r="325" spans="2:10" ht="15.5" customHeight="1" x14ac:dyDescent="0.35">
      <c r="B325" s="110"/>
      <c r="C325" s="110"/>
      <c r="D325" s="21"/>
      <c r="H325" s="142"/>
      <c r="I325" s="145"/>
      <c r="J325" s="145"/>
    </row>
    <row r="326" spans="2:10" ht="15.5" customHeight="1" x14ac:dyDescent="0.35">
      <c r="B326" s="110"/>
      <c r="C326" s="110"/>
      <c r="D326" s="21"/>
      <c r="H326" s="142"/>
      <c r="I326" s="145"/>
      <c r="J326" s="145"/>
    </row>
    <row r="327" spans="2:10" ht="15.5" customHeight="1" x14ac:dyDescent="0.35">
      <c r="B327" s="110"/>
      <c r="C327" s="110"/>
      <c r="D327" s="21"/>
      <c r="H327" s="142"/>
      <c r="I327" s="145"/>
      <c r="J327" s="145"/>
    </row>
    <row r="328" spans="2:10" ht="15.5" customHeight="1" x14ac:dyDescent="0.35">
      <c r="B328" s="110"/>
      <c r="C328" s="110"/>
      <c r="D328" s="21"/>
      <c r="H328" s="142"/>
      <c r="I328" s="145"/>
      <c r="J328" s="145"/>
    </row>
    <row r="329" spans="2:10" ht="15.5" customHeight="1" x14ac:dyDescent="0.35">
      <c r="B329" s="110"/>
      <c r="C329" s="110"/>
      <c r="D329" s="21"/>
      <c r="H329" s="142"/>
      <c r="I329" s="145"/>
      <c r="J329" s="145"/>
    </row>
    <row r="330" spans="2:10" ht="15.5" customHeight="1" x14ac:dyDescent="0.35">
      <c r="B330" s="110"/>
      <c r="C330" s="110"/>
      <c r="D330" s="21"/>
      <c r="H330" s="142"/>
      <c r="I330" s="145"/>
      <c r="J330" s="145"/>
    </row>
    <row r="331" spans="2:10" ht="15.5" customHeight="1" x14ac:dyDescent="0.35">
      <c r="B331" s="110"/>
      <c r="C331" s="110"/>
      <c r="D331" s="21"/>
      <c r="H331" s="142"/>
      <c r="I331" s="145"/>
      <c r="J331" s="145"/>
    </row>
    <row r="332" spans="2:10" ht="15.5" customHeight="1" x14ac:dyDescent="0.35">
      <c r="B332" s="110"/>
      <c r="C332" s="110"/>
      <c r="D332" s="21"/>
      <c r="H332" s="142"/>
      <c r="I332" s="145"/>
      <c r="J332" s="145"/>
    </row>
    <row r="333" spans="2:10" ht="15.5" customHeight="1" x14ac:dyDescent="0.35">
      <c r="B333" s="110"/>
      <c r="C333" s="110"/>
      <c r="D333" s="21"/>
      <c r="H333" s="142"/>
      <c r="I333" s="145"/>
      <c r="J333" s="145"/>
    </row>
    <row r="334" spans="2:10" ht="15.5" customHeight="1" x14ac:dyDescent="0.35">
      <c r="B334" s="110"/>
      <c r="C334" s="110"/>
      <c r="D334" s="21"/>
      <c r="H334" s="142"/>
      <c r="I334" s="145"/>
      <c r="J334" s="145"/>
    </row>
    <row r="335" spans="2:10" ht="15.5" customHeight="1" x14ac:dyDescent="0.35">
      <c r="B335" s="110"/>
      <c r="C335" s="110"/>
      <c r="D335" s="21"/>
      <c r="H335" s="142"/>
      <c r="I335" s="145"/>
      <c r="J335" s="145"/>
    </row>
    <row r="336" spans="2:10" ht="15.5" customHeight="1" x14ac:dyDescent="0.35">
      <c r="B336" s="110"/>
      <c r="C336" s="110"/>
      <c r="D336" s="21"/>
      <c r="H336" s="142"/>
      <c r="I336" s="145"/>
      <c r="J336" s="145"/>
    </row>
    <row r="337" spans="2:10" ht="15.5" customHeight="1" x14ac:dyDescent="0.35">
      <c r="B337" s="110"/>
      <c r="C337" s="110"/>
      <c r="D337" s="21"/>
      <c r="H337" s="142"/>
      <c r="I337" s="145"/>
      <c r="J337" s="145"/>
    </row>
    <row r="338" spans="2:10" ht="15.5" customHeight="1" x14ac:dyDescent="0.35">
      <c r="B338" s="110"/>
      <c r="C338" s="110"/>
      <c r="D338" s="21"/>
      <c r="H338" s="142"/>
      <c r="I338" s="145"/>
      <c r="J338" s="145"/>
    </row>
    <row r="339" spans="2:10" ht="15.5" customHeight="1" x14ac:dyDescent="0.35">
      <c r="B339" s="110"/>
      <c r="C339" s="110"/>
      <c r="D339" s="21"/>
      <c r="H339" s="142"/>
      <c r="I339" s="145"/>
      <c r="J339" s="145"/>
    </row>
    <row r="340" spans="2:10" ht="15.5" customHeight="1" x14ac:dyDescent="0.35">
      <c r="B340" s="110"/>
      <c r="C340" s="110"/>
      <c r="D340" s="21"/>
      <c r="H340" s="142"/>
      <c r="I340" s="145"/>
      <c r="J340" s="145"/>
    </row>
    <row r="341" spans="2:10" ht="15.5" customHeight="1" x14ac:dyDescent="0.35">
      <c r="B341" s="110"/>
      <c r="C341" s="110"/>
      <c r="D341" s="21"/>
      <c r="H341" s="142"/>
      <c r="I341" s="145"/>
      <c r="J341" s="145"/>
    </row>
    <row r="342" spans="2:10" ht="15.5" customHeight="1" x14ac:dyDescent="0.35">
      <c r="B342" s="110"/>
      <c r="C342" s="110"/>
      <c r="D342" s="21"/>
      <c r="H342" s="142"/>
      <c r="I342" s="145"/>
      <c r="J342" s="145"/>
    </row>
    <row r="343" spans="2:10" ht="15.5" customHeight="1" x14ac:dyDescent="0.35">
      <c r="B343" s="110"/>
      <c r="C343" s="110"/>
      <c r="D343" s="21"/>
      <c r="H343" s="142"/>
      <c r="I343" s="145"/>
      <c r="J343" s="145"/>
    </row>
    <row r="344" spans="2:10" ht="15.5" customHeight="1" x14ac:dyDescent="0.35">
      <c r="B344" s="110"/>
      <c r="C344" s="110"/>
      <c r="D344" s="21"/>
      <c r="H344" s="142"/>
      <c r="I344" s="145"/>
      <c r="J344" s="145"/>
    </row>
    <row r="345" spans="2:10" ht="15.5" customHeight="1" x14ac:dyDescent="0.35">
      <c r="B345" s="110"/>
      <c r="C345" s="110"/>
      <c r="D345" s="21"/>
      <c r="H345" s="142"/>
      <c r="I345" s="145"/>
      <c r="J345" s="145"/>
    </row>
    <row r="346" spans="2:10" ht="15.5" customHeight="1" x14ac:dyDescent="0.35">
      <c r="B346" s="110"/>
      <c r="C346" s="110"/>
      <c r="D346" s="21"/>
      <c r="H346" s="142"/>
      <c r="I346" s="145"/>
      <c r="J346" s="145"/>
    </row>
    <row r="347" spans="2:10" ht="15.5" customHeight="1" x14ac:dyDescent="0.35">
      <c r="B347" s="110"/>
      <c r="C347" s="110"/>
      <c r="D347" s="21"/>
      <c r="H347" s="142"/>
      <c r="I347" s="145"/>
      <c r="J347" s="145"/>
    </row>
    <row r="348" spans="2:10" ht="15.5" customHeight="1" x14ac:dyDescent="0.35">
      <c r="B348" s="110"/>
      <c r="C348" s="110"/>
      <c r="D348" s="21"/>
      <c r="H348" s="142"/>
      <c r="I348" s="145"/>
      <c r="J348" s="145"/>
    </row>
    <row r="349" spans="2:10" ht="15.5" customHeight="1" x14ac:dyDescent="0.35">
      <c r="B349" s="110"/>
      <c r="C349" s="110"/>
      <c r="D349" s="21"/>
      <c r="H349" s="142"/>
      <c r="I349" s="145"/>
      <c r="J349" s="145"/>
    </row>
    <row r="350" spans="2:10" ht="15.5" customHeight="1" x14ac:dyDescent="0.35">
      <c r="B350" s="110"/>
      <c r="C350" s="110"/>
      <c r="D350" s="21"/>
      <c r="H350" s="142"/>
      <c r="I350" s="145"/>
      <c r="J350" s="145"/>
    </row>
    <row r="351" spans="2:10" ht="15.5" customHeight="1" x14ac:dyDescent="0.35">
      <c r="B351" s="110"/>
      <c r="C351" s="110"/>
      <c r="D351" s="21"/>
      <c r="H351" s="142"/>
      <c r="I351" s="145"/>
      <c r="J351" s="145"/>
    </row>
    <row r="352" spans="2:10" ht="15.5" customHeight="1" x14ac:dyDescent="0.35">
      <c r="B352" s="110"/>
      <c r="C352" s="110"/>
      <c r="D352" s="21"/>
      <c r="H352" s="142"/>
      <c r="I352" s="145"/>
      <c r="J352" s="145"/>
    </row>
    <row r="353" spans="2:10" x14ac:dyDescent="0.35">
      <c r="B353" s="110"/>
      <c r="C353" s="110"/>
      <c r="D353" s="21"/>
      <c r="H353" s="142"/>
      <c r="I353" s="145"/>
      <c r="J353" s="145"/>
    </row>
    <row r="354" spans="2:10" x14ac:dyDescent="0.35">
      <c r="B354" s="110"/>
      <c r="C354" s="110"/>
      <c r="D354" s="21"/>
      <c r="H354" s="142"/>
      <c r="I354" s="145"/>
      <c r="J354" s="145"/>
    </row>
    <row r="355" spans="2:10" x14ac:dyDescent="0.35">
      <c r="B355" s="110"/>
      <c r="C355" s="110"/>
      <c r="D355" s="21"/>
      <c r="H355" s="142"/>
      <c r="I355" s="145"/>
      <c r="J355" s="145"/>
    </row>
    <row r="356" spans="2:10" x14ac:dyDescent="0.35">
      <c r="B356" s="110"/>
      <c r="C356" s="110"/>
      <c r="D356" s="21"/>
      <c r="H356" s="142"/>
      <c r="I356" s="145"/>
      <c r="J356" s="145"/>
    </row>
    <row r="357" spans="2:10" x14ac:dyDescent="0.35">
      <c r="B357" s="110"/>
      <c r="C357" s="110"/>
      <c r="D357" s="21"/>
      <c r="H357" s="142"/>
      <c r="I357" s="145"/>
      <c r="J357" s="145"/>
    </row>
    <row r="358" spans="2:10" x14ac:dyDescent="0.35">
      <c r="B358" s="110"/>
      <c r="C358" s="110"/>
      <c r="D358" s="21"/>
      <c r="H358" s="142"/>
      <c r="I358" s="145"/>
      <c r="J358" s="145"/>
    </row>
    <row r="359" spans="2:10" x14ac:dyDescent="0.35">
      <c r="B359" s="110"/>
      <c r="C359" s="110"/>
      <c r="D359" s="21"/>
      <c r="H359" s="142"/>
      <c r="I359" s="145"/>
      <c r="J359" s="145"/>
    </row>
    <row r="360" spans="2:10" x14ac:dyDescent="0.35">
      <c r="B360" s="110"/>
      <c r="C360" s="110"/>
      <c r="D360" s="21"/>
      <c r="H360" s="142"/>
      <c r="I360" s="145"/>
      <c r="J360" s="145"/>
    </row>
    <row r="361" spans="2:10" x14ac:dyDescent="0.35">
      <c r="B361" s="110"/>
      <c r="C361" s="110"/>
      <c r="D361" s="21"/>
      <c r="H361" s="142"/>
      <c r="I361" s="145"/>
      <c r="J361" s="145"/>
    </row>
    <row r="362" spans="2:10" x14ac:dyDescent="0.35">
      <c r="B362" s="110"/>
      <c r="C362" s="110"/>
      <c r="D362" s="21"/>
      <c r="H362" s="142"/>
      <c r="I362" s="145"/>
      <c r="J362" s="145"/>
    </row>
    <row r="363" spans="2:10" x14ac:dyDescent="0.35">
      <c r="B363" s="110"/>
      <c r="C363" s="110"/>
      <c r="D363" s="21"/>
      <c r="H363" s="142"/>
      <c r="I363" s="145"/>
      <c r="J363" s="145"/>
    </row>
    <row r="364" spans="2:10" x14ac:dyDescent="0.35">
      <c r="B364" s="110"/>
      <c r="C364" s="110"/>
      <c r="D364" s="21"/>
      <c r="H364" s="142"/>
      <c r="I364" s="145"/>
      <c r="J364" s="145"/>
    </row>
    <row r="365" spans="2:10" x14ac:dyDescent="0.35">
      <c r="B365" s="110"/>
      <c r="C365" s="110"/>
      <c r="D365" s="21"/>
      <c r="H365" s="142"/>
      <c r="I365" s="145"/>
      <c r="J365" s="145"/>
    </row>
    <row r="366" spans="2:10" x14ac:dyDescent="0.35">
      <c r="B366" s="110"/>
      <c r="C366" s="110"/>
      <c r="D366" s="21"/>
      <c r="H366" s="142"/>
      <c r="I366" s="145"/>
      <c r="J366" s="145"/>
    </row>
    <row r="367" spans="2:10" x14ac:dyDescent="0.35">
      <c r="B367" s="110"/>
      <c r="C367" s="110"/>
      <c r="D367" s="21"/>
      <c r="H367" s="142"/>
      <c r="I367" s="145"/>
      <c r="J367" s="145"/>
    </row>
    <row r="368" spans="2:10" x14ac:dyDescent="0.35">
      <c r="B368" s="110"/>
      <c r="C368" s="110"/>
      <c r="D368" s="21"/>
      <c r="H368" s="142"/>
      <c r="I368" s="145"/>
      <c r="J368" s="145"/>
    </row>
    <row r="369" spans="2:10" x14ac:dyDescent="0.35">
      <c r="B369" s="110"/>
      <c r="C369" s="110"/>
      <c r="D369" s="21"/>
      <c r="H369" s="142"/>
      <c r="I369" s="145"/>
      <c r="J369" s="145"/>
    </row>
    <row r="370" spans="2:10" x14ac:dyDescent="0.35">
      <c r="B370" s="110"/>
      <c r="C370" s="110"/>
      <c r="D370" s="21"/>
      <c r="H370" s="142"/>
      <c r="I370" s="145"/>
      <c r="J370" s="145"/>
    </row>
    <row r="371" spans="2:10" x14ac:dyDescent="0.35">
      <c r="B371" s="110"/>
      <c r="C371" s="110"/>
      <c r="D371" s="21"/>
      <c r="H371" s="142"/>
      <c r="I371" s="145"/>
      <c r="J371" s="145"/>
    </row>
    <row r="372" spans="2:10" x14ac:dyDescent="0.35">
      <c r="B372" s="110"/>
      <c r="C372" s="110"/>
      <c r="D372" s="21"/>
      <c r="H372" s="142"/>
      <c r="I372" s="145"/>
      <c r="J372" s="145"/>
    </row>
    <row r="373" spans="2:10" x14ac:dyDescent="0.35">
      <c r="B373" s="110"/>
      <c r="C373" s="110"/>
      <c r="D373" s="21"/>
      <c r="H373" s="142"/>
      <c r="I373" s="145"/>
      <c r="J373" s="145"/>
    </row>
    <row r="374" spans="2:10" x14ac:dyDescent="0.35">
      <c r="B374" s="110"/>
      <c r="C374" s="110"/>
      <c r="D374" s="21"/>
      <c r="H374" s="142"/>
      <c r="I374" s="145"/>
      <c r="J374" s="145"/>
    </row>
    <row r="375" spans="2:10" x14ac:dyDescent="0.35">
      <c r="B375" s="110"/>
      <c r="C375" s="110"/>
      <c r="D375" s="21"/>
      <c r="H375" s="142"/>
      <c r="I375" s="145"/>
      <c r="J375" s="145"/>
    </row>
    <row r="376" spans="2:10" x14ac:dyDescent="0.35">
      <c r="B376" s="110"/>
      <c r="C376" s="110"/>
      <c r="D376" s="21"/>
      <c r="H376" s="142"/>
      <c r="I376" s="145"/>
      <c r="J376" s="145"/>
    </row>
    <row r="377" spans="2:10" x14ac:dyDescent="0.35">
      <c r="B377" s="110"/>
      <c r="C377" s="110"/>
      <c r="D377" s="21"/>
      <c r="H377" s="142"/>
      <c r="I377" s="145"/>
      <c r="J377" s="145"/>
    </row>
    <row r="378" spans="2:10" x14ac:dyDescent="0.35">
      <c r="B378" s="110"/>
      <c r="C378" s="110"/>
      <c r="D378" s="21"/>
      <c r="H378" s="142"/>
      <c r="I378" s="145"/>
      <c r="J378" s="145"/>
    </row>
    <row r="379" spans="2:10" x14ac:dyDescent="0.35">
      <c r="B379" s="110"/>
      <c r="C379" s="110"/>
      <c r="D379" s="21"/>
      <c r="H379" s="142"/>
      <c r="I379" s="145"/>
      <c r="J379" s="145"/>
    </row>
    <row r="380" spans="2:10" x14ac:dyDescent="0.35">
      <c r="B380" s="110"/>
      <c r="C380" s="110"/>
      <c r="D380" s="21"/>
      <c r="H380" s="142"/>
      <c r="I380" s="145"/>
      <c r="J380" s="145"/>
    </row>
    <row r="381" spans="2:10" x14ac:dyDescent="0.35">
      <c r="B381" s="110"/>
      <c r="C381" s="110"/>
      <c r="D381" s="21"/>
      <c r="H381" s="142"/>
      <c r="I381" s="145"/>
      <c r="J381" s="145"/>
    </row>
    <row r="382" spans="2:10" x14ac:dyDescent="0.35">
      <c r="B382" s="110"/>
      <c r="C382" s="110"/>
      <c r="D382" s="21"/>
      <c r="H382" s="142"/>
      <c r="I382" s="145"/>
      <c r="J382" s="145"/>
    </row>
    <row r="383" spans="2:10" x14ac:dyDescent="0.35">
      <c r="B383" s="110"/>
      <c r="C383" s="110"/>
      <c r="D383" s="21"/>
      <c r="H383" s="142"/>
      <c r="I383" s="145"/>
      <c r="J383" s="145"/>
    </row>
    <row r="384" spans="2:10" x14ac:dyDescent="0.35">
      <c r="B384" s="110"/>
      <c r="C384" s="110"/>
      <c r="D384" s="21"/>
      <c r="H384" s="142"/>
      <c r="I384" s="145"/>
      <c r="J384" s="145"/>
    </row>
    <row r="385" spans="2:10" x14ac:dyDescent="0.35">
      <c r="B385" s="110"/>
      <c r="C385" s="110"/>
      <c r="D385" s="21"/>
      <c r="H385" s="142"/>
      <c r="I385" s="145"/>
      <c r="J385" s="145"/>
    </row>
    <row r="386" spans="2:10" x14ac:dyDescent="0.35">
      <c r="B386" s="110"/>
      <c r="C386" s="110"/>
      <c r="D386" s="21"/>
      <c r="H386" s="142"/>
      <c r="I386" s="145"/>
      <c r="J386" s="145"/>
    </row>
    <row r="387" spans="2:10" x14ac:dyDescent="0.35">
      <c r="B387" s="110"/>
      <c r="C387" s="110"/>
      <c r="D387" s="21"/>
      <c r="H387" s="142"/>
      <c r="I387" s="145"/>
      <c r="J387" s="145"/>
    </row>
    <row r="388" spans="2:10" x14ac:dyDescent="0.35">
      <c r="B388" s="110"/>
      <c r="C388" s="110"/>
      <c r="D388" s="21"/>
      <c r="H388" s="142"/>
      <c r="I388" s="145"/>
      <c r="J388" s="145"/>
    </row>
    <row r="389" spans="2:10" x14ac:dyDescent="0.35">
      <c r="B389" s="110"/>
      <c r="C389" s="110"/>
      <c r="D389" s="21"/>
      <c r="H389" s="142"/>
      <c r="I389" s="145"/>
      <c r="J389" s="145"/>
    </row>
    <row r="390" spans="2:10" x14ac:dyDescent="0.35">
      <c r="B390" s="110"/>
      <c r="C390" s="110"/>
      <c r="D390" s="21"/>
      <c r="H390" s="142"/>
      <c r="I390" s="145"/>
      <c r="J390" s="145"/>
    </row>
    <row r="391" spans="2:10" x14ac:dyDescent="0.35">
      <c r="B391" s="110"/>
      <c r="C391" s="110"/>
      <c r="D391" s="21"/>
      <c r="H391" s="142"/>
      <c r="I391" s="145"/>
      <c r="J391" s="145"/>
    </row>
    <row r="392" spans="2:10" x14ac:dyDescent="0.35">
      <c r="B392" s="110"/>
      <c r="C392" s="110"/>
      <c r="D392" s="21"/>
      <c r="H392" s="142"/>
      <c r="I392" s="145"/>
      <c r="J392" s="145"/>
    </row>
    <row r="393" spans="2:10" x14ac:dyDescent="0.35">
      <c r="B393" s="110"/>
      <c r="C393" s="110"/>
      <c r="D393" s="21"/>
      <c r="H393" s="142"/>
      <c r="I393" s="145"/>
      <c r="J393" s="145"/>
    </row>
    <row r="394" spans="2:10" x14ac:dyDescent="0.35">
      <c r="B394" s="110"/>
      <c r="C394" s="110"/>
      <c r="D394" s="21"/>
      <c r="H394" s="142"/>
      <c r="I394" s="145"/>
      <c r="J394" s="145"/>
    </row>
    <row r="395" spans="2:10" x14ac:dyDescent="0.35">
      <c r="B395" s="110"/>
      <c r="C395" s="110"/>
      <c r="D395" s="21"/>
      <c r="H395" s="142"/>
      <c r="I395" s="145"/>
      <c r="J395" s="145"/>
    </row>
    <row r="396" spans="2:10" x14ac:dyDescent="0.35">
      <c r="B396" s="110"/>
      <c r="C396" s="110"/>
      <c r="D396" s="21"/>
      <c r="H396" s="142"/>
      <c r="I396" s="145"/>
      <c r="J396" s="145"/>
    </row>
    <row r="397" spans="2:10" x14ac:dyDescent="0.35">
      <c r="B397" s="110"/>
      <c r="C397" s="110"/>
      <c r="D397" s="21"/>
      <c r="H397" s="142"/>
      <c r="I397" s="145"/>
      <c r="J397" s="145"/>
    </row>
    <row r="398" spans="2:10" x14ac:dyDescent="0.35">
      <c r="B398" s="110"/>
      <c r="C398" s="110"/>
      <c r="D398" s="21"/>
      <c r="H398" s="142"/>
      <c r="I398" s="145"/>
      <c r="J398" s="145"/>
    </row>
    <row r="399" spans="2:10" x14ac:dyDescent="0.35">
      <c r="B399" s="110"/>
      <c r="C399" s="110"/>
      <c r="D399" s="21"/>
      <c r="H399" s="142"/>
      <c r="I399" s="145"/>
      <c r="J399" s="145"/>
    </row>
    <row r="400" spans="2:10" x14ac:dyDescent="0.35">
      <c r="B400" s="110"/>
      <c r="C400" s="110"/>
      <c r="D400" s="21"/>
      <c r="H400" s="142"/>
      <c r="I400" s="145"/>
      <c r="J400" s="145"/>
    </row>
    <row r="401" spans="1:10" x14ac:dyDescent="0.35">
      <c r="B401" s="110"/>
      <c r="C401" s="110"/>
      <c r="D401" s="21"/>
      <c r="H401" s="142"/>
      <c r="I401" s="145"/>
      <c r="J401" s="145"/>
    </row>
    <row r="402" spans="1:10" x14ac:dyDescent="0.35">
      <c r="B402" s="110"/>
      <c r="C402" s="110"/>
      <c r="D402" s="21"/>
      <c r="H402" s="142"/>
      <c r="I402" s="145"/>
      <c r="J402" s="145"/>
    </row>
    <row r="403" spans="1:10" x14ac:dyDescent="0.35">
      <c r="B403" s="110"/>
      <c r="C403" s="110"/>
      <c r="D403" s="21"/>
      <c r="H403" s="142"/>
      <c r="I403" s="145"/>
      <c r="J403" s="145"/>
    </row>
    <row r="404" spans="1:10" x14ac:dyDescent="0.35">
      <c r="B404" s="110"/>
      <c r="C404" s="110"/>
      <c r="D404" s="21"/>
      <c r="H404" s="142"/>
      <c r="I404" s="145"/>
      <c r="J404" s="145"/>
    </row>
    <row r="405" spans="1:10" x14ac:dyDescent="0.35">
      <c r="B405" s="110"/>
      <c r="C405" s="110"/>
      <c r="D405" s="21"/>
      <c r="H405" s="142"/>
      <c r="I405" s="145"/>
      <c r="J405" s="145"/>
    </row>
    <row r="406" spans="1:10" x14ac:dyDescent="0.35">
      <c r="B406" s="110"/>
      <c r="C406" s="110"/>
      <c r="D406" s="21"/>
      <c r="H406" s="142"/>
      <c r="I406" s="145"/>
      <c r="J406" s="145"/>
    </row>
    <row r="407" spans="1:10" x14ac:dyDescent="0.35">
      <c r="B407" s="110"/>
      <c r="C407" s="110"/>
      <c r="D407" s="21"/>
      <c r="H407" s="142"/>
      <c r="I407" s="145"/>
      <c r="J407" s="145"/>
    </row>
    <row r="408" spans="1:10" x14ac:dyDescent="0.35">
      <c r="B408" s="110"/>
      <c r="C408" s="110"/>
      <c r="D408" s="21"/>
      <c r="H408" s="142"/>
      <c r="I408" s="145"/>
      <c r="J408" s="145"/>
    </row>
    <row r="409" spans="1:10" x14ac:dyDescent="0.35">
      <c r="B409" s="110"/>
      <c r="C409" s="110"/>
      <c r="D409" s="21"/>
      <c r="H409" s="142"/>
      <c r="I409" s="145"/>
      <c r="J409" s="145"/>
    </row>
    <row r="410" spans="1:10" x14ac:dyDescent="0.35">
      <c r="A410" s="9"/>
      <c r="B410" s="22"/>
      <c r="C410" s="22"/>
      <c r="H410" s="142"/>
      <c r="I410" s="145"/>
      <c r="J410" s="145"/>
    </row>
    <row r="411" spans="1:10" x14ac:dyDescent="0.35">
      <c r="H411" s="142"/>
      <c r="I411" s="145"/>
      <c r="J411" s="145"/>
    </row>
  </sheetData>
  <sortState xmlns:xlrd2="http://schemas.microsoft.com/office/spreadsheetml/2017/richdata2" ref="A7:C409">
    <sortCondition descending="1" ref="B7:B409"/>
  </sortState>
  <mergeCells count="2">
    <mergeCell ref="A1:J1"/>
    <mergeCell ref="M1:N1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23"/>
  <sheetViews>
    <sheetView tabSelected="1" zoomScaleNormal="100" workbookViewId="0">
      <selection activeCell="E1" sqref="E1"/>
    </sheetView>
  </sheetViews>
  <sheetFormatPr defaultColWidth="9.1796875" defaultRowHeight="15.5" x14ac:dyDescent="0.35"/>
  <cols>
    <col min="1" max="1" width="13.453125" style="1" bestFit="1" customWidth="1"/>
    <col min="2" max="2" width="18" style="1" customWidth="1"/>
    <col min="3" max="3" width="32.54296875" style="1" customWidth="1"/>
    <col min="4" max="4" width="9.6328125" style="1" customWidth="1"/>
    <col min="5" max="5" width="14.26953125" style="1" bestFit="1" customWidth="1"/>
    <col min="6" max="6" width="20.6328125" style="1" customWidth="1"/>
    <col min="7" max="13" width="14.26953125" style="1" bestFit="1" customWidth="1"/>
    <col min="14" max="16384" width="9.1796875" style="1"/>
  </cols>
  <sheetData>
    <row r="1" spans="1:15" x14ac:dyDescent="0.35">
      <c r="A1" s="190" t="s">
        <v>788</v>
      </c>
      <c r="B1" s="29"/>
      <c r="C1" s="29"/>
      <c r="D1" s="9"/>
      <c r="E1" s="10" t="s">
        <v>317</v>
      </c>
    </row>
    <row r="2" spans="1:15" x14ac:dyDescent="0.35">
      <c r="A2" s="9"/>
      <c r="B2" s="9"/>
      <c r="C2" s="9"/>
      <c r="D2" s="9"/>
      <c r="E2" s="10"/>
    </row>
    <row r="3" spans="1:15" x14ac:dyDescent="0.35">
      <c r="A3" s="332" t="s">
        <v>789</v>
      </c>
      <c r="B3" s="333"/>
      <c r="C3" s="334"/>
    </row>
    <row r="4" spans="1:15" ht="14.5" customHeight="1" x14ac:dyDescent="0.35">
      <c r="A4" s="140" t="s">
        <v>334</v>
      </c>
      <c r="B4" s="140" t="s">
        <v>484</v>
      </c>
      <c r="C4" s="140" t="s">
        <v>483</v>
      </c>
    </row>
    <row r="5" spans="1:15" x14ac:dyDescent="0.35">
      <c r="A5" s="141">
        <v>44593</v>
      </c>
      <c r="B5" s="204">
        <v>0</v>
      </c>
      <c r="C5" s="204">
        <v>0.10862811999999999</v>
      </c>
      <c r="F5" s="100"/>
    </row>
    <row r="6" spans="1:15" x14ac:dyDescent="0.35">
      <c r="A6" s="141">
        <v>44621</v>
      </c>
      <c r="B6" s="204">
        <v>0</v>
      </c>
      <c r="C6" s="204">
        <v>7.1062089999999994E-2</v>
      </c>
    </row>
    <row r="7" spans="1:15" x14ac:dyDescent="0.35">
      <c r="A7" s="141">
        <v>44652</v>
      </c>
      <c r="B7" s="204">
        <v>0</v>
      </c>
      <c r="C7" s="204">
        <v>0.10326621000000001</v>
      </c>
      <c r="D7" s="9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 x14ac:dyDescent="0.35">
      <c r="A8" s="141">
        <v>44682</v>
      </c>
      <c r="B8" s="204">
        <v>0</v>
      </c>
      <c r="C8" s="204">
        <v>0.13580557000000001</v>
      </c>
      <c r="D8" s="13"/>
      <c r="E8" s="14"/>
      <c r="F8" s="14"/>
      <c r="G8" s="14"/>
      <c r="H8" s="15"/>
      <c r="I8" s="14"/>
      <c r="J8" s="14"/>
      <c r="K8" s="14"/>
      <c r="L8" s="14"/>
      <c r="M8" s="14"/>
      <c r="N8" s="14"/>
      <c r="O8" s="14"/>
    </row>
    <row r="9" spans="1:15" x14ac:dyDescent="0.35">
      <c r="A9" s="141">
        <v>44713</v>
      </c>
      <c r="B9" s="204">
        <v>0</v>
      </c>
      <c r="C9" s="204">
        <v>0.18240460999999999</v>
      </c>
      <c r="D9" s="9"/>
      <c r="E9" s="16"/>
      <c r="F9" s="16"/>
      <c r="G9" s="16"/>
      <c r="H9" s="17"/>
      <c r="I9" s="17"/>
      <c r="J9" s="16"/>
      <c r="K9" s="16"/>
      <c r="L9" s="16"/>
      <c r="M9" s="16"/>
      <c r="N9" s="16"/>
      <c r="O9" s="16"/>
    </row>
    <row r="10" spans="1:15" x14ac:dyDescent="0.35">
      <c r="A10" s="141">
        <v>44743</v>
      </c>
      <c r="B10" s="204">
        <v>0</v>
      </c>
      <c r="C10" s="204">
        <v>0.16974912</v>
      </c>
    </row>
    <row r="11" spans="1:15" x14ac:dyDescent="0.35">
      <c r="A11" s="141">
        <v>44774</v>
      </c>
      <c r="B11" s="204">
        <v>0</v>
      </c>
      <c r="C11" s="204">
        <v>0.21885404</v>
      </c>
    </row>
    <row r="12" spans="1:15" x14ac:dyDescent="0.35">
      <c r="A12" s="141">
        <v>44805</v>
      </c>
      <c r="B12" s="204">
        <v>1.4999999999999999E-4</v>
      </c>
      <c r="C12" s="204">
        <v>0.44691268000000001</v>
      </c>
    </row>
    <row r="13" spans="1:15" x14ac:dyDescent="0.35">
      <c r="A13" s="141">
        <v>44835</v>
      </c>
      <c r="B13" s="204">
        <v>0</v>
      </c>
      <c r="C13" s="204">
        <v>0.34176157000000001</v>
      </c>
    </row>
    <row r="14" spans="1:15" x14ac:dyDescent="0.35">
      <c r="A14" s="141">
        <v>44866</v>
      </c>
      <c r="B14" s="204">
        <v>0</v>
      </c>
      <c r="C14" s="204">
        <v>0.10461361999999999</v>
      </c>
    </row>
    <row r="15" spans="1:15" x14ac:dyDescent="0.35">
      <c r="A15" s="141">
        <v>44896</v>
      </c>
      <c r="B15" s="204">
        <v>0</v>
      </c>
      <c r="C15" s="204">
        <v>1.1003488300000002</v>
      </c>
      <c r="E15" s="258"/>
    </row>
    <row r="16" spans="1:15" x14ac:dyDescent="0.35">
      <c r="A16" s="141">
        <v>44927</v>
      </c>
      <c r="B16" s="204">
        <v>0.79367799999999999</v>
      </c>
      <c r="C16" s="204">
        <v>0.47075309000000004</v>
      </c>
      <c r="E16" s="258"/>
      <c r="F16" s="258"/>
    </row>
    <row r="17" spans="1:5" x14ac:dyDescent="0.35">
      <c r="A17" s="141">
        <v>44958</v>
      </c>
      <c r="B17" s="204">
        <v>0</v>
      </c>
      <c r="C17" s="204">
        <v>5.5038459999999997E-2</v>
      </c>
      <c r="D17" s="99"/>
    </row>
    <row r="18" spans="1:5" x14ac:dyDescent="0.35">
      <c r="A18" s="7" t="s">
        <v>333</v>
      </c>
      <c r="B18" s="114">
        <f>AVERAGE(B5:B17)</f>
        <v>6.1063692307692305E-2</v>
      </c>
      <c r="C18" s="114">
        <f>AVERAGE(C5:C17)</f>
        <v>0.26993830846153849</v>
      </c>
      <c r="D18" s="99"/>
      <c r="E18" s="99"/>
    </row>
    <row r="19" spans="1:5" x14ac:dyDescent="0.35">
      <c r="A19" s="9"/>
      <c r="B19" s="19"/>
      <c r="C19" s="19"/>
    </row>
    <row r="20" spans="1:5" ht="15.5" customHeight="1" x14ac:dyDescent="0.35">
      <c r="A20" s="329" t="s">
        <v>724</v>
      </c>
      <c r="B20" s="330"/>
      <c r="C20" s="331"/>
    </row>
    <row r="21" spans="1:5" x14ac:dyDescent="0.35">
      <c r="A21" s="140" t="s">
        <v>349</v>
      </c>
      <c r="B21" s="140" t="s">
        <v>545</v>
      </c>
      <c r="C21" s="140" t="s">
        <v>350</v>
      </c>
    </row>
    <row r="22" spans="1:5" x14ac:dyDescent="0.35">
      <c r="A22" s="102" t="s">
        <v>300</v>
      </c>
      <c r="B22" s="206">
        <v>5.5038459999999997E-2</v>
      </c>
      <c r="C22" s="6">
        <f>B22/B23</f>
        <v>1</v>
      </c>
      <c r="E22" s="259"/>
    </row>
    <row r="23" spans="1:5" x14ac:dyDescent="0.35">
      <c r="A23" s="7" t="s">
        <v>264</v>
      </c>
      <c r="B23" s="163">
        <f>SUM(B22:B22)</f>
        <v>5.5038459999999997E-2</v>
      </c>
      <c r="C23" s="127">
        <f>SUM(C22:C22)</f>
        <v>1</v>
      </c>
    </row>
  </sheetData>
  <sortState xmlns:xlrd2="http://schemas.microsoft.com/office/spreadsheetml/2017/richdata2" ref="A22:C23">
    <sortCondition descending="1" ref="C22:C23"/>
  </sortState>
  <mergeCells count="2">
    <mergeCell ref="A20:C20"/>
    <mergeCell ref="A3:C3"/>
  </mergeCells>
  <hyperlinks>
    <hyperlink ref="E1" location="'Table of Content'!A1" display="Table of Content" xr:uid="{00000000-0004-0000-1E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7"/>
  <sheetViews>
    <sheetView zoomScaleNormal="100" workbookViewId="0">
      <selection activeCell="G1" sqref="G1"/>
    </sheetView>
  </sheetViews>
  <sheetFormatPr defaultRowHeight="15.5" x14ac:dyDescent="0.35"/>
  <cols>
    <col min="1" max="1" width="8.7265625" style="1"/>
    <col min="2" max="2" width="15.08984375" style="1" customWidth="1"/>
    <col min="3" max="3" width="15" style="1" customWidth="1"/>
    <col min="4" max="4" width="28.81640625" style="1" customWidth="1"/>
    <col min="5" max="5" width="28.08984375" style="1" customWidth="1"/>
    <col min="6" max="16384" width="8.7265625" style="1"/>
  </cols>
  <sheetData>
    <row r="1" spans="1:7" x14ac:dyDescent="0.35">
      <c r="A1" s="294" t="s">
        <v>576</v>
      </c>
      <c r="B1" s="295"/>
      <c r="C1" s="295"/>
      <c r="D1" s="295"/>
      <c r="G1" s="24" t="s">
        <v>317</v>
      </c>
    </row>
    <row r="2" spans="1:7" x14ac:dyDescent="0.35">
      <c r="A2" s="29" t="s">
        <v>270</v>
      </c>
      <c r="B2" s="29" t="s">
        <v>348</v>
      </c>
      <c r="C2" s="29" t="s">
        <v>268</v>
      </c>
      <c r="D2" s="29" t="s">
        <v>710</v>
      </c>
      <c r="E2" s="77" t="s">
        <v>711</v>
      </c>
    </row>
    <row r="3" spans="1:7" x14ac:dyDescent="0.35">
      <c r="A3" s="101" t="s">
        <v>271</v>
      </c>
      <c r="B3" s="217">
        <v>7798.5060000000003</v>
      </c>
      <c r="C3" s="217">
        <v>10780.096</v>
      </c>
      <c r="D3" s="224">
        <f>SUM(B3)</f>
        <v>7798.5060000000003</v>
      </c>
      <c r="E3" s="224">
        <f>C3</f>
        <v>10780.096</v>
      </c>
    </row>
    <row r="4" spans="1:7" x14ac:dyDescent="0.35">
      <c r="A4" s="104" t="s">
        <v>272</v>
      </c>
      <c r="B4" s="221">
        <v>8092.4960000000001</v>
      </c>
      <c r="C4" s="221">
        <v>8504.8379999999997</v>
      </c>
      <c r="D4" s="169">
        <f>SUM(B3:B4)</f>
        <v>15891.002</v>
      </c>
      <c r="E4" s="169">
        <f>SUM(C3:C4)</f>
        <v>19284.934000000001</v>
      </c>
    </row>
    <row r="5" spans="1:7" x14ac:dyDescent="0.35">
      <c r="A5" s="105"/>
      <c r="B5" s="172"/>
      <c r="C5" s="170"/>
      <c r="D5" s="171"/>
      <c r="E5" s="171"/>
    </row>
    <row r="6" spans="1:7" x14ac:dyDescent="0.35">
      <c r="A6" s="105"/>
      <c r="B6" s="170"/>
      <c r="C6" s="170"/>
      <c r="D6" s="268"/>
      <c r="E6" s="268"/>
    </row>
    <row r="7" spans="1:7" x14ac:dyDescent="0.35">
      <c r="A7" s="105"/>
      <c r="B7" s="170"/>
      <c r="C7" s="170"/>
      <c r="D7" s="268"/>
      <c r="E7" s="268"/>
    </row>
    <row r="8" spans="1:7" x14ac:dyDescent="0.35">
      <c r="A8" s="105"/>
      <c r="B8" s="170"/>
      <c r="C8" s="170"/>
      <c r="D8" s="171"/>
      <c r="E8" s="171"/>
    </row>
    <row r="9" spans="1:7" x14ac:dyDescent="0.35">
      <c r="A9" s="105"/>
      <c r="B9" s="170"/>
      <c r="C9" s="170"/>
      <c r="D9" s="171"/>
      <c r="E9" s="171"/>
    </row>
    <row r="10" spans="1:7" x14ac:dyDescent="0.35">
      <c r="A10" s="105"/>
      <c r="B10" s="170"/>
      <c r="C10" s="170"/>
      <c r="D10" s="171"/>
      <c r="E10" s="171"/>
    </row>
    <row r="11" spans="1:7" x14ac:dyDescent="0.35">
      <c r="A11" s="105"/>
      <c r="B11" s="170"/>
      <c r="C11" s="170"/>
      <c r="D11" s="171"/>
      <c r="E11" s="171"/>
    </row>
    <row r="12" spans="1:7" x14ac:dyDescent="0.35">
      <c r="A12" s="105"/>
      <c r="B12" s="170"/>
      <c r="C12" s="170"/>
      <c r="D12" s="171"/>
      <c r="E12" s="171"/>
    </row>
    <row r="13" spans="1:7" x14ac:dyDescent="0.35">
      <c r="A13" s="105"/>
      <c r="B13" s="170"/>
      <c r="C13" s="170"/>
      <c r="D13" s="171"/>
      <c r="E13" s="171"/>
    </row>
    <row r="14" spans="1:7" x14ac:dyDescent="0.35">
      <c r="A14" s="105"/>
      <c r="B14" s="170"/>
      <c r="C14" s="170"/>
      <c r="D14" s="171"/>
      <c r="E14" s="171"/>
    </row>
    <row r="15" spans="1:7" x14ac:dyDescent="0.35">
      <c r="D15" s="49"/>
    </row>
    <row r="16" spans="1:7" x14ac:dyDescent="0.35">
      <c r="D16" s="27"/>
      <c r="E16" s="27"/>
    </row>
    <row r="17" spans="4:4" x14ac:dyDescent="0.35">
      <c r="D17" s="49"/>
    </row>
  </sheetData>
  <mergeCells count="1">
    <mergeCell ref="A1:D1"/>
  </mergeCells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1"/>
  <sheetViews>
    <sheetView zoomScaleNormal="100" workbookViewId="0">
      <selection activeCell="J1" sqref="J1:K1"/>
    </sheetView>
  </sheetViews>
  <sheetFormatPr defaultColWidth="8.7265625" defaultRowHeight="15.5" x14ac:dyDescent="0.35"/>
  <cols>
    <col min="1" max="1" width="45.90625" style="1" customWidth="1"/>
    <col min="2" max="2" width="9.6328125" style="1" bestFit="1" customWidth="1"/>
    <col min="3" max="3" width="8.81640625" style="1" bestFit="1" customWidth="1"/>
    <col min="4" max="4" width="9.6328125" style="1" bestFit="1" customWidth="1"/>
    <col min="5" max="5" width="8.81640625" style="1" bestFit="1" customWidth="1"/>
    <col min="6" max="6" width="9.6328125" style="1" bestFit="1" customWidth="1"/>
    <col min="7" max="7" width="8.81640625" style="1" bestFit="1" customWidth="1"/>
    <col min="8" max="8" width="9.36328125" style="1" bestFit="1" customWidth="1"/>
    <col min="9" max="10" width="8.7265625" style="1"/>
    <col min="11" max="11" width="11.1796875" style="1" customWidth="1"/>
    <col min="12" max="16384" width="8.7265625" style="1"/>
  </cols>
  <sheetData>
    <row r="1" spans="1:11" x14ac:dyDescent="0.35">
      <c r="A1" s="292" t="s">
        <v>502</v>
      </c>
      <c r="B1" s="292"/>
      <c r="C1" s="292"/>
      <c r="D1" s="292"/>
      <c r="E1" s="292"/>
      <c r="F1" s="292"/>
      <c r="G1" s="292"/>
      <c r="H1" s="292"/>
      <c r="J1" s="296" t="s">
        <v>317</v>
      </c>
      <c r="K1" s="296"/>
    </row>
    <row r="2" spans="1:11" x14ac:dyDescent="0.35">
      <c r="A2" s="297" t="s">
        <v>283</v>
      </c>
      <c r="B2" s="300">
        <v>2022</v>
      </c>
      <c r="C2" s="301"/>
      <c r="D2" s="300">
        <v>2023</v>
      </c>
      <c r="E2" s="302"/>
      <c r="F2" s="302"/>
      <c r="G2" s="301"/>
      <c r="H2" s="299" t="s">
        <v>346</v>
      </c>
      <c r="I2" s="74"/>
    </row>
    <row r="3" spans="1:11" x14ac:dyDescent="0.35">
      <c r="A3" s="298"/>
      <c r="B3" s="124" t="s">
        <v>272</v>
      </c>
      <c r="C3" s="125" t="s">
        <v>284</v>
      </c>
      <c r="D3" s="124" t="s">
        <v>271</v>
      </c>
      <c r="E3" s="124" t="s">
        <v>285</v>
      </c>
      <c r="F3" s="126" t="s">
        <v>272</v>
      </c>
      <c r="G3" s="126" t="s">
        <v>285</v>
      </c>
      <c r="H3" s="298"/>
      <c r="I3" s="74"/>
    </row>
    <row r="4" spans="1:11" x14ac:dyDescent="0.35">
      <c r="A4" s="225" t="s">
        <v>286</v>
      </c>
      <c r="B4" s="226">
        <v>4433.8549999999996</v>
      </c>
      <c r="C4" s="227">
        <f>B4/$B$11</f>
        <v>0.55677711197023294</v>
      </c>
      <c r="D4" s="226">
        <v>4428.22</v>
      </c>
      <c r="E4" s="227">
        <f>D4/$D$11</f>
        <v>0.56782920115350288</v>
      </c>
      <c r="F4" s="226">
        <v>4402.2700000000004</v>
      </c>
      <c r="G4" s="227">
        <f>F4/$F$11</f>
        <v>0.54399415754968028</v>
      </c>
      <c r="H4" s="228">
        <f>F4-D4</f>
        <v>-25.949999999999818</v>
      </c>
      <c r="I4" s="50"/>
    </row>
    <row r="5" spans="1:11" x14ac:dyDescent="0.35">
      <c r="A5" s="229" t="s">
        <v>287</v>
      </c>
      <c r="B5" s="230">
        <v>3148.5419999999999</v>
      </c>
      <c r="C5" s="231">
        <f t="shared" ref="C5:C11" si="0">B5/$B$11</f>
        <v>0.39537515811342078</v>
      </c>
      <c r="D5" s="230">
        <v>2843.174</v>
      </c>
      <c r="E5" s="231">
        <f t="shared" ref="E5:E10" si="1">D5/$D$11</f>
        <v>0.36457927139130603</v>
      </c>
      <c r="F5" s="230">
        <v>3343.018</v>
      </c>
      <c r="G5" s="231">
        <f t="shared" ref="G5:G10" si="2">F5/$F$11</f>
        <v>0.41310102755701417</v>
      </c>
      <c r="H5" s="232">
        <f>F5-D5</f>
        <v>499.84400000000005</v>
      </c>
      <c r="I5" s="50"/>
    </row>
    <row r="6" spans="1:11" x14ac:dyDescent="0.35">
      <c r="A6" s="229" t="s">
        <v>288</v>
      </c>
      <c r="B6" s="230">
        <v>236.23099999999999</v>
      </c>
      <c r="C6" s="231">
        <f t="shared" si="0"/>
        <v>2.9664482473567608E-2</v>
      </c>
      <c r="D6" s="230">
        <v>336.90600000000001</v>
      </c>
      <c r="E6" s="231">
        <f t="shared" si="1"/>
        <v>4.3201346103811919E-2</v>
      </c>
      <c r="F6" s="230">
        <v>261.61700000000002</v>
      </c>
      <c r="G6" s="231">
        <f t="shared" si="2"/>
        <v>3.2328348673678509E-2</v>
      </c>
      <c r="H6" s="232">
        <f t="shared" ref="H6:H11" si="3">F6-D6</f>
        <v>-75.288999999999987</v>
      </c>
      <c r="I6" s="50"/>
    </row>
    <row r="7" spans="1:11" x14ac:dyDescent="0.35">
      <c r="A7" s="229" t="s">
        <v>290</v>
      </c>
      <c r="B7" s="230">
        <v>34.433999999999997</v>
      </c>
      <c r="C7" s="231">
        <f t="shared" si="0"/>
        <v>4.3240167018504215E-3</v>
      </c>
      <c r="D7" s="230">
        <v>37.264000000000003</v>
      </c>
      <c r="E7" s="231">
        <f t="shared" si="1"/>
        <v>4.7783505227346722E-3</v>
      </c>
      <c r="F7" s="230">
        <v>48.908000000000001</v>
      </c>
      <c r="G7" s="231">
        <f t="shared" si="2"/>
        <v>6.0436243704815379E-3</v>
      </c>
      <c r="H7" s="232">
        <f t="shared" si="3"/>
        <v>11.643999999999998</v>
      </c>
      <c r="I7" s="50"/>
    </row>
    <row r="8" spans="1:11" x14ac:dyDescent="0.35">
      <c r="A8" s="229" t="s">
        <v>289</v>
      </c>
      <c r="B8" s="230">
        <v>104.29600000000001</v>
      </c>
      <c r="C8" s="231">
        <f t="shared" si="0"/>
        <v>1.3096870707329721E-2</v>
      </c>
      <c r="D8" s="230">
        <v>148.149</v>
      </c>
      <c r="E8" s="231">
        <f t="shared" si="1"/>
        <v>1.8997097777818241E-2</v>
      </c>
      <c r="F8" s="230">
        <v>30.702000000000002</v>
      </c>
      <c r="G8" s="231">
        <f t="shared" si="2"/>
        <v>3.7938855692836383E-3</v>
      </c>
      <c r="H8" s="232">
        <f t="shared" si="3"/>
        <v>-117.447</v>
      </c>
      <c r="I8" s="50"/>
    </row>
    <row r="9" spans="1:11" x14ac:dyDescent="0.35">
      <c r="A9" s="229" t="s">
        <v>291</v>
      </c>
      <c r="B9" s="230">
        <v>5.7439999999999998</v>
      </c>
      <c r="C9" s="231">
        <f t="shared" si="0"/>
        <v>7.212973205386775E-4</v>
      </c>
      <c r="D9" s="230">
        <v>4.2380000000000004</v>
      </c>
      <c r="E9" s="231">
        <f t="shared" si="1"/>
        <v>5.4343735281637889E-4</v>
      </c>
      <c r="F9" s="230">
        <v>5.4969999999999999</v>
      </c>
      <c r="G9" s="231">
        <f t="shared" si="2"/>
        <v>6.7927134956524519E-4</v>
      </c>
      <c r="H9" s="232">
        <f>F9-D9</f>
        <v>1.2589999999999995</v>
      </c>
    </row>
    <row r="10" spans="1:11" x14ac:dyDescent="0.35">
      <c r="A10" s="229" t="s">
        <v>292</v>
      </c>
      <c r="B10" s="230">
        <v>0.32700000000000001</v>
      </c>
      <c r="C10" s="231">
        <f t="shared" si="0"/>
        <v>4.106271305991427E-5</v>
      </c>
      <c r="D10" s="230">
        <v>0.55600000000000005</v>
      </c>
      <c r="E10" s="231">
        <f t="shared" si="1"/>
        <v>7.1295698009888307E-5</v>
      </c>
      <c r="F10" s="230">
        <v>0.48299999999999998</v>
      </c>
      <c r="G10" s="231">
        <f t="shared" si="2"/>
        <v>5.9684930296527821E-5</v>
      </c>
      <c r="H10" s="232">
        <f t="shared" si="3"/>
        <v>-7.3000000000000065E-2</v>
      </c>
      <c r="I10" s="50"/>
    </row>
    <row r="11" spans="1:11" x14ac:dyDescent="0.35">
      <c r="A11" s="157" t="s">
        <v>293</v>
      </c>
      <c r="B11" s="158">
        <f>SUM(B4:B10)</f>
        <v>7963.4289999999992</v>
      </c>
      <c r="C11" s="233">
        <f t="shared" si="0"/>
        <v>1</v>
      </c>
      <c r="D11" s="158">
        <f>SUM(D4:D10)</f>
        <v>7798.5070000000005</v>
      </c>
      <c r="E11" s="233">
        <f>D11/$D$11</f>
        <v>1</v>
      </c>
      <c r="F11" s="158">
        <f>SUM(F4:F10)</f>
        <v>8092.4950000000017</v>
      </c>
      <c r="G11" s="233">
        <f>F11/$F$11</f>
        <v>1</v>
      </c>
      <c r="H11" s="159">
        <f t="shared" si="3"/>
        <v>293.98800000000119</v>
      </c>
      <c r="I11" s="50"/>
    </row>
    <row r="13" spans="1:11" x14ac:dyDescent="0.35">
      <c r="G13" s="27"/>
      <c r="H13" s="49"/>
    </row>
    <row r="14" spans="1:11" x14ac:dyDescent="0.35">
      <c r="G14" s="27"/>
      <c r="H14" s="49"/>
    </row>
    <row r="15" spans="1:11" x14ac:dyDescent="0.35">
      <c r="G15" s="27"/>
      <c r="H15" s="49"/>
    </row>
    <row r="16" spans="1:11" x14ac:dyDescent="0.35">
      <c r="G16" s="27"/>
      <c r="H16" s="49"/>
    </row>
    <row r="17" spans="7:8" x14ac:dyDescent="0.35">
      <c r="G17" s="27"/>
      <c r="H17" s="49"/>
    </row>
    <row r="18" spans="7:8" x14ac:dyDescent="0.35">
      <c r="G18" s="27"/>
      <c r="H18" s="49"/>
    </row>
    <row r="19" spans="7:8" x14ac:dyDescent="0.35">
      <c r="G19" s="27"/>
      <c r="H19" s="49"/>
    </row>
    <row r="20" spans="7:8" x14ac:dyDescent="0.35">
      <c r="G20" s="27"/>
      <c r="H20" s="49"/>
    </row>
    <row r="21" spans="7:8" x14ac:dyDescent="0.35">
      <c r="G21" s="27"/>
      <c r="H21" s="49"/>
    </row>
  </sheetData>
  <sortState xmlns:xlrd2="http://schemas.microsoft.com/office/spreadsheetml/2017/richdata2" ref="A5:F11">
    <sortCondition descending="1" ref="F4:F11"/>
  </sortState>
  <mergeCells count="6">
    <mergeCell ref="J1:K1"/>
    <mergeCell ref="A1:H1"/>
    <mergeCell ref="A2:A3"/>
    <mergeCell ref="H2:H3"/>
    <mergeCell ref="B2:C2"/>
    <mergeCell ref="D2:G2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1"/>
  <sheetViews>
    <sheetView zoomScaleNormal="100" workbookViewId="0">
      <selection activeCell="I1" sqref="I1:J1"/>
    </sheetView>
  </sheetViews>
  <sheetFormatPr defaultColWidth="8.7265625" defaultRowHeight="15.5" x14ac:dyDescent="0.35"/>
  <cols>
    <col min="1" max="1" width="46.81640625" style="1" customWidth="1"/>
    <col min="2" max="6" width="8.7265625" style="1"/>
    <col min="7" max="7" width="10.1796875" style="1" customWidth="1"/>
    <col min="8" max="16384" width="8.7265625" style="1"/>
  </cols>
  <sheetData>
    <row r="1" spans="1:10" x14ac:dyDescent="0.35">
      <c r="A1" s="292" t="s">
        <v>501</v>
      </c>
      <c r="B1" s="292"/>
      <c r="C1" s="292"/>
      <c r="D1" s="292"/>
      <c r="E1" s="292"/>
      <c r="F1" s="292"/>
      <c r="G1" s="292"/>
      <c r="I1" s="296" t="s">
        <v>317</v>
      </c>
      <c r="J1" s="296"/>
    </row>
    <row r="2" spans="1:10" x14ac:dyDescent="0.35">
      <c r="A2" s="303" t="s">
        <v>283</v>
      </c>
      <c r="B2" s="300">
        <v>2022</v>
      </c>
      <c r="C2" s="301"/>
      <c r="D2" s="300">
        <v>2023</v>
      </c>
      <c r="E2" s="302"/>
      <c r="F2" s="302"/>
      <c r="G2" s="301"/>
      <c r="H2" s="74"/>
    </row>
    <row r="3" spans="1:10" x14ac:dyDescent="0.35">
      <c r="A3" s="304"/>
      <c r="B3" s="124" t="s">
        <v>272</v>
      </c>
      <c r="C3" s="125" t="s">
        <v>284</v>
      </c>
      <c r="D3" s="124" t="s">
        <v>271</v>
      </c>
      <c r="E3" s="124" t="s">
        <v>285</v>
      </c>
      <c r="F3" s="126" t="s">
        <v>272</v>
      </c>
      <c r="G3" s="126" t="s">
        <v>285</v>
      </c>
      <c r="H3" s="64"/>
    </row>
    <row r="4" spans="1:10" x14ac:dyDescent="0.35">
      <c r="A4" s="101" t="s">
        <v>286</v>
      </c>
      <c r="B4" s="234">
        <v>2518.2750000000001</v>
      </c>
      <c r="C4" s="5">
        <f>B4/$B$11</f>
        <v>0.69911748138643337</v>
      </c>
      <c r="D4" s="234">
        <v>1583.577</v>
      </c>
      <c r="E4" s="5">
        <f>D4/$D$11</f>
        <v>0.56821250509069976</v>
      </c>
      <c r="F4" s="234">
        <v>2077.0079999999998</v>
      </c>
      <c r="G4" s="5">
        <f>F4/$F$11</f>
        <v>0.76900161611898199</v>
      </c>
      <c r="H4" s="50"/>
    </row>
    <row r="5" spans="1:10" x14ac:dyDescent="0.35">
      <c r="A5" s="102" t="s">
        <v>287</v>
      </c>
      <c r="B5" s="235">
        <v>976.64499999999998</v>
      </c>
      <c r="C5" s="6">
        <f t="shared" ref="C5:C10" si="0">B5/$B$11</f>
        <v>0.2711338486101213</v>
      </c>
      <c r="D5" s="235">
        <v>1053.0419999999999</v>
      </c>
      <c r="E5" s="6">
        <f t="shared" ref="E5:E11" si="1">D5/$D$11</f>
        <v>0.37784814555005569</v>
      </c>
      <c r="F5" s="235">
        <v>589.32899999999995</v>
      </c>
      <c r="G5" s="6">
        <f t="shared" ref="G5:G10" si="2">F5/$F$11</f>
        <v>0.21819605578109644</v>
      </c>
      <c r="H5" s="50"/>
    </row>
    <row r="6" spans="1:10" x14ac:dyDescent="0.35">
      <c r="A6" s="102" t="s">
        <v>289</v>
      </c>
      <c r="B6" s="235">
        <v>104.22199999999999</v>
      </c>
      <c r="C6" s="6">
        <f t="shared" si="0"/>
        <v>2.893386232443115E-2</v>
      </c>
      <c r="D6" s="235">
        <v>148.149</v>
      </c>
      <c r="E6" s="6">
        <f t="shared" si="1"/>
        <v>5.3158207284320295E-2</v>
      </c>
      <c r="F6" s="235">
        <v>30.702000000000002</v>
      </c>
      <c r="G6" s="6">
        <f t="shared" si="2"/>
        <v>1.1367258873381801E-2</v>
      </c>
      <c r="H6" s="50"/>
    </row>
    <row r="7" spans="1:10" x14ac:dyDescent="0.35">
      <c r="A7" s="102" t="s">
        <v>288</v>
      </c>
      <c r="B7" s="235">
        <v>1.6519999999999999</v>
      </c>
      <c r="C7" s="6">
        <f t="shared" si="0"/>
        <v>4.5862428815375122E-4</v>
      </c>
      <c r="D7" s="235">
        <v>2.0430000000000001</v>
      </c>
      <c r="E7" s="6">
        <f t="shared" si="1"/>
        <v>7.3306075290326882E-4</v>
      </c>
      <c r="F7" s="235">
        <v>2.6850000000000001</v>
      </c>
      <c r="G7" s="6">
        <f t="shared" si="2"/>
        <v>9.9410755244056198E-4</v>
      </c>
      <c r="H7" s="50"/>
    </row>
    <row r="8" spans="1:10" x14ac:dyDescent="0.35">
      <c r="A8" s="102" t="s">
        <v>290</v>
      </c>
      <c r="B8" s="235">
        <v>1.0229999999999999</v>
      </c>
      <c r="C8" s="6">
        <f t="shared" si="0"/>
        <v>2.8400281282160261E-4</v>
      </c>
      <c r="D8" s="235">
        <v>7.0000000000000001E-3</v>
      </c>
      <c r="E8" s="6">
        <f t="shared" si="1"/>
        <v>2.5117108518467357E-6</v>
      </c>
      <c r="F8" s="235">
        <v>0.76300000000000001</v>
      </c>
      <c r="G8" s="6">
        <f t="shared" si="2"/>
        <v>2.8249685754642414E-4</v>
      </c>
      <c r="H8" s="50"/>
    </row>
    <row r="9" spans="1:10" x14ac:dyDescent="0.35">
      <c r="A9" s="102" t="s">
        <v>292</v>
      </c>
      <c r="B9" s="235">
        <v>0.254</v>
      </c>
      <c r="C9" s="6">
        <f t="shared" si="0"/>
        <v>7.0514872391678465E-5</v>
      </c>
      <c r="D9" s="235">
        <v>0.127</v>
      </c>
      <c r="E9" s="6">
        <f t="shared" si="1"/>
        <v>4.5569611169219349E-5</v>
      </c>
      <c r="F9" s="235">
        <v>0.42799999999999999</v>
      </c>
      <c r="G9" s="6">
        <f t="shared" si="2"/>
        <v>1.5846481655290895E-4</v>
      </c>
      <c r="H9" s="50"/>
    </row>
    <row r="10" spans="1:10" x14ac:dyDescent="0.35">
      <c r="A10" s="102" t="s">
        <v>291</v>
      </c>
      <c r="B10" s="235">
        <v>6.0000000000000001E-3</v>
      </c>
      <c r="C10" s="6">
        <f t="shared" si="0"/>
        <v>1.6657056470475228E-6</v>
      </c>
      <c r="D10" s="235">
        <v>0</v>
      </c>
      <c r="E10" s="6">
        <f t="shared" si="1"/>
        <v>0</v>
      </c>
      <c r="F10" s="235">
        <v>0</v>
      </c>
      <c r="G10" s="6">
        <f t="shared" si="2"/>
        <v>0</v>
      </c>
      <c r="H10" s="50"/>
    </row>
    <row r="11" spans="1:10" x14ac:dyDescent="0.35">
      <c r="A11" s="7" t="s">
        <v>293</v>
      </c>
      <c r="B11" s="8">
        <f>SUM(B4:B10)</f>
        <v>3602.0770000000002</v>
      </c>
      <c r="C11" s="138">
        <f>B11/$B$11</f>
        <v>1</v>
      </c>
      <c r="D11" s="8">
        <f>SUM(D4:D10)</f>
        <v>2786.9449999999997</v>
      </c>
      <c r="E11" s="138">
        <f t="shared" si="1"/>
        <v>1</v>
      </c>
      <c r="F11" s="8">
        <f>SUM(F4:F10)</f>
        <v>2700.9149999999995</v>
      </c>
      <c r="G11" s="138">
        <f>F11/$F$11</f>
        <v>1</v>
      </c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4"/>
  <sheetViews>
    <sheetView zoomScaleNormal="100" workbookViewId="0">
      <selection activeCell="J1" sqref="J1:K1"/>
    </sheetView>
  </sheetViews>
  <sheetFormatPr defaultColWidth="8.7265625" defaultRowHeight="15.5" x14ac:dyDescent="0.35"/>
  <cols>
    <col min="1" max="1" width="50.26953125" style="1" customWidth="1"/>
    <col min="2" max="2" width="9.81640625" style="1" bestFit="1" customWidth="1"/>
    <col min="3" max="3" width="9.7265625" style="1" bestFit="1" customWidth="1"/>
    <col min="4" max="4" width="9.54296875" style="1" bestFit="1" customWidth="1"/>
    <col min="5" max="5" width="9.7265625" style="1" bestFit="1" customWidth="1"/>
    <col min="6" max="6" width="8.90625" style="1" bestFit="1" customWidth="1"/>
    <col min="7" max="7" width="9.7265625" style="1" bestFit="1" customWidth="1"/>
    <col min="8" max="8" width="9.26953125" style="1" bestFit="1" customWidth="1"/>
    <col min="9" max="16384" width="8.7265625" style="1"/>
  </cols>
  <sheetData>
    <row r="1" spans="1:11" x14ac:dyDescent="0.35">
      <c r="A1" s="292" t="s">
        <v>500</v>
      </c>
      <c r="B1" s="292"/>
      <c r="C1" s="292"/>
      <c r="D1" s="292"/>
      <c r="E1" s="292"/>
      <c r="F1" s="292"/>
      <c r="G1" s="292"/>
      <c r="H1" s="292"/>
      <c r="J1" s="293" t="s">
        <v>317</v>
      </c>
      <c r="K1" s="293"/>
    </row>
    <row r="2" spans="1:11" ht="14.5" customHeight="1" x14ac:dyDescent="0.35">
      <c r="A2" s="297" t="s">
        <v>283</v>
      </c>
      <c r="B2" s="300">
        <v>2022</v>
      </c>
      <c r="C2" s="301"/>
      <c r="D2" s="300">
        <v>2023</v>
      </c>
      <c r="E2" s="302"/>
      <c r="F2" s="302"/>
      <c r="G2" s="301"/>
      <c r="H2" s="299" t="s">
        <v>346</v>
      </c>
      <c r="I2" s="74"/>
    </row>
    <row r="3" spans="1:11" x14ac:dyDescent="0.35">
      <c r="A3" s="298"/>
      <c r="B3" s="124" t="s">
        <v>272</v>
      </c>
      <c r="C3" s="125" t="s">
        <v>284</v>
      </c>
      <c r="D3" s="124" t="s">
        <v>271</v>
      </c>
      <c r="E3" s="124" t="s">
        <v>285</v>
      </c>
      <c r="F3" s="126" t="s">
        <v>272</v>
      </c>
      <c r="G3" s="126" t="s">
        <v>285</v>
      </c>
      <c r="H3" s="298"/>
      <c r="I3" s="64"/>
    </row>
    <row r="4" spans="1:11" x14ac:dyDescent="0.35">
      <c r="A4" s="212" t="s">
        <v>286</v>
      </c>
      <c r="B4" s="236">
        <v>8917.5139999999992</v>
      </c>
      <c r="C4" s="5">
        <f t="shared" ref="C4:C13" si="0">B4/$B$13</f>
        <v>0.83322002617712998</v>
      </c>
      <c r="D4" s="236">
        <v>6866.8329999999996</v>
      </c>
      <c r="E4" s="5">
        <f t="shared" ref="E4:E13" si="1">D4/$D$13</f>
        <v>0.63699188179695998</v>
      </c>
      <c r="F4" s="236">
        <v>6573.9560000000001</v>
      </c>
      <c r="G4" s="5">
        <f t="shared" ref="G4:G13" si="2">F4/$F$13</f>
        <v>0.7729667247003088</v>
      </c>
      <c r="H4" s="156">
        <f t="shared" ref="H4:H13" si="3">F4-D4</f>
        <v>-292.8769999999995</v>
      </c>
      <c r="I4" s="16"/>
      <c r="J4" s="27"/>
    </row>
    <row r="5" spans="1:11" x14ac:dyDescent="0.35">
      <c r="A5" s="20" t="s">
        <v>287</v>
      </c>
      <c r="B5" s="237">
        <v>1542.1010000000001</v>
      </c>
      <c r="C5" s="6">
        <f t="shared" si="0"/>
        <v>0.14408830034780754</v>
      </c>
      <c r="D5" s="237">
        <v>3560.3139999999999</v>
      </c>
      <c r="E5" s="6">
        <f t="shared" si="1"/>
        <v>0.33026740487908496</v>
      </c>
      <c r="F5" s="237">
        <v>1611.7059999999999</v>
      </c>
      <c r="G5" s="6">
        <f t="shared" si="2"/>
        <v>0.18950463130569109</v>
      </c>
      <c r="H5" s="151">
        <f>F5-D5</f>
        <v>-1948.6079999999999</v>
      </c>
      <c r="I5" s="50"/>
    </row>
    <row r="6" spans="1:11" x14ac:dyDescent="0.35">
      <c r="A6" s="20" t="s">
        <v>288</v>
      </c>
      <c r="B6" s="237">
        <v>219.994</v>
      </c>
      <c r="C6" s="6">
        <f t="shared" si="0"/>
        <v>2.0555438033381449E-2</v>
      </c>
      <c r="D6" s="237">
        <v>233.2</v>
      </c>
      <c r="E6" s="6">
        <f t="shared" si="1"/>
        <v>2.1632462422640983E-2</v>
      </c>
      <c r="F6" s="237">
        <v>292.34699999999998</v>
      </c>
      <c r="G6" s="6">
        <f t="shared" si="2"/>
        <v>3.4374203761929831E-2</v>
      </c>
      <c r="H6" s="151">
        <f t="shared" si="3"/>
        <v>59.146999999999991</v>
      </c>
      <c r="I6" s="50"/>
    </row>
    <row r="7" spans="1:11" x14ac:dyDescent="0.35">
      <c r="A7" s="20" t="s">
        <v>292</v>
      </c>
      <c r="B7" s="237">
        <v>21.588000000000001</v>
      </c>
      <c r="C7" s="6">
        <f t="shared" si="0"/>
        <v>2.0171040858597907E-3</v>
      </c>
      <c r="D7" s="237">
        <v>50.792999999999999</v>
      </c>
      <c r="E7" s="6">
        <f t="shared" si="1"/>
        <v>4.7117395533156246E-3</v>
      </c>
      <c r="F7" s="237">
        <v>25.587</v>
      </c>
      <c r="G7" s="6">
        <f t="shared" si="2"/>
        <v>3.0085232674065361E-3</v>
      </c>
      <c r="H7" s="151">
        <f t="shared" si="3"/>
        <v>-25.206</v>
      </c>
      <c r="I7" s="50"/>
    </row>
    <row r="8" spans="1:11" x14ac:dyDescent="0.35">
      <c r="A8" s="20" t="s">
        <v>290</v>
      </c>
      <c r="B8" s="237">
        <v>0.40899999999999997</v>
      </c>
      <c r="C8" s="6">
        <f t="shared" si="0"/>
        <v>3.8215470220337886E-5</v>
      </c>
      <c r="D8" s="237">
        <v>0.35799999999999998</v>
      </c>
      <c r="E8" s="6">
        <f t="shared" si="1"/>
        <v>3.3209354834071495E-5</v>
      </c>
      <c r="F8" s="237">
        <v>0.44700000000000001</v>
      </c>
      <c r="G8" s="6">
        <f t="shared" si="2"/>
        <v>5.2558326514664543E-5</v>
      </c>
      <c r="H8" s="151">
        <f t="shared" si="3"/>
        <v>8.9000000000000024E-2</v>
      </c>
      <c r="I8" s="50"/>
    </row>
    <row r="9" spans="1:11" x14ac:dyDescent="0.35">
      <c r="A9" s="20" t="s">
        <v>291</v>
      </c>
      <c r="B9" s="237">
        <v>0.10299999999999999</v>
      </c>
      <c r="C9" s="6">
        <f t="shared" si="0"/>
        <v>9.6239448232146754E-6</v>
      </c>
      <c r="D9" s="237">
        <v>0.79400000000000004</v>
      </c>
      <c r="E9" s="6">
        <f t="shared" si="1"/>
        <v>7.3654267425287057E-5</v>
      </c>
      <c r="F9" s="237">
        <v>0.35799999999999998</v>
      </c>
      <c r="G9" s="6">
        <f t="shared" si="2"/>
        <v>4.2093693271252585E-5</v>
      </c>
      <c r="H9" s="151">
        <f t="shared" si="3"/>
        <v>-0.43600000000000005</v>
      </c>
      <c r="I9" s="50"/>
    </row>
    <row r="10" spans="1:11" x14ac:dyDescent="0.35">
      <c r="A10" s="20" t="s">
        <v>289</v>
      </c>
      <c r="B10" s="237">
        <v>0.374</v>
      </c>
      <c r="C10" s="6">
        <f t="shared" si="0"/>
        <v>3.4945197707595038E-5</v>
      </c>
      <c r="D10" s="237">
        <v>67.707999999999998</v>
      </c>
      <c r="E10" s="6">
        <f t="shared" si="1"/>
        <v>6.2808351874450077E-3</v>
      </c>
      <c r="F10" s="237">
        <v>0.26800000000000002</v>
      </c>
      <c r="G10" s="6">
        <f t="shared" si="2"/>
        <v>3.151147987903825E-5</v>
      </c>
      <c r="H10" s="151">
        <f t="shared" si="3"/>
        <v>-67.44</v>
      </c>
    </row>
    <row r="11" spans="1:11" x14ac:dyDescent="0.35">
      <c r="A11" s="20" t="s">
        <v>294</v>
      </c>
      <c r="B11" s="237">
        <v>0.38900000000000001</v>
      </c>
      <c r="C11" s="6">
        <f t="shared" si="0"/>
        <v>3.6346743070199116E-5</v>
      </c>
      <c r="D11" s="237">
        <v>8.4000000000000005E-2</v>
      </c>
      <c r="E11" s="6">
        <f t="shared" si="1"/>
        <v>7.7921391230782286E-6</v>
      </c>
      <c r="F11" s="237">
        <v>0.16800000000000001</v>
      </c>
      <c r="G11" s="6">
        <f t="shared" si="2"/>
        <v>1.9753464998800097E-5</v>
      </c>
      <c r="H11" s="151">
        <f t="shared" si="3"/>
        <v>8.4000000000000005E-2</v>
      </c>
      <c r="I11" s="50"/>
    </row>
    <row r="12" spans="1:11" x14ac:dyDescent="0.35">
      <c r="A12" s="20" t="s">
        <v>741</v>
      </c>
      <c r="B12" s="237"/>
      <c r="C12" s="6">
        <f t="shared" si="0"/>
        <v>0</v>
      </c>
      <c r="D12" s="237">
        <v>1.0999999999999999E-2</v>
      </c>
      <c r="E12" s="6">
        <f t="shared" si="1"/>
        <v>1.0203991708792917E-6</v>
      </c>
      <c r="F12" s="109"/>
      <c r="G12" s="6">
        <f t="shared" si="2"/>
        <v>0</v>
      </c>
      <c r="H12" s="151">
        <f t="shared" si="3"/>
        <v>-1.0999999999999999E-2</v>
      </c>
      <c r="I12" s="50"/>
    </row>
    <row r="13" spans="1:11" x14ac:dyDescent="0.35">
      <c r="A13" s="7" t="s">
        <v>293</v>
      </c>
      <c r="B13" s="8">
        <f>SUM(B4:B12)</f>
        <v>10702.471999999998</v>
      </c>
      <c r="C13" s="127">
        <f t="shared" si="0"/>
        <v>1</v>
      </c>
      <c r="D13" s="8">
        <f>SUM(D4:D12)</f>
        <v>10780.095000000001</v>
      </c>
      <c r="E13" s="127">
        <f t="shared" si="1"/>
        <v>1</v>
      </c>
      <c r="F13" s="8">
        <f>SUM(F4:F12)</f>
        <v>8504.8369999999995</v>
      </c>
      <c r="G13" s="127">
        <f t="shared" si="2"/>
        <v>1</v>
      </c>
      <c r="H13" s="238">
        <f t="shared" si="3"/>
        <v>-2275.2580000000016</v>
      </c>
    </row>
    <row r="14" spans="1:11" x14ac:dyDescent="0.35">
      <c r="F14" s="27"/>
    </row>
    <row r="15" spans="1:11" x14ac:dyDescent="0.35">
      <c r="F15" s="27"/>
      <c r="G15" s="27"/>
      <c r="H15" s="49"/>
    </row>
    <row r="16" spans="1:11" x14ac:dyDescent="0.35">
      <c r="G16" s="27"/>
      <c r="H16" s="49"/>
    </row>
    <row r="17" spans="7:8" x14ac:dyDescent="0.35">
      <c r="G17" s="27"/>
      <c r="H17" s="49"/>
    </row>
    <row r="18" spans="7:8" x14ac:dyDescent="0.35">
      <c r="G18" s="27"/>
      <c r="H18" s="49"/>
    </row>
    <row r="19" spans="7:8" x14ac:dyDescent="0.35">
      <c r="G19" s="27"/>
      <c r="H19" s="49"/>
    </row>
    <row r="20" spans="7:8" x14ac:dyDescent="0.35">
      <c r="G20" s="27"/>
      <c r="H20" s="49"/>
    </row>
    <row r="21" spans="7:8" x14ac:dyDescent="0.35">
      <c r="G21" s="27"/>
      <c r="H21" s="49"/>
    </row>
    <row r="22" spans="7:8" x14ac:dyDescent="0.35">
      <c r="G22" s="27"/>
      <c r="H22" s="49"/>
    </row>
    <row r="23" spans="7:8" x14ac:dyDescent="0.35">
      <c r="G23" s="27"/>
      <c r="H23" s="49"/>
    </row>
    <row r="24" spans="7:8" x14ac:dyDescent="0.35">
      <c r="G24" s="27"/>
      <c r="H24" s="49"/>
    </row>
  </sheetData>
  <mergeCells count="6">
    <mergeCell ref="J1:K1"/>
    <mergeCell ref="A2:A3"/>
    <mergeCell ref="A1:H1"/>
    <mergeCell ref="H2:H3"/>
    <mergeCell ref="B2:C2"/>
    <mergeCell ref="D2:G2"/>
  </mergeCells>
  <conditionalFormatting sqref="L1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0"/>
  <sheetViews>
    <sheetView zoomScaleNormal="100" workbookViewId="0">
      <selection activeCell="G1" sqref="G1"/>
    </sheetView>
  </sheetViews>
  <sheetFormatPr defaultColWidth="9.1796875" defaultRowHeight="15.5" x14ac:dyDescent="0.35"/>
  <cols>
    <col min="1" max="1" width="39.81640625" style="1" customWidth="1"/>
    <col min="2" max="2" width="7.90625" style="1" bestFit="1" customWidth="1"/>
    <col min="3" max="3" width="9.453125" style="1" bestFit="1" customWidth="1"/>
    <col min="4" max="4" width="11.7265625" style="1" customWidth="1"/>
    <col min="5" max="6" width="10.7265625" style="1" customWidth="1"/>
    <col min="7" max="16384" width="9.1796875" style="1"/>
  </cols>
  <sheetData>
    <row r="1" spans="1:13" x14ac:dyDescent="0.35">
      <c r="A1" s="9" t="s">
        <v>767</v>
      </c>
      <c r="B1" s="9"/>
      <c r="C1" s="9"/>
      <c r="D1" s="9"/>
      <c r="G1" s="72" t="s">
        <v>317</v>
      </c>
      <c r="H1" s="9"/>
      <c r="I1" s="9"/>
      <c r="J1" s="9"/>
      <c r="K1" s="9"/>
      <c r="L1" s="9"/>
      <c r="M1" s="9"/>
    </row>
    <row r="2" spans="1:13" x14ac:dyDescent="0.35">
      <c r="A2" s="160" t="s">
        <v>270</v>
      </c>
      <c r="B2" s="160" t="s">
        <v>484</v>
      </c>
      <c r="C2" s="160" t="s">
        <v>483</v>
      </c>
      <c r="D2" s="160" t="s">
        <v>549</v>
      </c>
      <c r="E2" s="160" t="s">
        <v>295</v>
      </c>
      <c r="F2" s="73"/>
    </row>
    <row r="3" spans="1:13" x14ac:dyDescent="0.35">
      <c r="A3" s="131" t="s">
        <v>272</v>
      </c>
      <c r="B3" s="223">
        <v>7963.4279999999999</v>
      </c>
      <c r="C3" s="223">
        <v>10702.471</v>
      </c>
      <c r="D3" s="239">
        <v>-10702.471</v>
      </c>
      <c r="E3" s="240">
        <v>-2739.0429999999997</v>
      </c>
      <c r="F3" s="38"/>
    </row>
    <row r="4" spans="1:13" x14ac:dyDescent="0.35">
      <c r="A4" s="131" t="s">
        <v>273</v>
      </c>
      <c r="B4" s="223">
        <v>8871.4959999999992</v>
      </c>
      <c r="C4" s="223">
        <v>9388.8220000000001</v>
      </c>
      <c r="D4" s="239">
        <v>-9388.8220000000001</v>
      </c>
      <c r="E4" s="240">
        <v>-517.32600000000093</v>
      </c>
      <c r="F4" s="38"/>
    </row>
    <row r="5" spans="1:13" x14ac:dyDescent="0.35">
      <c r="A5" s="131" t="s">
        <v>274</v>
      </c>
      <c r="B5" s="223">
        <v>6651.9059999999999</v>
      </c>
      <c r="C5" s="223">
        <v>10123.838</v>
      </c>
      <c r="D5" s="239">
        <v>-10123.838</v>
      </c>
      <c r="E5" s="240">
        <v>-3471.9319999999998</v>
      </c>
      <c r="F5" s="38"/>
    </row>
    <row r="6" spans="1:13" x14ac:dyDescent="0.35">
      <c r="A6" s="131" t="s">
        <v>275</v>
      </c>
      <c r="B6" s="223">
        <v>6382.6180000000004</v>
      </c>
      <c r="C6" s="223">
        <v>11588.458000000001</v>
      </c>
      <c r="D6" s="239">
        <v>-11588.458000000001</v>
      </c>
      <c r="E6" s="240">
        <v>-5205.84</v>
      </c>
      <c r="F6" s="38"/>
    </row>
    <row r="7" spans="1:13" x14ac:dyDescent="0.35">
      <c r="A7" s="131" t="s">
        <v>276</v>
      </c>
      <c r="B7" s="223">
        <v>8758.7860000000001</v>
      </c>
      <c r="C7" s="223">
        <v>8915.6149999999998</v>
      </c>
      <c r="D7" s="239">
        <v>-8915.6149999999998</v>
      </c>
      <c r="E7" s="240">
        <v>-156.82899999999972</v>
      </c>
      <c r="F7" s="38"/>
    </row>
    <row r="8" spans="1:13" x14ac:dyDescent="0.35">
      <c r="A8" s="131" t="s">
        <v>277</v>
      </c>
      <c r="B8" s="223">
        <v>8285.9240000000009</v>
      </c>
      <c r="C8" s="223">
        <v>10597.550999999999</v>
      </c>
      <c r="D8" s="239">
        <v>-10597.550999999999</v>
      </c>
      <c r="E8" s="240">
        <v>-2311.6269999999986</v>
      </c>
      <c r="F8" s="38"/>
    </row>
    <row r="9" spans="1:13" x14ac:dyDescent="0.35">
      <c r="A9" s="131" t="s">
        <v>278</v>
      </c>
      <c r="B9" s="223">
        <v>7836.0150000000003</v>
      </c>
      <c r="C9" s="223">
        <v>12017.895</v>
      </c>
      <c r="D9" s="239">
        <v>-12017.895</v>
      </c>
      <c r="E9" s="240">
        <v>-4181.88</v>
      </c>
      <c r="F9" s="38"/>
    </row>
    <row r="10" spans="1:13" x14ac:dyDescent="0.35">
      <c r="A10" s="131" t="s">
        <v>279</v>
      </c>
      <c r="B10" s="223">
        <v>8740.2019999999993</v>
      </c>
      <c r="C10" s="223">
        <v>11358.142</v>
      </c>
      <c r="D10" s="239">
        <v>-11358.142</v>
      </c>
      <c r="E10" s="240">
        <v>-2617.9400000000005</v>
      </c>
      <c r="F10" s="38"/>
    </row>
    <row r="11" spans="1:13" x14ac:dyDescent="0.35">
      <c r="A11" s="131" t="s">
        <v>280</v>
      </c>
      <c r="B11" s="223">
        <v>8293.7690000000002</v>
      </c>
      <c r="C11" s="223">
        <v>10496.322</v>
      </c>
      <c r="D11" s="239">
        <v>-10496.322</v>
      </c>
      <c r="E11" s="240">
        <v>-2202.5529999999999</v>
      </c>
      <c r="F11" s="38"/>
    </row>
    <row r="12" spans="1:13" x14ac:dyDescent="0.35">
      <c r="A12" s="131" t="s">
        <v>281</v>
      </c>
      <c r="B12" s="223">
        <v>9738.2180000000008</v>
      </c>
      <c r="C12" s="223">
        <v>12544.286</v>
      </c>
      <c r="D12" s="239">
        <v>-12544.286</v>
      </c>
      <c r="E12" s="240">
        <v>-2806.0679999999993</v>
      </c>
      <c r="F12" s="38"/>
    </row>
    <row r="13" spans="1:13" x14ac:dyDescent="0.35">
      <c r="A13" s="131" t="s">
        <v>282</v>
      </c>
      <c r="B13" s="223">
        <v>9347.0149999999994</v>
      </c>
      <c r="C13" s="223">
        <v>10747.337</v>
      </c>
      <c r="D13" s="239">
        <v>-10747.337</v>
      </c>
      <c r="E13" s="240">
        <v>-1400.3220000000001</v>
      </c>
      <c r="F13" s="38"/>
    </row>
    <row r="14" spans="1:13" x14ac:dyDescent="0.35">
      <c r="A14" s="131" t="s">
        <v>271</v>
      </c>
      <c r="B14" s="223">
        <v>7798.5060000000003</v>
      </c>
      <c r="C14" s="223">
        <v>10780.096</v>
      </c>
      <c r="D14" s="239">
        <v>-10780.096</v>
      </c>
      <c r="E14" s="240">
        <v>-2981.5899999999992</v>
      </c>
      <c r="F14" s="38"/>
      <c r="G14" s="27"/>
    </row>
    <row r="15" spans="1:13" x14ac:dyDescent="0.35">
      <c r="A15" s="131" t="s">
        <v>272</v>
      </c>
      <c r="B15" s="223">
        <v>8092.4960000000001</v>
      </c>
      <c r="C15" s="223">
        <v>8504.8379999999997</v>
      </c>
      <c r="D15" s="239">
        <v>-8504.8379999999997</v>
      </c>
      <c r="E15" s="240">
        <v>-412.34199999999964</v>
      </c>
      <c r="F15" s="38"/>
      <c r="G15" s="27"/>
    </row>
    <row r="16" spans="1:13" x14ac:dyDescent="0.35">
      <c r="B16" s="27"/>
      <c r="C16" s="27"/>
      <c r="D16" s="27"/>
      <c r="E16" s="27"/>
    </row>
    <row r="17" spans="1:13" x14ac:dyDescent="0.35">
      <c r="B17" s="27"/>
      <c r="C17" s="27"/>
      <c r="D17" s="27"/>
      <c r="E17" s="27"/>
    </row>
    <row r="18" spans="1:13" x14ac:dyDescent="0.35">
      <c r="B18" s="27"/>
      <c r="C18" s="27"/>
      <c r="D18" s="27"/>
      <c r="E18" s="27"/>
    </row>
    <row r="19" spans="1:13" x14ac:dyDescent="0.35">
      <c r="C19" s="27"/>
      <c r="D19" s="27"/>
    </row>
    <row r="21" spans="1:13" x14ac:dyDescent="0.35">
      <c r="B21" s="49"/>
      <c r="C21" s="49"/>
    </row>
    <row r="24" spans="1:13" x14ac:dyDescent="0.35">
      <c r="G24" s="305"/>
      <c r="H24" s="305"/>
      <c r="I24" s="305"/>
      <c r="J24" s="305"/>
      <c r="K24" s="305"/>
      <c r="L24" s="305"/>
      <c r="M24" s="305"/>
    </row>
    <row r="27" spans="1:13" x14ac:dyDescent="0.35">
      <c r="A27" s="12"/>
      <c r="B27" s="21"/>
      <c r="D27" s="27"/>
    </row>
    <row r="28" spans="1:13" x14ac:dyDescent="0.35">
      <c r="A28" s="12"/>
      <c r="B28" s="21"/>
      <c r="D28" s="27"/>
    </row>
    <row r="29" spans="1:13" x14ac:dyDescent="0.35">
      <c r="A29" s="12"/>
      <c r="B29" s="21"/>
      <c r="D29" s="27"/>
      <c r="E29" s="27"/>
      <c r="F29" s="27"/>
    </row>
    <row r="30" spans="1:13" x14ac:dyDescent="0.35">
      <c r="A30" s="12"/>
      <c r="B30" s="21"/>
      <c r="D30" s="27"/>
      <c r="E30" s="27"/>
      <c r="F30" s="27"/>
    </row>
    <row r="31" spans="1:13" x14ac:dyDescent="0.35">
      <c r="D31" s="27"/>
      <c r="E31" s="27"/>
      <c r="F31" s="27"/>
    </row>
    <row r="32" spans="1:13" x14ac:dyDescent="0.35">
      <c r="D32" s="27"/>
      <c r="E32" s="27"/>
      <c r="F32" s="27"/>
    </row>
    <row r="33" spans="4:6" x14ac:dyDescent="0.35">
      <c r="D33" s="27"/>
      <c r="E33" s="27"/>
      <c r="F33" s="27"/>
    </row>
    <row r="34" spans="4:6" x14ac:dyDescent="0.35">
      <c r="D34" s="27"/>
      <c r="E34" s="27"/>
      <c r="F34" s="27"/>
    </row>
    <row r="35" spans="4:6" x14ac:dyDescent="0.35">
      <c r="D35" s="27"/>
      <c r="E35" s="27"/>
      <c r="F35" s="27"/>
    </row>
    <row r="36" spans="4:6" x14ac:dyDescent="0.35">
      <c r="D36" s="27"/>
      <c r="E36" s="27"/>
      <c r="F36" s="27"/>
    </row>
    <row r="37" spans="4:6" x14ac:dyDescent="0.35">
      <c r="D37" s="27"/>
      <c r="E37" s="27"/>
      <c r="F37" s="27"/>
    </row>
    <row r="38" spans="4:6" x14ac:dyDescent="0.35">
      <c r="D38" s="27"/>
      <c r="E38" s="27"/>
      <c r="F38" s="27"/>
    </row>
    <row r="39" spans="4:6" x14ac:dyDescent="0.35">
      <c r="E39" s="27"/>
      <c r="F39" s="27"/>
    </row>
    <row r="40" spans="4:6" x14ac:dyDescent="0.35">
      <c r="E40" s="27"/>
      <c r="F40" s="27"/>
    </row>
  </sheetData>
  <mergeCells count="1">
    <mergeCell ref="G24:M24"/>
  </mergeCells>
  <phoneticPr fontId="23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62"/>
  <sheetViews>
    <sheetView zoomScaleNormal="100" workbookViewId="0">
      <selection activeCell="F1" sqref="F1"/>
    </sheetView>
  </sheetViews>
  <sheetFormatPr defaultRowHeight="15.5" x14ac:dyDescent="0.35"/>
  <cols>
    <col min="1" max="1" width="34.26953125" style="1" customWidth="1"/>
    <col min="2" max="2" width="15.81640625" style="1" customWidth="1"/>
    <col min="3" max="3" width="16" style="1" customWidth="1"/>
    <col min="4" max="4" width="15.1796875" style="1" bestFit="1" customWidth="1"/>
    <col min="5" max="6" width="8.7265625" style="1"/>
    <col min="7" max="7" width="12.36328125" style="1" customWidth="1"/>
    <col min="8" max="8" width="14.26953125" style="1" bestFit="1" customWidth="1"/>
    <col min="9" max="9" width="14.453125" style="1" bestFit="1" customWidth="1"/>
    <col min="10" max="10" width="15.1796875" style="1" bestFit="1" customWidth="1"/>
    <col min="11" max="16384" width="8.7265625" style="1"/>
  </cols>
  <sheetData>
    <row r="1" spans="1:13" x14ac:dyDescent="0.35">
      <c r="A1" s="73" t="s">
        <v>766</v>
      </c>
      <c r="E1" s="9"/>
      <c r="F1" s="24" t="s">
        <v>317</v>
      </c>
      <c r="K1" s="9"/>
      <c r="L1" s="9"/>
      <c r="M1" s="9"/>
    </row>
    <row r="2" spans="1:13" x14ac:dyDescent="0.35">
      <c r="A2" s="128" t="s">
        <v>357</v>
      </c>
      <c r="B2" s="128" t="s">
        <v>561</v>
      </c>
      <c r="C2" s="128" t="s">
        <v>562</v>
      </c>
      <c r="D2" s="128" t="s">
        <v>269</v>
      </c>
    </row>
    <row r="3" spans="1:13" x14ac:dyDescent="0.35">
      <c r="A3" s="274" t="s">
        <v>581</v>
      </c>
      <c r="B3" s="275">
        <v>1240.0260000000001</v>
      </c>
      <c r="C3" s="275">
        <v>28.757000000000001</v>
      </c>
      <c r="D3" s="224">
        <v>1211.269</v>
      </c>
    </row>
    <row r="4" spans="1:13" x14ac:dyDescent="0.35">
      <c r="A4" s="276" t="s">
        <v>583</v>
      </c>
      <c r="B4" s="277">
        <v>809.11500000000001</v>
      </c>
      <c r="C4" s="277">
        <v>50.393000000000001</v>
      </c>
      <c r="D4" s="161">
        <v>758.72199999999998</v>
      </c>
    </row>
    <row r="5" spans="1:13" x14ac:dyDescent="0.35">
      <c r="A5" s="276" t="s">
        <v>592</v>
      </c>
      <c r="B5" s="277">
        <v>700.77700000000004</v>
      </c>
      <c r="C5" s="277">
        <v>37.750999999999998</v>
      </c>
      <c r="D5" s="161">
        <v>663.02600000000007</v>
      </c>
    </row>
    <row r="6" spans="1:13" x14ac:dyDescent="0.35">
      <c r="A6" s="276" t="s">
        <v>590</v>
      </c>
      <c r="B6" s="277">
        <v>464.149</v>
      </c>
      <c r="C6" s="277">
        <v>75.798000000000002</v>
      </c>
      <c r="D6" s="161">
        <v>388.351</v>
      </c>
    </row>
    <row r="7" spans="1:13" x14ac:dyDescent="0.35">
      <c r="A7" s="276" t="s">
        <v>587</v>
      </c>
      <c r="B7" s="277">
        <v>391.161</v>
      </c>
      <c r="C7" s="277">
        <v>113.943</v>
      </c>
      <c r="D7" s="161">
        <v>277.21800000000002</v>
      </c>
    </row>
    <row r="8" spans="1:13" x14ac:dyDescent="0.35">
      <c r="A8" s="276" t="s">
        <v>591</v>
      </c>
      <c r="B8" s="277">
        <v>211.18700000000001</v>
      </c>
      <c r="C8" s="277"/>
      <c r="D8" s="161">
        <v>211.18700000000001</v>
      </c>
    </row>
    <row r="9" spans="1:13" x14ac:dyDescent="0.35">
      <c r="A9" s="276" t="s">
        <v>596</v>
      </c>
      <c r="B9" s="277">
        <v>139.279</v>
      </c>
      <c r="C9" s="277">
        <v>1E-3</v>
      </c>
      <c r="D9" s="161">
        <v>139.27799999999999</v>
      </c>
    </row>
    <row r="10" spans="1:13" x14ac:dyDescent="0.35">
      <c r="A10" s="276" t="s">
        <v>580</v>
      </c>
      <c r="B10" s="277">
        <v>120.64100000000001</v>
      </c>
      <c r="C10" s="277">
        <v>8.7949999999999999</v>
      </c>
      <c r="D10" s="161">
        <v>111.846</v>
      </c>
    </row>
    <row r="11" spans="1:13" x14ac:dyDescent="0.35">
      <c r="A11" s="276" t="s">
        <v>301</v>
      </c>
      <c r="B11" s="277">
        <v>93.254000000000005</v>
      </c>
      <c r="C11" s="277"/>
      <c r="D11" s="161">
        <v>93.254000000000005</v>
      </c>
    </row>
    <row r="12" spans="1:13" x14ac:dyDescent="0.35">
      <c r="A12" s="276" t="s">
        <v>597</v>
      </c>
      <c r="B12" s="277">
        <v>81.539000000000001</v>
      </c>
      <c r="C12" s="277">
        <v>3.9780000000000002</v>
      </c>
      <c r="D12" s="161">
        <v>77.561000000000007</v>
      </c>
    </row>
    <row r="13" spans="1:13" x14ac:dyDescent="0.35">
      <c r="A13" s="276" t="s">
        <v>594</v>
      </c>
      <c r="B13" s="277">
        <v>78.73</v>
      </c>
      <c r="C13" s="277">
        <v>40.65</v>
      </c>
      <c r="D13" s="161">
        <v>38.080000000000005</v>
      </c>
    </row>
    <row r="14" spans="1:13" x14ac:dyDescent="0.35">
      <c r="A14" s="276" t="s">
        <v>606</v>
      </c>
      <c r="B14" s="277">
        <v>37.012</v>
      </c>
      <c r="C14" s="277">
        <v>6.2619999999999996</v>
      </c>
      <c r="D14" s="161">
        <v>30.75</v>
      </c>
    </row>
    <row r="15" spans="1:13" x14ac:dyDescent="0.35">
      <c r="A15" s="276" t="s">
        <v>649</v>
      </c>
      <c r="B15" s="277">
        <v>32.628999999999998</v>
      </c>
      <c r="C15" s="277">
        <v>4.6909999999999998</v>
      </c>
      <c r="D15" s="161">
        <v>27.937999999999999</v>
      </c>
    </row>
    <row r="16" spans="1:13" x14ac:dyDescent="0.35">
      <c r="A16" s="276" t="s">
        <v>669</v>
      </c>
      <c r="B16" s="277">
        <v>19.157</v>
      </c>
      <c r="C16" s="277">
        <v>0.11</v>
      </c>
      <c r="D16" s="161">
        <v>19.047000000000001</v>
      </c>
    </row>
    <row r="17" spans="1:4" x14ac:dyDescent="0.35">
      <c r="A17" s="276" t="s">
        <v>595</v>
      </c>
      <c r="B17" s="277">
        <v>32.128999999999998</v>
      </c>
      <c r="C17" s="277">
        <v>17.995999999999999</v>
      </c>
      <c r="D17" s="161">
        <v>14.132999999999999</v>
      </c>
    </row>
    <row r="18" spans="1:4" x14ac:dyDescent="0.35">
      <c r="A18" s="276" t="s">
        <v>634</v>
      </c>
      <c r="B18" s="277">
        <v>31.838999999999999</v>
      </c>
      <c r="C18" s="277">
        <v>19.545000000000002</v>
      </c>
      <c r="D18" s="161">
        <v>12.293999999999997</v>
      </c>
    </row>
    <row r="19" spans="1:4" x14ac:dyDescent="0.35">
      <c r="A19" s="276" t="s">
        <v>689</v>
      </c>
      <c r="B19" s="277">
        <v>10.717000000000001</v>
      </c>
      <c r="C19" s="277">
        <v>2.7E-2</v>
      </c>
      <c r="D19" s="161">
        <v>10.690000000000001</v>
      </c>
    </row>
    <row r="20" spans="1:4" x14ac:dyDescent="0.35">
      <c r="A20" s="276" t="s">
        <v>598</v>
      </c>
      <c r="B20" s="277">
        <v>21.934999999999999</v>
      </c>
      <c r="C20" s="277">
        <v>14.968999999999999</v>
      </c>
      <c r="D20" s="161">
        <v>6.9659999999999993</v>
      </c>
    </row>
    <row r="21" spans="1:4" x14ac:dyDescent="0.35">
      <c r="A21" s="276" t="s">
        <v>659</v>
      </c>
      <c r="B21" s="277">
        <v>5.6390000000000002</v>
      </c>
      <c r="C21" s="277">
        <v>4.0000000000000001E-3</v>
      </c>
      <c r="D21" s="161">
        <v>5.6350000000000007</v>
      </c>
    </row>
    <row r="22" spans="1:4" x14ac:dyDescent="0.35">
      <c r="A22" s="276" t="s">
        <v>682</v>
      </c>
      <c r="B22" s="277">
        <v>4.077</v>
      </c>
      <c r="C22" s="277">
        <v>0.19800000000000001</v>
      </c>
      <c r="D22" s="161">
        <v>3.879</v>
      </c>
    </row>
    <row r="23" spans="1:4" x14ac:dyDescent="0.35">
      <c r="A23" s="276" t="s">
        <v>316</v>
      </c>
      <c r="B23" s="277">
        <v>6</v>
      </c>
      <c r="C23" s="277">
        <v>2.6379999999999999</v>
      </c>
      <c r="D23" s="161">
        <v>3.3620000000000001</v>
      </c>
    </row>
    <row r="24" spans="1:4" x14ac:dyDescent="0.35">
      <c r="A24" s="276" t="s">
        <v>692</v>
      </c>
      <c r="B24" s="277">
        <v>3.2309999999999999</v>
      </c>
      <c r="C24" s="277"/>
      <c r="D24" s="161">
        <v>3.2309999999999999</v>
      </c>
    </row>
    <row r="25" spans="1:4" x14ac:dyDescent="0.35">
      <c r="A25" s="276" t="s">
        <v>643</v>
      </c>
      <c r="B25" s="277">
        <v>5.2519999999999998</v>
      </c>
      <c r="C25" s="277">
        <v>2.2250000000000001</v>
      </c>
      <c r="D25" s="161">
        <v>3.0269999999999997</v>
      </c>
    </row>
    <row r="26" spans="1:4" x14ac:dyDescent="0.35">
      <c r="A26" s="276" t="s">
        <v>684</v>
      </c>
      <c r="B26" s="277">
        <v>2.952</v>
      </c>
      <c r="C26" s="277">
        <v>5.0000000000000001E-3</v>
      </c>
      <c r="D26" s="161">
        <v>2.9470000000000001</v>
      </c>
    </row>
    <row r="27" spans="1:4" x14ac:dyDescent="0.35">
      <c r="A27" s="276" t="s">
        <v>700</v>
      </c>
      <c r="B27" s="277">
        <v>2.8889999999999998</v>
      </c>
      <c r="C27" s="277"/>
      <c r="D27" s="161">
        <v>2.8889999999999998</v>
      </c>
    </row>
    <row r="28" spans="1:4" x14ac:dyDescent="0.35">
      <c r="A28" s="276" t="s">
        <v>698</v>
      </c>
      <c r="B28" s="277">
        <v>2.2639999999999998</v>
      </c>
      <c r="C28" s="277">
        <v>8.0000000000000002E-3</v>
      </c>
      <c r="D28" s="161">
        <v>2.2559999999999998</v>
      </c>
    </row>
    <row r="29" spans="1:4" x14ac:dyDescent="0.35">
      <c r="A29" s="276" t="s">
        <v>637</v>
      </c>
      <c r="B29" s="277">
        <v>2.4849999999999999</v>
      </c>
      <c r="C29" s="277">
        <v>0.28000000000000003</v>
      </c>
      <c r="D29" s="161">
        <v>2.2050000000000001</v>
      </c>
    </row>
    <row r="30" spans="1:4" x14ac:dyDescent="0.35">
      <c r="A30" s="276" t="s">
        <v>305</v>
      </c>
      <c r="B30" s="277">
        <v>6.4989999999999997</v>
      </c>
      <c r="C30" s="277">
        <v>4.6870000000000003</v>
      </c>
      <c r="D30" s="161">
        <v>1.8119999999999994</v>
      </c>
    </row>
    <row r="31" spans="1:4" x14ac:dyDescent="0.35">
      <c r="A31" s="276" t="s">
        <v>695</v>
      </c>
      <c r="B31" s="277">
        <v>1.49</v>
      </c>
      <c r="C31" s="277"/>
      <c r="D31" s="161">
        <v>1.49</v>
      </c>
    </row>
    <row r="32" spans="1:4" x14ac:dyDescent="0.35">
      <c r="A32" s="276" t="s">
        <v>656</v>
      </c>
      <c r="B32" s="277">
        <v>1.64</v>
      </c>
      <c r="C32" s="277">
        <v>0.252</v>
      </c>
      <c r="D32" s="161">
        <v>1.3879999999999999</v>
      </c>
    </row>
    <row r="33" spans="1:4" x14ac:dyDescent="0.35">
      <c r="A33" s="276" t="s">
        <v>307</v>
      </c>
      <c r="B33" s="277">
        <v>1.2929999999999999</v>
      </c>
      <c r="C33" s="277"/>
      <c r="D33" s="161">
        <v>1.2929999999999999</v>
      </c>
    </row>
    <row r="34" spans="1:4" x14ac:dyDescent="0.35">
      <c r="A34" s="276" t="s">
        <v>697</v>
      </c>
      <c r="B34" s="277">
        <v>1.2450000000000001</v>
      </c>
      <c r="C34" s="277"/>
      <c r="D34" s="161">
        <v>1.2450000000000001</v>
      </c>
    </row>
    <row r="35" spans="1:4" x14ac:dyDescent="0.35">
      <c r="A35" s="276" t="s">
        <v>303</v>
      </c>
      <c r="B35" s="277">
        <v>1.117</v>
      </c>
      <c r="C35" s="277">
        <v>2E-3</v>
      </c>
      <c r="D35" s="161">
        <v>1.115</v>
      </c>
    </row>
    <row r="36" spans="1:4" x14ac:dyDescent="0.35">
      <c r="A36" s="276" t="s">
        <v>672</v>
      </c>
      <c r="B36" s="277">
        <v>1.0629999999999999</v>
      </c>
      <c r="C36" s="277">
        <v>0.01</v>
      </c>
      <c r="D36" s="161">
        <v>1.0529999999999999</v>
      </c>
    </row>
    <row r="37" spans="1:4" x14ac:dyDescent="0.35">
      <c r="A37" s="276" t="s">
        <v>668</v>
      </c>
      <c r="B37" s="277">
        <v>1.1919999999999999</v>
      </c>
      <c r="C37" s="277">
        <v>0.24299999999999999</v>
      </c>
      <c r="D37" s="161">
        <v>0.94899999999999995</v>
      </c>
    </row>
    <row r="38" spans="1:4" x14ac:dyDescent="0.35">
      <c r="A38" s="276" t="s">
        <v>651</v>
      </c>
      <c r="B38" s="277">
        <v>0.86699999999999999</v>
      </c>
      <c r="C38" s="277">
        <v>0.13200000000000001</v>
      </c>
      <c r="D38" s="161">
        <v>0.73499999999999999</v>
      </c>
    </row>
    <row r="39" spans="1:4" x14ac:dyDescent="0.35">
      <c r="A39" s="276" t="s">
        <v>693</v>
      </c>
      <c r="B39" s="277">
        <v>0.66100000000000003</v>
      </c>
      <c r="C39" s="277"/>
      <c r="D39" s="161">
        <v>0.66100000000000003</v>
      </c>
    </row>
    <row r="40" spans="1:4" x14ac:dyDescent="0.35">
      <c r="A40" s="276" t="s">
        <v>620</v>
      </c>
      <c r="B40" s="277">
        <v>0.79700000000000004</v>
      </c>
      <c r="C40" s="277">
        <v>0.252</v>
      </c>
      <c r="D40" s="161">
        <v>0.54500000000000004</v>
      </c>
    </row>
    <row r="41" spans="1:4" x14ac:dyDescent="0.35">
      <c r="A41" s="276" t="s">
        <v>645</v>
      </c>
      <c r="B41" s="277">
        <v>0.52300000000000002</v>
      </c>
      <c r="C41" s="277"/>
      <c r="D41" s="161">
        <v>0.52300000000000002</v>
      </c>
    </row>
    <row r="42" spans="1:4" x14ac:dyDescent="0.35">
      <c r="A42" s="276" t="s">
        <v>626</v>
      </c>
      <c r="B42" s="277">
        <v>0.45</v>
      </c>
      <c r="C42" s="277">
        <v>0.11799999999999999</v>
      </c>
      <c r="D42" s="161">
        <v>0.33200000000000002</v>
      </c>
    </row>
    <row r="43" spans="1:4" x14ac:dyDescent="0.35">
      <c r="A43" s="276" t="s">
        <v>658</v>
      </c>
      <c r="B43" s="277">
        <v>0.22600000000000001</v>
      </c>
      <c r="C43" s="277">
        <v>5.6000000000000001E-2</v>
      </c>
      <c r="D43" s="161">
        <v>0.17</v>
      </c>
    </row>
    <row r="44" spans="1:4" x14ac:dyDescent="0.35">
      <c r="A44" s="276" t="s">
        <v>567</v>
      </c>
      <c r="B44" s="277">
        <v>0.11700000000000001</v>
      </c>
      <c r="C44" s="277"/>
      <c r="D44" s="161">
        <v>0.11700000000000001</v>
      </c>
    </row>
    <row r="45" spans="1:4" x14ac:dyDescent="0.35">
      <c r="A45" s="276" t="s">
        <v>631</v>
      </c>
      <c r="B45" s="277">
        <v>9.6000000000000002E-2</v>
      </c>
      <c r="C45" s="277">
        <v>0.01</v>
      </c>
      <c r="D45" s="161">
        <v>8.6000000000000007E-2</v>
      </c>
    </row>
    <row r="46" spans="1:4" x14ac:dyDescent="0.35">
      <c r="A46" s="276" t="s">
        <v>670</v>
      </c>
      <c r="B46" s="277">
        <v>7.2999999999999995E-2</v>
      </c>
      <c r="C46" s="277">
        <v>1.4E-2</v>
      </c>
      <c r="D46" s="161">
        <v>5.8999999999999997E-2</v>
      </c>
    </row>
    <row r="47" spans="1:4" x14ac:dyDescent="0.35">
      <c r="A47" s="276" t="s">
        <v>742</v>
      </c>
      <c r="B47" s="277">
        <v>5.8000000000000003E-2</v>
      </c>
      <c r="C47" s="277"/>
      <c r="D47" s="161">
        <v>5.8000000000000003E-2</v>
      </c>
    </row>
    <row r="48" spans="1:4" x14ac:dyDescent="0.35">
      <c r="A48" s="276" t="s">
        <v>743</v>
      </c>
      <c r="B48" s="277">
        <v>5.5E-2</v>
      </c>
      <c r="C48" s="277"/>
      <c r="D48" s="161">
        <v>5.5E-2</v>
      </c>
    </row>
    <row r="49" spans="1:4" x14ac:dyDescent="0.35">
      <c r="A49" s="276" t="s">
        <v>744</v>
      </c>
      <c r="B49" s="277">
        <v>5.2999999999999999E-2</v>
      </c>
      <c r="C49" s="277">
        <v>2E-3</v>
      </c>
      <c r="D49" s="161">
        <v>5.0999999999999997E-2</v>
      </c>
    </row>
    <row r="50" spans="1:4" x14ac:dyDescent="0.35">
      <c r="A50" s="276" t="s">
        <v>589</v>
      </c>
      <c r="B50" s="277">
        <v>2.7E-2</v>
      </c>
      <c r="C50" s="277">
        <v>0</v>
      </c>
      <c r="D50" s="161">
        <v>2.7E-2</v>
      </c>
    </row>
    <row r="51" spans="1:4" x14ac:dyDescent="0.35">
      <c r="A51" s="276" t="s">
        <v>745</v>
      </c>
      <c r="B51" s="277">
        <v>2.7E-2</v>
      </c>
      <c r="C51" s="277"/>
      <c r="D51" s="161">
        <v>2.7E-2</v>
      </c>
    </row>
    <row r="52" spans="1:4" x14ac:dyDescent="0.35">
      <c r="A52" s="276" t="s">
        <v>696</v>
      </c>
      <c r="B52" s="277">
        <v>2.7E-2</v>
      </c>
      <c r="C52" s="277">
        <v>1E-3</v>
      </c>
      <c r="D52" s="161">
        <v>2.5999999999999999E-2</v>
      </c>
    </row>
    <row r="53" spans="1:4" x14ac:dyDescent="0.35">
      <c r="A53" s="276" t="s">
        <v>680</v>
      </c>
      <c r="B53" s="277">
        <v>1.0999999999999999E-2</v>
      </c>
      <c r="C53" s="277"/>
      <c r="D53" s="161">
        <v>1.0999999999999999E-2</v>
      </c>
    </row>
    <row r="54" spans="1:4" x14ac:dyDescent="0.35">
      <c r="A54" s="276" t="s">
        <v>746</v>
      </c>
      <c r="B54" s="277">
        <v>6.0000000000000001E-3</v>
      </c>
      <c r="C54" s="277">
        <v>0</v>
      </c>
      <c r="D54" s="161">
        <v>6.0000000000000001E-3</v>
      </c>
    </row>
    <row r="55" spans="1:4" x14ac:dyDescent="0.35">
      <c r="A55" s="276" t="s">
        <v>685</v>
      </c>
      <c r="B55" s="277">
        <v>3.0000000000000001E-3</v>
      </c>
      <c r="C55" s="277">
        <v>1E-3</v>
      </c>
      <c r="D55" s="161">
        <v>2E-3</v>
      </c>
    </row>
    <row r="56" spans="1:4" x14ac:dyDescent="0.35">
      <c r="A56" s="276" t="s">
        <v>674</v>
      </c>
      <c r="B56" s="277">
        <v>1E-3</v>
      </c>
      <c r="C56" s="277"/>
      <c r="D56" s="161">
        <v>1E-3</v>
      </c>
    </row>
    <row r="57" spans="1:4" x14ac:dyDescent="0.35">
      <c r="A57" s="276" t="s">
        <v>747</v>
      </c>
      <c r="B57" s="277"/>
      <c r="C57" s="277">
        <v>0</v>
      </c>
      <c r="D57" s="161">
        <v>0</v>
      </c>
    </row>
    <row r="58" spans="1:4" x14ac:dyDescent="0.35">
      <c r="A58" s="276" t="s">
        <v>748</v>
      </c>
      <c r="B58" s="277"/>
      <c r="C58" s="277">
        <v>0</v>
      </c>
      <c r="D58" s="161">
        <v>0</v>
      </c>
    </row>
    <row r="59" spans="1:4" x14ac:dyDescent="0.35">
      <c r="A59" s="276" t="s">
        <v>749</v>
      </c>
      <c r="B59" s="277">
        <v>0</v>
      </c>
      <c r="C59" s="277"/>
      <c r="D59" s="161">
        <v>0</v>
      </c>
    </row>
    <row r="60" spans="1:4" x14ac:dyDescent="0.35">
      <c r="A60" s="276" t="s">
        <v>688</v>
      </c>
      <c r="B60" s="277"/>
      <c r="C60" s="277">
        <v>0</v>
      </c>
      <c r="D60" s="161">
        <v>0</v>
      </c>
    </row>
    <row r="61" spans="1:4" x14ac:dyDescent="0.35">
      <c r="A61" s="276" t="s">
        <v>313</v>
      </c>
      <c r="B61" s="277">
        <v>0</v>
      </c>
      <c r="C61" s="277"/>
      <c r="D61" s="161">
        <v>0</v>
      </c>
    </row>
    <row r="62" spans="1:4" x14ac:dyDescent="0.35">
      <c r="A62" s="276" t="s">
        <v>750</v>
      </c>
      <c r="B62" s="277"/>
      <c r="C62" s="277">
        <v>0</v>
      </c>
      <c r="D62" s="161">
        <v>0</v>
      </c>
    </row>
    <row r="63" spans="1:4" x14ac:dyDescent="0.35">
      <c r="A63" s="276" t="s">
        <v>699</v>
      </c>
      <c r="B63" s="277"/>
      <c r="C63" s="277">
        <v>0</v>
      </c>
      <c r="D63" s="161">
        <v>0</v>
      </c>
    </row>
    <row r="64" spans="1:4" x14ac:dyDescent="0.35">
      <c r="A64" s="276" t="s">
        <v>751</v>
      </c>
      <c r="B64" s="277"/>
      <c r="C64" s="277">
        <v>1E-3</v>
      </c>
      <c r="D64" s="161">
        <v>-1E-3</v>
      </c>
    </row>
    <row r="65" spans="1:4" x14ac:dyDescent="0.35">
      <c r="A65" s="276" t="s">
        <v>679</v>
      </c>
      <c r="B65" s="277"/>
      <c r="C65" s="277">
        <v>2E-3</v>
      </c>
      <c r="D65" s="161">
        <v>-2E-3</v>
      </c>
    </row>
    <row r="66" spans="1:4" x14ac:dyDescent="0.35">
      <c r="A66" s="276" t="s">
        <v>664</v>
      </c>
      <c r="B66" s="277"/>
      <c r="C66" s="277">
        <v>2E-3</v>
      </c>
      <c r="D66" s="161">
        <v>-2E-3</v>
      </c>
    </row>
    <row r="67" spans="1:4" x14ac:dyDescent="0.35">
      <c r="A67" s="276" t="s">
        <v>676</v>
      </c>
      <c r="B67" s="277"/>
      <c r="C67" s="277">
        <v>2E-3</v>
      </c>
      <c r="D67" s="161">
        <v>-2E-3</v>
      </c>
    </row>
    <row r="68" spans="1:4" x14ac:dyDescent="0.35">
      <c r="A68" s="276" t="s">
        <v>752</v>
      </c>
      <c r="B68" s="277"/>
      <c r="C68" s="277">
        <v>2E-3</v>
      </c>
      <c r="D68" s="161">
        <v>-2E-3</v>
      </c>
    </row>
    <row r="69" spans="1:4" x14ac:dyDescent="0.35">
      <c r="A69" s="276" t="s">
        <v>753</v>
      </c>
      <c r="B69" s="277"/>
      <c r="C69" s="277">
        <v>3.0000000000000001E-3</v>
      </c>
      <c r="D69" s="161">
        <v>-3.0000000000000001E-3</v>
      </c>
    </row>
    <row r="70" spans="1:4" x14ac:dyDescent="0.35">
      <c r="A70" s="276" t="s">
        <v>315</v>
      </c>
      <c r="B70" s="277"/>
      <c r="C70" s="277">
        <v>3.0000000000000001E-3</v>
      </c>
      <c r="D70" s="161">
        <v>-3.0000000000000001E-3</v>
      </c>
    </row>
    <row r="71" spans="1:4" x14ac:dyDescent="0.35">
      <c r="A71" s="276" t="s">
        <v>754</v>
      </c>
      <c r="B71" s="277"/>
      <c r="C71" s="277">
        <v>4.0000000000000001E-3</v>
      </c>
      <c r="D71" s="161">
        <v>-4.0000000000000001E-3</v>
      </c>
    </row>
    <row r="72" spans="1:4" x14ac:dyDescent="0.35">
      <c r="A72" s="276" t="s">
        <v>678</v>
      </c>
      <c r="B72" s="277">
        <v>2E-3</v>
      </c>
      <c r="C72" s="277">
        <v>8.9999999999999993E-3</v>
      </c>
      <c r="D72" s="161">
        <v>-6.9999999999999993E-3</v>
      </c>
    </row>
    <row r="73" spans="1:4" x14ac:dyDescent="0.35">
      <c r="A73" s="276" t="s">
        <v>755</v>
      </c>
      <c r="B73" s="277"/>
      <c r="C73" s="277">
        <v>7.0000000000000001E-3</v>
      </c>
      <c r="D73" s="161">
        <v>-7.0000000000000001E-3</v>
      </c>
    </row>
    <row r="74" spans="1:4" x14ac:dyDescent="0.35">
      <c r="A74" s="276" t="s">
        <v>756</v>
      </c>
      <c r="B74" s="277">
        <v>1.2999999999999999E-2</v>
      </c>
      <c r="C74" s="277">
        <v>0.02</v>
      </c>
      <c r="D74" s="161">
        <v>-7.000000000000001E-3</v>
      </c>
    </row>
    <row r="75" spans="1:4" x14ac:dyDescent="0.35">
      <c r="A75" s="276" t="s">
        <v>686</v>
      </c>
      <c r="B75" s="277"/>
      <c r="C75" s="277">
        <v>8.0000000000000002E-3</v>
      </c>
      <c r="D75" s="161">
        <v>-8.0000000000000002E-3</v>
      </c>
    </row>
    <row r="76" spans="1:4" x14ac:dyDescent="0.35">
      <c r="A76" s="276" t="s">
        <v>312</v>
      </c>
      <c r="B76" s="277"/>
      <c r="C76" s="277">
        <v>8.0000000000000002E-3</v>
      </c>
      <c r="D76" s="161">
        <v>-8.0000000000000002E-3</v>
      </c>
    </row>
    <row r="77" spans="1:4" x14ac:dyDescent="0.35">
      <c r="A77" s="276" t="s">
        <v>306</v>
      </c>
      <c r="B77" s="277"/>
      <c r="C77" s="277">
        <v>8.9999999999999993E-3</v>
      </c>
      <c r="D77" s="161">
        <v>-8.9999999999999993E-3</v>
      </c>
    </row>
    <row r="78" spans="1:4" x14ac:dyDescent="0.35">
      <c r="A78" s="276" t="s">
        <v>568</v>
      </c>
      <c r="B78" s="277"/>
      <c r="C78" s="277">
        <v>1.0999999999999999E-2</v>
      </c>
      <c r="D78" s="161">
        <v>-1.0999999999999999E-2</v>
      </c>
    </row>
    <row r="79" spans="1:4" x14ac:dyDescent="0.35">
      <c r="A79" s="276" t="s">
        <v>681</v>
      </c>
      <c r="B79" s="277"/>
      <c r="C79" s="277">
        <v>1.2999999999999999E-2</v>
      </c>
      <c r="D79" s="161">
        <v>-1.2999999999999999E-2</v>
      </c>
    </row>
    <row r="80" spans="1:4" x14ac:dyDescent="0.35">
      <c r="A80" s="276" t="s">
        <v>757</v>
      </c>
      <c r="B80" s="277"/>
      <c r="C80" s="277">
        <v>1.6E-2</v>
      </c>
      <c r="D80" s="161">
        <v>-1.6E-2</v>
      </c>
    </row>
    <row r="81" spans="1:4" x14ac:dyDescent="0.35">
      <c r="A81" s="276" t="s">
        <v>673</v>
      </c>
      <c r="B81" s="277"/>
      <c r="C81" s="277">
        <v>2.5000000000000001E-2</v>
      </c>
      <c r="D81" s="161">
        <v>-2.5000000000000001E-2</v>
      </c>
    </row>
    <row r="82" spans="1:4" x14ac:dyDescent="0.35">
      <c r="A82" s="276" t="s">
        <v>662</v>
      </c>
      <c r="B82" s="277"/>
      <c r="C82" s="277">
        <v>2.5000000000000001E-2</v>
      </c>
      <c r="D82" s="161">
        <v>-2.5000000000000001E-2</v>
      </c>
    </row>
    <row r="83" spans="1:4" x14ac:dyDescent="0.35">
      <c r="A83" s="276" t="s">
        <v>694</v>
      </c>
      <c r="B83" s="277"/>
      <c r="C83" s="277">
        <v>2.7E-2</v>
      </c>
      <c r="D83" s="161">
        <v>-2.7E-2</v>
      </c>
    </row>
    <row r="84" spans="1:4" x14ac:dyDescent="0.35">
      <c r="A84" s="276" t="s">
        <v>687</v>
      </c>
      <c r="B84" s="277"/>
      <c r="C84" s="277">
        <v>2.7E-2</v>
      </c>
      <c r="D84" s="161">
        <v>-2.7E-2</v>
      </c>
    </row>
    <row r="85" spans="1:4" x14ac:dyDescent="0.35">
      <c r="A85" s="276" t="s">
        <v>758</v>
      </c>
      <c r="B85" s="277"/>
      <c r="C85" s="277">
        <v>3.4000000000000002E-2</v>
      </c>
      <c r="D85" s="161">
        <v>-3.4000000000000002E-2</v>
      </c>
    </row>
    <row r="86" spans="1:4" x14ac:dyDescent="0.35">
      <c r="A86" s="276" t="s">
        <v>671</v>
      </c>
      <c r="B86" s="277"/>
      <c r="C86" s="277">
        <v>3.7999999999999999E-2</v>
      </c>
      <c r="D86" s="161">
        <v>-3.7999999999999999E-2</v>
      </c>
    </row>
    <row r="87" spans="1:4" x14ac:dyDescent="0.35">
      <c r="A87" s="276" t="s">
        <v>759</v>
      </c>
      <c r="B87" s="277"/>
      <c r="C87" s="277">
        <v>0.04</v>
      </c>
      <c r="D87" s="161">
        <v>-0.04</v>
      </c>
    </row>
    <row r="88" spans="1:4" x14ac:dyDescent="0.35">
      <c r="A88" s="276" t="s">
        <v>660</v>
      </c>
      <c r="B88" s="277"/>
      <c r="C88" s="277">
        <v>0.06</v>
      </c>
      <c r="D88" s="161">
        <v>-0.06</v>
      </c>
    </row>
    <row r="89" spans="1:4" x14ac:dyDescent="0.35">
      <c r="A89" s="276" t="s">
        <v>665</v>
      </c>
      <c r="B89" s="277"/>
      <c r="C89" s="277">
        <v>6.8000000000000005E-2</v>
      </c>
      <c r="D89" s="161">
        <v>-6.8000000000000005E-2</v>
      </c>
    </row>
    <row r="90" spans="1:4" x14ac:dyDescent="0.35">
      <c r="A90" s="276" t="s">
        <v>667</v>
      </c>
      <c r="B90" s="277">
        <v>6.0000000000000001E-3</v>
      </c>
      <c r="C90" s="277">
        <v>8.3000000000000004E-2</v>
      </c>
      <c r="D90" s="161">
        <v>-7.6999999999999999E-2</v>
      </c>
    </row>
    <row r="91" spans="1:4" x14ac:dyDescent="0.35">
      <c r="A91" s="276" t="s">
        <v>630</v>
      </c>
      <c r="B91" s="277"/>
      <c r="C91" s="277">
        <v>7.8E-2</v>
      </c>
      <c r="D91" s="161">
        <v>-7.8E-2</v>
      </c>
    </row>
    <row r="92" spans="1:4" x14ac:dyDescent="0.35">
      <c r="A92" s="276" t="s">
        <v>308</v>
      </c>
      <c r="B92" s="277"/>
      <c r="C92" s="277">
        <v>7.8E-2</v>
      </c>
      <c r="D92" s="161">
        <v>-7.8E-2</v>
      </c>
    </row>
    <row r="93" spans="1:4" x14ac:dyDescent="0.35">
      <c r="A93" s="276" t="s">
        <v>666</v>
      </c>
      <c r="B93" s="277"/>
      <c r="C93" s="277">
        <v>0.105</v>
      </c>
      <c r="D93" s="161">
        <v>-0.105</v>
      </c>
    </row>
    <row r="94" spans="1:4" x14ac:dyDescent="0.35">
      <c r="A94" s="276" t="s">
        <v>310</v>
      </c>
      <c r="B94" s="277">
        <v>1.2999999999999999E-2</v>
      </c>
      <c r="C94" s="277">
        <v>0.11899999999999999</v>
      </c>
      <c r="D94" s="161">
        <v>-0.106</v>
      </c>
    </row>
    <row r="95" spans="1:4" x14ac:dyDescent="0.35">
      <c r="A95" s="276" t="s">
        <v>655</v>
      </c>
      <c r="B95" s="277"/>
      <c r="C95" s="277">
        <v>0.11700000000000001</v>
      </c>
      <c r="D95" s="161">
        <v>-0.11700000000000001</v>
      </c>
    </row>
    <row r="96" spans="1:4" x14ac:dyDescent="0.35">
      <c r="A96" s="276" t="s">
        <v>588</v>
      </c>
      <c r="B96" s="277"/>
      <c r="C96" s="277">
        <v>0.13500000000000001</v>
      </c>
      <c r="D96" s="161">
        <v>-0.13500000000000001</v>
      </c>
    </row>
    <row r="97" spans="1:4" x14ac:dyDescent="0.35">
      <c r="A97" s="276" t="s">
        <v>675</v>
      </c>
      <c r="B97" s="277"/>
      <c r="C97" s="277">
        <v>0.157</v>
      </c>
      <c r="D97" s="161">
        <v>-0.157</v>
      </c>
    </row>
    <row r="98" spans="1:4" x14ac:dyDescent="0.35">
      <c r="A98" s="276" t="s">
        <v>619</v>
      </c>
      <c r="B98" s="277"/>
      <c r="C98" s="277">
        <v>0.159</v>
      </c>
      <c r="D98" s="161">
        <v>-0.159</v>
      </c>
    </row>
    <row r="99" spans="1:4" x14ac:dyDescent="0.35">
      <c r="A99" s="276" t="s">
        <v>690</v>
      </c>
      <c r="B99" s="277"/>
      <c r="C99" s="277">
        <v>0.17499999999999999</v>
      </c>
      <c r="D99" s="161">
        <v>-0.17499999999999999</v>
      </c>
    </row>
    <row r="100" spans="1:4" x14ac:dyDescent="0.35">
      <c r="A100" s="276" t="s">
        <v>760</v>
      </c>
      <c r="B100" s="277"/>
      <c r="C100" s="277">
        <v>0.20699999999999999</v>
      </c>
      <c r="D100" s="161">
        <v>-0.20699999999999999</v>
      </c>
    </row>
    <row r="101" spans="1:4" x14ac:dyDescent="0.35">
      <c r="A101" s="276" t="s">
        <v>663</v>
      </c>
      <c r="B101" s="277">
        <v>0</v>
      </c>
      <c r="C101" s="277">
        <v>0.217</v>
      </c>
      <c r="D101" s="161">
        <v>-0.217</v>
      </c>
    </row>
    <row r="102" spans="1:4" x14ac:dyDescent="0.35">
      <c r="A102" s="276" t="s">
        <v>661</v>
      </c>
      <c r="B102" s="277"/>
      <c r="C102" s="277">
        <v>0.219</v>
      </c>
      <c r="D102" s="161">
        <v>-0.219</v>
      </c>
    </row>
    <row r="103" spans="1:4" x14ac:dyDescent="0.35">
      <c r="A103" s="276" t="s">
        <v>761</v>
      </c>
      <c r="B103" s="277"/>
      <c r="C103" s="277">
        <v>0.23400000000000001</v>
      </c>
      <c r="D103" s="161">
        <v>-0.23400000000000001</v>
      </c>
    </row>
    <row r="104" spans="1:4" x14ac:dyDescent="0.35">
      <c r="A104" s="276" t="s">
        <v>762</v>
      </c>
      <c r="B104" s="277"/>
      <c r="C104" s="277">
        <v>0.24199999999999999</v>
      </c>
      <c r="D104" s="161">
        <v>-0.24199999999999999</v>
      </c>
    </row>
    <row r="105" spans="1:4" x14ac:dyDescent="0.35">
      <c r="A105" s="276" t="s">
        <v>650</v>
      </c>
      <c r="B105" s="277">
        <v>9.9000000000000005E-2</v>
      </c>
      <c r="C105" s="277">
        <v>0.36399999999999999</v>
      </c>
      <c r="D105" s="161">
        <v>-0.26500000000000001</v>
      </c>
    </row>
    <row r="106" spans="1:4" x14ac:dyDescent="0.35">
      <c r="A106" s="276" t="s">
        <v>763</v>
      </c>
      <c r="B106" s="277"/>
      <c r="C106" s="277">
        <v>0.29599999999999999</v>
      </c>
      <c r="D106" s="161">
        <v>-0.29599999999999999</v>
      </c>
    </row>
    <row r="107" spans="1:4" x14ac:dyDescent="0.35">
      <c r="A107" s="276" t="s">
        <v>638</v>
      </c>
      <c r="B107" s="277">
        <v>0.17499999999999999</v>
      </c>
      <c r="C107" s="277">
        <v>0.47299999999999998</v>
      </c>
      <c r="D107" s="161">
        <v>-0.29799999999999999</v>
      </c>
    </row>
    <row r="108" spans="1:4" x14ac:dyDescent="0.35">
      <c r="A108" s="276" t="s">
        <v>677</v>
      </c>
      <c r="B108" s="277"/>
      <c r="C108" s="277">
        <v>0.47399999999999998</v>
      </c>
      <c r="D108" s="161">
        <v>-0.47399999999999998</v>
      </c>
    </row>
    <row r="109" spans="1:4" x14ac:dyDescent="0.35">
      <c r="A109" s="276" t="s">
        <v>642</v>
      </c>
      <c r="B109" s="277">
        <v>8.6999999999999994E-2</v>
      </c>
      <c r="C109" s="277">
        <v>0.78900000000000003</v>
      </c>
      <c r="D109" s="161">
        <v>-0.70200000000000007</v>
      </c>
    </row>
    <row r="110" spans="1:4" x14ac:dyDescent="0.35">
      <c r="A110" s="276" t="s">
        <v>653</v>
      </c>
      <c r="B110" s="277"/>
      <c r="C110" s="277">
        <v>0.73799999999999999</v>
      </c>
      <c r="D110" s="161">
        <v>-0.73799999999999999</v>
      </c>
    </row>
    <row r="111" spans="1:4" x14ac:dyDescent="0.35">
      <c r="A111" s="276" t="s">
        <v>304</v>
      </c>
      <c r="B111" s="277"/>
      <c r="C111" s="277">
        <v>0.74</v>
      </c>
      <c r="D111" s="161">
        <v>-0.74</v>
      </c>
    </row>
    <row r="112" spans="1:4" x14ac:dyDescent="0.35">
      <c r="A112" s="276" t="s">
        <v>646</v>
      </c>
      <c r="B112" s="277"/>
      <c r="C112" s="277">
        <v>0.82</v>
      </c>
      <c r="D112" s="161">
        <v>-0.82</v>
      </c>
    </row>
    <row r="113" spans="1:4" x14ac:dyDescent="0.35">
      <c r="A113" s="276" t="s">
        <v>654</v>
      </c>
      <c r="B113" s="277"/>
      <c r="C113" s="277">
        <v>0.83699999999999997</v>
      </c>
      <c r="D113" s="161">
        <v>-0.83699999999999997</v>
      </c>
    </row>
    <row r="114" spans="1:4" x14ac:dyDescent="0.35">
      <c r="A114" s="276" t="s">
        <v>652</v>
      </c>
      <c r="B114" s="277"/>
      <c r="C114" s="277">
        <v>1.002</v>
      </c>
      <c r="D114" s="161">
        <v>-1.002</v>
      </c>
    </row>
    <row r="115" spans="1:4" x14ac:dyDescent="0.35">
      <c r="A115" s="276" t="s">
        <v>627</v>
      </c>
      <c r="B115" s="277">
        <v>0.26500000000000001</v>
      </c>
      <c r="C115" s="277">
        <v>1.468</v>
      </c>
      <c r="D115" s="161">
        <v>-1.2029999999999998</v>
      </c>
    </row>
    <row r="116" spans="1:4" x14ac:dyDescent="0.35">
      <c r="A116" s="276" t="s">
        <v>657</v>
      </c>
      <c r="B116" s="277"/>
      <c r="C116" s="277">
        <v>1.4410000000000001</v>
      </c>
      <c r="D116" s="161">
        <v>-1.4410000000000001</v>
      </c>
    </row>
    <row r="117" spans="1:4" x14ac:dyDescent="0.35">
      <c r="A117" s="276" t="s">
        <v>617</v>
      </c>
      <c r="B117" s="277">
        <v>0.317</v>
      </c>
      <c r="C117" s="277">
        <v>2.1110000000000002</v>
      </c>
      <c r="D117" s="161">
        <v>-1.7940000000000003</v>
      </c>
    </row>
    <row r="118" spans="1:4" x14ac:dyDescent="0.35">
      <c r="A118" s="276" t="s">
        <v>311</v>
      </c>
      <c r="B118" s="277"/>
      <c r="C118" s="277">
        <v>1.9039999999999999</v>
      </c>
      <c r="D118" s="161">
        <v>-1.9039999999999999</v>
      </c>
    </row>
    <row r="119" spans="1:4" x14ac:dyDescent="0.35">
      <c r="A119" s="276" t="s">
        <v>618</v>
      </c>
      <c r="B119" s="277">
        <v>0</v>
      </c>
      <c r="C119" s="277">
        <v>2.145</v>
      </c>
      <c r="D119" s="161">
        <v>-2.145</v>
      </c>
    </row>
    <row r="120" spans="1:4" x14ac:dyDescent="0.35">
      <c r="A120" s="276" t="s">
        <v>614</v>
      </c>
      <c r="B120" s="277">
        <v>0.502</v>
      </c>
      <c r="C120" s="277">
        <v>2.8650000000000002</v>
      </c>
      <c r="D120" s="161">
        <v>-2.3630000000000004</v>
      </c>
    </row>
    <row r="121" spans="1:4" x14ac:dyDescent="0.35">
      <c r="A121" s="276" t="s">
        <v>641</v>
      </c>
      <c r="B121" s="277">
        <v>6.4000000000000001E-2</v>
      </c>
      <c r="C121" s="277">
        <v>3.0089999999999999</v>
      </c>
      <c r="D121" s="161">
        <v>-2.9449999999999998</v>
      </c>
    </row>
    <row r="122" spans="1:4" x14ac:dyDescent="0.35">
      <c r="A122" s="276" t="s">
        <v>647</v>
      </c>
      <c r="B122" s="277"/>
      <c r="C122" s="277">
        <v>3.0190000000000001</v>
      </c>
      <c r="D122" s="161">
        <v>-3.0190000000000001</v>
      </c>
    </row>
    <row r="123" spans="1:4" x14ac:dyDescent="0.35">
      <c r="A123" s="276" t="s">
        <v>636</v>
      </c>
      <c r="B123" s="277"/>
      <c r="C123" s="277">
        <v>3.0310000000000001</v>
      </c>
      <c r="D123" s="161">
        <v>-3.0310000000000001</v>
      </c>
    </row>
    <row r="124" spans="1:4" x14ac:dyDescent="0.35">
      <c r="A124" s="276" t="s">
        <v>635</v>
      </c>
      <c r="B124" s="277"/>
      <c r="C124" s="277">
        <v>3.6840000000000002</v>
      </c>
      <c r="D124" s="161">
        <v>-3.6840000000000002</v>
      </c>
    </row>
    <row r="125" spans="1:4" x14ac:dyDescent="0.35">
      <c r="A125" s="276" t="s">
        <v>610</v>
      </c>
      <c r="B125" s="277">
        <v>1.508</v>
      </c>
      <c r="C125" s="277">
        <v>5.7249999999999996</v>
      </c>
      <c r="D125" s="161">
        <v>-4.2169999999999996</v>
      </c>
    </row>
    <row r="126" spans="1:4" x14ac:dyDescent="0.35">
      <c r="A126" s="276" t="s">
        <v>628</v>
      </c>
      <c r="B126" s="277">
        <v>4.6470000000000002</v>
      </c>
      <c r="C126" s="277">
        <v>9.23</v>
      </c>
      <c r="D126" s="161">
        <v>-4.5830000000000002</v>
      </c>
    </row>
    <row r="127" spans="1:4" x14ac:dyDescent="0.35">
      <c r="A127" s="276" t="s">
        <v>601</v>
      </c>
      <c r="B127" s="277">
        <v>0.33100000000000002</v>
      </c>
      <c r="C127" s="277">
        <v>5.4610000000000003</v>
      </c>
      <c r="D127" s="161">
        <v>-5.13</v>
      </c>
    </row>
    <row r="128" spans="1:4" x14ac:dyDescent="0.35">
      <c r="A128" s="276" t="s">
        <v>639</v>
      </c>
      <c r="B128" s="277"/>
      <c r="C128" s="277">
        <v>6.4189999999999996</v>
      </c>
      <c r="D128" s="161">
        <v>-6.4189999999999996</v>
      </c>
    </row>
    <row r="129" spans="1:4" x14ac:dyDescent="0.35">
      <c r="A129" s="276" t="s">
        <v>616</v>
      </c>
      <c r="B129" s="277">
        <v>12.345000000000001</v>
      </c>
      <c r="C129" s="277">
        <v>18.835999999999999</v>
      </c>
      <c r="D129" s="161">
        <v>-6.4909999999999979</v>
      </c>
    </row>
    <row r="130" spans="1:4" x14ac:dyDescent="0.35">
      <c r="A130" s="276" t="s">
        <v>314</v>
      </c>
      <c r="B130" s="277">
        <v>5.0000000000000001E-3</v>
      </c>
      <c r="C130" s="277">
        <v>7.9189999999999996</v>
      </c>
      <c r="D130" s="161">
        <v>-7.9139999999999997</v>
      </c>
    </row>
    <row r="131" spans="1:4" x14ac:dyDescent="0.35">
      <c r="A131" s="276" t="s">
        <v>622</v>
      </c>
      <c r="B131" s="277">
        <v>4.6100000000000003</v>
      </c>
      <c r="C131" s="277">
        <v>13.362</v>
      </c>
      <c r="D131" s="161">
        <v>-8.7519999999999989</v>
      </c>
    </row>
    <row r="132" spans="1:4" x14ac:dyDescent="0.35">
      <c r="A132" s="276" t="s">
        <v>625</v>
      </c>
      <c r="B132" s="277">
        <v>0.19800000000000001</v>
      </c>
      <c r="C132" s="277">
        <v>9.0039999999999996</v>
      </c>
      <c r="D132" s="161">
        <v>-8.8059999999999992</v>
      </c>
    </row>
    <row r="133" spans="1:4" x14ac:dyDescent="0.35">
      <c r="A133" s="276" t="s">
        <v>302</v>
      </c>
      <c r="B133" s="277">
        <v>0.63</v>
      </c>
      <c r="C133" s="277">
        <v>9.6780000000000008</v>
      </c>
      <c r="D133" s="161">
        <v>-9.048</v>
      </c>
    </row>
    <row r="134" spans="1:4" x14ac:dyDescent="0.35">
      <c r="A134" s="276" t="s">
        <v>633</v>
      </c>
      <c r="B134" s="277">
        <v>0.1</v>
      </c>
      <c r="C134" s="277">
        <v>9.9949999999999992</v>
      </c>
      <c r="D134" s="161">
        <v>-9.8949999999999996</v>
      </c>
    </row>
    <row r="135" spans="1:4" x14ac:dyDescent="0.35">
      <c r="A135" s="276" t="s">
        <v>644</v>
      </c>
      <c r="B135" s="277">
        <v>15.592000000000001</v>
      </c>
      <c r="C135" s="277">
        <v>25.594999999999999</v>
      </c>
      <c r="D135" s="161">
        <v>-10.002999999999998</v>
      </c>
    </row>
    <row r="136" spans="1:4" x14ac:dyDescent="0.35">
      <c r="A136" s="276" t="s">
        <v>612</v>
      </c>
      <c r="B136" s="277">
        <v>1.7000000000000001E-2</v>
      </c>
      <c r="C136" s="277">
        <v>10.491</v>
      </c>
      <c r="D136" s="161">
        <v>-10.474</v>
      </c>
    </row>
    <row r="137" spans="1:4" x14ac:dyDescent="0.35">
      <c r="A137" s="276" t="s">
        <v>611</v>
      </c>
      <c r="B137" s="277">
        <v>3.4870000000000001</v>
      </c>
      <c r="C137" s="277">
        <v>15.590999999999999</v>
      </c>
      <c r="D137" s="161">
        <v>-12.103999999999999</v>
      </c>
    </row>
    <row r="138" spans="1:4" x14ac:dyDescent="0.35">
      <c r="A138" s="276" t="s">
        <v>764</v>
      </c>
      <c r="B138" s="277"/>
      <c r="C138" s="277">
        <v>13.585000000000001</v>
      </c>
      <c r="D138" s="161">
        <v>-13.585000000000001</v>
      </c>
    </row>
    <row r="139" spans="1:4" x14ac:dyDescent="0.35">
      <c r="A139" s="276" t="s">
        <v>599</v>
      </c>
      <c r="B139" s="277">
        <v>2.2869999999999999</v>
      </c>
      <c r="C139" s="277">
        <v>16.254999999999999</v>
      </c>
      <c r="D139" s="161">
        <v>-13.968</v>
      </c>
    </row>
    <row r="140" spans="1:4" x14ac:dyDescent="0.35">
      <c r="A140" s="276" t="s">
        <v>623</v>
      </c>
      <c r="B140" s="277">
        <v>14.802</v>
      </c>
      <c r="C140" s="277">
        <v>30.416</v>
      </c>
      <c r="D140" s="161">
        <v>-15.614000000000001</v>
      </c>
    </row>
    <row r="141" spans="1:4" x14ac:dyDescent="0.35">
      <c r="A141" s="276" t="s">
        <v>603</v>
      </c>
      <c r="B141" s="277">
        <v>21.297999999999998</v>
      </c>
      <c r="C141" s="277">
        <v>39.646000000000001</v>
      </c>
      <c r="D141" s="161">
        <v>-18.348000000000003</v>
      </c>
    </row>
    <row r="142" spans="1:4" x14ac:dyDescent="0.35">
      <c r="A142" s="276" t="s">
        <v>615</v>
      </c>
      <c r="B142" s="277">
        <v>0.22500000000000001</v>
      </c>
      <c r="C142" s="277">
        <v>20.419</v>
      </c>
      <c r="D142" s="161">
        <v>-20.193999999999999</v>
      </c>
    </row>
    <row r="143" spans="1:4" x14ac:dyDescent="0.35">
      <c r="A143" s="276" t="s">
        <v>604</v>
      </c>
      <c r="B143" s="277">
        <v>0.48699999999999999</v>
      </c>
      <c r="C143" s="277">
        <v>22.263999999999999</v>
      </c>
      <c r="D143" s="161">
        <v>-21.777000000000001</v>
      </c>
    </row>
    <row r="144" spans="1:4" x14ac:dyDescent="0.35">
      <c r="A144" s="276" t="s">
        <v>621</v>
      </c>
      <c r="B144" s="277">
        <v>0.502</v>
      </c>
      <c r="C144" s="277">
        <v>23.074999999999999</v>
      </c>
      <c r="D144" s="161">
        <v>-22.573</v>
      </c>
    </row>
    <row r="145" spans="1:4" x14ac:dyDescent="0.35">
      <c r="A145" s="276" t="s">
        <v>632</v>
      </c>
      <c r="B145" s="277">
        <v>0.66400000000000003</v>
      </c>
      <c r="C145" s="277">
        <v>24.277000000000001</v>
      </c>
      <c r="D145" s="161">
        <v>-23.613</v>
      </c>
    </row>
    <row r="146" spans="1:4" x14ac:dyDescent="0.35">
      <c r="A146" s="276" t="s">
        <v>609</v>
      </c>
      <c r="B146" s="277">
        <v>4.0000000000000001E-3</v>
      </c>
      <c r="C146" s="277">
        <v>25.498000000000001</v>
      </c>
      <c r="D146" s="161">
        <v>-25.494</v>
      </c>
    </row>
    <row r="147" spans="1:4" x14ac:dyDescent="0.35">
      <c r="A147" s="276" t="s">
        <v>602</v>
      </c>
      <c r="B147" s="277">
        <v>8.14</v>
      </c>
      <c r="C147" s="277">
        <v>35.889000000000003</v>
      </c>
      <c r="D147" s="161">
        <v>-27.749000000000002</v>
      </c>
    </row>
    <row r="148" spans="1:4" x14ac:dyDescent="0.35">
      <c r="A148" s="276" t="s">
        <v>640</v>
      </c>
      <c r="B148" s="277"/>
      <c r="C148" s="277">
        <v>28.036999999999999</v>
      </c>
      <c r="D148" s="161">
        <v>-28.036999999999999</v>
      </c>
    </row>
    <row r="149" spans="1:4" x14ac:dyDescent="0.35">
      <c r="A149" s="276" t="s">
        <v>585</v>
      </c>
      <c r="B149" s="277">
        <v>1076.67</v>
      </c>
      <c r="C149" s="277">
        <v>1115.6420000000001</v>
      </c>
      <c r="D149" s="161">
        <v>-38.97199999999998</v>
      </c>
    </row>
    <row r="150" spans="1:4" x14ac:dyDescent="0.35">
      <c r="A150" s="276" t="s">
        <v>608</v>
      </c>
      <c r="B150" s="277">
        <v>0.65</v>
      </c>
      <c r="C150" s="277">
        <v>52.365000000000002</v>
      </c>
      <c r="D150" s="161">
        <v>-51.715000000000003</v>
      </c>
    </row>
    <row r="151" spans="1:4" x14ac:dyDescent="0.35">
      <c r="A151" s="276" t="s">
        <v>648</v>
      </c>
      <c r="B151" s="277"/>
      <c r="C151" s="277">
        <v>61.220999999999997</v>
      </c>
      <c r="D151" s="161">
        <v>-61.220999999999997</v>
      </c>
    </row>
    <row r="152" spans="1:4" x14ac:dyDescent="0.35">
      <c r="A152" s="276" t="s">
        <v>624</v>
      </c>
      <c r="B152" s="277">
        <v>3.9750000000000001</v>
      </c>
      <c r="C152" s="277">
        <v>67.867000000000004</v>
      </c>
      <c r="D152" s="161">
        <v>-63.892000000000003</v>
      </c>
    </row>
    <row r="153" spans="1:4" x14ac:dyDescent="0.35">
      <c r="A153" s="276" t="s">
        <v>579</v>
      </c>
      <c r="B153" s="277">
        <v>377.90600000000001</v>
      </c>
      <c r="C153" s="277">
        <v>454.27499999999998</v>
      </c>
      <c r="D153" s="161">
        <v>-76.368999999999971</v>
      </c>
    </row>
    <row r="154" spans="1:4" x14ac:dyDescent="0.35">
      <c r="A154" s="276" t="s">
        <v>600</v>
      </c>
      <c r="B154" s="277">
        <v>60.238999999999997</v>
      </c>
      <c r="C154" s="277">
        <v>143.047</v>
      </c>
      <c r="D154" s="161">
        <v>-82.807999999999993</v>
      </c>
    </row>
    <row r="155" spans="1:4" x14ac:dyDescent="0.35">
      <c r="A155" s="276" t="s">
        <v>582</v>
      </c>
      <c r="B155" s="277">
        <v>134.14400000000001</v>
      </c>
      <c r="C155" s="277">
        <v>255.87200000000001</v>
      </c>
      <c r="D155" s="161">
        <v>-121.72800000000001</v>
      </c>
    </row>
    <row r="156" spans="1:4" x14ac:dyDescent="0.35">
      <c r="A156" s="276" t="s">
        <v>629</v>
      </c>
      <c r="B156" s="277">
        <v>0.121</v>
      </c>
      <c r="C156" s="277">
        <v>129.65899999999999</v>
      </c>
      <c r="D156" s="161">
        <v>-129.53799999999998</v>
      </c>
    </row>
    <row r="157" spans="1:4" x14ac:dyDescent="0.35">
      <c r="A157" s="276" t="s">
        <v>593</v>
      </c>
      <c r="B157" s="277">
        <v>92.457999999999998</v>
      </c>
      <c r="C157" s="277">
        <v>223.34800000000001</v>
      </c>
      <c r="D157" s="161">
        <v>-130.89000000000001</v>
      </c>
    </row>
    <row r="158" spans="1:4" x14ac:dyDescent="0.35">
      <c r="A158" s="276" t="s">
        <v>586</v>
      </c>
      <c r="B158" s="277">
        <v>29.302</v>
      </c>
      <c r="C158" s="277">
        <v>163.768</v>
      </c>
      <c r="D158" s="161">
        <v>-134.46600000000001</v>
      </c>
    </row>
    <row r="159" spans="1:4" x14ac:dyDescent="0.35">
      <c r="A159" s="276" t="s">
        <v>605</v>
      </c>
      <c r="B159" s="277">
        <v>6.5570000000000004</v>
      </c>
      <c r="C159" s="277">
        <v>147.34700000000001</v>
      </c>
      <c r="D159" s="161">
        <v>-140.79000000000002</v>
      </c>
    </row>
    <row r="160" spans="1:4" x14ac:dyDescent="0.35">
      <c r="A160" s="276" t="s">
        <v>613</v>
      </c>
      <c r="B160" s="277"/>
      <c r="C160" s="277">
        <v>175.94499999999999</v>
      </c>
      <c r="D160" s="161">
        <v>-175.94499999999999</v>
      </c>
    </row>
    <row r="161" spans="1:4" x14ac:dyDescent="0.35">
      <c r="A161" s="276" t="s">
        <v>584</v>
      </c>
      <c r="B161" s="277">
        <v>211.38300000000001</v>
      </c>
      <c r="C161" s="277">
        <v>688.06700000000001</v>
      </c>
      <c r="D161" s="161">
        <v>-476.68399999999997</v>
      </c>
    </row>
    <row r="162" spans="1:4" x14ac:dyDescent="0.35">
      <c r="A162" s="278" t="s">
        <v>300</v>
      </c>
      <c r="B162" s="279">
        <v>1435.9929999999999</v>
      </c>
      <c r="C162" s="279">
        <v>3930.94</v>
      </c>
      <c r="D162" s="169">
        <v>-2494.9470000000001</v>
      </c>
    </row>
  </sheetData>
  <sortState xmlns:xlrd2="http://schemas.microsoft.com/office/spreadsheetml/2017/richdata2" ref="A3:D156">
    <sortCondition descending="1" ref="D3:D156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Tab1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2023-04-04T07:17:02Z</dcterms:modified>
</cp:coreProperties>
</file>