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Hampweya\Documents\My Documents\Publication\2023\"/>
    </mc:Choice>
  </mc:AlternateContent>
  <xr:revisionPtr revIDLastSave="0" documentId="8_{5B01A225-9963-45E3-A346-F60A25635FC6}" xr6:coauthVersionLast="47" xr6:coauthVersionMax="47" xr10:uidLastSave="{00000000-0000-0000-0000-000000000000}"/>
  <bookViews>
    <workbookView xWindow="-110" yWindow="-110" windowWidth="19420" windowHeight="10300" activeTab="18" xr2:uid="{00000000-000D-0000-FFFF-FFFF00000000}"/>
  </bookViews>
  <sheets>
    <sheet name="Table of Content" sheetId="3" r:id="rId1"/>
    <sheet name="Tab1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externalReferences>
    <externalReference r:id="rId32"/>
    <externalReference r:id="rId33"/>
  </externalReferences>
  <definedNames>
    <definedName name="_xlnm._FilterDatabase" localSheetId="16" hidden="1">' Tab16 Top5 re-X prdct by conty'!$A$2:$F$19</definedName>
    <definedName name="_xlnm._FilterDatabase" localSheetId="13" hidden="1">'Tab13 Re-exports by Product'!$A$1:$I$225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region&amp;prdct'!$A$2:$H$2</definedName>
    <definedName name="_xlnm._FilterDatabase" localSheetId="21" hidden="1">'Tab21 Imports econ region&amp;prdct'!$A$2:$H$2</definedName>
    <definedName name="_xlnm._FilterDatabase" localSheetId="4" hidden="1">'Tab4 Exports by ISIC'!$A$4:$F$11</definedName>
    <definedName name="_xlnm._FilterDatabase" localSheetId="8" hidden="1" xml:space="preserve">      'Tab8 Trade balnce by prtnr'!$A$3:$D$164</definedName>
    <definedName name="_xlnm._FilterDatabase" localSheetId="9" hidden="1">'Tab9Trade Balnce by prdct'!$A$2:$D$258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9" l="1"/>
  <c r="K4" i="49" l="1"/>
  <c r="K3" i="49"/>
  <c r="H274" i="2" l="1"/>
  <c r="G274" i="2"/>
  <c r="I274" i="2" s="1"/>
  <c r="C274" i="2"/>
  <c r="B274" i="2"/>
  <c r="D274" i="2" l="1"/>
  <c r="E23" i="53"/>
  <c r="B18" i="53"/>
  <c r="F172" i="12" l="1"/>
  <c r="D172" i="12"/>
  <c r="B172" i="12"/>
  <c r="F133" i="11"/>
  <c r="D133" i="11"/>
  <c r="B133" i="11"/>
  <c r="E3" i="9"/>
  <c r="E4" i="9"/>
  <c r="E5" i="9"/>
  <c r="E6" i="9"/>
  <c r="E7" i="9"/>
  <c r="E8" i="9"/>
  <c r="E9" i="9"/>
  <c r="E10" i="9"/>
  <c r="E11" i="9"/>
  <c r="E12" i="9"/>
  <c r="E13" i="9"/>
  <c r="E14" i="9"/>
  <c r="E15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F13" i="8"/>
  <c r="G9" i="8" s="1"/>
  <c r="D13" i="8"/>
  <c r="E8" i="8" s="1"/>
  <c r="B13" i="8"/>
  <c r="C8" i="8" s="1"/>
  <c r="H12" i="8"/>
  <c r="H11" i="8"/>
  <c r="H10" i="8"/>
  <c r="H9" i="8"/>
  <c r="H8" i="8"/>
  <c r="H7" i="8"/>
  <c r="H6" i="8"/>
  <c r="H5" i="8"/>
  <c r="H4" i="8"/>
  <c r="F11" i="7"/>
  <c r="G8" i="7" s="1"/>
  <c r="D11" i="7"/>
  <c r="E9" i="7" s="1"/>
  <c r="B11" i="7"/>
  <c r="C9" i="7" s="1"/>
  <c r="E5" i="6"/>
  <c r="E6" i="6"/>
  <c r="E7" i="6"/>
  <c r="E8" i="6"/>
  <c r="E9" i="6"/>
  <c r="E10" i="6"/>
  <c r="E11" i="6"/>
  <c r="E4" i="6"/>
  <c r="C5" i="6"/>
  <c r="C6" i="6"/>
  <c r="C7" i="6"/>
  <c r="C8" i="6"/>
  <c r="C9" i="6"/>
  <c r="C10" i="6"/>
  <c r="C4" i="6"/>
  <c r="F11" i="6"/>
  <c r="H11" i="6" s="1"/>
  <c r="H10" i="6"/>
  <c r="H9" i="6"/>
  <c r="H8" i="6"/>
  <c r="H7" i="6"/>
  <c r="H6" i="6"/>
  <c r="H5" i="6"/>
  <c r="H4" i="6"/>
  <c r="E4" i="55"/>
  <c r="D5" i="55"/>
  <c r="E5" i="55"/>
  <c r="D4" i="55"/>
  <c r="E3" i="55"/>
  <c r="D3" i="55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E7" i="8" l="1"/>
  <c r="G5" i="7"/>
  <c r="C7" i="8"/>
  <c r="G9" i="7"/>
  <c r="C4" i="8"/>
  <c r="E6" i="8"/>
  <c r="C8" i="7"/>
  <c r="G7" i="7"/>
  <c r="C12" i="8"/>
  <c r="E5" i="8"/>
  <c r="E5" i="7"/>
  <c r="C7" i="7"/>
  <c r="G6" i="7"/>
  <c r="C9" i="8"/>
  <c r="E8" i="7"/>
  <c r="C6" i="8"/>
  <c r="E7" i="7"/>
  <c r="C5" i="8"/>
  <c r="E10" i="7"/>
  <c r="C11" i="6"/>
  <c r="G5" i="6"/>
  <c r="E6" i="7"/>
  <c r="E4" i="8"/>
  <c r="G4" i="6"/>
  <c r="G10" i="6"/>
  <c r="C5" i="7"/>
  <c r="G4" i="7"/>
  <c r="C11" i="8"/>
  <c r="E12" i="8"/>
  <c r="G4" i="8"/>
  <c r="G5" i="8"/>
  <c r="G7" i="8"/>
  <c r="G9" i="6"/>
  <c r="E4" i="7"/>
  <c r="G10" i="7"/>
  <c r="C10" i="8"/>
  <c r="E11" i="8"/>
  <c r="G12" i="8"/>
  <c r="C4" i="7"/>
  <c r="H13" i="8"/>
  <c r="E10" i="8"/>
  <c r="G11" i="8"/>
  <c r="G8" i="8"/>
  <c r="G6" i="8"/>
  <c r="G8" i="6"/>
  <c r="G7" i="6"/>
  <c r="C10" i="7"/>
  <c r="E9" i="8"/>
  <c r="G10" i="8"/>
  <c r="C6" i="7"/>
  <c r="G6" i="6"/>
  <c r="I172" i="12"/>
  <c r="H172" i="12"/>
  <c r="I133" i="11"/>
  <c r="H133" i="11"/>
  <c r="E13" i="8" l="1"/>
  <c r="C13" i="8"/>
  <c r="E11" i="7"/>
  <c r="G11" i="7"/>
  <c r="C11" i="7"/>
  <c r="G13" i="8"/>
  <c r="G11" i="6"/>
  <c r="C172" i="12"/>
  <c r="E172" i="12"/>
  <c r="G172" i="12"/>
  <c r="G133" i="11"/>
  <c r="C133" i="11"/>
  <c r="D14" i="49" l="1"/>
  <c r="B14" i="49"/>
  <c r="C9" i="49" s="1"/>
  <c r="I259" i="51"/>
  <c r="H259" i="51"/>
  <c r="G259" i="51"/>
  <c r="D234" i="51"/>
  <c r="C234" i="51"/>
  <c r="B234" i="51"/>
  <c r="N222" i="51"/>
  <c r="M222" i="51"/>
  <c r="L222" i="51"/>
  <c r="C9" i="43"/>
  <c r="D9" i="43"/>
  <c r="B9" i="43"/>
  <c r="F10" i="27"/>
  <c r="G8" i="27" s="1"/>
  <c r="N243" i="50"/>
  <c r="M243" i="50"/>
  <c r="L243" i="50"/>
  <c r="D180" i="50"/>
  <c r="C180" i="50"/>
  <c r="B180" i="50"/>
  <c r="I174" i="50"/>
  <c r="H174" i="50"/>
  <c r="G174" i="50"/>
  <c r="D10" i="44"/>
  <c r="C10" i="44"/>
  <c r="B10" i="44"/>
  <c r="H4" i="26"/>
  <c r="I4" i="26"/>
  <c r="H5" i="26"/>
  <c r="I5" i="26"/>
  <c r="H6" i="26"/>
  <c r="I6" i="26"/>
  <c r="H7" i="26"/>
  <c r="I7" i="26"/>
  <c r="I8" i="26"/>
  <c r="I10" i="26"/>
  <c r="B11" i="26"/>
  <c r="C4" i="26" s="1"/>
  <c r="D11" i="26"/>
  <c r="E7" i="26" s="1"/>
  <c r="F11" i="26"/>
  <c r="G7" i="26" s="1"/>
  <c r="C4" i="24"/>
  <c r="E4" i="24"/>
  <c r="E5" i="24"/>
  <c r="E6" i="24"/>
  <c r="E7" i="24"/>
  <c r="E8" i="24"/>
  <c r="E9" i="24"/>
  <c r="E10" i="24"/>
  <c r="E11" i="24"/>
  <c r="G4" i="24"/>
  <c r="H4" i="24"/>
  <c r="I4" i="24"/>
  <c r="C5" i="24"/>
  <c r="G5" i="24"/>
  <c r="H5" i="24"/>
  <c r="I5" i="24"/>
  <c r="C6" i="24"/>
  <c r="G6" i="24"/>
  <c r="H6" i="24"/>
  <c r="I6" i="24"/>
  <c r="C7" i="24"/>
  <c r="G7" i="24"/>
  <c r="H7" i="24"/>
  <c r="I7" i="24"/>
  <c r="C8" i="24"/>
  <c r="G8" i="24"/>
  <c r="H8" i="24"/>
  <c r="I8" i="24"/>
  <c r="C9" i="24"/>
  <c r="G9" i="24"/>
  <c r="H9" i="24"/>
  <c r="I9" i="24"/>
  <c r="C10" i="24"/>
  <c r="G10" i="24"/>
  <c r="H10" i="24"/>
  <c r="I10" i="24"/>
  <c r="C11" i="24"/>
  <c r="G11" i="24"/>
  <c r="H11" i="24"/>
  <c r="I11" i="24"/>
  <c r="G12" i="24"/>
  <c r="F260" i="14"/>
  <c r="G243" i="14" s="1"/>
  <c r="B260" i="14"/>
  <c r="D260" i="14"/>
  <c r="E214" i="14" s="1"/>
  <c r="H259" i="14"/>
  <c r="I258" i="14"/>
  <c r="H258" i="14"/>
  <c r="H257" i="14"/>
  <c r="H255" i="14"/>
  <c r="I254" i="14"/>
  <c r="H254" i="14"/>
  <c r="H253" i="14"/>
  <c r="I252" i="14"/>
  <c r="I251" i="14"/>
  <c r="H251" i="14"/>
  <c r="H249" i="14"/>
  <c r="I248" i="14"/>
  <c r="H248" i="14"/>
  <c r="I247" i="14"/>
  <c r="H247" i="14"/>
  <c r="I246" i="14"/>
  <c r="H246" i="14"/>
  <c r="H245" i="14"/>
  <c r="I244" i="14"/>
  <c r="H244" i="14"/>
  <c r="I243" i="14"/>
  <c r="I242" i="14"/>
  <c r="I241" i="14"/>
  <c r="H241" i="14"/>
  <c r="I240" i="14"/>
  <c r="H240" i="14"/>
  <c r="I239" i="14"/>
  <c r="H239" i="14"/>
  <c r="I238" i="14"/>
  <c r="H238" i="14"/>
  <c r="I237" i="14"/>
  <c r="H237" i="14"/>
  <c r="I236" i="14"/>
  <c r="I235" i="14"/>
  <c r="H235" i="14"/>
  <c r="I234" i="14"/>
  <c r="H234" i="14"/>
  <c r="I233" i="14"/>
  <c r="H233" i="14"/>
  <c r="I231" i="14"/>
  <c r="H231" i="14"/>
  <c r="I230" i="14"/>
  <c r="H230" i="14"/>
  <c r="I229" i="14"/>
  <c r="H229" i="14"/>
  <c r="I228" i="14"/>
  <c r="H228" i="14"/>
  <c r="I227" i="14"/>
  <c r="H227" i="14"/>
  <c r="I226" i="14"/>
  <c r="H226" i="14"/>
  <c r="I225" i="14"/>
  <c r="H225" i="14"/>
  <c r="I224" i="14"/>
  <c r="H224" i="14"/>
  <c r="I223" i="14"/>
  <c r="H223" i="14"/>
  <c r="I222" i="14"/>
  <c r="I221" i="14"/>
  <c r="H221" i="14"/>
  <c r="I220" i="14"/>
  <c r="H220" i="14"/>
  <c r="H219" i="14"/>
  <c r="I218" i="14"/>
  <c r="H218" i="14"/>
  <c r="I217" i="14"/>
  <c r="H217" i="14"/>
  <c r="I216" i="14"/>
  <c r="H216" i="14"/>
  <c r="I215" i="14"/>
  <c r="H215" i="14"/>
  <c r="G215" i="14"/>
  <c r="I214" i="14"/>
  <c r="H214" i="14"/>
  <c r="I213" i="14"/>
  <c r="H213" i="14"/>
  <c r="G213" i="14"/>
  <c r="I212" i="14"/>
  <c r="H212" i="14"/>
  <c r="I211" i="14"/>
  <c r="H211" i="14"/>
  <c r="G211" i="14"/>
  <c r="I210" i="14"/>
  <c r="H210" i="14"/>
  <c r="I209" i="14"/>
  <c r="H209" i="14"/>
  <c r="G209" i="14"/>
  <c r="I208" i="14"/>
  <c r="H208" i="14"/>
  <c r="I207" i="14"/>
  <c r="H207" i="14"/>
  <c r="G207" i="14"/>
  <c r="I206" i="14"/>
  <c r="G206" i="14"/>
  <c r="I205" i="14"/>
  <c r="H205" i="14"/>
  <c r="G205" i="14"/>
  <c r="I204" i="14"/>
  <c r="H204" i="14"/>
  <c r="G204" i="14"/>
  <c r="I203" i="14"/>
  <c r="H203" i="14"/>
  <c r="G203" i="14"/>
  <c r="I202" i="14"/>
  <c r="H202" i="14"/>
  <c r="G202" i="14"/>
  <c r="I201" i="14"/>
  <c r="H201" i="14"/>
  <c r="G201" i="14"/>
  <c r="I200" i="14"/>
  <c r="H200" i="14"/>
  <c r="G200" i="14"/>
  <c r="I199" i="14"/>
  <c r="H199" i="14"/>
  <c r="G199" i="14"/>
  <c r="I198" i="14"/>
  <c r="H198" i="14"/>
  <c r="G198" i="14"/>
  <c r="I197" i="14"/>
  <c r="H197" i="14"/>
  <c r="G197" i="14"/>
  <c r="I196" i="14"/>
  <c r="H196" i="14"/>
  <c r="G196" i="14"/>
  <c r="I195" i="14"/>
  <c r="H195" i="14"/>
  <c r="G195" i="14"/>
  <c r="I194" i="14"/>
  <c r="H194" i="14"/>
  <c r="G194" i="14"/>
  <c r="I193" i="14"/>
  <c r="H193" i="14"/>
  <c r="G193" i="14"/>
  <c r="I192" i="14"/>
  <c r="H192" i="14"/>
  <c r="G192" i="14"/>
  <c r="I191" i="14"/>
  <c r="H191" i="14"/>
  <c r="G191" i="14"/>
  <c r="I190" i="14"/>
  <c r="H190" i="14"/>
  <c r="G190" i="14"/>
  <c r="I189" i="14"/>
  <c r="H189" i="14"/>
  <c r="G189" i="14"/>
  <c r="I188" i="14"/>
  <c r="H188" i="14"/>
  <c r="G188" i="14"/>
  <c r="I187" i="14"/>
  <c r="H187" i="14"/>
  <c r="G187" i="14"/>
  <c r="I186" i="14"/>
  <c r="I185" i="14"/>
  <c r="I184" i="14"/>
  <c r="H184" i="14"/>
  <c r="G184" i="14"/>
  <c r="I183" i="14"/>
  <c r="H183" i="14"/>
  <c r="I182" i="14"/>
  <c r="H182" i="14"/>
  <c r="G182" i="14"/>
  <c r="I181" i="14"/>
  <c r="H181" i="14"/>
  <c r="I180" i="14"/>
  <c r="H180" i="14"/>
  <c r="G180" i="14"/>
  <c r="I179" i="14"/>
  <c r="H179" i="14"/>
  <c r="I178" i="14"/>
  <c r="H178" i="14"/>
  <c r="G178" i="14"/>
  <c r="I177" i="14"/>
  <c r="H177" i="14"/>
  <c r="I176" i="14"/>
  <c r="H176" i="14"/>
  <c r="G176" i="14"/>
  <c r="I175" i="14"/>
  <c r="H175" i="14"/>
  <c r="I174" i="14"/>
  <c r="H174" i="14"/>
  <c r="G174" i="14"/>
  <c r="I173" i="14"/>
  <c r="H173" i="14"/>
  <c r="I172" i="14"/>
  <c r="H172" i="14"/>
  <c r="G172" i="14"/>
  <c r="I171" i="14"/>
  <c r="H171" i="14"/>
  <c r="I170" i="14"/>
  <c r="H170" i="14"/>
  <c r="G170" i="14"/>
  <c r="I169" i="14"/>
  <c r="H169" i="14"/>
  <c r="I168" i="14"/>
  <c r="H168" i="14"/>
  <c r="G168" i="14"/>
  <c r="I167" i="14"/>
  <c r="H167" i="14"/>
  <c r="I166" i="14"/>
  <c r="H166" i="14"/>
  <c r="G166" i="14"/>
  <c r="I165" i="14"/>
  <c r="H165" i="14"/>
  <c r="I164" i="14"/>
  <c r="H164" i="14"/>
  <c r="G164" i="14"/>
  <c r="C164" i="14"/>
  <c r="I163" i="14"/>
  <c r="H163" i="14"/>
  <c r="G163" i="14"/>
  <c r="I162" i="14"/>
  <c r="H162" i="14"/>
  <c r="I161" i="14"/>
  <c r="H161" i="14"/>
  <c r="G161" i="14"/>
  <c r="I160" i="14"/>
  <c r="H160" i="14"/>
  <c r="I159" i="14"/>
  <c r="H159" i="14"/>
  <c r="G159" i="14"/>
  <c r="I158" i="14"/>
  <c r="H158" i="14"/>
  <c r="E158" i="14"/>
  <c r="I157" i="14"/>
  <c r="H157" i="14"/>
  <c r="G157" i="14"/>
  <c r="E157" i="14"/>
  <c r="I156" i="14"/>
  <c r="H156" i="14"/>
  <c r="C156" i="14"/>
  <c r="I155" i="14"/>
  <c r="H155" i="14"/>
  <c r="G155" i="14"/>
  <c r="I154" i="14"/>
  <c r="H154" i="14"/>
  <c r="G154" i="14"/>
  <c r="I153" i="14"/>
  <c r="H153" i="14"/>
  <c r="G153" i="14"/>
  <c r="I152" i="14"/>
  <c r="H152" i="14"/>
  <c r="G152" i="14"/>
  <c r="I151" i="14"/>
  <c r="H151" i="14"/>
  <c r="G151" i="14"/>
  <c r="I150" i="14"/>
  <c r="H150" i="14"/>
  <c r="G150" i="14"/>
  <c r="E150" i="14"/>
  <c r="I149" i="14"/>
  <c r="H149" i="14"/>
  <c r="G149" i="14"/>
  <c r="I148" i="14"/>
  <c r="H148" i="14"/>
  <c r="G148" i="14"/>
  <c r="C148" i="14"/>
  <c r="I147" i="14"/>
  <c r="H147" i="14"/>
  <c r="G147" i="14"/>
  <c r="I146" i="14"/>
  <c r="H146" i="14"/>
  <c r="I145" i="14"/>
  <c r="H145" i="14"/>
  <c r="G145" i="14"/>
  <c r="I144" i="14"/>
  <c r="H144" i="14"/>
  <c r="I143" i="14"/>
  <c r="H143" i="14"/>
  <c r="G143" i="14"/>
  <c r="I142" i="14"/>
  <c r="H142" i="14"/>
  <c r="I141" i="14"/>
  <c r="H141" i="14"/>
  <c r="G141" i="14"/>
  <c r="I140" i="14"/>
  <c r="H140" i="14"/>
  <c r="I139" i="14"/>
  <c r="H139" i="14"/>
  <c r="G139" i="14"/>
  <c r="I138" i="14"/>
  <c r="H138" i="14"/>
  <c r="I137" i="14"/>
  <c r="H137" i="14"/>
  <c r="G137" i="14"/>
  <c r="I136" i="14"/>
  <c r="H136" i="14"/>
  <c r="I135" i="14"/>
  <c r="H135" i="14"/>
  <c r="G135" i="14"/>
  <c r="I134" i="14"/>
  <c r="H134" i="14"/>
  <c r="I133" i="14"/>
  <c r="H133" i="14"/>
  <c r="G133" i="14"/>
  <c r="I132" i="14"/>
  <c r="H132" i="14"/>
  <c r="C132" i="14"/>
  <c r="I131" i="14"/>
  <c r="H131" i="14"/>
  <c r="G131" i="14"/>
  <c r="I130" i="14"/>
  <c r="H130" i="14"/>
  <c r="I129" i="14"/>
  <c r="H129" i="14"/>
  <c r="G129" i="14"/>
  <c r="I128" i="14"/>
  <c r="H128" i="14"/>
  <c r="I127" i="14"/>
  <c r="H127" i="14"/>
  <c r="G127" i="14"/>
  <c r="I126" i="14"/>
  <c r="H126" i="14"/>
  <c r="I125" i="14"/>
  <c r="H125" i="14"/>
  <c r="G125" i="14"/>
  <c r="I124" i="14"/>
  <c r="H124" i="14"/>
  <c r="I123" i="14"/>
  <c r="H123" i="14"/>
  <c r="G123" i="14"/>
  <c r="I122" i="14"/>
  <c r="H122" i="14"/>
  <c r="I121" i="14"/>
  <c r="H121" i="14"/>
  <c r="G121" i="14"/>
  <c r="I120" i="14"/>
  <c r="H120" i="14"/>
  <c r="I119" i="14"/>
  <c r="H119" i="14"/>
  <c r="G119" i="14"/>
  <c r="I118" i="14"/>
  <c r="H118" i="14"/>
  <c r="I117" i="14"/>
  <c r="H117" i="14"/>
  <c r="G117" i="14"/>
  <c r="I116" i="14"/>
  <c r="H116" i="14"/>
  <c r="I115" i="14"/>
  <c r="H115" i="14"/>
  <c r="G115" i="14"/>
  <c r="I114" i="14"/>
  <c r="H114" i="14"/>
  <c r="G114" i="14"/>
  <c r="I113" i="14"/>
  <c r="H113" i="14"/>
  <c r="G113" i="14"/>
  <c r="I112" i="14"/>
  <c r="H112" i="14"/>
  <c r="G112" i="14"/>
  <c r="I111" i="14"/>
  <c r="H111" i="14"/>
  <c r="G111" i="14"/>
  <c r="I110" i="14"/>
  <c r="H110" i="14"/>
  <c r="G110" i="14"/>
  <c r="I109" i="14"/>
  <c r="H109" i="14"/>
  <c r="G109" i="14"/>
  <c r="I108" i="14"/>
  <c r="H108" i="14"/>
  <c r="G108" i="14"/>
  <c r="I107" i="14"/>
  <c r="H107" i="14"/>
  <c r="G107" i="14"/>
  <c r="I106" i="14"/>
  <c r="H106" i="14"/>
  <c r="G106" i="14"/>
  <c r="I105" i="14"/>
  <c r="H105" i="14"/>
  <c r="G105" i="14"/>
  <c r="E105" i="14"/>
  <c r="I104" i="14"/>
  <c r="H104" i="14"/>
  <c r="G104" i="14"/>
  <c r="I103" i="14"/>
  <c r="H103" i="14"/>
  <c r="G103" i="14"/>
  <c r="I102" i="14"/>
  <c r="H102" i="14"/>
  <c r="G102" i="14"/>
  <c r="I101" i="14"/>
  <c r="H101" i="14"/>
  <c r="G101" i="14"/>
  <c r="I100" i="14"/>
  <c r="H100" i="14"/>
  <c r="G100" i="14"/>
  <c r="C100" i="14"/>
  <c r="I99" i="14"/>
  <c r="H99" i="14"/>
  <c r="I98" i="14"/>
  <c r="H98" i="14"/>
  <c r="G98" i="14"/>
  <c r="I97" i="14"/>
  <c r="H97" i="14"/>
  <c r="I96" i="14"/>
  <c r="H96" i="14"/>
  <c r="G96" i="14"/>
  <c r="I95" i="14"/>
  <c r="H95" i="14"/>
  <c r="I94" i="14"/>
  <c r="H94" i="14"/>
  <c r="G94" i="14"/>
  <c r="I93" i="14"/>
  <c r="H93" i="14"/>
  <c r="I92" i="14"/>
  <c r="H92" i="14"/>
  <c r="G92" i="14"/>
  <c r="I91" i="14"/>
  <c r="H91" i="14"/>
  <c r="I90" i="14"/>
  <c r="H90" i="14"/>
  <c r="G90" i="14"/>
  <c r="I89" i="14"/>
  <c r="H89" i="14"/>
  <c r="I88" i="14"/>
  <c r="H88" i="14"/>
  <c r="G88" i="14"/>
  <c r="I87" i="14"/>
  <c r="H87" i="14"/>
  <c r="I86" i="14"/>
  <c r="H86" i="14"/>
  <c r="G86" i="14"/>
  <c r="I85" i="14"/>
  <c r="H85" i="14"/>
  <c r="I84" i="14"/>
  <c r="H84" i="14"/>
  <c r="G84" i="14"/>
  <c r="I83" i="14"/>
  <c r="H83" i="14"/>
  <c r="G83" i="14"/>
  <c r="I82" i="14"/>
  <c r="H82" i="14"/>
  <c r="G82" i="14"/>
  <c r="I81" i="14"/>
  <c r="H81" i="14"/>
  <c r="G81" i="14"/>
  <c r="I80" i="14"/>
  <c r="H80" i="14"/>
  <c r="G80" i="14"/>
  <c r="I79" i="14"/>
  <c r="H79" i="14"/>
  <c r="G79" i="14"/>
  <c r="I78" i="14"/>
  <c r="H78" i="14"/>
  <c r="G78" i="14"/>
  <c r="I77" i="14"/>
  <c r="H77" i="14"/>
  <c r="G77" i="14"/>
  <c r="I76" i="14"/>
  <c r="H76" i="14"/>
  <c r="G76" i="14"/>
  <c r="I75" i="14"/>
  <c r="H75" i="14"/>
  <c r="G75" i="14"/>
  <c r="I74" i="14"/>
  <c r="H74" i="14"/>
  <c r="G74" i="14"/>
  <c r="I73" i="14"/>
  <c r="H73" i="14"/>
  <c r="G73" i="14"/>
  <c r="I72" i="14"/>
  <c r="H72" i="14"/>
  <c r="G72" i="14"/>
  <c r="I71" i="14"/>
  <c r="H71" i="14"/>
  <c r="G71" i="14"/>
  <c r="I70" i="14"/>
  <c r="H70" i="14"/>
  <c r="G70" i="14"/>
  <c r="I69" i="14"/>
  <c r="H69" i="14"/>
  <c r="G69" i="14"/>
  <c r="I68" i="14"/>
  <c r="H68" i="14"/>
  <c r="G68" i="14"/>
  <c r="I67" i="14"/>
  <c r="H67" i="14"/>
  <c r="G67" i="14"/>
  <c r="E67" i="14"/>
  <c r="I66" i="14"/>
  <c r="H66" i="14"/>
  <c r="G66" i="14"/>
  <c r="I65" i="14"/>
  <c r="H65" i="14"/>
  <c r="G65" i="14"/>
  <c r="I64" i="14"/>
  <c r="H64" i="14"/>
  <c r="G64" i="14"/>
  <c r="I63" i="14"/>
  <c r="H63" i="14"/>
  <c r="G63" i="14"/>
  <c r="I62" i="14"/>
  <c r="H62" i="14"/>
  <c r="G62" i="14"/>
  <c r="I61" i="14"/>
  <c r="H61" i="14"/>
  <c r="G61" i="14"/>
  <c r="I60" i="14"/>
  <c r="H60" i="14"/>
  <c r="G60" i="14"/>
  <c r="C60" i="14"/>
  <c r="I59" i="14"/>
  <c r="H59" i="14"/>
  <c r="G59" i="14"/>
  <c r="I58" i="14"/>
  <c r="H58" i="14"/>
  <c r="I57" i="14"/>
  <c r="H57" i="14"/>
  <c r="G57" i="14"/>
  <c r="I56" i="14"/>
  <c r="H56" i="14"/>
  <c r="I55" i="14"/>
  <c r="H55" i="14"/>
  <c r="G55" i="14"/>
  <c r="I54" i="14"/>
  <c r="H54" i="14"/>
  <c r="I53" i="14"/>
  <c r="H53" i="14"/>
  <c r="G53" i="14"/>
  <c r="I52" i="14"/>
  <c r="H52" i="14"/>
  <c r="I51" i="14"/>
  <c r="H51" i="14"/>
  <c r="G51" i="14"/>
  <c r="I50" i="14"/>
  <c r="H50" i="14"/>
  <c r="I49" i="14"/>
  <c r="H49" i="14"/>
  <c r="G49" i="14"/>
  <c r="I48" i="14"/>
  <c r="H48" i="14"/>
  <c r="I47" i="14"/>
  <c r="H47" i="14"/>
  <c r="G47" i="14"/>
  <c r="I46" i="14"/>
  <c r="H46" i="14"/>
  <c r="I45" i="14"/>
  <c r="H45" i="14"/>
  <c r="G45" i="14"/>
  <c r="I44" i="14"/>
  <c r="H44" i="14"/>
  <c r="I43" i="14"/>
  <c r="H43" i="14"/>
  <c r="G43" i="14"/>
  <c r="I42" i="14"/>
  <c r="H42" i="14"/>
  <c r="G42" i="14"/>
  <c r="I41" i="14"/>
  <c r="H41" i="14"/>
  <c r="G41" i="14"/>
  <c r="I40" i="14"/>
  <c r="H40" i="14"/>
  <c r="G40" i="14"/>
  <c r="I39" i="14"/>
  <c r="H39" i="14"/>
  <c r="G39" i="14"/>
  <c r="I38" i="14"/>
  <c r="H38" i="14"/>
  <c r="G38" i="14"/>
  <c r="I37" i="14"/>
  <c r="H37" i="14"/>
  <c r="G37" i="14"/>
  <c r="I36" i="14"/>
  <c r="H36" i="14"/>
  <c r="G36" i="14"/>
  <c r="I35" i="14"/>
  <c r="H35" i="14"/>
  <c r="G35" i="14"/>
  <c r="I34" i="14"/>
  <c r="H34" i="14"/>
  <c r="G34" i="14"/>
  <c r="I33" i="14"/>
  <c r="H33" i="14"/>
  <c r="G33" i="14"/>
  <c r="E33" i="14"/>
  <c r="I32" i="14"/>
  <c r="H32" i="14"/>
  <c r="G32" i="14"/>
  <c r="I31" i="14"/>
  <c r="H31" i="14"/>
  <c r="G31" i="14"/>
  <c r="E31" i="14"/>
  <c r="I30" i="14"/>
  <c r="H30" i="14"/>
  <c r="G30" i="14"/>
  <c r="I29" i="14"/>
  <c r="H29" i="14"/>
  <c r="G29" i="14"/>
  <c r="I28" i="14"/>
  <c r="H28" i="14"/>
  <c r="G28" i="14"/>
  <c r="C28" i="14"/>
  <c r="I27" i="14"/>
  <c r="H27" i="14"/>
  <c r="I26" i="14"/>
  <c r="H26" i="14"/>
  <c r="G26" i="14"/>
  <c r="I25" i="14"/>
  <c r="H25" i="14"/>
  <c r="I24" i="14"/>
  <c r="H24" i="14"/>
  <c r="G24" i="14"/>
  <c r="I23" i="14"/>
  <c r="H23" i="14"/>
  <c r="I22" i="14"/>
  <c r="H22" i="14"/>
  <c r="G22" i="14"/>
  <c r="I21" i="14"/>
  <c r="H21" i="14"/>
  <c r="I20" i="14"/>
  <c r="H20" i="14"/>
  <c r="G20" i="14"/>
  <c r="I19" i="14"/>
  <c r="H19" i="14"/>
  <c r="I18" i="14"/>
  <c r="H18" i="14"/>
  <c r="G18" i="14"/>
  <c r="I17" i="14"/>
  <c r="H17" i="14"/>
  <c r="I16" i="14"/>
  <c r="H16" i="14"/>
  <c r="G16" i="14"/>
  <c r="I15" i="14"/>
  <c r="H15" i="14"/>
  <c r="I14" i="14"/>
  <c r="H14" i="14"/>
  <c r="G14" i="14"/>
  <c r="I13" i="14"/>
  <c r="H13" i="14"/>
  <c r="I12" i="14"/>
  <c r="H12" i="14"/>
  <c r="G12" i="14"/>
  <c r="I10" i="14"/>
  <c r="H10" i="14"/>
  <c r="G10" i="14"/>
  <c r="E10" i="14"/>
  <c r="C10" i="14"/>
  <c r="I9" i="14"/>
  <c r="H9" i="14"/>
  <c r="I8" i="14"/>
  <c r="H8" i="14"/>
  <c r="G8" i="14"/>
  <c r="E8" i="14"/>
  <c r="I7" i="14"/>
  <c r="H7" i="14"/>
  <c r="I6" i="14"/>
  <c r="H6" i="14"/>
  <c r="G6" i="14"/>
  <c r="I5" i="14"/>
  <c r="I4" i="14"/>
  <c r="H4" i="14"/>
  <c r="G4" i="14"/>
  <c r="F233" i="15"/>
  <c r="G232" i="15" s="1"/>
  <c r="B233" i="15"/>
  <c r="C175" i="15" s="1"/>
  <c r="D233" i="15"/>
  <c r="E221" i="15" s="1"/>
  <c r="I231" i="15"/>
  <c r="I230" i="15"/>
  <c r="H230" i="15"/>
  <c r="I229" i="15"/>
  <c r="H229" i="15"/>
  <c r="I228" i="15"/>
  <c r="H228" i="15"/>
  <c r="I227" i="15"/>
  <c r="H227" i="15"/>
  <c r="I226" i="15"/>
  <c r="H226" i="15"/>
  <c r="I225" i="15"/>
  <c r="E224" i="15"/>
  <c r="I223" i="15"/>
  <c r="H222" i="15"/>
  <c r="I221" i="15"/>
  <c r="H221" i="15"/>
  <c r="I220" i="15"/>
  <c r="H220" i="15"/>
  <c r="I219" i="15"/>
  <c r="E218" i="15"/>
  <c r="H217" i="15"/>
  <c r="H216" i="15"/>
  <c r="I215" i="15"/>
  <c r="E215" i="15"/>
  <c r="I214" i="15"/>
  <c r="H214" i="15"/>
  <c r="I213" i="15"/>
  <c r="H213" i="15"/>
  <c r="I212" i="15"/>
  <c r="H212" i="15"/>
  <c r="I211" i="15"/>
  <c r="H211" i="15"/>
  <c r="I210" i="15"/>
  <c r="E210" i="15"/>
  <c r="I209" i="15"/>
  <c r="H208" i="15"/>
  <c r="I207" i="15"/>
  <c r="I206" i="15"/>
  <c r="H206" i="15"/>
  <c r="I205" i="15"/>
  <c r="I204" i="15"/>
  <c r="I203" i="15"/>
  <c r="I201" i="15"/>
  <c r="E201" i="15"/>
  <c r="I200" i="15"/>
  <c r="H200" i="15"/>
  <c r="H199" i="15"/>
  <c r="H198" i="15"/>
  <c r="I197" i="15"/>
  <c r="H197" i="15"/>
  <c r="I196" i="15"/>
  <c r="E195" i="15"/>
  <c r="I193" i="15"/>
  <c r="H193" i="15"/>
  <c r="H192" i="15"/>
  <c r="I191" i="15"/>
  <c r="H191" i="15"/>
  <c r="I190" i="15"/>
  <c r="I189" i="15"/>
  <c r="I187" i="15"/>
  <c r="H187" i="15"/>
  <c r="I186" i="15"/>
  <c r="H186" i="15"/>
  <c r="E186" i="15"/>
  <c r="I185" i="15"/>
  <c r="H185" i="15"/>
  <c r="H184" i="15"/>
  <c r="E184" i="15"/>
  <c r="I183" i="15"/>
  <c r="E183" i="15"/>
  <c r="I182" i="15"/>
  <c r="H182" i="15"/>
  <c r="I181" i="15"/>
  <c r="I180" i="15"/>
  <c r="H180" i="15"/>
  <c r="E179" i="15"/>
  <c r="I178" i="15"/>
  <c r="H178" i="15"/>
  <c r="I177" i="15"/>
  <c r="H177" i="15"/>
  <c r="I176" i="15"/>
  <c r="H176" i="15"/>
  <c r="H175" i="15"/>
  <c r="I174" i="15"/>
  <c r="I173" i="15"/>
  <c r="H173" i="15"/>
  <c r="E173" i="15"/>
  <c r="I172" i="15"/>
  <c r="H172" i="15"/>
  <c r="I171" i="15"/>
  <c r="H171" i="15"/>
  <c r="E170" i="15"/>
  <c r="I169" i="15"/>
  <c r="H169" i="15"/>
  <c r="I168" i="15"/>
  <c r="H168" i="15"/>
  <c r="I167" i="15"/>
  <c r="H167" i="15"/>
  <c r="H166" i="15"/>
  <c r="I165" i="15"/>
  <c r="H165" i="15"/>
  <c r="I164" i="15"/>
  <c r="H164" i="15"/>
  <c r="I163" i="15"/>
  <c r="H163" i="15"/>
  <c r="E163" i="15"/>
  <c r="I162" i="15"/>
  <c r="H162" i="15"/>
  <c r="I161" i="15"/>
  <c r="I160" i="15"/>
  <c r="I159" i="15"/>
  <c r="H159" i="15"/>
  <c r="I157" i="15"/>
  <c r="H157" i="15"/>
  <c r="I156" i="15"/>
  <c r="H156" i="15"/>
  <c r="I155" i="15"/>
  <c r="H155" i="15"/>
  <c r="E155" i="15"/>
  <c r="I154" i="15"/>
  <c r="H154" i="15"/>
  <c r="I153" i="15"/>
  <c r="H153" i="15"/>
  <c r="E153" i="15"/>
  <c r="I152" i="15"/>
  <c r="H152" i="15"/>
  <c r="I151" i="15"/>
  <c r="H151" i="15"/>
  <c r="I150" i="15"/>
  <c r="H150" i="15"/>
  <c r="I149" i="15"/>
  <c r="E149" i="15"/>
  <c r="I148" i="15"/>
  <c r="H148" i="15"/>
  <c r="E148" i="15"/>
  <c r="I147" i="15"/>
  <c r="H147" i="15"/>
  <c r="I146" i="15"/>
  <c r="H146" i="15"/>
  <c r="I145" i="15"/>
  <c r="H145" i="15"/>
  <c r="I144" i="15"/>
  <c r="I143" i="15"/>
  <c r="H143" i="15"/>
  <c r="I142" i="15"/>
  <c r="H142" i="15"/>
  <c r="I141" i="15"/>
  <c r="H141" i="15"/>
  <c r="E141" i="15"/>
  <c r="I140" i="15"/>
  <c r="H140" i="15"/>
  <c r="E140" i="15"/>
  <c r="E138" i="15"/>
  <c r="I137" i="15"/>
  <c r="H137" i="15"/>
  <c r="I136" i="15"/>
  <c r="H136" i="15"/>
  <c r="I135" i="15"/>
  <c r="H135" i="15"/>
  <c r="I134" i="15"/>
  <c r="H134" i="15"/>
  <c r="I133" i="15"/>
  <c r="H133" i="15"/>
  <c r="I132" i="15"/>
  <c r="H132" i="15"/>
  <c r="I131" i="15"/>
  <c r="H131" i="15"/>
  <c r="I130" i="15"/>
  <c r="H130" i="15"/>
  <c r="E130" i="15"/>
  <c r="I129" i="15"/>
  <c r="I128" i="15"/>
  <c r="I127" i="15"/>
  <c r="H127" i="15"/>
  <c r="I126" i="15"/>
  <c r="H126" i="15"/>
  <c r="E126" i="15"/>
  <c r="I125" i="15"/>
  <c r="H125" i="15"/>
  <c r="E125" i="15"/>
  <c r="I124" i="15"/>
  <c r="H124" i="15"/>
  <c r="E124" i="15"/>
  <c r="I123" i="15"/>
  <c r="H123" i="15"/>
  <c r="I122" i="15"/>
  <c r="H122" i="15"/>
  <c r="I121" i="15"/>
  <c r="H121" i="15"/>
  <c r="I120" i="15"/>
  <c r="H120" i="15"/>
  <c r="I119" i="15"/>
  <c r="H119" i="15"/>
  <c r="E119" i="15"/>
  <c r="I118" i="15"/>
  <c r="H118" i="15"/>
  <c r="G118" i="15"/>
  <c r="I117" i="15"/>
  <c r="H117" i="15"/>
  <c r="I116" i="15"/>
  <c r="H116" i="15"/>
  <c r="I115" i="15"/>
  <c r="H115" i="15"/>
  <c r="E115" i="15"/>
  <c r="I114" i="15"/>
  <c r="H114" i="15"/>
  <c r="I113" i="15"/>
  <c r="H113" i="15"/>
  <c r="G113" i="15"/>
  <c r="E113" i="15"/>
  <c r="E112" i="15"/>
  <c r="I110" i="15"/>
  <c r="H110" i="15"/>
  <c r="I109" i="15"/>
  <c r="H109" i="15"/>
  <c r="I108" i="15"/>
  <c r="H108" i="15"/>
  <c r="E108" i="15"/>
  <c r="I107" i="15"/>
  <c r="H107" i="15"/>
  <c r="G107" i="15"/>
  <c r="I106" i="15"/>
  <c r="H106" i="15"/>
  <c r="E106" i="15"/>
  <c r="I105" i="15"/>
  <c r="H105" i="15"/>
  <c r="I104" i="15"/>
  <c r="H104" i="15"/>
  <c r="E104" i="15"/>
  <c r="I103" i="15"/>
  <c r="H103" i="15"/>
  <c r="I102" i="15"/>
  <c r="H102" i="15"/>
  <c r="I101" i="15"/>
  <c r="H101" i="15"/>
  <c r="I100" i="15"/>
  <c r="H100" i="15"/>
  <c r="E100" i="15"/>
  <c r="H99" i="15"/>
  <c r="E99" i="15"/>
  <c r="I98" i="15"/>
  <c r="H98" i="15"/>
  <c r="H97" i="15"/>
  <c r="I96" i="15"/>
  <c r="H96" i="15"/>
  <c r="E96" i="15"/>
  <c r="I94" i="15"/>
  <c r="H94" i="15"/>
  <c r="E93" i="15"/>
  <c r="I92" i="15"/>
  <c r="H92" i="15"/>
  <c r="I91" i="15"/>
  <c r="H91" i="15"/>
  <c r="I90" i="15"/>
  <c r="H90" i="15"/>
  <c r="E90" i="15"/>
  <c r="I89" i="15"/>
  <c r="H89" i="15"/>
  <c r="E89" i="15"/>
  <c r="I88" i="15"/>
  <c r="H88" i="15"/>
  <c r="E88" i="15"/>
  <c r="I87" i="15"/>
  <c r="H87" i="15"/>
  <c r="I86" i="15"/>
  <c r="H86" i="15"/>
  <c r="E86" i="15"/>
  <c r="I85" i="15"/>
  <c r="H85" i="15"/>
  <c r="I84" i="15"/>
  <c r="H84" i="15"/>
  <c r="I83" i="15"/>
  <c r="H83" i="15"/>
  <c r="I82" i="15"/>
  <c r="H82" i="15"/>
  <c r="E82" i="15"/>
  <c r="I81" i="15"/>
  <c r="H81" i="15"/>
  <c r="E81" i="15"/>
  <c r="I80" i="15"/>
  <c r="H80" i="15"/>
  <c r="E80" i="15"/>
  <c r="I79" i="15"/>
  <c r="H79" i="15"/>
  <c r="G79" i="15"/>
  <c r="E79" i="15"/>
  <c r="I78" i="15"/>
  <c r="H78" i="15"/>
  <c r="I77" i="15"/>
  <c r="H77" i="15"/>
  <c r="E77" i="15"/>
  <c r="I76" i="15"/>
  <c r="H76" i="15"/>
  <c r="E76" i="15"/>
  <c r="I75" i="15"/>
  <c r="H75" i="15"/>
  <c r="I74" i="15"/>
  <c r="H74" i="15"/>
  <c r="I73" i="15"/>
  <c r="H73" i="15"/>
  <c r="I72" i="15"/>
  <c r="H72" i="15"/>
  <c r="E72" i="15"/>
  <c r="H71" i="15"/>
  <c r="I70" i="15"/>
  <c r="H70" i="15"/>
  <c r="I69" i="15"/>
  <c r="H69" i="15"/>
  <c r="I68" i="15"/>
  <c r="H68" i="15"/>
  <c r="E68" i="15"/>
  <c r="I67" i="15"/>
  <c r="H67" i="15"/>
  <c r="I66" i="15"/>
  <c r="H66" i="15"/>
  <c r="I65" i="15"/>
  <c r="H65" i="15"/>
  <c r="I64" i="15"/>
  <c r="H64" i="15"/>
  <c r="E64" i="15"/>
  <c r="C64" i="15"/>
  <c r="I63" i="15"/>
  <c r="H63" i="15"/>
  <c r="E63" i="15"/>
  <c r="I62" i="15"/>
  <c r="H62" i="15"/>
  <c r="E62" i="15"/>
  <c r="I61" i="15"/>
  <c r="I60" i="15"/>
  <c r="H60" i="15"/>
  <c r="I59" i="15"/>
  <c r="H59" i="15"/>
  <c r="G59" i="15"/>
  <c r="E59" i="15"/>
  <c r="I58" i="15"/>
  <c r="H58" i="15"/>
  <c r="I57" i="15"/>
  <c r="H57" i="15"/>
  <c r="E57" i="15"/>
  <c r="I56" i="15"/>
  <c r="H56" i="15"/>
  <c r="I55" i="15"/>
  <c r="H55" i="15"/>
  <c r="E55" i="15"/>
  <c r="I54" i="15"/>
  <c r="H54" i="15"/>
  <c r="I53" i="15"/>
  <c r="H53" i="15"/>
  <c r="I52" i="15"/>
  <c r="H52" i="15"/>
  <c r="G52" i="15"/>
  <c r="I51" i="15"/>
  <c r="H51" i="15"/>
  <c r="E51" i="15"/>
  <c r="I50" i="15"/>
  <c r="H50" i="15"/>
  <c r="I49" i="15"/>
  <c r="H49" i="15"/>
  <c r="E49" i="15"/>
  <c r="I48" i="15"/>
  <c r="H48" i="15"/>
  <c r="I47" i="15"/>
  <c r="H47" i="15"/>
  <c r="I46" i="15"/>
  <c r="H46" i="15"/>
  <c r="I45" i="15"/>
  <c r="H45" i="15"/>
  <c r="I44" i="15"/>
  <c r="H44" i="15"/>
  <c r="I43" i="15"/>
  <c r="H43" i="15"/>
  <c r="E43" i="15"/>
  <c r="I42" i="15"/>
  <c r="H42" i="15"/>
  <c r="E42" i="15"/>
  <c r="I41" i="15"/>
  <c r="H41" i="15"/>
  <c r="E41" i="15"/>
  <c r="I40" i="15"/>
  <c r="H40" i="15"/>
  <c r="I39" i="15"/>
  <c r="H39" i="15"/>
  <c r="E39" i="15"/>
  <c r="I38" i="15"/>
  <c r="H38" i="15"/>
  <c r="I37" i="15"/>
  <c r="H37" i="15"/>
  <c r="E37" i="15"/>
  <c r="I36" i="15"/>
  <c r="H36" i="15"/>
  <c r="E36" i="15"/>
  <c r="I35" i="15"/>
  <c r="H35" i="15"/>
  <c r="I34" i="15"/>
  <c r="H34" i="15"/>
  <c r="E34" i="15"/>
  <c r="I33" i="15"/>
  <c r="H33" i="15"/>
  <c r="E33" i="15"/>
  <c r="I32" i="15"/>
  <c r="H32" i="15"/>
  <c r="E32" i="15"/>
  <c r="I31" i="15"/>
  <c r="H31" i="15"/>
  <c r="E31" i="15"/>
  <c r="I30" i="15"/>
  <c r="H30" i="15"/>
  <c r="I29" i="15"/>
  <c r="H29" i="15"/>
  <c r="G29" i="15"/>
  <c r="I28" i="15"/>
  <c r="H28" i="15"/>
  <c r="H27" i="15"/>
  <c r="I26" i="15"/>
  <c r="H26" i="15"/>
  <c r="I25" i="15"/>
  <c r="H25" i="15"/>
  <c r="I24" i="15"/>
  <c r="H24" i="15"/>
  <c r="I23" i="15"/>
  <c r="H23" i="15"/>
  <c r="G23" i="15"/>
  <c r="I22" i="15"/>
  <c r="H22" i="15"/>
  <c r="I21" i="15"/>
  <c r="H21" i="15"/>
  <c r="I20" i="15"/>
  <c r="H20" i="15"/>
  <c r="I19" i="15"/>
  <c r="H19" i="15"/>
  <c r="I18" i="15"/>
  <c r="H18" i="15"/>
  <c r="I17" i="15"/>
  <c r="H17" i="15"/>
  <c r="I16" i="15"/>
  <c r="H16" i="15"/>
  <c r="I15" i="15"/>
  <c r="H15" i="15"/>
  <c r="G15" i="15"/>
  <c r="I14" i="15"/>
  <c r="H14" i="15"/>
  <c r="I13" i="15"/>
  <c r="H13" i="15"/>
  <c r="I12" i="15"/>
  <c r="H12" i="15"/>
  <c r="I11" i="15"/>
  <c r="H11" i="15"/>
  <c r="I10" i="15"/>
  <c r="H10" i="15"/>
  <c r="I9" i="15"/>
  <c r="H9" i="15"/>
  <c r="I8" i="15"/>
  <c r="H8" i="15"/>
  <c r="I7" i="15"/>
  <c r="H7" i="15"/>
  <c r="G7" i="15"/>
  <c r="I6" i="15"/>
  <c r="H6" i="15"/>
  <c r="I5" i="15"/>
  <c r="H5" i="15"/>
  <c r="I4" i="15"/>
  <c r="H4" i="15"/>
  <c r="F247" i="13"/>
  <c r="B247" i="13"/>
  <c r="D247" i="13"/>
  <c r="C5" i="2"/>
  <c r="B5" i="2"/>
  <c r="C4" i="2"/>
  <c r="B4" i="2"/>
  <c r="D10" i="27"/>
  <c r="B10" i="27"/>
  <c r="I8" i="27"/>
  <c r="H8" i="27"/>
  <c r="I7" i="27"/>
  <c r="H7" i="27"/>
  <c r="I6" i="27"/>
  <c r="H6" i="27"/>
  <c r="I5" i="27"/>
  <c r="H5" i="27"/>
  <c r="I4" i="27"/>
  <c r="H4" i="27"/>
  <c r="G5" i="25"/>
  <c r="G6" i="25"/>
  <c r="G7" i="25"/>
  <c r="G8" i="25"/>
  <c r="G9" i="25"/>
  <c r="G10" i="25"/>
  <c r="G11" i="25"/>
  <c r="G4" i="25"/>
  <c r="E5" i="25"/>
  <c r="E6" i="25"/>
  <c r="E7" i="25"/>
  <c r="E8" i="25"/>
  <c r="E9" i="25"/>
  <c r="E10" i="25"/>
  <c r="E11" i="25"/>
  <c r="E4" i="25"/>
  <c r="C5" i="25"/>
  <c r="C6" i="25"/>
  <c r="C7" i="25"/>
  <c r="C8" i="25"/>
  <c r="C9" i="25"/>
  <c r="C10" i="25"/>
  <c r="C11" i="25"/>
  <c r="C4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G223" i="14" l="1"/>
  <c r="G211" i="15"/>
  <c r="G4" i="15"/>
  <c r="G12" i="15"/>
  <c r="G20" i="15"/>
  <c r="G47" i="15"/>
  <c r="G67" i="15"/>
  <c r="G73" i="15"/>
  <c r="G81" i="15"/>
  <c r="G102" i="15"/>
  <c r="G109" i="15"/>
  <c r="G115" i="15"/>
  <c r="G136" i="15"/>
  <c r="G158" i="15"/>
  <c r="G180" i="15"/>
  <c r="G183" i="15"/>
  <c r="G191" i="15"/>
  <c r="G233" i="14"/>
  <c r="G163" i="15"/>
  <c r="G10" i="15"/>
  <c r="G18" i="15"/>
  <c r="G26" i="15"/>
  <c r="G45" i="15"/>
  <c r="G50" i="15"/>
  <c r="G57" i="15"/>
  <c r="G97" i="15"/>
  <c r="G100" i="15"/>
  <c r="G105" i="15"/>
  <c r="G121" i="15"/>
  <c r="G130" i="15"/>
  <c r="G150" i="15"/>
  <c r="G177" i="15"/>
  <c r="G252" i="14"/>
  <c r="G5" i="15"/>
  <c r="G13" i="15"/>
  <c r="G21" i="15"/>
  <c r="G35" i="15"/>
  <c r="G48" i="15"/>
  <c r="G55" i="15"/>
  <c r="G65" i="15"/>
  <c r="G71" i="15"/>
  <c r="G85" i="15"/>
  <c r="G94" i="15"/>
  <c r="G103" i="15"/>
  <c r="G110" i="15"/>
  <c r="G116" i="15"/>
  <c r="G127" i="15"/>
  <c r="G144" i="15"/>
  <c r="G156" i="15"/>
  <c r="G170" i="15"/>
  <c r="G181" i="15"/>
  <c r="G184" i="15"/>
  <c r="G202" i="15"/>
  <c r="G220" i="15"/>
  <c r="G217" i="14"/>
  <c r="G8" i="15"/>
  <c r="G16" i="15"/>
  <c r="G24" i="15"/>
  <c r="G43" i="15"/>
  <c r="G53" i="15"/>
  <c r="G60" i="15"/>
  <c r="G98" i="15"/>
  <c r="G114" i="15"/>
  <c r="G161" i="15"/>
  <c r="E164" i="15"/>
  <c r="E171" i="15"/>
  <c r="G188" i="15"/>
  <c r="G193" i="15"/>
  <c r="G199" i="15"/>
  <c r="E203" i="15"/>
  <c r="E212" i="15"/>
  <c r="G215" i="15"/>
  <c r="G11" i="15"/>
  <c r="G19" i="15"/>
  <c r="G27" i="15"/>
  <c r="G33" i="15"/>
  <c r="G41" i="15"/>
  <c r="G46" i="15"/>
  <c r="G58" i="15"/>
  <c r="G75" i="15"/>
  <c r="G91" i="15"/>
  <c r="G101" i="15"/>
  <c r="G108" i="15"/>
  <c r="G119" i="15"/>
  <c r="G125" i="15"/>
  <c r="G145" i="15"/>
  <c r="G148" i="15"/>
  <c r="E154" i="15"/>
  <c r="G168" i="15"/>
  <c r="G174" i="15"/>
  <c r="G218" i="15"/>
  <c r="G6" i="15"/>
  <c r="G14" i="15"/>
  <c r="G22" i="15"/>
  <c r="G51" i="15"/>
  <c r="G56" i="15"/>
  <c r="G69" i="15"/>
  <c r="G83" i="15"/>
  <c r="G95" i="15"/>
  <c r="G106" i="15"/>
  <c r="G111" i="15"/>
  <c r="G117" i="15"/>
  <c r="G138" i="15"/>
  <c r="G142" i="15"/>
  <c r="E190" i="15"/>
  <c r="E200" i="15"/>
  <c r="G204" i="15"/>
  <c r="G206" i="15"/>
  <c r="G9" i="15"/>
  <c r="G17" i="15"/>
  <c r="G25" i="15"/>
  <c r="G39" i="15"/>
  <c r="G44" i="15"/>
  <c r="G49" i="15"/>
  <c r="G54" i="15"/>
  <c r="G61" i="15"/>
  <c r="G89" i="15"/>
  <c r="G104" i="15"/>
  <c r="G129" i="15"/>
  <c r="G132" i="15"/>
  <c r="G139" i="15"/>
  <c r="G152" i="15"/>
  <c r="G165" i="15"/>
  <c r="G172" i="15"/>
  <c r="G250" i="14"/>
  <c r="C6" i="27"/>
  <c r="C5" i="27"/>
  <c r="C10" i="27"/>
  <c r="E176" i="14"/>
  <c r="E29" i="14"/>
  <c r="E88" i="14"/>
  <c r="E127" i="14"/>
  <c r="E138" i="14"/>
  <c r="E154" i="14"/>
  <c r="E185" i="14"/>
  <c r="E4" i="15"/>
  <c r="E6" i="15"/>
  <c r="E8" i="15"/>
  <c r="E10" i="15"/>
  <c r="E12" i="15"/>
  <c r="E14" i="15"/>
  <c r="E16" i="15"/>
  <c r="E18" i="15"/>
  <c r="E20" i="15"/>
  <c r="E22" i="15"/>
  <c r="E24" i="15"/>
  <c r="E26" i="15"/>
  <c r="E53" i="15"/>
  <c r="E70" i="15"/>
  <c r="E73" i="15"/>
  <c r="E83" i="15"/>
  <c r="E94" i="15"/>
  <c r="E102" i="15"/>
  <c r="E117" i="15"/>
  <c r="E122" i="15"/>
  <c r="E136" i="15"/>
  <c r="E142" i="15"/>
  <c r="E156" i="15"/>
  <c r="E159" i="15"/>
  <c r="E165" i="15"/>
  <c r="E168" i="15"/>
  <c r="E196" i="15"/>
  <c r="E27" i="14"/>
  <c r="E107" i="14"/>
  <c r="E152" i="14"/>
  <c r="E168" i="14"/>
  <c r="E257" i="14"/>
  <c r="E224" i="14"/>
  <c r="E205" i="14"/>
  <c r="E203" i="14"/>
  <c r="E201" i="14"/>
  <c r="E199" i="14"/>
  <c r="E197" i="14"/>
  <c r="E195" i="14"/>
  <c r="E193" i="14"/>
  <c r="E191" i="14"/>
  <c r="E189" i="14"/>
  <c r="E187" i="14"/>
  <c r="E145" i="14"/>
  <c r="E119" i="14"/>
  <c r="E58" i="14"/>
  <c r="E47" i="14"/>
  <c r="E177" i="14"/>
  <c r="E155" i="14"/>
  <c r="E153" i="14"/>
  <c r="E151" i="14"/>
  <c r="E149" i="14"/>
  <c r="E106" i="14"/>
  <c r="E104" i="14"/>
  <c r="E102" i="14"/>
  <c r="E100" i="14"/>
  <c r="E98" i="14"/>
  <c r="E89" i="14"/>
  <c r="E66" i="14"/>
  <c r="E64" i="14"/>
  <c r="E62" i="14"/>
  <c r="E60" i="14"/>
  <c r="E34" i="14"/>
  <c r="E32" i="14"/>
  <c r="E30" i="14"/>
  <c r="E28" i="14"/>
  <c r="E26" i="14"/>
  <c r="E17" i="14"/>
  <c r="E11" i="14"/>
  <c r="E9" i="14"/>
  <c r="E206" i="14"/>
  <c r="E204" i="14"/>
  <c r="E202" i="14"/>
  <c r="E200" i="14"/>
  <c r="E198" i="14"/>
  <c r="E196" i="14"/>
  <c r="E194" i="14"/>
  <c r="E192" i="14"/>
  <c r="E190" i="14"/>
  <c r="E188" i="14"/>
  <c r="E146" i="14"/>
  <c r="E120" i="14"/>
  <c r="E57" i="14"/>
  <c r="E48" i="14"/>
  <c r="E232" i="15"/>
  <c r="E191" i="15"/>
  <c r="E185" i="15"/>
  <c r="E180" i="15"/>
  <c r="E150" i="15"/>
  <c r="E133" i="15"/>
  <c r="E128" i="15"/>
  <c r="E229" i="15"/>
  <c r="E187" i="15"/>
  <c r="E182" i="15"/>
  <c r="E177" i="15"/>
  <c r="E174" i="15"/>
  <c r="E172" i="15"/>
  <c r="E167" i="15"/>
  <c r="E162" i="15"/>
  <c r="E152" i="15"/>
  <c r="E147" i="15"/>
  <c r="E145" i="15"/>
  <c r="E135" i="15"/>
  <c r="E121" i="15"/>
  <c r="E97" i="15"/>
  <c r="E85" i="15"/>
  <c r="E78" i="15"/>
  <c r="E71" i="15"/>
  <c r="E69" i="15"/>
  <c r="E67" i="15"/>
  <c r="E65" i="15"/>
  <c r="E38" i="15"/>
  <c r="E29" i="15"/>
  <c r="E231" i="15"/>
  <c r="E207" i="15"/>
  <c r="E197" i="15"/>
  <c r="E192" i="15"/>
  <c r="E189" i="15"/>
  <c r="E181" i="15"/>
  <c r="E176" i="15"/>
  <c r="E161" i="15"/>
  <c r="E158" i="15"/>
  <c r="E151" i="15"/>
  <c r="E144" i="15"/>
  <c r="E139" i="15"/>
  <c r="E132" i="15"/>
  <c r="E127" i="15"/>
  <c r="E120" i="15"/>
  <c r="E118" i="15"/>
  <c r="E116" i="15"/>
  <c r="E114" i="15"/>
  <c r="E111" i="15"/>
  <c r="E109" i="15"/>
  <c r="E107" i="15"/>
  <c r="E105" i="15"/>
  <c r="E103" i="15"/>
  <c r="E101" i="15"/>
  <c r="E91" i="15"/>
  <c r="E84" i="15"/>
  <c r="E75" i="15"/>
  <c r="E60" i="15"/>
  <c r="E58" i="15"/>
  <c r="E56" i="15"/>
  <c r="E54" i="15"/>
  <c r="E52" i="15"/>
  <c r="E50" i="15"/>
  <c r="E48" i="15"/>
  <c r="E46" i="15"/>
  <c r="E44" i="15"/>
  <c r="E35" i="15"/>
  <c r="E28" i="15"/>
  <c r="E65" i="14"/>
  <c r="E103" i="14"/>
  <c r="E148" i="14"/>
  <c r="C140" i="14"/>
  <c r="C116" i="14"/>
  <c r="C84" i="14"/>
  <c r="C44" i="14"/>
  <c r="C12" i="14"/>
  <c r="C108" i="14"/>
  <c r="C92" i="14"/>
  <c r="C68" i="14"/>
  <c r="C52" i="14"/>
  <c r="C36" i="14"/>
  <c r="C20" i="14"/>
  <c r="C5" i="14"/>
  <c r="E40" i="15"/>
  <c r="E47" i="15"/>
  <c r="E98" i="15"/>
  <c r="E123" i="15"/>
  <c r="E131" i="15"/>
  <c r="E134" i="15"/>
  <c r="E160" i="15"/>
  <c r="E178" i="15"/>
  <c r="E188" i="15"/>
  <c r="E16" i="14"/>
  <c r="E63" i="14"/>
  <c r="E101" i="14"/>
  <c r="E128" i="14"/>
  <c r="E137" i="14"/>
  <c r="E184" i="14"/>
  <c r="E5" i="15"/>
  <c r="E7" i="15"/>
  <c r="E9" i="15"/>
  <c r="E11" i="15"/>
  <c r="E13" i="15"/>
  <c r="E15" i="15"/>
  <c r="E17" i="15"/>
  <c r="E19" i="15"/>
  <c r="E21" i="15"/>
  <c r="E23" i="15"/>
  <c r="E25" i="15"/>
  <c r="E27" i="15"/>
  <c r="E30" i="15"/>
  <c r="E45" i="15"/>
  <c r="E61" i="15"/>
  <c r="E66" i="15"/>
  <c r="E74" i="15"/>
  <c r="E87" i="15"/>
  <c r="E92" i="15"/>
  <c r="E95" i="15"/>
  <c r="E110" i="15"/>
  <c r="E129" i="15"/>
  <c r="E137" i="15"/>
  <c r="E143" i="15"/>
  <c r="E146" i="15"/>
  <c r="E157" i="15"/>
  <c r="E166" i="15"/>
  <c r="E169" i="15"/>
  <c r="E175" i="15"/>
  <c r="E202" i="15"/>
  <c r="E35" i="14"/>
  <c r="E61" i="14"/>
  <c r="E99" i="14"/>
  <c r="E169" i="14"/>
  <c r="E213" i="14"/>
  <c r="G37" i="15"/>
  <c r="G64" i="15"/>
  <c r="G66" i="15"/>
  <c r="G68" i="15"/>
  <c r="G70" i="15"/>
  <c r="G77" i="15"/>
  <c r="G93" i="15"/>
  <c r="G96" i="15"/>
  <c r="G134" i="15"/>
  <c r="G146" i="15"/>
  <c r="G171" i="15"/>
  <c r="G173" i="15"/>
  <c r="G186" i="15"/>
  <c r="G219" i="15"/>
  <c r="G228" i="15"/>
  <c r="G31" i="15"/>
  <c r="G63" i="15"/>
  <c r="G87" i="15"/>
  <c r="G112" i="15"/>
  <c r="G123" i="15"/>
  <c r="G137" i="15"/>
  <c r="G140" i="15"/>
  <c r="G154" i="15"/>
  <c r="G159" i="15"/>
  <c r="G179" i="15"/>
  <c r="G198" i="15"/>
  <c r="G201" i="15"/>
  <c r="G205" i="15"/>
  <c r="G209" i="15"/>
  <c r="I260" i="14"/>
  <c r="C93" i="15"/>
  <c r="E214" i="15"/>
  <c r="E217" i="15"/>
  <c r="G224" i="15"/>
  <c r="G231" i="15"/>
  <c r="E7" i="14"/>
  <c r="E14" i="14"/>
  <c r="E25" i="14"/>
  <c r="E37" i="14"/>
  <c r="E39" i="14"/>
  <c r="E41" i="14"/>
  <c r="E43" i="14"/>
  <c r="E45" i="14"/>
  <c r="E56" i="14"/>
  <c r="E68" i="14"/>
  <c r="E70" i="14"/>
  <c r="E72" i="14"/>
  <c r="E74" i="14"/>
  <c r="E76" i="14"/>
  <c r="E78" i="14"/>
  <c r="E80" i="14"/>
  <c r="E82" i="14"/>
  <c r="E86" i="14"/>
  <c r="E97" i="14"/>
  <c r="E109" i="14"/>
  <c r="E111" i="14"/>
  <c r="E113" i="14"/>
  <c r="E115" i="14"/>
  <c r="E117" i="14"/>
  <c r="E126" i="14"/>
  <c r="E135" i="14"/>
  <c r="E144" i="14"/>
  <c r="E156" i="14"/>
  <c r="E163" i="14"/>
  <c r="E167" i="14"/>
  <c r="E174" i="14"/>
  <c r="E183" i="14"/>
  <c r="E211" i="14"/>
  <c r="E221" i="14"/>
  <c r="G234" i="14"/>
  <c r="E248" i="14"/>
  <c r="E193" i="15"/>
  <c r="G196" i="15"/>
  <c r="E199" i="15"/>
  <c r="E205" i="15"/>
  <c r="E12" i="14"/>
  <c r="E23" i="14"/>
  <c r="E54" i="14"/>
  <c r="E84" i="14"/>
  <c r="E95" i="14"/>
  <c r="E124" i="14"/>
  <c r="E131" i="14"/>
  <c r="E133" i="14"/>
  <c r="E142" i="14"/>
  <c r="E161" i="14"/>
  <c r="E165" i="14"/>
  <c r="E172" i="14"/>
  <c r="E181" i="14"/>
  <c r="E186" i="14"/>
  <c r="E209" i="14"/>
  <c r="E218" i="14"/>
  <c r="E228" i="14"/>
  <c r="G231" i="14"/>
  <c r="G238" i="14"/>
  <c r="E241" i="14"/>
  <c r="E245" i="14"/>
  <c r="C141" i="15"/>
  <c r="E5" i="14"/>
  <c r="E19" i="14"/>
  <c r="E21" i="14"/>
  <c r="E50" i="14"/>
  <c r="E52" i="14"/>
  <c r="E59" i="14"/>
  <c r="E91" i="14"/>
  <c r="E93" i="14"/>
  <c r="E122" i="14"/>
  <c r="E129" i="14"/>
  <c r="E140" i="14"/>
  <c r="E147" i="14"/>
  <c r="E159" i="14"/>
  <c r="E170" i="14"/>
  <c r="E179" i="14"/>
  <c r="E207" i="14"/>
  <c r="E216" i="14"/>
  <c r="E246" i="14"/>
  <c r="C43" i="15"/>
  <c r="C146" i="15"/>
  <c r="E6" i="14"/>
  <c r="E15" i="14"/>
  <c r="E24" i="14"/>
  <c r="E36" i="14"/>
  <c r="E38" i="14"/>
  <c r="E40" i="14"/>
  <c r="E42" i="14"/>
  <c r="E46" i="14"/>
  <c r="E55" i="14"/>
  <c r="E69" i="14"/>
  <c r="E71" i="14"/>
  <c r="E73" i="14"/>
  <c r="E75" i="14"/>
  <c r="E77" i="14"/>
  <c r="E79" i="14"/>
  <c r="E81" i="14"/>
  <c r="E83" i="14"/>
  <c r="E87" i="14"/>
  <c r="E96" i="14"/>
  <c r="E108" i="14"/>
  <c r="E110" i="14"/>
  <c r="E112" i="14"/>
  <c r="E114" i="14"/>
  <c r="E118" i="14"/>
  <c r="E125" i="14"/>
  <c r="E136" i="14"/>
  <c r="E143" i="14"/>
  <c r="E166" i="14"/>
  <c r="E175" i="14"/>
  <c r="E182" i="14"/>
  <c r="E212" i="14"/>
  <c r="E219" i="14"/>
  <c r="E226" i="14"/>
  <c r="E229" i="14"/>
  <c r="E232" i="14"/>
  <c r="E239" i="14"/>
  <c r="E255" i="14"/>
  <c r="C137" i="15"/>
  <c r="E194" i="15"/>
  <c r="G210" i="15"/>
  <c r="E213" i="15"/>
  <c r="E4" i="14"/>
  <c r="E13" i="14"/>
  <c r="E22" i="14"/>
  <c r="E44" i="14"/>
  <c r="E51" i="14"/>
  <c r="E53" i="14"/>
  <c r="E85" i="14"/>
  <c r="E94" i="14"/>
  <c r="E116" i="14"/>
  <c r="E123" i="14"/>
  <c r="E134" i="14"/>
  <c r="E141" i="14"/>
  <c r="E162" i="14"/>
  <c r="E164" i="14"/>
  <c r="E173" i="14"/>
  <c r="E180" i="14"/>
  <c r="E210" i="14"/>
  <c r="E217" i="14"/>
  <c r="E236" i="14"/>
  <c r="C119" i="15"/>
  <c r="C151" i="15"/>
  <c r="G194" i="15"/>
  <c r="E198" i="15"/>
  <c r="E204" i="15"/>
  <c r="E216" i="15"/>
  <c r="E220" i="15"/>
  <c r="E228" i="15"/>
  <c r="E18" i="14"/>
  <c r="E20" i="14"/>
  <c r="E49" i="14"/>
  <c r="E90" i="14"/>
  <c r="E92" i="14"/>
  <c r="E121" i="14"/>
  <c r="E130" i="14"/>
  <c r="E132" i="14"/>
  <c r="E139" i="14"/>
  <c r="E160" i="14"/>
  <c r="E171" i="14"/>
  <c r="E178" i="14"/>
  <c r="E208" i="14"/>
  <c r="E215" i="14"/>
  <c r="E256" i="14"/>
  <c r="E13" i="49"/>
  <c r="E208" i="15"/>
  <c r="E211" i="15"/>
  <c r="G213" i="15"/>
  <c r="E219" i="15"/>
  <c r="E226" i="15"/>
  <c r="E234" i="14"/>
  <c r="G244" i="14"/>
  <c r="G255" i="14"/>
  <c r="C255" i="14"/>
  <c r="C13" i="49"/>
  <c r="E12" i="49"/>
  <c r="C12" i="49"/>
  <c r="E11" i="49"/>
  <c r="C8" i="49"/>
  <c r="E7" i="49"/>
  <c r="C7" i="49"/>
  <c r="E206" i="15"/>
  <c r="E209" i="15"/>
  <c r="G216" i="15"/>
  <c r="E222" i="15"/>
  <c r="H233" i="15"/>
  <c r="C11" i="49"/>
  <c r="E10" i="49"/>
  <c r="C10" i="49"/>
  <c r="E9" i="49"/>
  <c r="G254" i="14"/>
  <c r="G258" i="14"/>
  <c r="E8" i="49"/>
  <c r="H247" i="13"/>
  <c r="I247" i="13"/>
  <c r="G6" i="26"/>
  <c r="G10" i="26"/>
  <c r="G8" i="26"/>
  <c r="G5" i="26"/>
  <c r="G11" i="26"/>
  <c r="E10" i="26"/>
  <c r="H11" i="26"/>
  <c r="E8" i="26"/>
  <c r="E5" i="26"/>
  <c r="I11" i="26"/>
  <c r="C7" i="26"/>
  <c r="C5" i="26"/>
  <c r="C8" i="26"/>
  <c r="C10" i="26"/>
  <c r="E6" i="26"/>
  <c r="E11" i="26"/>
  <c r="G9" i="26"/>
  <c r="C6" i="26"/>
  <c r="G4" i="26"/>
  <c r="E9" i="26"/>
  <c r="E4" i="26"/>
  <c r="C11" i="26"/>
  <c r="C9" i="26"/>
  <c r="G7" i="14"/>
  <c r="G9" i="14"/>
  <c r="G13" i="14"/>
  <c r="G15" i="14"/>
  <c r="G17" i="14"/>
  <c r="G19" i="14"/>
  <c r="G44" i="14"/>
  <c r="G46" i="14"/>
  <c r="G48" i="14"/>
  <c r="G50" i="14"/>
  <c r="G85" i="14"/>
  <c r="G87" i="14"/>
  <c r="G89" i="14"/>
  <c r="G91" i="14"/>
  <c r="G116" i="14"/>
  <c r="G118" i="14"/>
  <c r="G120" i="14"/>
  <c r="G122" i="14"/>
  <c r="G124" i="14"/>
  <c r="G126" i="14"/>
  <c r="G128" i="14"/>
  <c r="G130" i="14"/>
  <c r="G165" i="14"/>
  <c r="G167" i="14"/>
  <c r="G169" i="14"/>
  <c r="G171" i="14"/>
  <c r="G173" i="14"/>
  <c r="G175" i="14"/>
  <c r="G177" i="14"/>
  <c r="G179" i="14"/>
  <c r="G181" i="14"/>
  <c r="G183" i="14"/>
  <c r="G185" i="14"/>
  <c r="G229" i="14"/>
  <c r="G5" i="14"/>
  <c r="G11" i="14"/>
  <c r="G21" i="14"/>
  <c r="G23" i="14"/>
  <c r="G25" i="14"/>
  <c r="G27" i="14"/>
  <c r="G52" i="14"/>
  <c r="G54" i="14"/>
  <c r="G56" i="14"/>
  <c r="G58" i="14"/>
  <c r="G93" i="14"/>
  <c r="G95" i="14"/>
  <c r="G97" i="14"/>
  <c r="G99" i="14"/>
  <c r="G132" i="14"/>
  <c r="G134" i="14"/>
  <c r="G136" i="14"/>
  <c r="G138" i="14"/>
  <c r="G140" i="14"/>
  <c r="G142" i="14"/>
  <c r="G144" i="14"/>
  <c r="G146" i="14"/>
  <c r="G208" i="14"/>
  <c r="G210" i="14"/>
  <c r="G212" i="14"/>
  <c r="G214" i="14"/>
  <c r="G216" i="14"/>
  <c r="G224" i="14"/>
  <c r="G227" i="14"/>
  <c r="G232" i="14"/>
  <c r="G156" i="14"/>
  <c r="G158" i="14"/>
  <c r="G160" i="14"/>
  <c r="G162" i="14"/>
  <c r="G186" i="14"/>
  <c r="G222" i="14"/>
  <c r="G239" i="14"/>
  <c r="G242" i="14"/>
  <c r="G219" i="14"/>
  <c r="G253" i="14"/>
  <c r="G246" i="14"/>
  <c r="G249" i="14"/>
  <c r="G257" i="14"/>
  <c r="C172" i="14"/>
  <c r="C190" i="14"/>
  <c r="C180" i="14"/>
  <c r="C124" i="14"/>
  <c r="C76" i="14"/>
  <c r="C229" i="14"/>
  <c r="C97" i="14"/>
  <c r="C121" i="14"/>
  <c r="C129" i="14"/>
  <c r="C145" i="14"/>
  <c r="C216" i="14"/>
  <c r="C14" i="14"/>
  <c r="C22" i="14"/>
  <c r="C30" i="14"/>
  <c r="C38" i="14"/>
  <c r="C46" i="14"/>
  <c r="C54" i="14"/>
  <c r="C62" i="14"/>
  <c r="C70" i="14"/>
  <c r="C78" i="14"/>
  <c r="C86" i="14"/>
  <c r="C94" i="14"/>
  <c r="C102" i="14"/>
  <c r="C110" i="14"/>
  <c r="C118" i="14"/>
  <c r="C126" i="14"/>
  <c r="C134" i="14"/>
  <c r="C142" i="14"/>
  <c r="C150" i="14"/>
  <c r="C158" i="14"/>
  <c r="C166" i="14"/>
  <c r="C174" i="14"/>
  <c r="C182" i="14"/>
  <c r="C192" i="14"/>
  <c r="C200" i="14"/>
  <c r="C213" i="14"/>
  <c r="C223" i="14"/>
  <c r="C231" i="14"/>
  <c r="C233" i="14"/>
  <c r="C238" i="14"/>
  <c r="C243" i="14"/>
  <c r="C250" i="14"/>
  <c r="C252" i="14"/>
  <c r="C254" i="14"/>
  <c r="C258" i="14"/>
  <c r="C195" i="14"/>
  <c r="C226" i="14"/>
  <c r="C4" i="14"/>
  <c r="C9" i="14"/>
  <c r="C19" i="14"/>
  <c r="C27" i="14"/>
  <c r="C35" i="14"/>
  <c r="C43" i="14"/>
  <c r="C51" i="14"/>
  <c r="C59" i="14"/>
  <c r="C67" i="14"/>
  <c r="C75" i="14"/>
  <c r="C83" i="14"/>
  <c r="C91" i="14"/>
  <c r="C99" i="14"/>
  <c r="C107" i="14"/>
  <c r="C115" i="14"/>
  <c r="C123" i="14"/>
  <c r="C131" i="14"/>
  <c r="C139" i="14"/>
  <c r="C147" i="14"/>
  <c r="C155" i="14"/>
  <c r="C163" i="14"/>
  <c r="C171" i="14"/>
  <c r="C179" i="14"/>
  <c r="C189" i="14"/>
  <c r="C197" i="14"/>
  <c r="C205" i="14"/>
  <c r="C210" i="14"/>
  <c r="C218" i="14"/>
  <c r="G221" i="14"/>
  <c r="E223" i="14"/>
  <c r="G226" i="14"/>
  <c r="C228" i="14"/>
  <c r="E231" i="14"/>
  <c r="E233" i="14"/>
  <c r="G236" i="14"/>
  <c r="E238" i="14"/>
  <c r="G241" i="14"/>
  <c r="E243" i="14"/>
  <c r="C245" i="14"/>
  <c r="G248" i="14"/>
  <c r="E250" i="14"/>
  <c r="E252" i="14"/>
  <c r="E254" i="14"/>
  <c r="C256" i="14"/>
  <c r="E258" i="14"/>
  <c r="C219" i="14"/>
  <c r="C25" i="14"/>
  <c r="C57" i="14"/>
  <c r="C113" i="14"/>
  <c r="C153" i="14"/>
  <c r="C177" i="14"/>
  <c r="C208" i="14"/>
  <c r="C221" i="14"/>
  <c r="C6" i="14"/>
  <c r="C16" i="14"/>
  <c r="C24" i="14"/>
  <c r="C32" i="14"/>
  <c r="C40" i="14"/>
  <c r="C48" i="14"/>
  <c r="C56" i="14"/>
  <c r="C64" i="14"/>
  <c r="C72" i="14"/>
  <c r="C80" i="14"/>
  <c r="C88" i="14"/>
  <c r="C96" i="14"/>
  <c r="C104" i="14"/>
  <c r="C112" i="14"/>
  <c r="C120" i="14"/>
  <c r="C128" i="14"/>
  <c r="C136" i="14"/>
  <c r="C144" i="14"/>
  <c r="C152" i="14"/>
  <c r="C160" i="14"/>
  <c r="C168" i="14"/>
  <c r="C176" i="14"/>
  <c r="C184" i="14"/>
  <c r="C194" i="14"/>
  <c r="C202" i="14"/>
  <c r="C207" i="14"/>
  <c r="C215" i="14"/>
  <c r="C220" i="14"/>
  <c r="C225" i="14"/>
  <c r="C235" i="14"/>
  <c r="C240" i="14"/>
  <c r="C247" i="14"/>
  <c r="C211" i="14"/>
  <c r="C7" i="14"/>
  <c r="C17" i="14"/>
  <c r="C49" i="14"/>
  <c r="C65" i="14"/>
  <c r="C81" i="14"/>
  <c r="C89" i="14"/>
  <c r="C105" i="14"/>
  <c r="C161" i="14"/>
  <c r="C169" i="14"/>
  <c r="C185" i="14"/>
  <c r="C236" i="14"/>
  <c r="C11" i="14"/>
  <c r="C13" i="14"/>
  <c r="C21" i="14"/>
  <c r="C29" i="14"/>
  <c r="C37" i="14"/>
  <c r="C45" i="14"/>
  <c r="C53" i="14"/>
  <c r="C61" i="14"/>
  <c r="C69" i="14"/>
  <c r="C77" i="14"/>
  <c r="C85" i="14"/>
  <c r="C93" i="14"/>
  <c r="C101" i="14"/>
  <c r="C109" i="14"/>
  <c r="C117" i="14"/>
  <c r="C125" i="14"/>
  <c r="C133" i="14"/>
  <c r="C141" i="14"/>
  <c r="C149" i="14"/>
  <c r="C157" i="14"/>
  <c r="C165" i="14"/>
  <c r="C173" i="14"/>
  <c r="C181" i="14"/>
  <c r="C186" i="14"/>
  <c r="C191" i="14"/>
  <c r="C199" i="14"/>
  <c r="C212" i="14"/>
  <c r="G218" i="14"/>
  <c r="E220" i="14"/>
  <c r="E225" i="14"/>
  <c r="G228" i="14"/>
  <c r="C230" i="14"/>
  <c r="E235" i="14"/>
  <c r="C237" i="14"/>
  <c r="E240" i="14"/>
  <c r="G245" i="14"/>
  <c r="E247" i="14"/>
  <c r="C251" i="14"/>
  <c r="G256" i="14"/>
  <c r="C33" i="14"/>
  <c r="C41" i="14"/>
  <c r="C248" i="14"/>
  <c r="C8" i="14"/>
  <c r="C18" i="14"/>
  <c r="C26" i="14"/>
  <c r="C34" i="14"/>
  <c r="C42" i="14"/>
  <c r="C50" i="14"/>
  <c r="C58" i="14"/>
  <c r="C66" i="14"/>
  <c r="C74" i="14"/>
  <c r="C82" i="14"/>
  <c r="C90" i="14"/>
  <c r="C98" i="14"/>
  <c r="C106" i="14"/>
  <c r="C114" i="14"/>
  <c r="C122" i="14"/>
  <c r="C130" i="14"/>
  <c r="C138" i="14"/>
  <c r="C146" i="14"/>
  <c r="C154" i="14"/>
  <c r="C162" i="14"/>
  <c r="C170" i="14"/>
  <c r="C178" i="14"/>
  <c r="C188" i="14"/>
  <c r="C196" i="14"/>
  <c r="C204" i="14"/>
  <c r="C209" i="14"/>
  <c r="C217" i="14"/>
  <c r="G220" i="14"/>
  <c r="C222" i="14"/>
  <c r="G225" i="14"/>
  <c r="C227" i="14"/>
  <c r="E230" i="14"/>
  <c r="G235" i="14"/>
  <c r="E237" i="14"/>
  <c r="G240" i="14"/>
  <c r="C242" i="14"/>
  <c r="C244" i="14"/>
  <c r="G247" i="14"/>
  <c r="C249" i="14"/>
  <c r="E251" i="14"/>
  <c r="C253" i="14"/>
  <c r="C257" i="14"/>
  <c r="H260" i="14"/>
  <c r="C198" i="14"/>
  <c r="C206" i="14"/>
  <c r="C73" i="14"/>
  <c r="C137" i="14"/>
  <c r="C187" i="14"/>
  <c r="C203" i="14"/>
  <c r="C241" i="14"/>
  <c r="C15" i="14"/>
  <c r="C23" i="14"/>
  <c r="C31" i="14"/>
  <c r="C39" i="14"/>
  <c r="C47" i="14"/>
  <c r="C55" i="14"/>
  <c r="C63" i="14"/>
  <c r="C71" i="14"/>
  <c r="C79" i="14"/>
  <c r="C87" i="14"/>
  <c r="C95" i="14"/>
  <c r="C103" i="14"/>
  <c r="C111" i="14"/>
  <c r="C119" i="14"/>
  <c r="C127" i="14"/>
  <c r="C135" i="14"/>
  <c r="C143" i="14"/>
  <c r="C151" i="14"/>
  <c r="C159" i="14"/>
  <c r="C167" i="14"/>
  <c r="C175" i="14"/>
  <c r="C183" i="14"/>
  <c r="C193" i="14"/>
  <c r="C201" i="14"/>
  <c r="C214" i="14"/>
  <c r="E222" i="14"/>
  <c r="C224" i="14"/>
  <c r="E227" i="14"/>
  <c r="G230" i="14"/>
  <c r="C232" i="14"/>
  <c r="C234" i="14"/>
  <c r="G237" i="14"/>
  <c r="C239" i="14"/>
  <c r="E242" i="14"/>
  <c r="E244" i="14"/>
  <c r="C246" i="14"/>
  <c r="E249" i="14"/>
  <c r="G251" i="14"/>
  <c r="E253" i="14"/>
  <c r="G28" i="15"/>
  <c r="G30" i="15"/>
  <c r="G32" i="15"/>
  <c r="G34" i="15"/>
  <c r="G36" i="15"/>
  <c r="G38" i="15"/>
  <c r="G40" i="15"/>
  <c r="G42" i="15"/>
  <c r="G62" i="15"/>
  <c r="G72" i="15"/>
  <c r="G74" i="15"/>
  <c r="G76" i="15"/>
  <c r="G78" i="15"/>
  <c r="G80" i="15"/>
  <c r="G82" i="15"/>
  <c r="G84" i="15"/>
  <c r="G86" i="15"/>
  <c r="G88" i="15"/>
  <c r="G90" i="15"/>
  <c r="G92" i="15"/>
  <c r="G99" i="15"/>
  <c r="G120" i="15"/>
  <c r="G122" i="15"/>
  <c r="G124" i="15"/>
  <c r="G126" i="15"/>
  <c r="G128" i="15"/>
  <c r="G141" i="15"/>
  <c r="G143" i="15"/>
  <c r="G147" i="15"/>
  <c r="G149" i="15"/>
  <c r="G151" i="15"/>
  <c r="G153" i="15"/>
  <c r="G155" i="15"/>
  <c r="G157" i="15"/>
  <c r="G162" i="15"/>
  <c r="G164" i="15"/>
  <c r="G166" i="15"/>
  <c r="G175" i="15"/>
  <c r="G182" i="15"/>
  <c r="G189" i="15"/>
  <c r="G197" i="15"/>
  <c r="G207" i="15"/>
  <c r="G212" i="15"/>
  <c r="G214" i="15"/>
  <c r="G222" i="15"/>
  <c r="G226" i="15"/>
  <c r="G131" i="15"/>
  <c r="G133" i="15"/>
  <c r="G135" i="15"/>
  <c r="G160" i="15"/>
  <c r="G185" i="15"/>
  <c r="G187" i="15"/>
  <c r="G192" i="15"/>
  <c r="G200" i="15"/>
  <c r="G223" i="15"/>
  <c r="G167" i="15"/>
  <c r="G169" i="15"/>
  <c r="G176" i="15"/>
  <c r="G178" i="15"/>
  <c r="G190" i="15"/>
  <c r="G195" i="15"/>
  <c r="G203" i="15"/>
  <c r="G208" i="15"/>
  <c r="G227" i="15"/>
  <c r="G229" i="15"/>
  <c r="C6" i="15"/>
  <c r="C51" i="15"/>
  <c r="C107" i="15"/>
  <c r="C163" i="15"/>
  <c r="C14" i="15"/>
  <c r="C59" i="15"/>
  <c r="C77" i="15"/>
  <c r="C97" i="15"/>
  <c r="C22" i="15"/>
  <c r="C85" i="15"/>
  <c r="C95" i="15"/>
  <c r="C139" i="15"/>
  <c r="C168" i="15"/>
  <c r="I233" i="15"/>
  <c r="C35" i="15"/>
  <c r="C127" i="15"/>
  <c r="C184" i="15"/>
  <c r="C211" i="15"/>
  <c r="C11" i="15"/>
  <c r="C32" i="15"/>
  <c r="C8" i="15"/>
  <c r="C16" i="15"/>
  <c r="C24" i="15"/>
  <c r="C29" i="15"/>
  <c r="C37" i="15"/>
  <c r="C45" i="15"/>
  <c r="C53" i="15"/>
  <c r="C61" i="15"/>
  <c r="C66" i="15"/>
  <c r="C79" i="15"/>
  <c r="C87" i="15"/>
  <c r="C101" i="15"/>
  <c r="C109" i="15"/>
  <c r="C113" i="15"/>
  <c r="C121" i="15"/>
  <c r="C131" i="15"/>
  <c r="C143" i="15"/>
  <c r="C148" i="15"/>
  <c r="C153" i="15"/>
  <c r="C165" i="15"/>
  <c r="C170" i="15"/>
  <c r="C172" i="15"/>
  <c r="C190" i="15"/>
  <c r="C196" i="15"/>
  <c r="C213" i="15"/>
  <c r="C228" i="15"/>
  <c r="C40" i="15"/>
  <c r="C48" i="15"/>
  <c r="C82" i="15"/>
  <c r="C90" i="15"/>
  <c r="C99" i="15"/>
  <c r="C134" i="15"/>
  <c r="C222" i="15"/>
  <c r="C231" i="15"/>
  <c r="C5" i="15"/>
  <c r="C13" i="15"/>
  <c r="C21" i="15"/>
  <c r="C34" i="15"/>
  <c r="C42" i="15"/>
  <c r="C50" i="15"/>
  <c r="C58" i="15"/>
  <c r="C63" i="15"/>
  <c r="C71" i="15"/>
  <c r="C76" i="15"/>
  <c r="C84" i="15"/>
  <c r="C92" i="15"/>
  <c r="C94" i="15"/>
  <c r="C96" i="15"/>
  <c r="C106" i="15"/>
  <c r="C118" i="15"/>
  <c r="C126" i="15"/>
  <c r="C136" i="15"/>
  <c r="C140" i="15"/>
  <c r="C145" i="15"/>
  <c r="C150" i="15"/>
  <c r="C158" i="15"/>
  <c r="C160" i="15"/>
  <c r="C162" i="15"/>
  <c r="C167" i="15"/>
  <c r="C179" i="15"/>
  <c r="C181" i="15"/>
  <c r="C188" i="15"/>
  <c r="C192" i="15"/>
  <c r="C198" i="15"/>
  <c r="C200" i="15"/>
  <c r="C204" i="15"/>
  <c r="C206" i="15"/>
  <c r="C219" i="15"/>
  <c r="C10" i="15"/>
  <c r="C18" i="15"/>
  <c r="C26" i="15"/>
  <c r="C31" i="15"/>
  <c r="C39" i="15"/>
  <c r="C47" i="15"/>
  <c r="C55" i="15"/>
  <c r="C68" i="15"/>
  <c r="C73" i="15"/>
  <c r="C81" i="15"/>
  <c r="C89" i="15"/>
  <c r="C98" i="15"/>
  <c r="C103" i="15"/>
  <c r="C111" i="15"/>
  <c r="C115" i="15"/>
  <c r="C123" i="15"/>
  <c r="C133" i="15"/>
  <c r="C155" i="15"/>
  <c r="C174" i="15"/>
  <c r="C176" i="15"/>
  <c r="C183" i="15"/>
  <c r="C185" i="15"/>
  <c r="C194" i="15"/>
  <c r="C202" i="15"/>
  <c r="C208" i="15"/>
  <c r="C210" i="15"/>
  <c r="C215" i="15"/>
  <c r="C217" i="15"/>
  <c r="C221" i="15"/>
  <c r="C225" i="15"/>
  <c r="C230" i="15"/>
  <c r="C207" i="15"/>
  <c r="C216" i="15"/>
  <c r="C226" i="15"/>
  <c r="C74" i="15"/>
  <c r="C104" i="15"/>
  <c r="C156" i="15"/>
  <c r="C7" i="15"/>
  <c r="C15" i="15"/>
  <c r="C23" i="15"/>
  <c r="C28" i="15"/>
  <c r="C36" i="15"/>
  <c r="C44" i="15"/>
  <c r="C52" i="15"/>
  <c r="C60" i="15"/>
  <c r="C65" i="15"/>
  <c r="C78" i="15"/>
  <c r="C86" i="15"/>
  <c r="C100" i="15"/>
  <c r="C108" i="15"/>
  <c r="C120" i="15"/>
  <c r="C128" i="15"/>
  <c r="C130" i="15"/>
  <c r="C138" i="15"/>
  <c r="C142" i="15"/>
  <c r="C147" i="15"/>
  <c r="C152" i="15"/>
  <c r="C164" i="15"/>
  <c r="C169" i="15"/>
  <c r="C171" i="15"/>
  <c r="C212" i="15"/>
  <c r="C223" i="15"/>
  <c r="E225" i="15"/>
  <c r="C227" i="15"/>
  <c r="E230" i="15"/>
  <c r="C232" i="15"/>
  <c r="C201" i="15"/>
  <c r="C209" i="15"/>
  <c r="C218" i="15"/>
  <c r="C19" i="15"/>
  <c r="C27" i="15"/>
  <c r="C56" i="15"/>
  <c r="C69" i="15"/>
  <c r="C129" i="15"/>
  <c r="C177" i="15"/>
  <c r="C224" i="15"/>
  <c r="C4" i="15"/>
  <c r="C12" i="15"/>
  <c r="C20" i="15"/>
  <c r="C33" i="15"/>
  <c r="C41" i="15"/>
  <c r="C49" i="15"/>
  <c r="C57" i="15"/>
  <c r="C62" i="15"/>
  <c r="C70" i="15"/>
  <c r="C75" i="15"/>
  <c r="C83" i="15"/>
  <c r="C91" i="15"/>
  <c r="C105" i="15"/>
  <c r="C117" i="15"/>
  <c r="C125" i="15"/>
  <c r="C135" i="15"/>
  <c r="C157" i="15"/>
  <c r="C159" i="15"/>
  <c r="C178" i="15"/>
  <c r="C180" i="15"/>
  <c r="C187" i="15"/>
  <c r="C189" i="15"/>
  <c r="C191" i="15"/>
  <c r="C197" i="15"/>
  <c r="G217" i="15"/>
  <c r="G221" i="15"/>
  <c r="E223" i="15"/>
  <c r="G225" i="15"/>
  <c r="E227" i="15"/>
  <c r="G230" i="15"/>
  <c r="C116" i="15"/>
  <c r="C124" i="15"/>
  <c r="C186" i="15"/>
  <c r="C9" i="15"/>
  <c r="C17" i="15"/>
  <c r="C25" i="15"/>
  <c r="C30" i="15"/>
  <c r="C38" i="15"/>
  <c r="C46" i="15"/>
  <c r="C54" i="15"/>
  <c r="C67" i="15"/>
  <c r="C72" i="15"/>
  <c r="C80" i="15"/>
  <c r="C88" i="15"/>
  <c r="C102" i="15"/>
  <c r="C110" i="15"/>
  <c r="C112" i="15"/>
  <c r="C114" i="15"/>
  <c r="C122" i="15"/>
  <c r="C132" i="15"/>
  <c r="C144" i="15"/>
  <c r="C149" i="15"/>
  <c r="C154" i="15"/>
  <c r="C161" i="15"/>
  <c r="C166" i="15"/>
  <c r="C173" i="15"/>
  <c r="C182" i="15"/>
  <c r="C193" i="15"/>
  <c r="C195" i="15"/>
  <c r="C199" i="15"/>
  <c r="C203" i="15"/>
  <c r="C205" i="15"/>
  <c r="C214" i="15"/>
  <c r="C220" i="15"/>
  <c r="C229" i="15"/>
  <c r="G4" i="27"/>
  <c r="G10" i="27"/>
  <c r="E6" i="27"/>
  <c r="E7" i="27"/>
  <c r="E8" i="27"/>
  <c r="E10" i="27"/>
  <c r="E5" i="27"/>
  <c r="E9" i="27"/>
  <c r="E4" i="27"/>
  <c r="I10" i="27"/>
  <c r="G5" i="27"/>
  <c r="G6" i="27"/>
  <c r="G7" i="27"/>
  <c r="G9" i="27"/>
  <c r="D4" i="2"/>
  <c r="C7" i="27"/>
  <c r="C8" i="27"/>
  <c r="C9" i="27"/>
  <c r="C4" i="27"/>
  <c r="H10" i="27"/>
  <c r="C18" i="29"/>
  <c r="E14" i="49" l="1"/>
  <c r="E233" i="15"/>
  <c r="E260" i="14"/>
  <c r="C14" i="49"/>
  <c r="E247" i="13"/>
  <c r="G260" i="14"/>
  <c r="C260" i="14"/>
  <c r="G233" i="15"/>
  <c r="C233" i="15"/>
  <c r="G247" i="13"/>
  <c r="C247" i="13"/>
  <c r="B6" i="2"/>
  <c r="D5" i="2"/>
  <c r="E4" i="2" l="1"/>
  <c r="C6" i="2"/>
  <c r="E6" i="2" s="1"/>
  <c r="E5" i="2"/>
  <c r="D6" i="2" l="1"/>
  <c r="E133" i="11" l="1"/>
</calcChain>
</file>

<file path=xl/sharedStrings.xml><?xml version="1.0" encoding="utf-8"?>
<sst xmlns="http://schemas.openxmlformats.org/spreadsheetml/2006/main" count="4873" uniqueCount="679">
  <si>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</si>
  <si>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</si>
  <si>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</si>
  <si>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</si>
  <si>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</si>
  <si>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</si>
  <si>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</si>
  <si>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</si>
  <si>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</si>
  <si>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</si>
  <si>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</si>
  <si>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</si>
  <si>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</si>
  <si>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</si>
  <si>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</si>
  <si>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</si>
  <si>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</si>
  <si>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</si>
  <si>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</si>
  <si>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</si>
  <si>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</si>
  <si>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</si>
  <si>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</si>
  <si>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</si>
  <si>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</si>
  <si>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</si>
  <si>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</si>
  <si>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</si>
  <si>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</si>
  <si>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</si>
  <si>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</si>
  <si>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</si>
  <si>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</si>
  <si>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</si>
  <si>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</si>
  <si>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</si>
  <si>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</si>
  <si>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</si>
  <si>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</si>
  <si>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</si>
  <si>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</si>
  <si>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</si>
  <si>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</si>
  <si>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</si>
  <si>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</si>
  <si>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</si>
  <si>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</si>
  <si>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</si>
  <si>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</si>
  <si>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</si>
  <si>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</si>
  <si>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</si>
  <si>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</si>
  <si>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</si>
  <si>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</si>
  <si>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</si>
  <si>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</si>
  <si>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</si>
  <si>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</si>
  <si>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</si>
  <si>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</si>
  <si>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</si>
  <si>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</si>
  <si>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</si>
  <si>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</si>
  <si>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</si>
  <si>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</si>
  <si>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</si>
  <si>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</si>
  <si>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</si>
  <si>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</si>
  <si>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</si>
  <si>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</si>
  <si>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</si>
  <si>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</si>
  <si>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</si>
  <si>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</si>
  <si>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</si>
  <si>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</si>
  <si>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</si>
  <si>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</si>
  <si>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</si>
  <si>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</si>
  <si>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</si>
  <si>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</si>
  <si>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</si>
  <si>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</si>
  <si>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</si>
  <si>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</si>
  <si>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</si>
  <si>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</si>
  <si>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</si>
  <si>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</si>
  <si>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</si>
  <si>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</si>
  <si>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</si>
  <si>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</si>
  <si>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</si>
  <si>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</si>
  <si>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</si>
  <si>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</si>
  <si>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</si>
  <si>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</si>
  <si>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</si>
  <si>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</si>
  <si>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</si>
  <si>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</si>
  <si>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</si>
  <si>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</si>
  <si>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</si>
  <si>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</si>
  <si>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</si>
  <si>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</si>
  <si>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</si>
  <si>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</si>
  <si>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</si>
  <si>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</si>
  <si>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</si>
  <si>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</si>
  <si>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</si>
  <si>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</si>
  <si>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</si>
  <si>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</si>
  <si>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</si>
  <si>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</si>
  <si>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</si>
  <si>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</si>
  <si>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</si>
  <si>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</si>
  <si>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</si>
  <si>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</si>
  <si>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</si>
  <si>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</si>
  <si>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</si>
  <si>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</si>
  <si>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</si>
  <si>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</si>
  <si>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</si>
  <si>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</si>
  <si>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</si>
  <si>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</si>
  <si>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</si>
  <si>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</si>
  <si>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</si>
  <si>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</si>
  <si>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</si>
  <si>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</si>
  <si>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</si>
  <si>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</si>
  <si>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</si>
  <si>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</si>
  <si>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</si>
  <si>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</si>
  <si>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</si>
  <si>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</si>
  <si>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</si>
  <si>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</si>
  <si>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</si>
  <si>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</si>
  <si>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</si>
  <si>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</si>
  <si>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</si>
  <si>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682:Copper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</si>
  <si>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</si>
  <si>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</si>
  <si>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</si>
  <si>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</si>
  <si>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</si>
  <si>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</si>
  <si>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</si>
  <si>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</si>
  <si>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</si>
  <si>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</si>
  <si>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</si>
  <si>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</si>
  <si>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</si>
  <si>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</si>
  <si>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</si>
  <si>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</si>
  <si>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</si>
  <si>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</si>
  <si>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</si>
  <si>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</si>
  <si>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</si>
  <si>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</si>
  <si>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</si>
  <si>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</si>
  <si>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</si>
  <si>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</si>
  <si>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</si>
  <si>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</si>
  <si>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</si>
  <si>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</si>
  <si>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</si>
  <si>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</si>
  <si>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</si>
  <si>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</si>
  <si>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</si>
  <si>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</si>
  <si>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</si>
  <si>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</si>
  <si>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</si>
  <si>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</si>
  <si>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</si>
  <si>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</si>
  <si>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</si>
  <si>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</si>
  <si>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</si>
  <si>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</si>
  <si>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</si>
  <si>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</si>
  <si>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</si>
  <si>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</si>
  <si>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</si>
  <si>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</si>
  <si>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</si>
  <si>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</si>
  <si>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</si>
  <si>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</si>
  <si>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</si>
  <si>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</si>
  <si>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</si>
  <si>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</si>
  <si>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</si>
  <si>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</si>
  <si>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</si>
  <si>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</si>
  <si>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</si>
  <si>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</si>
  <si>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</si>
  <si>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</si>
  <si>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</si>
  <si>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</si>
  <si>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</si>
  <si>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</si>
  <si>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</si>
  <si>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</si>
  <si>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</si>
  <si>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</si>
  <si>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</si>
  <si>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</si>
  <si>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</si>
  <si>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</si>
  <si>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</si>
  <si>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</si>
  <si>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</si>
  <si>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</si>
  <si>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</si>
  <si>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</si>
  <si>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</si>
  <si>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</si>
  <si>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</si>
  <si>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</si>
  <si>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</si>
  <si>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</si>
  <si>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</si>
  <si>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</si>
  <si>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</si>
  <si>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</si>
  <si>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</si>
  <si>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</si>
  <si>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</si>
  <si>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</si>
  <si>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034:Fish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</si>
  <si>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</si>
  <si>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</si>
  <si>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</si>
  <si>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</si>
  <si>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</si>
  <si>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</si>
  <si>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</si>
  <si>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</si>
  <si>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</si>
  <si>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</si>
  <si>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</si>
  <si>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</si>
  <si>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</si>
  <si>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</si>
  <si>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</si>
  <si>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</si>
  <si>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</si>
  <si>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</si>
  <si>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</si>
  <si>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</si>
  <si>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</si>
  <si>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</si>
  <si>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</si>
  <si>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</si>
  <si>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</si>
  <si>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</si>
  <si>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</si>
  <si>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</si>
  <si>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</si>
  <si>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TOTAL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</si>
  <si>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</si>
  <si>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</si>
  <si>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</si>
  <si>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</si>
  <si>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</si>
  <si>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</si>
  <si>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</si>
  <si>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</si>
  <si>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</si>
  <si>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</si>
  <si>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</si>
  <si>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</si>
  <si>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</si>
  <si>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</si>
  <si>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</si>
  <si>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</si>
  <si>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</si>
  <si>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</si>
  <si>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</si>
  <si>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</si>
  <si>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</si>
  <si>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</si>
  <si>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</si>
  <si>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</si>
  <si>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MERCOSUR</t>
  </si>
  <si>
    <t>EFTA</t>
  </si>
  <si>
    <t>COMESA</t>
  </si>
  <si>
    <t>SADC excl. SACU</t>
  </si>
  <si>
    <t>EU</t>
  </si>
  <si>
    <t>BRIC</t>
  </si>
  <si>
    <t>OECD</t>
  </si>
  <si>
    <t>SACU</t>
  </si>
  <si>
    <t>SITC \ Partner</t>
  </si>
  <si>
    <t>Regional Grouping</t>
  </si>
  <si>
    <t>Value(N$)</t>
  </si>
  <si>
    <t>Mode of Transport</t>
  </si>
  <si>
    <t>∆y/y</t>
  </si>
  <si>
    <t>∆m/m</t>
  </si>
  <si>
    <t>average</t>
  </si>
  <si>
    <t>Months</t>
  </si>
  <si>
    <t>TABLE OF CONTENT</t>
  </si>
  <si>
    <t>Table 1: Revisions</t>
  </si>
  <si>
    <t>Table 2 Cumulative Trade Value</t>
  </si>
  <si>
    <t>2015</t>
  </si>
  <si>
    <t>2016</t>
  </si>
  <si>
    <t>2017</t>
  </si>
  <si>
    <t>2018</t>
  </si>
  <si>
    <t>2019</t>
  </si>
  <si>
    <t>2020</t>
  </si>
  <si>
    <t>2021</t>
  </si>
  <si>
    <t>2022</t>
  </si>
  <si>
    <t>∆m-m</t>
  </si>
  <si>
    <t>283:Copper ores and concentrates</t>
  </si>
  <si>
    <t>Total Exports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</si>
  <si>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</si>
  <si>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</si>
  <si>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</si>
  <si>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</si>
  <si>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</si>
  <si>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</si>
  <si>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</si>
  <si>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</si>
  <si>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</si>
  <si>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</si>
  <si>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</si>
  <si>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</si>
  <si>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</si>
  <si>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</si>
  <si>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</si>
  <si>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</si>
  <si>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</si>
  <si>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</si>
  <si>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</si>
  <si>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</si>
  <si>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</si>
  <si>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</si>
  <si>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</si>
  <si>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</si>
  <si>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</si>
  <si>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</si>
  <si>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</si>
  <si>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</si>
  <si>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</si>
  <si>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</si>
  <si>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</si>
  <si>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</si>
  <si>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</si>
  <si>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</si>
  <si>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</si>
  <si>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</si>
  <si>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</si>
  <si>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</si>
  <si>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</si>
  <si>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</si>
  <si>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</si>
  <si>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</si>
  <si>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</si>
  <si>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</si>
  <si>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</si>
  <si>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</si>
  <si>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</si>
  <si>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</si>
  <si>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</si>
  <si>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</si>
  <si>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</si>
  <si>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</si>
  <si>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</si>
  <si>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</si>
  <si>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</si>
  <si>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</si>
  <si>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</si>
  <si>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</si>
  <si>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</si>
  <si>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</si>
  <si>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</si>
  <si>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</si>
  <si>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</si>
  <si>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</si>
  <si>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</si>
  <si>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</si>
  <si>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</si>
  <si>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</si>
  <si>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</si>
  <si>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</si>
  <si>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</si>
  <si>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</si>
  <si>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</si>
  <si>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</si>
  <si>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</si>
  <si>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</si>
  <si>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</si>
  <si>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</si>
  <si>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</si>
  <si>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</si>
  <si>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</si>
  <si>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</si>
  <si>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</si>
  <si>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</si>
  <si>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</si>
  <si>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</si>
  <si>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</si>
  <si>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</si>
  <si>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</si>
  <si>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</si>
  <si>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</si>
  <si>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</si>
  <si>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</si>
  <si>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</si>
  <si>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</si>
  <si>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</si>
  <si>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</si>
  <si>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</si>
  <si>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</si>
  <si>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</si>
  <si>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</si>
  <si>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</si>
  <si>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</si>
  <si>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</si>
  <si>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</si>
  <si>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</si>
  <si>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</si>
  <si>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</si>
  <si>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</si>
  <si>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</si>
  <si>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</si>
  <si>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</si>
  <si>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</si>
  <si>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</si>
  <si>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</si>
  <si>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</si>
  <si>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</si>
  <si>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</si>
  <si>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</si>
  <si>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</si>
  <si>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</si>
  <si>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</si>
  <si>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</si>
  <si>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</si>
  <si>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</si>
  <si>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</si>
  <si>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</si>
  <si>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</si>
  <si>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</si>
  <si>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</si>
  <si>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</si>
  <si>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971:Non-monetary gold</t>
  </si>
  <si>
    <t>Imports</t>
  </si>
  <si>
    <t>Exports</t>
  </si>
  <si>
    <t>Azerbaijan</t>
  </si>
  <si>
    <t>Eritria</t>
  </si>
  <si>
    <t xml:space="preserve"> </t>
  </si>
  <si>
    <t>Sarusungu Border Post</t>
  </si>
  <si>
    <t>Katwitwi</t>
  </si>
  <si>
    <t>Oshakati</t>
  </si>
  <si>
    <t>Table 25: Imported commodities by mode of transport</t>
  </si>
  <si>
    <t>Table 23: Exported commodities by mode of transport</t>
  </si>
  <si>
    <t xml:space="preserve">Table 20: Percentage of imports by economic regions  </t>
  </si>
  <si>
    <t>Table 18: Percentage of export by economic regions</t>
  </si>
  <si>
    <t>Table 14: Imports by Products</t>
  </si>
  <si>
    <t>Table 13: Re-exports by Product</t>
  </si>
  <si>
    <t>Table 12: Exports by Product</t>
  </si>
  <si>
    <t>Table 10: Exports by partner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</si>
  <si>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</si>
  <si>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</si>
  <si>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</si>
  <si>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3: Cumulative Trade value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</si>
  <si>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</si>
  <si>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</si>
  <si>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</si>
  <si>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</si>
  <si>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</si>
  <si>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</si>
  <si>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</si>
  <si>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</si>
  <si>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</si>
  <si>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</si>
  <si>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</si>
  <si>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</si>
  <si>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</si>
  <si>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</si>
  <si>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</si>
  <si>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</si>
  <si>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</si>
  <si>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</si>
  <si>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</si>
  <si>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</si>
  <si>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</si>
  <si>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</si>
  <si>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</si>
  <si>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</si>
  <si>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</si>
  <si>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</si>
  <si>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Sudan</t>
  </si>
  <si>
    <t>Marshall Islands</t>
  </si>
  <si>
    <t>Bahamas</t>
  </si>
  <si>
    <t>Liberia</t>
  </si>
  <si>
    <t>St.Vincent And The Grenadines</t>
  </si>
  <si>
    <t>Belarus</t>
  </si>
  <si>
    <t>Guinea</t>
  </si>
  <si>
    <t>SITC/COMMODITY DESCRIPTION</t>
  </si>
  <si>
    <t xml:space="preserve">334:Petroleum oils </t>
  </si>
  <si>
    <r>
      <t>%</t>
    </r>
    <r>
      <rPr>
        <b/>
        <sz val="12"/>
        <color indexed="8"/>
        <rFont val="Calibri Light"/>
        <family val="2"/>
        <scheme val="major"/>
      </rPr>
      <t>∆y/y</t>
    </r>
  </si>
  <si>
    <t xml:space="preserve">   </t>
  </si>
  <si>
    <t>Maldives</t>
  </si>
  <si>
    <t>Nicaragua</t>
  </si>
  <si>
    <t xml:space="preserve">SITC </t>
  </si>
  <si>
    <t>Difference(N$ m)</t>
  </si>
  <si>
    <t>Cummulative exports 2022</t>
  </si>
  <si>
    <t>Cummulative imports 2022</t>
  </si>
  <si>
    <t>Imports (-)</t>
  </si>
  <si>
    <t>Table 11: Imports by partner</t>
  </si>
  <si>
    <t>Table 15:  Top five export products by Partner</t>
  </si>
  <si>
    <t>Table 16: Top five re-export products by Partner</t>
  </si>
  <si>
    <t>Table 17: Top five import products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</si>
  <si>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</si>
  <si>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</si>
  <si>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</si>
  <si>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</si>
  <si>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</si>
  <si>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</si>
  <si>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Total Export</t>
  </si>
  <si>
    <t>Chad</t>
  </si>
  <si>
    <t>Libyan Arab Jamahiriya</t>
  </si>
  <si>
    <t>Faroe Islands</t>
  </si>
  <si>
    <t>Tavulu</t>
  </si>
  <si>
    <t>Brunei Darassalam</t>
  </si>
  <si>
    <t>Algeria</t>
  </si>
  <si>
    <t>El Salvador</t>
  </si>
  <si>
    <t>Guyana</t>
  </si>
  <si>
    <t>Other Windhoek Offices</t>
  </si>
  <si>
    <t>Table 3: Cumulative Trade Value(N$ m) - 2023</t>
  </si>
  <si>
    <t xml:space="preserve">286:Uranium </t>
  </si>
  <si>
    <t>667:Precious stones (diamonds)</t>
  </si>
  <si>
    <t>CHINA</t>
  </si>
  <si>
    <t xml:space="preserve">782:Motor vehicles for the transport of goods </t>
  </si>
  <si>
    <t>Burkinafaso</t>
  </si>
  <si>
    <t>Kazakhstan</t>
  </si>
  <si>
    <t>Mongolia</t>
  </si>
  <si>
    <t>Belize</t>
  </si>
  <si>
    <t>Comoros</t>
  </si>
  <si>
    <t>British Virgin Islands</t>
  </si>
  <si>
    <t>Cummulative exports 2023</t>
  </si>
  <si>
    <t>Cummulative imports 2023</t>
  </si>
  <si>
    <t>Table 2: Cumulative Trade Value(N$ m) - 2022</t>
  </si>
  <si>
    <t xml:space="preserve">SEA </t>
  </si>
  <si>
    <t xml:space="preserve">ROAD </t>
  </si>
  <si>
    <t xml:space="preserve">AIR </t>
  </si>
  <si>
    <t xml:space="preserve">RAIL </t>
  </si>
  <si>
    <t>Exports (N$)</t>
  </si>
  <si>
    <t>WALVIS BAY</t>
  </si>
  <si>
    <t>WENELA</t>
  </si>
  <si>
    <t>ARIAMSVLEI</t>
  </si>
  <si>
    <t>NOORDOEWER</t>
  </si>
  <si>
    <t>NGOMA</t>
  </si>
  <si>
    <t>OSHIKANGO</t>
  </si>
  <si>
    <t>LUDERITZ</t>
  </si>
  <si>
    <t>OMAHENENE</t>
  </si>
  <si>
    <t>ORANJEMUND</t>
  </si>
  <si>
    <t>MOHEMBO</t>
  </si>
  <si>
    <t>IMPALILA ISLAND</t>
  </si>
  <si>
    <t>KATIMA MULILO</t>
  </si>
  <si>
    <t>INTERNATIONAL AIRPORT-WALVIS BAY</t>
  </si>
  <si>
    <t>Cook Island</t>
  </si>
  <si>
    <t>Guinea-Bissau</t>
  </si>
  <si>
    <t>Burundi</t>
  </si>
  <si>
    <t>Antarctica</t>
  </si>
  <si>
    <t>Christmas Island</t>
  </si>
  <si>
    <t>Virgin Islands Of The United States</t>
  </si>
  <si>
    <t>British Indian Ocean Territory</t>
  </si>
  <si>
    <t>Bolivia</t>
  </si>
  <si>
    <t>Albania</t>
  </si>
  <si>
    <t>Kyrgyzstan</t>
  </si>
  <si>
    <t>Equatorial Guinea</t>
  </si>
  <si>
    <t>Bhutan</t>
  </si>
  <si>
    <t>Monaco</t>
  </si>
  <si>
    <t>Somalia</t>
  </si>
  <si>
    <t>682:Copper blisters</t>
  </si>
  <si>
    <t>667:Precious stones</t>
  </si>
  <si>
    <t>EXPORTS</t>
  </si>
  <si>
    <t>IMPORTS</t>
  </si>
  <si>
    <t>Imported From Various Countries</t>
  </si>
  <si>
    <t>334:Petroleum oils</t>
  </si>
  <si>
    <t>Table 24: % Share of imports by Mode of Transport (Feb 2023)</t>
  </si>
  <si>
    <t>As reported in Feb_2023 Bulletin (N$ m)</t>
  </si>
  <si>
    <t>As reported in Mar_2023  Bulletin (N$ m)</t>
  </si>
  <si>
    <r>
      <t>Table 7: Import</t>
    </r>
    <r>
      <rPr>
        <sz val="12"/>
        <color theme="1"/>
        <rFont val="Calibri Light"/>
        <family val="2"/>
        <scheme val="major"/>
      </rPr>
      <t>s</t>
    </r>
    <r>
      <rPr>
        <b/>
        <sz val="12"/>
        <color theme="1"/>
        <rFont val="Calibri Light"/>
        <family val="2"/>
        <scheme val="major"/>
      </rPr>
      <t>/Exports/Trade bal (N$ m) Mar 2022 to Mar 2023</t>
    </r>
  </si>
  <si>
    <t>Table 8: Trade balance by Partner (Mar 2023)</t>
  </si>
  <si>
    <t>Table 9: Trade balance by Product (Mar 2023)</t>
  </si>
  <si>
    <t>Table 28: Trade by border post/office (N$ m), (Mar 2023)</t>
  </si>
  <si>
    <t>Table 22: % Share of exports by Mode of Transport (Mar 2023)</t>
  </si>
  <si>
    <t>723:Civil engineering and contractors equipment</t>
  </si>
  <si>
    <t>776:Thermionic, cold cathode or photo-cathode valves and tubes</t>
  </si>
  <si>
    <t>667:Precious Stones (diamond)</t>
  </si>
  <si>
    <t>SADC-exl-SACU</t>
  </si>
  <si>
    <t>MERCORSUR</t>
  </si>
  <si>
    <t>RAIL TRANSPORT</t>
  </si>
  <si>
    <t>MULTIMODAL TRANSPORT</t>
  </si>
  <si>
    <t>Postal Transport</t>
  </si>
  <si>
    <t>Inland waterways transport</t>
  </si>
  <si>
    <t>Exports(N$)</t>
  </si>
  <si>
    <t>Imports(N$)</t>
  </si>
  <si>
    <t>Table 1: Feb 2023 Revisions by Value (N$ m)</t>
  </si>
  <si>
    <t>American Samoa</t>
  </si>
  <si>
    <t>Guatemala</t>
  </si>
  <si>
    <t>Papua New Guinea</t>
  </si>
  <si>
    <t>Palau</t>
  </si>
  <si>
    <t>Mayote</t>
  </si>
  <si>
    <t>Armenia</t>
  </si>
  <si>
    <t>Pitcairn</t>
  </si>
  <si>
    <t>Gambia</t>
  </si>
  <si>
    <t>Guadeloupe</t>
  </si>
  <si>
    <t>Kiribati</t>
  </si>
  <si>
    <t>Nauru</t>
  </si>
  <si>
    <t>Tonga</t>
  </si>
  <si>
    <t>Trade Non-monetary Gold (Mar 2022 - Mar 2023)</t>
  </si>
  <si>
    <t xml:space="preserve">Partner </t>
  </si>
  <si>
    <r>
      <t xml:space="preserve">Country of Origin for </t>
    </r>
    <r>
      <rPr>
        <b/>
        <sz val="12"/>
        <rFont val="Calibri Light"/>
        <family val="2"/>
        <scheme val="major"/>
      </rPr>
      <t>Non-monetary Gold</t>
    </r>
  </si>
  <si>
    <t>Table 30: Commodity of the Month- Non-monetary Gold</t>
  </si>
  <si>
    <t>MULTIMODAL</t>
  </si>
  <si>
    <t xml:space="preserve">Postal </t>
  </si>
  <si>
    <t xml:space="preserve">Inland waterways </t>
  </si>
  <si>
    <t>SEA TRANSPORT</t>
  </si>
  <si>
    <t>ROAD TRANSPORT</t>
  </si>
  <si>
    <t>AIR TRANSPORT</t>
  </si>
  <si>
    <t>Inland waterways</t>
  </si>
  <si>
    <t>84842000:Mechanical seals</t>
  </si>
  <si>
    <t>40103900:other transmission belts not elsewhere specified</t>
  </si>
  <si>
    <t>73181610:--Nuts of stainless steel</t>
  </si>
  <si>
    <t>83012000:Locks for motor vehicles of base metal</t>
  </si>
  <si>
    <t>83023090:--Other mountings,fittings and similar articles suitable for motor vehicles n.e.s.</t>
  </si>
  <si>
    <t>84145900:--Other fans, nes</t>
  </si>
  <si>
    <t>85094000:-Food grinders and mixers; fruit or vegetables juice extractors</t>
  </si>
  <si>
    <t>286:Uranium</t>
  </si>
  <si>
    <t>Electricity, gas, steam and air conditioning supply</t>
  </si>
  <si>
    <t>Professional, scientific and technical activities</t>
  </si>
  <si>
    <t>Various Countries</t>
  </si>
  <si>
    <t>Table 30: Commodity of the month - Non Monetary gold</t>
  </si>
  <si>
    <t>Table 29: Africa Continental Free Trade Area (N$ m) - Sierra Leone</t>
  </si>
  <si>
    <t>773:Equipment for distributing electricity</t>
  </si>
  <si>
    <t>634:Veneers, plywood, particle board</t>
  </si>
  <si>
    <t>845:Articles of apparel of textile fabrics</t>
  </si>
  <si>
    <t>971Non-monetary gold</t>
  </si>
  <si>
    <t>776:Thermionic, cathode valves and tubes</t>
  </si>
  <si>
    <t>782:Motor vehicles for the transport of goods</t>
  </si>
  <si>
    <t>723:Civil engineering and contractor's equipment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</si>
</sst>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_(* #,##0.0_);_(* \(#,##0.0\);_(* &quot;-&quot;?_);_(@_)"/>
    <numFmt numFmtId="172" formatCode="_-* #,##0_-;\-* #,##0_-;_-* &quot;-&quot;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color rgb="FF92D050"/>
      <name val="Calibri Light"/>
      <family val="2"/>
      <scheme val="major"/>
    </font>
    <font>
      <b/>
      <u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  <scheme val="major"/>
    </font>
    <font>
      <b/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</font>
    <font>
      <sz val="8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2"/>
      <color theme="1"/>
      <name val="Calibri Light"/>
      <family val="2"/>
    </font>
    <font>
      <b/>
      <sz val="11"/>
      <color theme="1"/>
      <name val="Calibri Light"/>
      <family val="2"/>
    </font>
    <font>
      <u/>
      <sz val="11"/>
      <color theme="10"/>
      <name val="Calibri Light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71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22">
    <xf numFmtId="0" fontId="0" fillId="0" borderId="0" xfId="0"/>
    <xf numFmtId="0" fontId="5" fillId="0" borderId="0" xfId="0" applyFont="1"/>
    <xf numFmtId="0" fontId="4" fillId="4" borderId="2" xfId="0" applyFont="1" applyFill="1" applyBorder="1"/>
    <xf numFmtId="0" fontId="5" fillId="0" borderId="1" xfId="0" applyFont="1" applyBorder="1"/>
    <xf numFmtId="167" fontId="5" fillId="0" borderId="2" xfId="280" applyNumberFormat="1" applyFont="1" applyBorder="1"/>
    <xf numFmtId="167" fontId="5" fillId="0" borderId="4" xfId="280" applyNumberFormat="1" applyFont="1" applyBorder="1"/>
    <xf numFmtId="0" fontId="4" fillId="0" borderId="3" xfId="0" applyFont="1" applyBorder="1"/>
    <xf numFmtId="165" fontId="4" fillId="0" borderId="3" xfId="0" applyNumberFormat="1" applyFont="1" applyBorder="1"/>
    <xf numFmtId="0" fontId="4" fillId="0" borderId="0" xfId="0" applyFont="1"/>
    <xf numFmtId="0" fontId="6" fillId="0" borderId="0" xfId="282" applyFont="1" applyFill="1"/>
    <xf numFmtId="17" fontId="5" fillId="0" borderId="0" xfId="0" applyNumberFormat="1" applyFont="1"/>
    <xf numFmtId="169" fontId="5" fillId="0" borderId="0" xfId="2734" applyNumberFormat="1" applyFont="1" applyFill="1" applyBorder="1"/>
    <xf numFmtId="169" fontId="5" fillId="0" borderId="0" xfId="2734" applyNumberFormat="1" applyFont="1" applyFill="1" applyBorder="1" applyAlignment="1">
      <alignment horizontal="right"/>
    </xf>
    <xf numFmtId="167" fontId="5" fillId="0" borderId="0" xfId="280" applyNumberFormat="1" applyFont="1" applyFill="1" applyBorder="1"/>
    <xf numFmtId="167" fontId="5" fillId="0" borderId="0" xfId="280" applyNumberFormat="1" applyFont="1" applyFill="1" applyBorder="1" applyAlignment="1">
      <alignment horizontal="right"/>
    </xf>
    <xf numFmtId="0" fontId="4" fillId="0" borderId="1" xfId="0" applyFont="1" applyBorder="1"/>
    <xf numFmtId="166" fontId="4" fillId="0" borderId="0" xfId="0" applyNumberFormat="1" applyFont="1"/>
    <xf numFmtId="0" fontId="5" fillId="0" borderId="4" xfId="0" applyFont="1" applyBorder="1"/>
    <xf numFmtId="167" fontId="5" fillId="0" borderId="0" xfId="280" applyNumberFormat="1" applyFont="1" applyBorder="1"/>
    <xf numFmtId="169" fontId="4" fillId="0" borderId="0" xfId="1" applyNumberFormat="1" applyFont="1" applyBorder="1"/>
    <xf numFmtId="9" fontId="4" fillId="0" borderId="0" xfId="280" applyFont="1" applyBorder="1"/>
    <xf numFmtId="0" fontId="6" fillId="0" borderId="0" xfId="282" applyFont="1"/>
    <xf numFmtId="17" fontId="4" fillId="4" borderId="2" xfId="0" applyNumberFormat="1" applyFont="1" applyFill="1" applyBorder="1"/>
    <xf numFmtId="167" fontId="5" fillId="0" borderId="0" xfId="280" applyNumberFormat="1" applyFont="1"/>
    <xf numFmtId="0" fontId="4" fillId="0" borderId="0" xfId="0" applyFont="1" applyAlignment="1">
      <alignment vertical="center"/>
    </xf>
    <xf numFmtId="0" fontId="4" fillId="4" borderId="0" xfId="0" applyFont="1" applyFill="1"/>
    <xf numFmtId="0" fontId="5" fillId="0" borderId="0" xfId="10" applyFont="1"/>
    <xf numFmtId="9" fontId="5" fillId="0" borderId="4" xfId="280" applyFont="1" applyBorder="1"/>
    <xf numFmtId="167" fontId="5" fillId="0" borderId="4" xfId="14" applyNumberFormat="1" applyFont="1" applyBorder="1" applyAlignment="1">
      <alignment horizontal="right"/>
    </xf>
    <xf numFmtId="0" fontId="4" fillId="0" borderId="0" xfId="10" applyFont="1"/>
    <xf numFmtId="0" fontId="5" fillId="0" borderId="0" xfId="17" applyFont="1"/>
    <xf numFmtId="164" fontId="5" fillId="0" borderId="0" xfId="10" applyNumberFormat="1" applyFont="1"/>
    <xf numFmtId="166" fontId="5" fillId="0" borderId="0" xfId="284" applyNumberFormat="1" applyFont="1"/>
    <xf numFmtId="166" fontId="5" fillId="0" borderId="0" xfId="10" applyNumberFormat="1" applyFont="1"/>
    <xf numFmtId="3" fontId="5" fillId="0" borderId="0" xfId="0" applyNumberFormat="1" applyFont="1"/>
    <xf numFmtId="166" fontId="4" fillId="0" borderId="0" xfId="284" applyNumberFormat="1" applyFont="1"/>
    <xf numFmtId="167" fontId="5" fillId="0" borderId="2" xfId="14" applyNumberFormat="1" applyFont="1" applyBorder="1" applyAlignment="1">
      <alignment horizontal="right"/>
    </xf>
    <xf numFmtId="168" fontId="5" fillId="0" borderId="0" xfId="10" applyNumberFormat="1" applyFont="1"/>
    <xf numFmtId="164" fontId="5" fillId="0" borderId="0" xfId="284" applyFont="1"/>
    <xf numFmtId="166" fontId="8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167" fontId="4" fillId="0" borderId="3" xfId="280" applyNumberFormat="1" applyFont="1" applyBorder="1"/>
    <xf numFmtId="0" fontId="5" fillId="0" borderId="0" xfId="286" applyFont="1" applyAlignment="1">
      <alignment wrapText="1"/>
    </xf>
    <xf numFmtId="0" fontId="5" fillId="0" borderId="0" xfId="0" applyFont="1" applyAlignment="1">
      <alignment wrapText="1"/>
    </xf>
    <xf numFmtId="3" fontId="5" fillId="0" borderId="0" xfId="286" applyNumberFormat="1" applyFont="1"/>
    <xf numFmtId="0" fontId="5" fillId="0" borderId="0" xfId="285" applyFont="1"/>
    <xf numFmtId="0" fontId="5" fillId="0" borderId="0" xfId="0" applyFont="1" applyAlignment="1">
      <alignment vertical="center"/>
    </xf>
    <xf numFmtId="0" fontId="4" fillId="4" borderId="4" xfId="0" applyFont="1" applyFill="1" applyBorder="1"/>
    <xf numFmtId="167" fontId="5" fillId="0" borderId="4" xfId="280" applyNumberFormat="1" applyFont="1" applyFill="1" applyBorder="1" applyAlignment="1">
      <alignment horizontal="right"/>
    </xf>
    <xf numFmtId="0" fontId="4" fillId="0" borderId="0" xfId="0" applyFont="1" applyAlignment="1">
      <alignment horizontal="center" vertical="center"/>
    </xf>
    <xf numFmtId="167" fontId="5" fillId="0" borderId="2" xfId="280" applyNumberFormat="1" applyFont="1" applyFill="1" applyBorder="1" applyAlignment="1">
      <alignment horizontal="right"/>
    </xf>
    <xf numFmtId="164" fontId="5" fillId="0" borderId="0" xfId="0" applyNumberFormat="1" applyFont="1"/>
    <xf numFmtId="167" fontId="5" fillId="0" borderId="0" xfId="0" applyNumberFormat="1" applyFont="1"/>
    <xf numFmtId="0" fontId="4" fillId="0" borderId="0" xfId="0" applyFont="1" applyAlignment="1">
      <alignment vertical="top"/>
    </xf>
    <xf numFmtId="166" fontId="5" fillId="0" borderId="0" xfId="1" applyNumberFormat="1" applyFont="1"/>
    <xf numFmtId="0" fontId="6" fillId="0" borderId="0" xfId="282" applyFont="1" applyFill="1" applyBorder="1" applyAlignment="1"/>
    <xf numFmtId="167" fontId="5" fillId="0" borderId="4" xfId="280" applyNumberFormat="1" applyFont="1" applyFill="1" applyBorder="1"/>
    <xf numFmtId="0" fontId="6" fillId="0" borderId="0" xfId="282" applyFont="1" applyFill="1" applyAlignment="1"/>
    <xf numFmtId="0" fontId="11" fillId="0" borderId="0" xfId="0" applyFont="1"/>
    <xf numFmtId="0" fontId="7" fillId="0" borderId="0" xfId="0" applyFont="1" applyAlignment="1">
      <alignment horizontal="center" vertical="center"/>
    </xf>
    <xf numFmtId="9" fontId="4" fillId="0" borderId="0" xfId="280" applyFont="1" applyFill="1" applyBorder="1"/>
    <xf numFmtId="167" fontId="5" fillId="0" borderId="2" xfId="280" applyNumberFormat="1" applyFont="1" applyFill="1" applyBorder="1"/>
    <xf numFmtId="0" fontId="4" fillId="4" borderId="6" xfId="0" applyFont="1" applyFill="1" applyBorder="1"/>
    <xf numFmtId="0" fontId="4" fillId="4" borderId="9" xfId="0" applyFont="1" applyFill="1" applyBorder="1"/>
    <xf numFmtId="0" fontId="4" fillId="4" borderId="7" xfId="0" applyFont="1" applyFill="1" applyBorder="1"/>
    <xf numFmtId="0" fontId="12" fillId="0" borderId="0" xfId="0" applyFont="1"/>
    <xf numFmtId="3" fontId="12" fillId="0" borderId="0" xfId="0" applyNumberFormat="1" applyFont="1"/>
    <xf numFmtId="9" fontId="12" fillId="0" borderId="0" xfId="280" applyFont="1" applyFill="1" applyBorder="1"/>
    <xf numFmtId="0" fontId="13" fillId="0" borderId="0" xfId="0" applyFont="1"/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 wrapText="1"/>
    </xf>
    <xf numFmtId="165" fontId="5" fillId="0" borderId="1" xfId="0" applyNumberFormat="1" applyFont="1" applyBorder="1"/>
    <xf numFmtId="3" fontId="5" fillId="0" borderId="1" xfId="0" applyNumberFormat="1" applyFont="1" applyBorder="1"/>
    <xf numFmtId="167" fontId="5" fillId="0" borderId="1" xfId="280" applyNumberFormat="1" applyFont="1" applyBorder="1"/>
    <xf numFmtId="0" fontId="4" fillId="5" borderId="1" xfId="0" applyFont="1" applyFill="1" applyBorder="1"/>
    <xf numFmtId="3" fontId="4" fillId="5" borderId="1" xfId="0" applyNumberFormat="1" applyFont="1" applyFill="1" applyBorder="1"/>
    <xf numFmtId="167" fontId="4" fillId="5" borderId="1" xfId="280" applyNumberFormat="1" applyFont="1" applyFill="1" applyBorder="1"/>
    <xf numFmtId="0" fontId="11" fillId="3" borderId="0" xfId="0" applyFont="1" applyFill="1"/>
    <xf numFmtId="0" fontId="6" fillId="3" borderId="0" xfId="282" applyFont="1" applyFill="1"/>
    <xf numFmtId="0" fontId="5" fillId="3" borderId="0" xfId="0" applyFont="1" applyFill="1"/>
    <xf numFmtId="0" fontId="14" fillId="3" borderId="0" xfId="0" applyFont="1" applyFill="1"/>
    <xf numFmtId="0" fontId="6" fillId="3" borderId="0" xfId="282" quotePrefix="1" applyFont="1" applyFill="1"/>
    <xf numFmtId="0" fontId="5" fillId="0" borderId="0" xfId="10" applyFont="1" applyAlignment="1">
      <alignment wrapText="1"/>
    </xf>
    <xf numFmtId="165" fontId="5" fillId="0" borderId="0" xfId="2748" applyNumberFormat="1" applyFont="1"/>
    <xf numFmtId="171" fontId="5" fillId="0" borderId="0" xfId="0" applyNumberFormat="1" applyFont="1"/>
    <xf numFmtId="16" fontId="5" fillId="0" borderId="0" xfId="0" applyNumberFormat="1" applyFont="1"/>
    <xf numFmtId="0" fontId="15" fillId="0" borderId="2" xfId="0" applyFont="1" applyBorder="1"/>
    <xf numFmtId="0" fontId="15" fillId="0" borderId="4" xfId="0" applyFont="1" applyBorder="1"/>
    <xf numFmtId="166" fontId="15" fillId="0" borderId="4" xfId="284" applyNumberFormat="1" applyFont="1" applyBorder="1"/>
    <xf numFmtId="0" fontId="15" fillId="0" borderId="3" xfId="0" applyFont="1" applyBorder="1"/>
    <xf numFmtId="0" fontId="17" fillId="0" borderId="0" xfId="0" applyFont="1"/>
    <xf numFmtId="0" fontId="18" fillId="0" borderId="1" xfId="0" applyFont="1" applyBorder="1"/>
    <xf numFmtId="9" fontId="5" fillId="0" borderId="2" xfId="280" applyFont="1" applyBorder="1"/>
    <xf numFmtId="169" fontId="5" fillId="0" borderId="0" xfId="1" applyNumberFormat="1" applyFont="1" applyBorder="1"/>
    <xf numFmtId="0" fontId="18" fillId="4" borderId="1" xfId="0" applyFont="1" applyFill="1" applyBorder="1"/>
    <xf numFmtId="0" fontId="18" fillId="0" borderId="0" xfId="0" applyFont="1"/>
    <xf numFmtId="170" fontId="4" fillId="0" borderId="3" xfId="0" applyNumberFormat="1" applyFont="1" applyBorder="1"/>
    <xf numFmtId="0" fontId="19" fillId="0" borderId="0" xfId="282" applyFont="1" applyFill="1"/>
    <xf numFmtId="3" fontId="4" fillId="0" borderId="0" xfId="0" applyNumberFormat="1" applyFont="1"/>
    <xf numFmtId="4" fontId="4" fillId="0" borderId="0" xfId="0" applyNumberFormat="1" applyFont="1"/>
    <xf numFmtId="0" fontId="4" fillId="5" borderId="2" xfId="0" applyFont="1" applyFill="1" applyBorder="1" applyAlignment="1">
      <alignment vertical="center"/>
    </xf>
    <xf numFmtId="165" fontId="5" fillId="0" borderId="2" xfId="0" applyNumberFormat="1" applyFont="1" applyBorder="1"/>
    <xf numFmtId="165" fontId="5" fillId="0" borderId="4" xfId="0" applyNumberFormat="1" applyFont="1" applyBorder="1"/>
    <xf numFmtId="165" fontId="4" fillId="0" borderId="1" xfId="2747" applyNumberFormat="1" applyFont="1" applyBorder="1"/>
    <xf numFmtId="0" fontId="4" fillId="5" borderId="1" xfId="0" applyFont="1" applyFill="1" applyBorder="1" applyAlignment="1">
      <alignment vertical="center"/>
    </xf>
    <xf numFmtId="0" fontId="16" fillId="4" borderId="2" xfId="0" applyFont="1" applyFill="1" applyBorder="1"/>
    <xf numFmtId="0" fontId="16" fillId="4" borderId="2" xfId="0" applyFont="1" applyFill="1" applyBorder="1" applyAlignment="1">
      <alignment vertical="center"/>
    </xf>
    <xf numFmtId="49" fontId="16" fillId="4" borderId="2" xfId="0" applyNumberFormat="1" applyFont="1" applyFill="1" applyBorder="1"/>
    <xf numFmtId="9" fontId="4" fillId="0" borderId="3" xfId="280" applyFont="1" applyBorder="1"/>
    <xf numFmtId="0" fontId="18" fillId="4" borderId="2" xfId="0" applyFont="1" applyFill="1" applyBorder="1"/>
    <xf numFmtId="0" fontId="15" fillId="2" borderId="0" xfId="0" applyFont="1" applyFill="1"/>
    <xf numFmtId="0" fontId="15" fillId="0" borderId="15" xfId="0" applyFont="1" applyBorder="1"/>
    <xf numFmtId="0" fontId="15" fillId="0" borderId="0" xfId="0" applyFont="1"/>
    <xf numFmtId="166" fontId="15" fillId="0" borderId="0" xfId="284" applyNumberFormat="1" applyFont="1"/>
    <xf numFmtId="166" fontId="4" fillId="0" borderId="3" xfId="284" applyNumberFormat="1" applyFont="1" applyBorder="1"/>
    <xf numFmtId="0" fontId="18" fillId="0" borderId="3" xfId="0" applyFont="1" applyBorder="1"/>
    <xf numFmtId="0" fontId="11" fillId="0" borderId="0" xfId="17" applyFont="1"/>
    <xf numFmtId="167" fontId="5" fillId="0" borderId="3" xfId="280" applyNumberFormat="1" applyFont="1" applyBorder="1"/>
    <xf numFmtId="0" fontId="4" fillId="0" borderId="2" xfId="0" applyFont="1" applyBorder="1"/>
    <xf numFmtId="17" fontId="5" fillId="0" borderId="4" xfId="0" applyNumberFormat="1" applyFont="1" applyBorder="1"/>
    <xf numFmtId="166" fontId="15" fillId="0" borderId="2" xfId="284" applyNumberFormat="1" applyFont="1" applyBorder="1"/>
    <xf numFmtId="165" fontId="4" fillId="0" borderId="0" xfId="2750" applyNumberFormat="1" applyFont="1" applyBorder="1"/>
    <xf numFmtId="167" fontId="4" fillId="0" borderId="0" xfId="280" applyNumberFormat="1" applyFont="1" applyFill="1" applyBorder="1" applyAlignment="1">
      <alignment horizontal="right"/>
    </xf>
    <xf numFmtId="166" fontId="15" fillId="0" borderId="3" xfId="284" applyNumberFormat="1" applyFont="1" applyBorder="1"/>
    <xf numFmtId="166" fontId="5" fillId="0" borderId="4" xfId="0" applyNumberFormat="1" applyFont="1" applyBorder="1"/>
    <xf numFmtId="165" fontId="15" fillId="0" borderId="2" xfId="1" applyNumberFormat="1" applyFont="1" applyBorder="1"/>
    <xf numFmtId="165" fontId="15" fillId="0" borderId="4" xfId="1" applyNumberFormat="1" applyFont="1" applyBorder="1"/>
    <xf numFmtId="166" fontId="5" fillId="0" borderId="2" xfId="0" applyNumberFormat="1" applyFont="1" applyBorder="1"/>
    <xf numFmtId="165" fontId="15" fillId="0" borderId="4" xfId="0" applyNumberFormat="1" applyFont="1" applyBorder="1"/>
    <xf numFmtId="165" fontId="15" fillId="0" borderId="3" xfId="0" applyNumberFormat="1" applyFont="1" applyBorder="1"/>
    <xf numFmtId="165" fontId="17" fillId="0" borderId="0" xfId="2754" applyNumberFormat="1" applyFont="1" applyBorder="1"/>
    <xf numFmtId="165" fontId="17" fillId="0" borderId="0" xfId="0" applyNumberFormat="1" applyFont="1"/>
    <xf numFmtId="167" fontId="15" fillId="0" borderId="4" xfId="280" applyNumberFormat="1" applyFont="1" applyBorder="1"/>
    <xf numFmtId="165" fontId="18" fillId="0" borderId="1" xfId="2746" applyNumberFormat="1" applyFont="1" applyBorder="1" applyAlignment="1">
      <alignment horizontal="right"/>
    </xf>
    <xf numFmtId="167" fontId="18" fillId="0" borderId="1" xfId="280" applyNumberFormat="1" applyFont="1" applyBorder="1"/>
    <xf numFmtId="9" fontId="18" fillId="0" borderId="1" xfId="280" applyFont="1" applyBorder="1"/>
    <xf numFmtId="165" fontId="4" fillId="0" borderId="3" xfId="2756" applyNumberFormat="1" applyFont="1" applyBorder="1"/>
    <xf numFmtId="167" fontId="4" fillId="0" borderId="3" xfId="14" applyNumberFormat="1" applyFont="1" applyBorder="1" applyAlignment="1">
      <alignment horizontal="right"/>
    </xf>
    <xf numFmtId="166" fontId="15" fillId="0" borderId="0" xfId="284" applyNumberFormat="1" applyFont="1" applyBorder="1"/>
    <xf numFmtId="0" fontId="18" fillId="0" borderId="0" xfId="0" applyFont="1" applyAlignment="1">
      <alignment horizontal="center"/>
    </xf>
    <xf numFmtId="165" fontId="18" fillId="0" borderId="0" xfId="2756" applyNumberFormat="1" applyFont="1" applyBorder="1"/>
    <xf numFmtId="165" fontId="15" fillId="0" borderId="0" xfId="2756" applyNumberFormat="1" applyFont="1" applyBorder="1"/>
    <xf numFmtId="166" fontId="18" fillId="0" borderId="3" xfId="0" applyNumberFormat="1" applyFont="1" applyBorder="1"/>
    <xf numFmtId="0" fontId="4" fillId="4" borderId="2" xfId="0" applyFont="1" applyFill="1" applyBorder="1" applyAlignment="1">
      <alignment vertical="center"/>
    </xf>
    <xf numFmtId="0" fontId="11" fillId="4" borderId="0" xfId="0" applyFont="1" applyFill="1"/>
    <xf numFmtId="0" fontId="15" fillId="2" borderId="7" xfId="0" applyFont="1" applyFill="1" applyBorder="1"/>
    <xf numFmtId="0" fontId="15" fillId="0" borderId="7" xfId="0" applyFont="1" applyBorder="1"/>
    <xf numFmtId="165" fontId="4" fillId="0" borderId="0" xfId="0" applyNumberFormat="1" applyFont="1"/>
    <xf numFmtId="0" fontId="5" fillId="0" borderId="2" xfId="0" applyFont="1" applyBorder="1"/>
    <xf numFmtId="165" fontId="4" fillId="0" borderId="5" xfId="2746" applyNumberFormat="1" applyFont="1" applyBorder="1" applyAlignment="1">
      <alignment horizontal="right"/>
    </xf>
    <xf numFmtId="166" fontId="4" fillId="0" borderId="3" xfId="0" applyNumberFormat="1" applyFont="1" applyBorder="1"/>
    <xf numFmtId="3" fontId="22" fillId="0" borderId="0" xfId="1" applyNumberFormat="1" applyFont="1" applyBorder="1"/>
    <xf numFmtId="3" fontId="15" fillId="0" borderId="0" xfId="0" applyNumberFormat="1" applyFont="1"/>
    <xf numFmtId="165" fontId="5" fillId="0" borderId="0" xfId="1" applyNumberFormat="1" applyFont="1"/>
    <xf numFmtId="165" fontId="5" fillId="6" borderId="4" xfId="1" applyNumberFormat="1" applyFont="1" applyFill="1" applyBorder="1"/>
    <xf numFmtId="172" fontId="5" fillId="0" borderId="0" xfId="0" applyNumberFormat="1" applyFont="1"/>
    <xf numFmtId="167" fontId="17" fillId="0" borderId="0" xfId="280" applyNumberFormat="1" applyFont="1"/>
    <xf numFmtId="167" fontId="5" fillId="0" borderId="0" xfId="280" applyNumberFormat="1" applyFont="1" applyBorder="1" applyAlignment="1">
      <alignment horizontal="right"/>
    </xf>
    <xf numFmtId="165" fontId="18" fillId="0" borderId="3" xfId="1" applyNumberFormat="1" applyFont="1" applyBorder="1"/>
    <xf numFmtId="9" fontId="18" fillId="0" borderId="3" xfId="280" applyFont="1" applyBorder="1"/>
    <xf numFmtId="9" fontId="4" fillId="0" borderId="3" xfId="280" applyFont="1" applyFill="1" applyBorder="1" applyAlignment="1">
      <alignment horizontal="right"/>
    </xf>
    <xf numFmtId="167" fontId="18" fillId="0" borderId="3" xfId="280" applyNumberFormat="1" applyFont="1" applyBorder="1"/>
    <xf numFmtId="167" fontId="5" fillId="0" borderId="2" xfId="280" applyNumberFormat="1" applyFont="1" applyBorder="1" applyAlignment="1"/>
    <xf numFmtId="167" fontId="5" fillId="0" borderId="4" xfId="280" applyNumberFormat="1" applyFont="1" applyBorder="1" applyAlignment="1"/>
    <xf numFmtId="167" fontId="15" fillId="0" borderId="2" xfId="280" applyNumberFormat="1" applyFont="1" applyBorder="1"/>
    <xf numFmtId="166" fontId="4" fillId="4" borderId="2" xfId="284" applyNumberFormat="1" applyFont="1" applyFill="1" applyBorder="1"/>
    <xf numFmtId="166" fontId="18" fillId="0" borderId="0" xfId="284" applyNumberFormat="1" applyFont="1" applyBorder="1"/>
    <xf numFmtId="0" fontId="0" fillId="0" borderId="2" xfId="0" applyBorder="1"/>
    <xf numFmtId="166" fontId="0" fillId="0" borderId="2" xfId="284" applyNumberFormat="1" applyFont="1" applyBorder="1"/>
    <xf numFmtId="0" fontId="0" fillId="0" borderId="4" xfId="0" applyBorder="1"/>
    <xf numFmtId="166" fontId="0" fillId="0" borderId="4" xfId="284" applyNumberFormat="1" applyFont="1" applyBorder="1"/>
    <xf numFmtId="9" fontId="5" fillId="0" borderId="3" xfId="280" applyFont="1" applyBorder="1"/>
    <xf numFmtId="0" fontId="18" fillId="6" borderId="4" xfId="0" applyFont="1" applyFill="1" applyBorder="1"/>
    <xf numFmtId="16" fontId="18" fillId="6" borderId="4" xfId="0" applyNumberFormat="1" applyFont="1" applyFill="1" applyBorder="1"/>
    <xf numFmtId="0" fontId="15" fillId="0" borderId="0" xfId="0" applyFont="1" applyAlignment="1">
      <alignment wrapText="1"/>
    </xf>
    <xf numFmtId="165" fontId="5" fillId="0" borderId="4" xfId="2764" applyNumberFormat="1" applyFont="1" applyBorder="1"/>
    <xf numFmtId="0" fontId="23" fillId="4" borderId="0" xfId="0" applyFont="1" applyFill="1"/>
    <xf numFmtId="17" fontId="5" fillId="0" borderId="3" xfId="0" applyNumberFormat="1" applyFont="1" applyBorder="1"/>
    <xf numFmtId="167" fontId="5" fillId="0" borderId="15" xfId="280" applyNumberFormat="1" applyFont="1" applyBorder="1"/>
    <xf numFmtId="169" fontId="5" fillId="0" borderId="2" xfId="1" applyNumberFormat="1" applyFont="1" applyBorder="1"/>
    <xf numFmtId="165" fontId="4" fillId="0" borderId="0" xfId="1" applyNumberFormat="1" applyFont="1"/>
    <xf numFmtId="165" fontId="4" fillId="4" borderId="2" xfId="1" applyNumberFormat="1" applyFont="1" applyFill="1" applyBorder="1"/>
    <xf numFmtId="165" fontId="15" fillId="0" borderId="0" xfId="1" applyNumberFormat="1" applyFont="1"/>
    <xf numFmtId="165" fontId="8" fillId="0" borderId="0" xfId="1" applyNumberFormat="1" applyFont="1"/>
    <xf numFmtId="165" fontId="4" fillId="0" borderId="0" xfId="1" applyNumberFormat="1" applyFont="1" applyBorder="1"/>
    <xf numFmtId="165" fontId="9" fillId="0" borderId="0" xfId="1" applyNumberFormat="1" applyFont="1"/>
    <xf numFmtId="165" fontId="18" fillId="2" borderId="0" xfId="1" applyNumberFormat="1" applyFont="1" applyFill="1"/>
    <xf numFmtId="165" fontId="18" fillId="4" borderId="1" xfId="1" applyNumberFormat="1" applyFont="1" applyFill="1" applyBorder="1"/>
    <xf numFmtId="165" fontId="18" fillId="0" borderId="0" xfId="1" applyNumberFormat="1" applyFont="1"/>
    <xf numFmtId="165" fontId="15" fillId="0" borderId="15" xfId="1" applyNumberFormat="1" applyFont="1" applyBorder="1"/>
    <xf numFmtId="165" fontId="15" fillId="0" borderId="0" xfId="1" applyNumberFormat="1" applyFont="1" applyBorder="1"/>
    <xf numFmtId="169" fontId="5" fillId="0" borderId="3" xfId="1" applyNumberFormat="1" applyFont="1" applyBorder="1"/>
    <xf numFmtId="49" fontId="5" fillId="0" borderId="15" xfId="280" applyNumberFormat="1" applyFont="1" applyBorder="1"/>
    <xf numFmtId="0" fontId="24" fillId="0" borderId="2" xfId="0" applyFont="1" applyBorder="1"/>
    <xf numFmtId="165" fontId="24" fillId="0" borderId="2" xfId="2768" applyNumberFormat="1" applyFont="1" applyBorder="1"/>
    <xf numFmtId="0" fontId="24" fillId="0" borderId="4" xfId="0" applyFont="1" applyBorder="1"/>
    <xf numFmtId="165" fontId="24" fillId="0" borderId="4" xfId="2768" applyNumberFormat="1" applyFont="1" applyBorder="1"/>
    <xf numFmtId="165" fontId="24" fillId="0" borderId="0" xfId="2769" applyNumberFormat="1" applyFont="1"/>
    <xf numFmtId="166" fontId="15" fillId="0" borderId="15" xfId="284" applyNumberFormat="1" applyFont="1" applyBorder="1"/>
    <xf numFmtId="166" fontId="24" fillId="0" borderId="4" xfId="829" applyNumberFormat="1" applyFont="1" applyBorder="1"/>
    <xf numFmtId="165" fontId="16" fillId="0" borderId="4" xfId="2770" applyNumberFormat="1" applyFont="1" applyBorder="1"/>
    <xf numFmtId="165" fontId="15" fillId="0" borderId="2" xfId="2767" applyNumberFormat="1" applyFont="1" applyBorder="1"/>
    <xf numFmtId="165" fontId="15" fillId="0" borderId="17" xfId="0" applyNumberFormat="1" applyFont="1" applyBorder="1"/>
    <xf numFmtId="165" fontId="15" fillId="0" borderId="4" xfId="2767" applyNumberFormat="1" applyFont="1" applyBorder="1"/>
    <xf numFmtId="165" fontId="15" fillId="0" borderId="3" xfId="2767" applyNumberFormat="1" applyFont="1" applyBorder="1"/>
    <xf numFmtId="165" fontId="15" fillId="0" borderId="18" xfId="0" applyNumberFormat="1" applyFont="1" applyBorder="1"/>
    <xf numFmtId="0" fontId="4" fillId="4" borderId="11" xfId="0" applyFont="1" applyFill="1" applyBorder="1"/>
    <xf numFmtId="0" fontId="4" fillId="4" borderId="5" xfId="0" applyFont="1" applyFill="1" applyBorder="1"/>
    <xf numFmtId="0" fontId="17" fillId="0" borderId="2" xfId="0" applyFont="1" applyBorder="1"/>
    <xf numFmtId="165" fontId="17" fillId="0" borderId="2" xfId="2767" applyNumberFormat="1" applyFont="1" applyBorder="1"/>
    <xf numFmtId="0" fontId="17" fillId="0" borderId="4" xfId="0" applyFont="1" applyBorder="1"/>
    <xf numFmtId="165" fontId="17" fillId="0" borderId="4" xfId="2767" applyNumberFormat="1" applyFont="1" applyBorder="1"/>
    <xf numFmtId="165" fontId="25" fillId="0" borderId="3" xfId="2767" applyNumberFormat="1" applyFont="1" applyBorder="1"/>
    <xf numFmtId="9" fontId="4" fillId="0" borderId="3" xfId="280" applyFont="1" applyFill="1" applyBorder="1"/>
    <xf numFmtId="165" fontId="4" fillId="0" borderId="3" xfId="280" applyNumberFormat="1" applyFont="1" applyFill="1" applyBorder="1"/>
    <xf numFmtId="166" fontId="5" fillId="0" borderId="6" xfId="0" applyNumberFormat="1" applyFont="1" applyBorder="1"/>
    <xf numFmtId="166" fontId="5" fillId="0" borderId="17" xfId="0" applyNumberFormat="1" applyFont="1" applyBorder="1"/>
    <xf numFmtId="166" fontId="4" fillId="0" borderId="18" xfId="0" applyNumberFormat="1" applyFont="1" applyBorder="1"/>
    <xf numFmtId="165" fontId="5" fillId="0" borderId="2" xfId="2767" applyNumberFormat="1" applyFont="1" applyBorder="1"/>
    <xf numFmtId="165" fontId="5" fillId="0" borderId="4" xfId="2767" applyNumberFormat="1" applyFont="1" applyBorder="1"/>
    <xf numFmtId="165" fontId="4" fillId="0" borderId="3" xfId="2767" applyNumberFormat="1" applyFont="1" applyBorder="1"/>
    <xf numFmtId="9" fontId="4" fillId="0" borderId="3" xfId="0" applyNumberFormat="1" applyFont="1" applyBorder="1"/>
    <xf numFmtId="165" fontId="15" fillId="0" borderId="0" xfId="2767" applyNumberFormat="1" applyFont="1" applyBorder="1"/>
    <xf numFmtId="49" fontId="4" fillId="4" borderId="2" xfId="0" applyNumberFormat="1" applyFont="1" applyFill="1" applyBorder="1"/>
    <xf numFmtId="0" fontId="18" fillId="0" borderId="4" xfId="0" applyFont="1" applyBorder="1"/>
    <xf numFmtId="167" fontId="5" fillId="0" borderId="2" xfId="280" applyNumberFormat="1" applyFont="1" applyBorder="1" applyAlignment="1">
      <alignment horizontal="right"/>
    </xf>
    <xf numFmtId="167" fontId="5" fillId="0" borderId="4" xfId="280" applyNumberFormat="1" applyFont="1" applyBorder="1" applyAlignment="1">
      <alignment horizontal="right"/>
    </xf>
    <xf numFmtId="167" fontId="4" fillId="0" borderId="3" xfId="280" applyNumberFormat="1" applyFont="1" applyBorder="1" applyAlignment="1">
      <alignment horizontal="right"/>
    </xf>
    <xf numFmtId="9" fontId="18" fillId="0" borderId="3" xfId="1" applyNumberFormat="1" applyFont="1" applyBorder="1"/>
    <xf numFmtId="165" fontId="6" fillId="0" borderId="0" xfId="1" applyNumberFormat="1" applyFont="1"/>
    <xf numFmtId="165" fontId="4" fillId="0" borderId="0" xfId="1" applyNumberFormat="1" applyFont="1" applyAlignment="1">
      <alignment horizontal="center"/>
    </xf>
    <xf numFmtId="165" fontId="5" fillId="0" borderId="0" xfId="1" applyNumberFormat="1" applyFont="1" applyFill="1" applyBorder="1"/>
    <xf numFmtId="165" fontId="5" fillId="0" borderId="0" xfId="1" applyNumberFormat="1" applyFont="1" applyBorder="1"/>
    <xf numFmtId="165" fontId="24" fillId="0" borderId="0" xfId="2769" applyNumberFormat="1" applyFont="1" applyBorder="1"/>
    <xf numFmtId="165" fontId="24" fillId="0" borderId="15" xfId="2769" applyNumberFormat="1" applyFont="1" applyBorder="1"/>
    <xf numFmtId="165" fontId="24" fillId="0" borderId="9" xfId="2769" applyNumberFormat="1" applyFont="1" applyBorder="1"/>
    <xf numFmtId="165" fontId="5" fillId="0" borderId="1" xfId="1" applyNumberFormat="1" applyFont="1" applyBorder="1"/>
    <xf numFmtId="166" fontId="15" fillId="0" borderId="10" xfId="284" applyNumberFormat="1" applyFont="1" applyBorder="1"/>
    <xf numFmtId="165" fontId="5" fillId="0" borderId="3" xfId="0" applyNumberFormat="1" applyFont="1" applyBorder="1"/>
    <xf numFmtId="0" fontId="26" fillId="3" borderId="0" xfId="282" applyFont="1" applyFill="1"/>
    <xf numFmtId="9" fontId="17" fillId="0" borderId="0" xfId="280" applyFont="1"/>
    <xf numFmtId="0" fontId="18" fillId="6" borderId="2" xfId="0" applyFont="1" applyFill="1" applyBorder="1"/>
    <xf numFmtId="16" fontId="18" fillId="6" borderId="2" xfId="0" applyNumberFormat="1" applyFont="1" applyFill="1" applyBorder="1"/>
    <xf numFmtId="166" fontId="18" fillId="0" borderId="3" xfId="284" applyNumberFormat="1" applyFont="1" applyBorder="1"/>
    <xf numFmtId="169" fontId="18" fillId="0" borderId="3" xfId="2757" applyNumberFormat="1" applyFont="1" applyBorder="1"/>
    <xf numFmtId="9" fontId="15" fillId="0" borderId="4" xfId="280" applyFont="1" applyBorder="1"/>
    <xf numFmtId="165" fontId="18" fillId="6" borderId="2" xfId="1" applyNumberFormat="1" applyFont="1" applyFill="1" applyBorder="1"/>
    <xf numFmtId="165" fontId="15" fillId="0" borderId="9" xfId="1" applyNumberFormat="1" applyFont="1" applyBorder="1"/>
    <xf numFmtId="165" fontId="18" fillId="0" borderId="15" xfId="1" applyNumberFormat="1" applyFont="1" applyBorder="1"/>
    <xf numFmtId="165" fontId="15" fillId="0" borderId="7" xfId="1" applyNumberFormat="1" applyFont="1" applyBorder="1"/>
    <xf numFmtId="165" fontId="18" fillId="0" borderId="0" xfId="1" applyNumberFormat="1" applyFont="1" applyBorder="1"/>
    <xf numFmtId="170" fontId="15" fillId="0" borderId="2" xfId="284" applyNumberFormat="1" applyFont="1" applyBorder="1"/>
    <xf numFmtId="170" fontId="15" fillId="0" borderId="3" xfId="284" applyNumberFormat="1" applyFont="1" applyBorder="1"/>
    <xf numFmtId="170" fontId="15" fillId="0" borderId="4" xfId="284" applyNumberFormat="1" applyFont="1" applyBorder="1"/>
    <xf numFmtId="0" fontId="18" fillId="7" borderId="2" xfId="0" applyFont="1" applyFill="1" applyBorder="1"/>
    <xf numFmtId="165" fontId="15" fillId="0" borderId="2" xfId="2767" applyNumberFormat="1" applyFont="1" applyBorder="1" applyAlignment="1">
      <alignment horizontal="right"/>
    </xf>
    <xf numFmtId="165" fontId="15" fillId="0" borderId="2" xfId="1" applyNumberFormat="1" applyFont="1" applyBorder="1" applyAlignment="1">
      <alignment horizontal="right"/>
    </xf>
    <xf numFmtId="165" fontId="15" fillId="0" borderId="4" xfId="2767" applyNumberFormat="1" applyFont="1" applyBorder="1" applyAlignment="1">
      <alignment horizontal="right"/>
    </xf>
    <xf numFmtId="165" fontId="15" fillId="0" borderId="4" xfId="1" applyNumberFormat="1" applyFont="1" applyBorder="1" applyAlignment="1">
      <alignment horizontal="right"/>
    </xf>
    <xf numFmtId="165" fontId="15" fillId="0" borderId="3" xfId="2767" applyNumberFormat="1" applyFont="1" applyBorder="1" applyAlignment="1">
      <alignment horizontal="right"/>
    </xf>
    <xf numFmtId="166" fontId="18" fillId="0" borderId="3" xfId="0" applyNumberFormat="1" applyFont="1" applyBorder="1" applyAlignment="1">
      <alignment horizontal="right"/>
    </xf>
    <xf numFmtId="165" fontId="18" fillId="0" borderId="3" xfId="1" applyNumberFormat="1" applyFont="1" applyBorder="1" applyAlignment="1">
      <alignment horizontal="right"/>
    </xf>
    <xf numFmtId="165" fontId="15" fillId="0" borderId="2" xfId="0" applyNumberFormat="1" applyFont="1" applyBorder="1" applyAlignment="1">
      <alignment horizontal="right"/>
    </xf>
    <xf numFmtId="165" fontId="15" fillId="0" borderId="4" xfId="0" applyNumberFormat="1" applyFont="1" applyBorder="1" applyAlignment="1">
      <alignment horizontal="right"/>
    </xf>
    <xf numFmtId="165" fontId="18" fillId="0" borderId="3" xfId="0" applyNumberFormat="1" applyFont="1" applyBorder="1" applyAlignment="1">
      <alignment horizontal="right"/>
    </xf>
    <xf numFmtId="166" fontId="15" fillId="0" borderId="2" xfId="284" applyNumberFormat="1" applyFont="1" applyBorder="1" applyAlignment="1">
      <alignment horizontal="right"/>
    </xf>
    <xf numFmtId="167" fontId="15" fillId="0" borderId="2" xfId="280" applyNumberFormat="1" applyFont="1" applyBorder="1" applyAlignment="1">
      <alignment horizontal="right"/>
    </xf>
    <xf numFmtId="166" fontId="15" fillId="0" borderId="4" xfId="284" applyNumberFormat="1" applyFont="1" applyBorder="1" applyAlignment="1">
      <alignment horizontal="right"/>
    </xf>
    <xf numFmtId="167" fontId="15" fillId="0" borderId="4" xfId="280" applyNumberFormat="1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11" fillId="3" borderId="0" xfId="0" applyFont="1" applyFill="1" applyAlignment="1">
      <alignment horizontal="left"/>
    </xf>
    <xf numFmtId="0" fontId="4" fillId="3" borderId="12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0" fontId="4" fillId="3" borderId="14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6" fillId="0" borderId="0" xfId="282" applyFont="1" applyFill="1" applyAlignment="1">
      <alignment horizontal="center"/>
    </xf>
    <xf numFmtId="0" fontId="4" fillId="0" borderId="16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6" fillId="0" borderId="0" xfId="282" applyFont="1" applyAlignment="1">
      <alignment horizontal="center"/>
    </xf>
    <xf numFmtId="0" fontId="16" fillId="4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17" fontId="4" fillId="4" borderId="1" xfId="0" applyNumberFormat="1" applyFont="1" applyFill="1" applyBorder="1" applyAlignment="1">
      <alignment horizontal="center"/>
    </xf>
    <xf numFmtId="0" fontId="10" fillId="0" borderId="0" xfId="282" applyFont="1" applyFill="1" applyAlignment="1">
      <alignment horizontal="center"/>
    </xf>
    <xf numFmtId="0" fontId="4" fillId="4" borderId="10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" fillId="0" borderId="0" xfId="282" quotePrefix="1" applyFont="1" applyAlignment="1">
      <alignment horizontal="center"/>
    </xf>
    <xf numFmtId="0" fontId="4" fillId="0" borderId="0" xfId="285" applyFont="1" applyAlignment="1">
      <alignment horizontal="left"/>
    </xf>
    <xf numFmtId="165" fontId="6" fillId="0" borderId="0" xfId="1" applyNumberFormat="1" applyFont="1" applyAlignment="1">
      <alignment horizontal="center"/>
    </xf>
    <xf numFmtId="165" fontId="4" fillId="4" borderId="2" xfId="1" applyNumberFormat="1" applyFont="1" applyFill="1" applyBorder="1" applyAlignment="1">
      <alignment horizontal="center" vertical="center"/>
    </xf>
    <xf numFmtId="165" fontId="4" fillId="4" borderId="4" xfId="1" applyNumberFormat="1" applyFont="1" applyFill="1" applyBorder="1" applyAlignment="1">
      <alignment horizontal="center" vertical="center"/>
    </xf>
    <xf numFmtId="165" fontId="4" fillId="4" borderId="10" xfId="1" applyNumberFormat="1" applyFont="1" applyFill="1" applyBorder="1" applyAlignment="1">
      <alignment horizontal="center"/>
    </xf>
    <xf numFmtId="165" fontId="4" fillId="4" borderId="5" xfId="1" applyNumberFormat="1" applyFont="1" applyFill="1" applyBorder="1" applyAlignment="1">
      <alignment horizontal="center"/>
    </xf>
    <xf numFmtId="0" fontId="4" fillId="4" borderId="1" xfId="10" applyFont="1" applyFill="1" applyBorder="1" applyAlignment="1">
      <alignment horizontal="center" vertical="center"/>
    </xf>
    <xf numFmtId="0" fontId="4" fillId="4" borderId="2" xfId="10" applyFont="1" applyFill="1" applyBorder="1" applyAlignment="1">
      <alignment horizontal="center" vertical="center"/>
    </xf>
    <xf numFmtId="0" fontId="4" fillId="4" borderId="4" xfId="1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8" fillId="4" borderId="1" xfId="10" applyFont="1" applyFill="1" applyBorder="1" applyAlignment="1">
      <alignment horizontal="center"/>
    </xf>
    <xf numFmtId="165" fontId="18" fillId="4" borderId="10" xfId="1" applyNumberFormat="1" applyFont="1" applyFill="1" applyBorder="1" applyAlignment="1">
      <alignment horizontal="center"/>
    </xf>
    <xf numFmtId="165" fontId="18" fillId="4" borderId="5" xfId="1" applyNumberFormat="1" applyFont="1" applyFill="1" applyBorder="1" applyAlignment="1">
      <alignment horizontal="center"/>
    </xf>
    <xf numFmtId="165" fontId="18" fillId="4" borderId="11" xfId="1" applyNumberFormat="1" applyFont="1" applyFill="1" applyBorder="1" applyAlignment="1">
      <alignment horizontal="center"/>
    </xf>
    <xf numFmtId="165" fontId="4" fillId="4" borderId="1" xfId="1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4" fillId="4" borderId="9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wrapText="1"/>
    </xf>
  </cellXfs>
  <cellStyles count="2771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1" xfId="318" xr:uid="{00000000-0005-0000-0000-000008000000}"/>
    <cellStyle name="Comma 10 2" xfId="42" xr:uid="{00000000-0005-0000-0000-000009000000}"/>
    <cellStyle name="Comma 10 2 10" xfId="322" xr:uid="{00000000-0005-0000-0000-00000A000000}"/>
    <cellStyle name="Comma 10 2 2" xfId="6" xr:uid="{00000000-0005-0000-0000-00000B000000}"/>
    <cellStyle name="Comma 10 2 2 2" xfId="7" xr:uid="{00000000-0005-0000-0000-00000C000000}"/>
    <cellStyle name="Comma 10 2 2 2 2" xfId="16" xr:uid="{00000000-0005-0000-0000-00000D000000}"/>
    <cellStyle name="Comma 10 2 2 2 2 2" xfId="273" xr:uid="{00000000-0005-0000-0000-00000E000000}"/>
    <cellStyle name="Comma 10 2 2 2 2 2 2" xfId="820" xr:uid="{00000000-0005-0000-0000-00000F000000}"/>
    <cellStyle name="Comma 10 2 2 2 2 2 2 2" xfId="289" xr:uid="{00000000-0005-0000-0000-000010000000}"/>
    <cellStyle name="Comma 10 2 2 2 2 2 2 2 2" xfId="295" xr:uid="{00000000-0005-0000-0000-000011000000}"/>
    <cellStyle name="Comma 10 2 2 2 2 2 2 2 2 2" xfId="2438" xr:uid="{00000000-0005-0000-0000-000012000000}"/>
    <cellStyle name="Comma 10 2 2 2 2 2 2 2 3" xfId="2726" xr:uid="{00000000-0005-0000-0000-000013000000}"/>
    <cellStyle name="Comma 10 2 2 2 2 2 2 2 4" xfId="1358" xr:uid="{00000000-0005-0000-0000-000014000000}"/>
    <cellStyle name="Comma 10 2 2 2 2 2 2 3" xfId="1900" xr:uid="{00000000-0005-0000-0000-000015000000}"/>
    <cellStyle name="Comma 10 2 2 2 2 2 3" xfId="1091" xr:uid="{00000000-0005-0000-0000-000016000000}"/>
    <cellStyle name="Comma 10 2 2 2 2 2 3 2" xfId="2171" xr:uid="{00000000-0005-0000-0000-000017000000}"/>
    <cellStyle name="Comma 10 2 2 2 2 2 4" xfId="1633" xr:uid="{00000000-0005-0000-0000-000018000000}"/>
    <cellStyle name="Comma 10 2 2 2 2 2 5" xfId="2714" xr:uid="{00000000-0005-0000-0000-000019000000}"/>
    <cellStyle name="Comma 10 2 2 2 2 2 6" xfId="553" xr:uid="{00000000-0005-0000-0000-00001A000000}"/>
    <cellStyle name="Comma 10 2 2 2 2 3" xfId="577" xr:uid="{00000000-0005-0000-0000-00001B000000}"/>
    <cellStyle name="Comma 10 2 2 2 2 3 2" xfId="1115" xr:uid="{00000000-0005-0000-0000-00001C000000}"/>
    <cellStyle name="Comma 10 2 2 2 2 3 2 2" xfId="2195" xr:uid="{00000000-0005-0000-0000-00001D000000}"/>
    <cellStyle name="Comma 10 2 2 2 2 3 3" xfId="1657" xr:uid="{00000000-0005-0000-0000-00001E000000}"/>
    <cellStyle name="Comma 10 2 2 2 2 4" xfId="848" xr:uid="{00000000-0005-0000-0000-00001F000000}"/>
    <cellStyle name="Comma 10 2 2 2 2 4 2" xfId="1928" xr:uid="{00000000-0005-0000-0000-000020000000}"/>
    <cellStyle name="Comma 10 2 2 2 2 5" xfId="1390" xr:uid="{00000000-0005-0000-0000-000021000000}"/>
    <cellStyle name="Comma 10 2 2 2 2 6" xfId="2471" xr:uid="{00000000-0005-0000-0000-000022000000}"/>
    <cellStyle name="Comma 10 2 2 2 2 7" xfId="310" xr:uid="{00000000-0005-0000-0000-000023000000}"/>
    <cellStyle name="Comma 10 2 2 2 3" xfId="209" xr:uid="{00000000-0005-0000-0000-000024000000}"/>
    <cellStyle name="Comma 10 2 2 2 3 2" xfId="756" xr:uid="{00000000-0005-0000-0000-000025000000}"/>
    <cellStyle name="Comma 10 2 2 2 3 2 2" xfId="1294" xr:uid="{00000000-0005-0000-0000-000026000000}"/>
    <cellStyle name="Comma 10 2 2 2 3 2 2 2" xfId="2374" xr:uid="{00000000-0005-0000-0000-000027000000}"/>
    <cellStyle name="Comma 10 2 2 2 3 2 3" xfId="1836" xr:uid="{00000000-0005-0000-0000-000028000000}"/>
    <cellStyle name="Comma 10 2 2 2 3 3" xfId="1027" xr:uid="{00000000-0005-0000-0000-000029000000}"/>
    <cellStyle name="Comma 10 2 2 2 3 3 2" xfId="2107" xr:uid="{00000000-0005-0000-0000-00002A000000}"/>
    <cellStyle name="Comma 10 2 2 2 3 4" xfId="1569" xr:uid="{00000000-0005-0000-0000-00002B000000}"/>
    <cellStyle name="Comma 10 2 2 2 3 5" xfId="2650" xr:uid="{00000000-0005-0000-0000-00002C000000}"/>
    <cellStyle name="Comma 10 2 2 2 3 6" xfId="489" xr:uid="{00000000-0005-0000-0000-00002D000000}"/>
    <cellStyle name="Comma 10 2 2 2 4" xfId="571" xr:uid="{00000000-0005-0000-0000-00002E000000}"/>
    <cellStyle name="Comma 10 2 2 2 4 2" xfId="1109" xr:uid="{00000000-0005-0000-0000-00002F000000}"/>
    <cellStyle name="Comma 10 2 2 2 4 2 2" xfId="2189" xr:uid="{00000000-0005-0000-0000-000030000000}"/>
    <cellStyle name="Comma 10 2 2 2 4 3" xfId="1651" xr:uid="{00000000-0005-0000-0000-000031000000}"/>
    <cellStyle name="Comma 10 2 2 2 5" xfId="842" xr:uid="{00000000-0005-0000-0000-000032000000}"/>
    <cellStyle name="Comma 10 2 2 2 5 2" xfId="1922" xr:uid="{00000000-0005-0000-0000-000033000000}"/>
    <cellStyle name="Comma 10 2 2 2 6" xfId="1384" xr:uid="{00000000-0005-0000-0000-000034000000}"/>
    <cellStyle name="Comma 10 2 2 2 7" xfId="2465" xr:uid="{00000000-0005-0000-0000-000035000000}"/>
    <cellStyle name="Comma 10 2 2 2 8" xfId="304" xr:uid="{00000000-0005-0000-0000-000036000000}"/>
    <cellStyle name="Comma 10 2 2 3" xfId="115" xr:uid="{00000000-0005-0000-0000-000037000000}"/>
    <cellStyle name="Comma 10 2 2 3 2" xfId="241" xr:uid="{00000000-0005-0000-0000-000038000000}"/>
    <cellStyle name="Comma 10 2 2 3 2 2" xfId="788" xr:uid="{00000000-0005-0000-0000-000039000000}"/>
    <cellStyle name="Comma 10 2 2 3 2 2 2" xfId="1326" xr:uid="{00000000-0005-0000-0000-00003A000000}"/>
    <cellStyle name="Comma 10 2 2 3 2 2 2 2" xfId="2406" xr:uid="{00000000-0005-0000-0000-00003B000000}"/>
    <cellStyle name="Comma 10 2 2 3 2 2 3" xfId="1868" xr:uid="{00000000-0005-0000-0000-00003C000000}"/>
    <cellStyle name="Comma 10 2 2 3 2 3" xfId="1059" xr:uid="{00000000-0005-0000-0000-00003D000000}"/>
    <cellStyle name="Comma 10 2 2 3 2 3 2" xfId="2139" xr:uid="{00000000-0005-0000-0000-00003E000000}"/>
    <cellStyle name="Comma 10 2 2 3 2 4" xfId="1601" xr:uid="{00000000-0005-0000-0000-00003F000000}"/>
    <cellStyle name="Comma 10 2 2 3 2 5" xfId="2682" xr:uid="{00000000-0005-0000-0000-000040000000}"/>
    <cellStyle name="Comma 10 2 2 3 2 6" xfId="521" xr:uid="{00000000-0005-0000-0000-000041000000}"/>
    <cellStyle name="Comma 10 2 2 3 3" xfId="662" xr:uid="{00000000-0005-0000-0000-000042000000}"/>
    <cellStyle name="Comma 10 2 2 3 3 2" xfId="1200" xr:uid="{00000000-0005-0000-0000-000043000000}"/>
    <cellStyle name="Comma 10 2 2 3 3 2 2" xfId="2280" xr:uid="{00000000-0005-0000-0000-000044000000}"/>
    <cellStyle name="Comma 10 2 2 3 3 3" xfId="1742" xr:uid="{00000000-0005-0000-0000-000045000000}"/>
    <cellStyle name="Comma 10 2 2 3 4" xfId="933" xr:uid="{00000000-0005-0000-0000-000046000000}"/>
    <cellStyle name="Comma 10 2 2 3 4 2" xfId="2013" xr:uid="{00000000-0005-0000-0000-000047000000}"/>
    <cellStyle name="Comma 10 2 2 3 5" xfId="1475" xr:uid="{00000000-0005-0000-0000-000048000000}"/>
    <cellStyle name="Comma 10 2 2 3 6" xfId="2556" xr:uid="{00000000-0005-0000-0000-000049000000}"/>
    <cellStyle name="Comma 10 2 2 3 7" xfId="395" xr:uid="{00000000-0005-0000-0000-00004A000000}"/>
    <cellStyle name="Comma 10 2 2 4" xfId="177" xr:uid="{00000000-0005-0000-0000-00004B000000}"/>
    <cellStyle name="Comma 10 2 2 4 2" xfId="724" xr:uid="{00000000-0005-0000-0000-00004C000000}"/>
    <cellStyle name="Comma 10 2 2 4 2 2" xfId="1262" xr:uid="{00000000-0005-0000-0000-00004D000000}"/>
    <cellStyle name="Comma 10 2 2 4 2 2 2" xfId="2342" xr:uid="{00000000-0005-0000-0000-00004E000000}"/>
    <cellStyle name="Comma 10 2 2 4 2 3" xfId="1804" xr:uid="{00000000-0005-0000-0000-00004F000000}"/>
    <cellStyle name="Comma 10 2 2 4 3" xfId="995" xr:uid="{00000000-0005-0000-0000-000050000000}"/>
    <cellStyle name="Comma 10 2 2 4 3 2" xfId="2075" xr:uid="{00000000-0005-0000-0000-000051000000}"/>
    <cellStyle name="Comma 10 2 2 4 4" xfId="1537" xr:uid="{00000000-0005-0000-0000-000052000000}"/>
    <cellStyle name="Comma 10 2 2 4 5" xfId="2618" xr:uid="{00000000-0005-0000-0000-000053000000}"/>
    <cellStyle name="Comma 10 2 2 4 6" xfId="457" xr:uid="{00000000-0005-0000-0000-000054000000}"/>
    <cellStyle name="Comma 10 2 2 5" xfId="570" xr:uid="{00000000-0005-0000-0000-000055000000}"/>
    <cellStyle name="Comma 10 2 2 5 2" xfId="1108" xr:uid="{00000000-0005-0000-0000-000056000000}"/>
    <cellStyle name="Comma 10 2 2 5 2 2" xfId="2188" xr:uid="{00000000-0005-0000-0000-000057000000}"/>
    <cellStyle name="Comma 10 2 2 5 3" xfId="1650" xr:uid="{00000000-0005-0000-0000-000058000000}"/>
    <cellStyle name="Comma 10 2 2 6" xfId="841" xr:uid="{00000000-0005-0000-0000-000059000000}"/>
    <cellStyle name="Comma 10 2 2 6 2" xfId="1921" xr:uid="{00000000-0005-0000-0000-00005A000000}"/>
    <cellStyle name="Comma 10 2 2 7" xfId="1383" xr:uid="{00000000-0005-0000-0000-00005B000000}"/>
    <cellStyle name="Comma 10 2 2 8" xfId="2464" xr:uid="{00000000-0005-0000-0000-00005C000000}"/>
    <cellStyle name="Comma 10 2 2 9" xfId="303" xr:uid="{00000000-0005-0000-0000-00005D000000}"/>
    <cellStyle name="Comma 10 2 3" xfId="70" xr:uid="{00000000-0005-0000-0000-00005E000000}"/>
    <cellStyle name="Comma 10 2 3 2" xfId="132" xr:uid="{00000000-0005-0000-0000-00005F000000}"/>
    <cellStyle name="Comma 10 2 3 2 2" xfId="258" xr:uid="{00000000-0005-0000-0000-000060000000}"/>
    <cellStyle name="Comma 10 2 3 2 2 2" xfId="805" xr:uid="{00000000-0005-0000-0000-000061000000}"/>
    <cellStyle name="Comma 10 2 3 2 2 2 2" xfId="1343" xr:uid="{00000000-0005-0000-0000-000062000000}"/>
    <cellStyle name="Comma 10 2 3 2 2 2 2 2" xfId="2423" xr:uid="{00000000-0005-0000-0000-000063000000}"/>
    <cellStyle name="Comma 10 2 3 2 2 2 3" xfId="1885" xr:uid="{00000000-0005-0000-0000-000064000000}"/>
    <cellStyle name="Comma 10 2 3 2 2 3" xfId="1076" xr:uid="{00000000-0005-0000-0000-000065000000}"/>
    <cellStyle name="Comma 10 2 3 2 2 3 2" xfId="2156" xr:uid="{00000000-0005-0000-0000-000066000000}"/>
    <cellStyle name="Comma 10 2 3 2 2 4" xfId="1618" xr:uid="{00000000-0005-0000-0000-000067000000}"/>
    <cellStyle name="Comma 10 2 3 2 2 5" xfId="2699" xr:uid="{00000000-0005-0000-0000-000068000000}"/>
    <cellStyle name="Comma 10 2 3 2 2 6" xfId="538" xr:uid="{00000000-0005-0000-0000-000069000000}"/>
    <cellStyle name="Comma 10 2 3 2 3" xfId="679" xr:uid="{00000000-0005-0000-0000-00006A000000}"/>
    <cellStyle name="Comma 10 2 3 2 3 2" xfId="1217" xr:uid="{00000000-0005-0000-0000-00006B000000}"/>
    <cellStyle name="Comma 10 2 3 2 3 2 2" xfId="2297" xr:uid="{00000000-0005-0000-0000-00006C000000}"/>
    <cellStyle name="Comma 10 2 3 2 3 3" xfId="1759" xr:uid="{00000000-0005-0000-0000-00006D000000}"/>
    <cellStyle name="Comma 10 2 3 2 4" xfId="950" xr:uid="{00000000-0005-0000-0000-00006E000000}"/>
    <cellStyle name="Comma 10 2 3 2 4 2" xfId="2030" xr:uid="{00000000-0005-0000-0000-00006F000000}"/>
    <cellStyle name="Comma 10 2 3 2 5" xfId="1492" xr:uid="{00000000-0005-0000-0000-000070000000}"/>
    <cellStyle name="Comma 10 2 3 2 6" xfId="2573" xr:uid="{00000000-0005-0000-0000-000071000000}"/>
    <cellStyle name="Comma 10 2 3 2 7" xfId="412" xr:uid="{00000000-0005-0000-0000-000072000000}"/>
    <cellStyle name="Comma 10 2 3 3" xfId="194" xr:uid="{00000000-0005-0000-0000-000073000000}"/>
    <cellStyle name="Comma 10 2 3 3 2" xfId="741" xr:uid="{00000000-0005-0000-0000-000074000000}"/>
    <cellStyle name="Comma 10 2 3 3 2 2" xfId="1279" xr:uid="{00000000-0005-0000-0000-000075000000}"/>
    <cellStyle name="Comma 10 2 3 3 2 2 2" xfId="2359" xr:uid="{00000000-0005-0000-0000-000076000000}"/>
    <cellStyle name="Comma 10 2 3 3 2 3" xfId="1821" xr:uid="{00000000-0005-0000-0000-000077000000}"/>
    <cellStyle name="Comma 10 2 3 3 3" xfId="1012" xr:uid="{00000000-0005-0000-0000-000078000000}"/>
    <cellStyle name="Comma 10 2 3 3 3 2" xfId="2092" xr:uid="{00000000-0005-0000-0000-000079000000}"/>
    <cellStyle name="Comma 10 2 3 3 4" xfId="1554" xr:uid="{00000000-0005-0000-0000-00007A000000}"/>
    <cellStyle name="Comma 10 2 3 3 5" xfId="2635" xr:uid="{00000000-0005-0000-0000-00007B000000}"/>
    <cellStyle name="Comma 10 2 3 3 6" xfId="474" xr:uid="{00000000-0005-0000-0000-00007C000000}"/>
    <cellStyle name="Comma 10 2 3 4" xfId="617" xr:uid="{00000000-0005-0000-0000-00007D000000}"/>
    <cellStyle name="Comma 10 2 3 4 2" xfId="1155" xr:uid="{00000000-0005-0000-0000-00007E000000}"/>
    <cellStyle name="Comma 10 2 3 4 2 2" xfId="2235" xr:uid="{00000000-0005-0000-0000-00007F000000}"/>
    <cellStyle name="Comma 10 2 3 4 3" xfId="1697" xr:uid="{00000000-0005-0000-0000-000080000000}"/>
    <cellStyle name="Comma 10 2 3 5" xfId="888" xr:uid="{00000000-0005-0000-0000-000081000000}"/>
    <cellStyle name="Comma 10 2 3 5 2" xfId="1968" xr:uid="{00000000-0005-0000-0000-000082000000}"/>
    <cellStyle name="Comma 10 2 3 6" xfId="1430" xr:uid="{00000000-0005-0000-0000-000083000000}"/>
    <cellStyle name="Comma 10 2 3 7" xfId="2511" xr:uid="{00000000-0005-0000-0000-000084000000}"/>
    <cellStyle name="Comma 10 2 3 8" xfId="350" xr:uid="{00000000-0005-0000-0000-000085000000}"/>
    <cellStyle name="Comma 10 2 4" xfId="100" xr:uid="{00000000-0005-0000-0000-000086000000}"/>
    <cellStyle name="Comma 10 2 4 2" xfId="226" xr:uid="{00000000-0005-0000-0000-000087000000}"/>
    <cellStyle name="Comma 10 2 4 2 2" xfId="773" xr:uid="{00000000-0005-0000-0000-000088000000}"/>
    <cellStyle name="Comma 10 2 4 2 2 2" xfId="1311" xr:uid="{00000000-0005-0000-0000-000089000000}"/>
    <cellStyle name="Comma 10 2 4 2 2 2 2" xfId="2391" xr:uid="{00000000-0005-0000-0000-00008A000000}"/>
    <cellStyle name="Comma 10 2 4 2 2 3" xfId="1853" xr:uid="{00000000-0005-0000-0000-00008B000000}"/>
    <cellStyle name="Comma 10 2 4 2 3" xfId="1044" xr:uid="{00000000-0005-0000-0000-00008C000000}"/>
    <cellStyle name="Comma 10 2 4 2 3 2" xfId="2124" xr:uid="{00000000-0005-0000-0000-00008D000000}"/>
    <cellStyle name="Comma 10 2 4 2 4" xfId="1586" xr:uid="{00000000-0005-0000-0000-00008E000000}"/>
    <cellStyle name="Comma 10 2 4 2 5" xfId="2667" xr:uid="{00000000-0005-0000-0000-00008F000000}"/>
    <cellStyle name="Comma 10 2 4 2 6" xfId="506" xr:uid="{00000000-0005-0000-0000-000090000000}"/>
    <cellStyle name="Comma 10 2 4 3" xfId="647" xr:uid="{00000000-0005-0000-0000-000091000000}"/>
    <cellStyle name="Comma 10 2 4 3 2" xfId="1185" xr:uid="{00000000-0005-0000-0000-000092000000}"/>
    <cellStyle name="Comma 10 2 4 3 2 2" xfId="2265" xr:uid="{00000000-0005-0000-0000-000093000000}"/>
    <cellStyle name="Comma 10 2 4 3 3" xfId="1727" xr:uid="{00000000-0005-0000-0000-000094000000}"/>
    <cellStyle name="Comma 10 2 4 4" xfId="918" xr:uid="{00000000-0005-0000-0000-000095000000}"/>
    <cellStyle name="Comma 10 2 4 4 2" xfId="1998" xr:uid="{00000000-0005-0000-0000-000096000000}"/>
    <cellStyle name="Comma 10 2 4 5" xfId="1460" xr:uid="{00000000-0005-0000-0000-000097000000}"/>
    <cellStyle name="Comma 10 2 4 6" xfId="2541" xr:uid="{00000000-0005-0000-0000-000098000000}"/>
    <cellStyle name="Comma 10 2 4 7" xfId="380" xr:uid="{00000000-0005-0000-0000-000099000000}"/>
    <cellStyle name="Comma 10 2 5" xfId="162" xr:uid="{00000000-0005-0000-0000-00009A000000}"/>
    <cellStyle name="Comma 10 2 5 2" xfId="709" xr:uid="{00000000-0005-0000-0000-00009B000000}"/>
    <cellStyle name="Comma 10 2 5 2 2" xfId="1247" xr:uid="{00000000-0005-0000-0000-00009C000000}"/>
    <cellStyle name="Comma 10 2 5 2 2 2" xfId="2327" xr:uid="{00000000-0005-0000-0000-00009D000000}"/>
    <cellStyle name="Comma 10 2 5 2 3" xfId="1789" xr:uid="{00000000-0005-0000-0000-00009E000000}"/>
    <cellStyle name="Comma 10 2 5 3" xfId="980" xr:uid="{00000000-0005-0000-0000-00009F000000}"/>
    <cellStyle name="Comma 10 2 5 3 2" xfId="2060" xr:uid="{00000000-0005-0000-0000-0000A0000000}"/>
    <cellStyle name="Comma 10 2 5 4" xfId="1522" xr:uid="{00000000-0005-0000-0000-0000A1000000}"/>
    <cellStyle name="Comma 10 2 5 5" xfId="2603" xr:uid="{00000000-0005-0000-0000-0000A2000000}"/>
    <cellStyle name="Comma 10 2 5 6" xfId="442" xr:uid="{00000000-0005-0000-0000-0000A3000000}"/>
    <cellStyle name="Comma 10 2 6" xfId="589" xr:uid="{00000000-0005-0000-0000-0000A4000000}"/>
    <cellStyle name="Comma 10 2 6 2" xfId="1127" xr:uid="{00000000-0005-0000-0000-0000A5000000}"/>
    <cellStyle name="Comma 10 2 6 2 2" xfId="2207" xr:uid="{00000000-0005-0000-0000-0000A6000000}"/>
    <cellStyle name="Comma 10 2 6 3" xfId="1669" xr:uid="{00000000-0005-0000-0000-0000A7000000}"/>
    <cellStyle name="Comma 10 2 7" xfId="860" xr:uid="{00000000-0005-0000-0000-0000A8000000}"/>
    <cellStyle name="Comma 10 2 7 2" xfId="1940" xr:uid="{00000000-0005-0000-0000-0000A9000000}"/>
    <cellStyle name="Comma 10 2 8" xfId="1402" xr:uid="{00000000-0005-0000-0000-0000AA000000}"/>
    <cellStyle name="Comma 10 2 9" xfId="2483" xr:uid="{00000000-0005-0000-0000-0000AB000000}"/>
    <cellStyle name="Comma 10 3" xfId="51" xr:uid="{00000000-0005-0000-0000-0000AC000000}"/>
    <cellStyle name="Comma 10 3 2" xfId="80" xr:uid="{00000000-0005-0000-0000-0000AD000000}"/>
    <cellStyle name="Comma 10 3 2 2" xfId="142" xr:uid="{00000000-0005-0000-0000-0000AE000000}"/>
    <cellStyle name="Comma 10 3 2 2 2" xfId="268" xr:uid="{00000000-0005-0000-0000-0000AF000000}"/>
    <cellStyle name="Comma 10 3 2 2 2 2" xfId="815" xr:uid="{00000000-0005-0000-0000-0000B0000000}"/>
    <cellStyle name="Comma 10 3 2 2 2 2 2" xfId="1353" xr:uid="{00000000-0005-0000-0000-0000B1000000}"/>
    <cellStyle name="Comma 10 3 2 2 2 2 2 2" xfId="2433" xr:uid="{00000000-0005-0000-0000-0000B2000000}"/>
    <cellStyle name="Comma 10 3 2 2 2 2 3" xfId="1895" xr:uid="{00000000-0005-0000-0000-0000B3000000}"/>
    <cellStyle name="Comma 10 3 2 2 2 3" xfId="1086" xr:uid="{00000000-0005-0000-0000-0000B4000000}"/>
    <cellStyle name="Comma 10 3 2 2 2 3 2" xfId="2166" xr:uid="{00000000-0005-0000-0000-0000B5000000}"/>
    <cellStyle name="Comma 10 3 2 2 2 4" xfId="1628" xr:uid="{00000000-0005-0000-0000-0000B6000000}"/>
    <cellStyle name="Comma 10 3 2 2 2 5" xfId="2709" xr:uid="{00000000-0005-0000-0000-0000B7000000}"/>
    <cellStyle name="Comma 10 3 2 2 2 6" xfId="548" xr:uid="{00000000-0005-0000-0000-0000B8000000}"/>
    <cellStyle name="Comma 10 3 2 2 3" xfId="689" xr:uid="{00000000-0005-0000-0000-0000B9000000}"/>
    <cellStyle name="Comma 10 3 2 2 3 2" xfId="1227" xr:uid="{00000000-0005-0000-0000-0000BA000000}"/>
    <cellStyle name="Comma 10 3 2 2 3 2 2" xfId="2307" xr:uid="{00000000-0005-0000-0000-0000BB000000}"/>
    <cellStyle name="Comma 10 3 2 2 3 3" xfId="1769" xr:uid="{00000000-0005-0000-0000-0000BC000000}"/>
    <cellStyle name="Comma 10 3 2 2 4" xfId="960" xr:uid="{00000000-0005-0000-0000-0000BD000000}"/>
    <cellStyle name="Comma 10 3 2 2 4 2" xfId="2040" xr:uid="{00000000-0005-0000-0000-0000BE000000}"/>
    <cellStyle name="Comma 10 3 2 2 5" xfId="1502" xr:uid="{00000000-0005-0000-0000-0000BF000000}"/>
    <cellStyle name="Comma 10 3 2 2 6" xfId="2583" xr:uid="{00000000-0005-0000-0000-0000C0000000}"/>
    <cellStyle name="Comma 10 3 2 2 7" xfId="422" xr:uid="{00000000-0005-0000-0000-0000C1000000}"/>
    <cellStyle name="Comma 10 3 2 3" xfId="204" xr:uid="{00000000-0005-0000-0000-0000C2000000}"/>
    <cellStyle name="Comma 10 3 2 3 2" xfId="751" xr:uid="{00000000-0005-0000-0000-0000C3000000}"/>
    <cellStyle name="Comma 10 3 2 3 2 2" xfId="1289" xr:uid="{00000000-0005-0000-0000-0000C4000000}"/>
    <cellStyle name="Comma 10 3 2 3 2 2 2" xfId="2369" xr:uid="{00000000-0005-0000-0000-0000C5000000}"/>
    <cellStyle name="Comma 10 3 2 3 2 3" xfId="1831" xr:uid="{00000000-0005-0000-0000-0000C6000000}"/>
    <cellStyle name="Comma 10 3 2 3 3" xfId="1022" xr:uid="{00000000-0005-0000-0000-0000C7000000}"/>
    <cellStyle name="Comma 10 3 2 3 3 2" xfId="2102" xr:uid="{00000000-0005-0000-0000-0000C8000000}"/>
    <cellStyle name="Comma 10 3 2 3 4" xfId="1564" xr:uid="{00000000-0005-0000-0000-0000C9000000}"/>
    <cellStyle name="Comma 10 3 2 3 5" xfId="2645" xr:uid="{00000000-0005-0000-0000-0000CA000000}"/>
    <cellStyle name="Comma 10 3 2 3 6" xfId="484" xr:uid="{00000000-0005-0000-0000-0000CB000000}"/>
    <cellStyle name="Comma 10 3 2 4" xfId="627" xr:uid="{00000000-0005-0000-0000-0000CC000000}"/>
    <cellStyle name="Comma 10 3 2 4 2" xfId="1165" xr:uid="{00000000-0005-0000-0000-0000CD000000}"/>
    <cellStyle name="Comma 10 3 2 4 2 2" xfId="2245" xr:uid="{00000000-0005-0000-0000-0000CE000000}"/>
    <cellStyle name="Comma 10 3 2 4 3" xfId="1707" xr:uid="{00000000-0005-0000-0000-0000CF000000}"/>
    <cellStyle name="Comma 10 3 2 5" xfId="898" xr:uid="{00000000-0005-0000-0000-0000D0000000}"/>
    <cellStyle name="Comma 10 3 2 5 2" xfId="1978" xr:uid="{00000000-0005-0000-0000-0000D1000000}"/>
    <cellStyle name="Comma 10 3 2 6" xfId="1440" xr:uid="{00000000-0005-0000-0000-0000D2000000}"/>
    <cellStyle name="Comma 10 3 2 7" xfId="2521" xr:uid="{00000000-0005-0000-0000-0000D3000000}"/>
    <cellStyle name="Comma 10 3 2 8" xfId="360" xr:uid="{00000000-0005-0000-0000-0000D4000000}"/>
    <cellStyle name="Comma 10 3 3" xfId="110" xr:uid="{00000000-0005-0000-0000-0000D5000000}"/>
    <cellStyle name="Comma 10 3 3 2" xfId="236" xr:uid="{00000000-0005-0000-0000-0000D6000000}"/>
    <cellStyle name="Comma 10 3 3 2 2" xfId="783" xr:uid="{00000000-0005-0000-0000-0000D7000000}"/>
    <cellStyle name="Comma 10 3 3 2 2 2" xfId="1321" xr:uid="{00000000-0005-0000-0000-0000D8000000}"/>
    <cellStyle name="Comma 10 3 3 2 2 2 2" xfId="2401" xr:uid="{00000000-0005-0000-0000-0000D9000000}"/>
    <cellStyle name="Comma 10 3 3 2 2 3" xfId="1863" xr:uid="{00000000-0005-0000-0000-0000DA000000}"/>
    <cellStyle name="Comma 10 3 3 2 3" xfId="1054" xr:uid="{00000000-0005-0000-0000-0000DB000000}"/>
    <cellStyle name="Comma 10 3 3 2 3 2" xfId="2134" xr:uid="{00000000-0005-0000-0000-0000DC000000}"/>
    <cellStyle name="Comma 10 3 3 2 4" xfId="1596" xr:uid="{00000000-0005-0000-0000-0000DD000000}"/>
    <cellStyle name="Comma 10 3 3 2 5" xfId="2677" xr:uid="{00000000-0005-0000-0000-0000DE000000}"/>
    <cellStyle name="Comma 10 3 3 2 6" xfId="516" xr:uid="{00000000-0005-0000-0000-0000DF000000}"/>
    <cellStyle name="Comma 10 3 3 3" xfId="657" xr:uid="{00000000-0005-0000-0000-0000E0000000}"/>
    <cellStyle name="Comma 10 3 3 3 2" xfId="1195" xr:uid="{00000000-0005-0000-0000-0000E1000000}"/>
    <cellStyle name="Comma 10 3 3 3 2 2" xfId="2275" xr:uid="{00000000-0005-0000-0000-0000E2000000}"/>
    <cellStyle name="Comma 10 3 3 3 3" xfId="1737" xr:uid="{00000000-0005-0000-0000-0000E3000000}"/>
    <cellStyle name="Comma 10 3 3 4" xfId="928" xr:uid="{00000000-0005-0000-0000-0000E4000000}"/>
    <cellStyle name="Comma 10 3 3 4 2" xfId="2008" xr:uid="{00000000-0005-0000-0000-0000E5000000}"/>
    <cellStyle name="Comma 10 3 3 5" xfId="1470" xr:uid="{00000000-0005-0000-0000-0000E6000000}"/>
    <cellStyle name="Comma 10 3 3 6" xfId="2551" xr:uid="{00000000-0005-0000-0000-0000E7000000}"/>
    <cellStyle name="Comma 10 3 3 7" xfId="390" xr:uid="{00000000-0005-0000-0000-0000E8000000}"/>
    <cellStyle name="Comma 10 3 4" xfId="172" xr:uid="{00000000-0005-0000-0000-0000E9000000}"/>
    <cellStyle name="Comma 10 3 4 2" xfId="719" xr:uid="{00000000-0005-0000-0000-0000EA000000}"/>
    <cellStyle name="Comma 10 3 4 2 2" xfId="1257" xr:uid="{00000000-0005-0000-0000-0000EB000000}"/>
    <cellStyle name="Comma 10 3 4 2 2 2" xfId="2337" xr:uid="{00000000-0005-0000-0000-0000EC000000}"/>
    <cellStyle name="Comma 10 3 4 2 3" xfId="1799" xr:uid="{00000000-0005-0000-0000-0000ED000000}"/>
    <cellStyle name="Comma 10 3 4 3" xfId="990" xr:uid="{00000000-0005-0000-0000-0000EE000000}"/>
    <cellStyle name="Comma 10 3 4 3 2" xfId="2070" xr:uid="{00000000-0005-0000-0000-0000EF000000}"/>
    <cellStyle name="Comma 10 3 4 4" xfId="1532" xr:uid="{00000000-0005-0000-0000-0000F0000000}"/>
    <cellStyle name="Comma 10 3 4 5" xfId="2613" xr:uid="{00000000-0005-0000-0000-0000F1000000}"/>
    <cellStyle name="Comma 10 3 4 6" xfId="452" xr:uid="{00000000-0005-0000-0000-0000F2000000}"/>
    <cellStyle name="Comma 10 3 5" xfId="598" xr:uid="{00000000-0005-0000-0000-0000F3000000}"/>
    <cellStyle name="Comma 10 3 5 2" xfId="1136" xr:uid="{00000000-0005-0000-0000-0000F4000000}"/>
    <cellStyle name="Comma 10 3 5 2 2" xfId="2216" xr:uid="{00000000-0005-0000-0000-0000F5000000}"/>
    <cellStyle name="Comma 10 3 5 3" xfId="1678" xr:uid="{00000000-0005-0000-0000-0000F6000000}"/>
    <cellStyle name="Comma 10 3 6" xfId="869" xr:uid="{00000000-0005-0000-0000-0000F7000000}"/>
    <cellStyle name="Comma 10 3 6 2" xfId="1949" xr:uid="{00000000-0005-0000-0000-0000F8000000}"/>
    <cellStyle name="Comma 10 3 7" xfId="1411" xr:uid="{00000000-0005-0000-0000-0000F9000000}"/>
    <cellStyle name="Comma 10 3 8" xfId="2492" xr:uid="{00000000-0005-0000-0000-0000FA000000}"/>
    <cellStyle name="Comma 10 3 9" xfId="331" xr:uid="{00000000-0005-0000-0000-0000FB000000}"/>
    <cellStyle name="Comma 10 4" xfId="65" xr:uid="{00000000-0005-0000-0000-0000FC000000}"/>
    <cellStyle name="Comma 10 4 2" xfId="127" xr:uid="{00000000-0005-0000-0000-0000FD000000}"/>
    <cellStyle name="Comma 10 4 2 2" xfId="253" xr:uid="{00000000-0005-0000-0000-0000FE000000}"/>
    <cellStyle name="Comma 10 4 2 2 2" xfId="800" xr:uid="{00000000-0005-0000-0000-0000FF000000}"/>
    <cellStyle name="Comma 10 4 2 2 2 2" xfId="1338" xr:uid="{00000000-0005-0000-0000-000000010000}"/>
    <cellStyle name="Comma 10 4 2 2 2 2 2" xfId="2418" xr:uid="{00000000-0005-0000-0000-000001010000}"/>
    <cellStyle name="Comma 10 4 2 2 2 3" xfId="1880" xr:uid="{00000000-0005-0000-0000-000002010000}"/>
    <cellStyle name="Comma 10 4 2 2 3" xfId="1071" xr:uid="{00000000-0005-0000-0000-000003010000}"/>
    <cellStyle name="Comma 10 4 2 2 3 2" xfId="2151" xr:uid="{00000000-0005-0000-0000-000004010000}"/>
    <cellStyle name="Comma 10 4 2 2 4" xfId="1613" xr:uid="{00000000-0005-0000-0000-000005010000}"/>
    <cellStyle name="Comma 10 4 2 2 5" xfId="2694" xr:uid="{00000000-0005-0000-0000-000006010000}"/>
    <cellStyle name="Comma 10 4 2 2 6" xfId="533" xr:uid="{00000000-0005-0000-0000-000007010000}"/>
    <cellStyle name="Comma 10 4 2 3" xfId="674" xr:uid="{00000000-0005-0000-0000-000008010000}"/>
    <cellStyle name="Comma 10 4 2 3 2" xfId="1212" xr:uid="{00000000-0005-0000-0000-000009010000}"/>
    <cellStyle name="Comma 10 4 2 3 2 2" xfId="2292" xr:uid="{00000000-0005-0000-0000-00000A010000}"/>
    <cellStyle name="Comma 10 4 2 3 3" xfId="1754" xr:uid="{00000000-0005-0000-0000-00000B010000}"/>
    <cellStyle name="Comma 10 4 2 4" xfId="945" xr:uid="{00000000-0005-0000-0000-00000C010000}"/>
    <cellStyle name="Comma 10 4 2 4 2" xfId="2025" xr:uid="{00000000-0005-0000-0000-00000D010000}"/>
    <cellStyle name="Comma 10 4 2 5" xfId="1487" xr:uid="{00000000-0005-0000-0000-00000E010000}"/>
    <cellStyle name="Comma 10 4 2 6" xfId="2568" xr:uid="{00000000-0005-0000-0000-00000F010000}"/>
    <cellStyle name="Comma 10 4 2 7" xfId="407" xr:uid="{00000000-0005-0000-0000-000010010000}"/>
    <cellStyle name="Comma 10 4 3" xfId="189" xr:uid="{00000000-0005-0000-0000-000011010000}"/>
    <cellStyle name="Comma 10 4 3 2" xfId="736" xr:uid="{00000000-0005-0000-0000-000012010000}"/>
    <cellStyle name="Comma 10 4 3 2 2" xfId="1274" xr:uid="{00000000-0005-0000-0000-000013010000}"/>
    <cellStyle name="Comma 10 4 3 2 2 2" xfId="2354" xr:uid="{00000000-0005-0000-0000-000014010000}"/>
    <cellStyle name="Comma 10 4 3 2 3" xfId="1816" xr:uid="{00000000-0005-0000-0000-000015010000}"/>
    <cellStyle name="Comma 10 4 3 3" xfId="1007" xr:uid="{00000000-0005-0000-0000-000016010000}"/>
    <cellStyle name="Comma 10 4 3 3 2" xfId="2087" xr:uid="{00000000-0005-0000-0000-000017010000}"/>
    <cellStyle name="Comma 10 4 3 4" xfId="1549" xr:uid="{00000000-0005-0000-0000-000018010000}"/>
    <cellStyle name="Comma 10 4 3 5" xfId="2630" xr:uid="{00000000-0005-0000-0000-000019010000}"/>
    <cellStyle name="Comma 10 4 3 6" xfId="469" xr:uid="{00000000-0005-0000-0000-00001A010000}"/>
    <cellStyle name="Comma 10 4 4" xfId="612" xr:uid="{00000000-0005-0000-0000-00001B010000}"/>
    <cellStyle name="Comma 10 4 4 2" xfId="1150" xr:uid="{00000000-0005-0000-0000-00001C010000}"/>
    <cellStyle name="Comma 10 4 4 2 2" xfId="2230" xr:uid="{00000000-0005-0000-0000-00001D010000}"/>
    <cellStyle name="Comma 10 4 4 3" xfId="1692" xr:uid="{00000000-0005-0000-0000-00001E010000}"/>
    <cellStyle name="Comma 10 4 5" xfId="883" xr:uid="{00000000-0005-0000-0000-00001F010000}"/>
    <cellStyle name="Comma 10 4 5 2" xfId="1963" xr:uid="{00000000-0005-0000-0000-000020010000}"/>
    <cellStyle name="Comma 10 4 6" xfId="1425" xr:uid="{00000000-0005-0000-0000-000021010000}"/>
    <cellStyle name="Comma 10 4 7" xfId="2506" xr:uid="{00000000-0005-0000-0000-000022010000}"/>
    <cellStyle name="Comma 10 4 8" xfId="345" xr:uid="{00000000-0005-0000-0000-000023010000}"/>
    <cellStyle name="Comma 10 5" xfId="95" xr:uid="{00000000-0005-0000-0000-000024010000}"/>
    <cellStyle name="Comma 10 5 2" xfId="221" xr:uid="{00000000-0005-0000-0000-000025010000}"/>
    <cellStyle name="Comma 10 5 2 2" xfId="768" xr:uid="{00000000-0005-0000-0000-000026010000}"/>
    <cellStyle name="Comma 10 5 2 2 2" xfId="1306" xr:uid="{00000000-0005-0000-0000-000027010000}"/>
    <cellStyle name="Comma 10 5 2 2 2 2" xfId="2386" xr:uid="{00000000-0005-0000-0000-000028010000}"/>
    <cellStyle name="Comma 10 5 2 2 3" xfId="1848" xr:uid="{00000000-0005-0000-0000-000029010000}"/>
    <cellStyle name="Comma 10 5 2 3" xfId="1039" xr:uid="{00000000-0005-0000-0000-00002A010000}"/>
    <cellStyle name="Comma 10 5 2 3 2" xfId="2119" xr:uid="{00000000-0005-0000-0000-00002B010000}"/>
    <cellStyle name="Comma 10 5 2 4" xfId="1581" xr:uid="{00000000-0005-0000-0000-00002C010000}"/>
    <cellStyle name="Comma 10 5 2 5" xfId="2662" xr:uid="{00000000-0005-0000-0000-00002D010000}"/>
    <cellStyle name="Comma 10 5 2 6" xfId="501" xr:uid="{00000000-0005-0000-0000-00002E010000}"/>
    <cellStyle name="Comma 10 5 3" xfId="642" xr:uid="{00000000-0005-0000-0000-00002F010000}"/>
    <cellStyle name="Comma 10 5 3 2" xfId="1180" xr:uid="{00000000-0005-0000-0000-000030010000}"/>
    <cellStyle name="Comma 10 5 3 2 2" xfId="2260" xr:uid="{00000000-0005-0000-0000-000031010000}"/>
    <cellStyle name="Comma 10 5 3 3" xfId="1722" xr:uid="{00000000-0005-0000-0000-000032010000}"/>
    <cellStyle name="Comma 10 5 4" xfId="913" xr:uid="{00000000-0005-0000-0000-000033010000}"/>
    <cellStyle name="Comma 10 5 4 2" xfId="1993" xr:uid="{00000000-0005-0000-0000-000034010000}"/>
    <cellStyle name="Comma 10 5 5" xfId="1455" xr:uid="{00000000-0005-0000-0000-000035010000}"/>
    <cellStyle name="Comma 10 5 6" xfId="2536" xr:uid="{00000000-0005-0000-0000-000036010000}"/>
    <cellStyle name="Comma 10 5 7" xfId="375" xr:uid="{00000000-0005-0000-0000-000037010000}"/>
    <cellStyle name="Comma 10 6" xfId="157" xr:uid="{00000000-0005-0000-0000-000038010000}"/>
    <cellStyle name="Comma 10 6 2" xfId="704" xr:uid="{00000000-0005-0000-0000-000039010000}"/>
    <cellStyle name="Comma 10 6 2 2" xfId="1242" xr:uid="{00000000-0005-0000-0000-00003A010000}"/>
    <cellStyle name="Comma 10 6 2 2 2" xfId="2322" xr:uid="{00000000-0005-0000-0000-00003B010000}"/>
    <cellStyle name="Comma 10 6 2 3" xfId="1784" xr:uid="{00000000-0005-0000-0000-00003C010000}"/>
    <cellStyle name="Comma 10 6 3" xfId="975" xr:uid="{00000000-0005-0000-0000-00003D010000}"/>
    <cellStyle name="Comma 10 6 3 2" xfId="2055" xr:uid="{00000000-0005-0000-0000-00003E010000}"/>
    <cellStyle name="Comma 10 6 4" xfId="1517" xr:uid="{00000000-0005-0000-0000-00003F010000}"/>
    <cellStyle name="Comma 10 6 5" xfId="2598" xr:uid="{00000000-0005-0000-0000-000040010000}"/>
    <cellStyle name="Comma 10 6 6" xfId="437" xr:uid="{00000000-0005-0000-0000-000041010000}"/>
    <cellStyle name="Comma 10 7" xfId="585" xr:uid="{00000000-0005-0000-0000-000042010000}"/>
    <cellStyle name="Comma 10 7 2" xfId="1123" xr:uid="{00000000-0005-0000-0000-000043010000}"/>
    <cellStyle name="Comma 10 7 2 2" xfId="2203" xr:uid="{00000000-0005-0000-0000-000044010000}"/>
    <cellStyle name="Comma 10 7 3" xfId="1665" xr:uid="{00000000-0005-0000-0000-000045010000}"/>
    <cellStyle name="Comma 10 8" xfId="856" xr:uid="{00000000-0005-0000-0000-000046010000}"/>
    <cellStyle name="Comma 10 8 2" xfId="1936" xr:uid="{00000000-0005-0000-0000-000047010000}"/>
    <cellStyle name="Comma 10 9" xfId="1398" xr:uid="{00000000-0005-0000-0000-000048010000}"/>
    <cellStyle name="Comma 11" xfId="4" xr:uid="{00000000-0005-0000-0000-000049010000}"/>
    <cellStyle name="Comma 11 10" xfId="301" xr:uid="{00000000-0005-0000-0000-00004A010000}"/>
    <cellStyle name="Comma 11 2" xfId="53" xr:uid="{00000000-0005-0000-0000-00004B010000}"/>
    <cellStyle name="Comma 11 2 2" xfId="82" xr:uid="{00000000-0005-0000-0000-00004C010000}"/>
    <cellStyle name="Comma 11 2 2 2" xfId="144" xr:uid="{00000000-0005-0000-0000-00004D010000}"/>
    <cellStyle name="Comma 11 2 2 2 2" xfId="270" xr:uid="{00000000-0005-0000-0000-00004E010000}"/>
    <cellStyle name="Comma 11 2 2 2 2 2" xfId="817" xr:uid="{00000000-0005-0000-0000-00004F010000}"/>
    <cellStyle name="Comma 11 2 2 2 2 2 2" xfId="1355" xr:uid="{00000000-0005-0000-0000-000050010000}"/>
    <cellStyle name="Comma 11 2 2 2 2 2 2 2" xfId="2435" xr:uid="{00000000-0005-0000-0000-000051010000}"/>
    <cellStyle name="Comma 11 2 2 2 2 2 3" xfId="1897" xr:uid="{00000000-0005-0000-0000-000052010000}"/>
    <cellStyle name="Comma 11 2 2 2 2 3" xfId="1088" xr:uid="{00000000-0005-0000-0000-000053010000}"/>
    <cellStyle name="Comma 11 2 2 2 2 3 2" xfId="2168" xr:uid="{00000000-0005-0000-0000-000054010000}"/>
    <cellStyle name="Comma 11 2 2 2 2 4" xfId="1630" xr:uid="{00000000-0005-0000-0000-000055010000}"/>
    <cellStyle name="Comma 11 2 2 2 2 5" xfId="2711" xr:uid="{00000000-0005-0000-0000-000056010000}"/>
    <cellStyle name="Comma 11 2 2 2 2 6" xfId="550" xr:uid="{00000000-0005-0000-0000-000057010000}"/>
    <cellStyle name="Comma 11 2 2 2 3" xfId="691" xr:uid="{00000000-0005-0000-0000-000058010000}"/>
    <cellStyle name="Comma 11 2 2 2 3 2" xfId="1229" xr:uid="{00000000-0005-0000-0000-000059010000}"/>
    <cellStyle name="Comma 11 2 2 2 3 2 2" xfId="2309" xr:uid="{00000000-0005-0000-0000-00005A010000}"/>
    <cellStyle name="Comma 11 2 2 2 3 3" xfId="1771" xr:uid="{00000000-0005-0000-0000-00005B010000}"/>
    <cellStyle name="Comma 11 2 2 2 4" xfId="962" xr:uid="{00000000-0005-0000-0000-00005C010000}"/>
    <cellStyle name="Comma 11 2 2 2 4 2" xfId="2042" xr:uid="{00000000-0005-0000-0000-00005D010000}"/>
    <cellStyle name="Comma 11 2 2 2 5" xfId="1504" xr:uid="{00000000-0005-0000-0000-00005E010000}"/>
    <cellStyle name="Comma 11 2 2 2 6" xfId="2585" xr:uid="{00000000-0005-0000-0000-00005F010000}"/>
    <cellStyle name="Comma 11 2 2 2 7" xfId="424" xr:uid="{00000000-0005-0000-0000-000060010000}"/>
    <cellStyle name="Comma 11 2 2 3" xfId="206" xr:uid="{00000000-0005-0000-0000-000061010000}"/>
    <cellStyle name="Comma 11 2 2 3 2" xfId="753" xr:uid="{00000000-0005-0000-0000-000062010000}"/>
    <cellStyle name="Comma 11 2 2 3 2 2" xfId="1291" xr:uid="{00000000-0005-0000-0000-000063010000}"/>
    <cellStyle name="Comma 11 2 2 3 2 2 2" xfId="2371" xr:uid="{00000000-0005-0000-0000-000064010000}"/>
    <cellStyle name="Comma 11 2 2 3 2 3" xfId="1833" xr:uid="{00000000-0005-0000-0000-000065010000}"/>
    <cellStyle name="Comma 11 2 2 3 3" xfId="1024" xr:uid="{00000000-0005-0000-0000-000066010000}"/>
    <cellStyle name="Comma 11 2 2 3 3 2" xfId="2104" xr:uid="{00000000-0005-0000-0000-000067010000}"/>
    <cellStyle name="Comma 11 2 2 3 4" xfId="1566" xr:uid="{00000000-0005-0000-0000-000068010000}"/>
    <cellStyle name="Comma 11 2 2 3 5" xfId="2647" xr:uid="{00000000-0005-0000-0000-000069010000}"/>
    <cellStyle name="Comma 11 2 2 3 6" xfId="486" xr:uid="{00000000-0005-0000-0000-00006A010000}"/>
    <cellStyle name="Comma 11 2 2 4" xfId="629" xr:uid="{00000000-0005-0000-0000-00006B010000}"/>
    <cellStyle name="Comma 11 2 2 4 2" xfId="1167" xr:uid="{00000000-0005-0000-0000-00006C010000}"/>
    <cellStyle name="Comma 11 2 2 4 2 2" xfId="2247" xr:uid="{00000000-0005-0000-0000-00006D010000}"/>
    <cellStyle name="Comma 11 2 2 4 3" xfId="1709" xr:uid="{00000000-0005-0000-0000-00006E010000}"/>
    <cellStyle name="Comma 11 2 2 5" xfId="900" xr:uid="{00000000-0005-0000-0000-00006F010000}"/>
    <cellStyle name="Comma 11 2 2 5 2" xfId="1980" xr:uid="{00000000-0005-0000-0000-000070010000}"/>
    <cellStyle name="Comma 11 2 2 6" xfId="1442" xr:uid="{00000000-0005-0000-0000-000071010000}"/>
    <cellStyle name="Comma 11 2 2 7" xfId="2523" xr:uid="{00000000-0005-0000-0000-000072010000}"/>
    <cellStyle name="Comma 11 2 2 8" xfId="362" xr:uid="{00000000-0005-0000-0000-000073010000}"/>
    <cellStyle name="Comma 11 2 3" xfId="112" xr:uid="{00000000-0005-0000-0000-000074010000}"/>
    <cellStyle name="Comma 11 2 3 2" xfId="238" xr:uid="{00000000-0005-0000-0000-000075010000}"/>
    <cellStyle name="Comma 11 2 3 2 2" xfId="785" xr:uid="{00000000-0005-0000-0000-000076010000}"/>
    <cellStyle name="Comma 11 2 3 2 2 2" xfId="1323" xr:uid="{00000000-0005-0000-0000-000077010000}"/>
    <cellStyle name="Comma 11 2 3 2 2 2 2" xfId="2403" xr:uid="{00000000-0005-0000-0000-000078010000}"/>
    <cellStyle name="Comma 11 2 3 2 2 3" xfId="1865" xr:uid="{00000000-0005-0000-0000-000079010000}"/>
    <cellStyle name="Comma 11 2 3 2 3" xfId="1056" xr:uid="{00000000-0005-0000-0000-00007A010000}"/>
    <cellStyle name="Comma 11 2 3 2 3 2" xfId="2136" xr:uid="{00000000-0005-0000-0000-00007B010000}"/>
    <cellStyle name="Comma 11 2 3 2 4" xfId="1598" xr:uid="{00000000-0005-0000-0000-00007C010000}"/>
    <cellStyle name="Comma 11 2 3 2 5" xfId="2679" xr:uid="{00000000-0005-0000-0000-00007D010000}"/>
    <cellStyle name="Comma 11 2 3 2 6" xfId="518" xr:uid="{00000000-0005-0000-0000-00007E010000}"/>
    <cellStyle name="Comma 11 2 3 3" xfId="659" xr:uid="{00000000-0005-0000-0000-00007F010000}"/>
    <cellStyle name="Comma 11 2 3 3 2" xfId="1197" xr:uid="{00000000-0005-0000-0000-000080010000}"/>
    <cellStyle name="Comma 11 2 3 3 2 2" xfId="2277" xr:uid="{00000000-0005-0000-0000-000081010000}"/>
    <cellStyle name="Comma 11 2 3 3 3" xfId="1739" xr:uid="{00000000-0005-0000-0000-000082010000}"/>
    <cellStyle name="Comma 11 2 3 4" xfId="930" xr:uid="{00000000-0005-0000-0000-000083010000}"/>
    <cellStyle name="Comma 11 2 3 4 2" xfId="2010" xr:uid="{00000000-0005-0000-0000-000084010000}"/>
    <cellStyle name="Comma 11 2 3 5" xfId="1472" xr:uid="{00000000-0005-0000-0000-000085010000}"/>
    <cellStyle name="Comma 11 2 3 6" xfId="2553" xr:uid="{00000000-0005-0000-0000-000086010000}"/>
    <cellStyle name="Comma 11 2 3 7" xfId="392" xr:uid="{00000000-0005-0000-0000-000087010000}"/>
    <cellStyle name="Comma 11 2 4" xfId="174" xr:uid="{00000000-0005-0000-0000-000088010000}"/>
    <cellStyle name="Comma 11 2 4 2" xfId="721" xr:uid="{00000000-0005-0000-0000-000089010000}"/>
    <cellStyle name="Comma 11 2 4 2 2" xfId="1259" xr:uid="{00000000-0005-0000-0000-00008A010000}"/>
    <cellStyle name="Comma 11 2 4 2 2 2" xfId="2339" xr:uid="{00000000-0005-0000-0000-00008B010000}"/>
    <cellStyle name="Comma 11 2 4 2 3" xfId="1801" xr:uid="{00000000-0005-0000-0000-00008C010000}"/>
    <cellStyle name="Comma 11 2 4 3" xfId="992" xr:uid="{00000000-0005-0000-0000-00008D010000}"/>
    <cellStyle name="Comma 11 2 4 3 2" xfId="2072" xr:uid="{00000000-0005-0000-0000-00008E010000}"/>
    <cellStyle name="Comma 11 2 4 4" xfId="1534" xr:uid="{00000000-0005-0000-0000-00008F010000}"/>
    <cellStyle name="Comma 11 2 4 5" xfId="2615" xr:uid="{00000000-0005-0000-0000-000090010000}"/>
    <cellStyle name="Comma 11 2 4 6" xfId="454" xr:uid="{00000000-0005-0000-0000-000091010000}"/>
    <cellStyle name="Comma 11 2 5" xfId="600" xr:uid="{00000000-0005-0000-0000-000092010000}"/>
    <cellStyle name="Comma 11 2 5 2" xfId="1138" xr:uid="{00000000-0005-0000-0000-000093010000}"/>
    <cellStyle name="Comma 11 2 5 2 2" xfId="2218" xr:uid="{00000000-0005-0000-0000-000094010000}"/>
    <cellStyle name="Comma 11 2 5 3" xfId="1680" xr:uid="{00000000-0005-0000-0000-000095010000}"/>
    <cellStyle name="Comma 11 2 6" xfId="871" xr:uid="{00000000-0005-0000-0000-000096010000}"/>
    <cellStyle name="Comma 11 2 6 2" xfId="1951" xr:uid="{00000000-0005-0000-0000-000097010000}"/>
    <cellStyle name="Comma 11 2 7" xfId="1413" xr:uid="{00000000-0005-0000-0000-000098010000}"/>
    <cellStyle name="Comma 11 2 8" xfId="2494" xr:uid="{00000000-0005-0000-0000-000099010000}"/>
    <cellStyle name="Comma 11 2 9" xfId="333" xr:uid="{00000000-0005-0000-0000-00009A010000}"/>
    <cellStyle name="Comma 11 3" xfId="67" xr:uid="{00000000-0005-0000-0000-00009B010000}"/>
    <cellStyle name="Comma 11 3 2" xfId="129" xr:uid="{00000000-0005-0000-0000-00009C010000}"/>
    <cellStyle name="Comma 11 3 2 2" xfId="255" xr:uid="{00000000-0005-0000-0000-00009D010000}"/>
    <cellStyle name="Comma 11 3 2 2 2" xfId="802" xr:uid="{00000000-0005-0000-0000-00009E010000}"/>
    <cellStyle name="Comma 11 3 2 2 2 2" xfId="1340" xr:uid="{00000000-0005-0000-0000-00009F010000}"/>
    <cellStyle name="Comma 11 3 2 2 2 2 2" xfId="2420" xr:uid="{00000000-0005-0000-0000-0000A0010000}"/>
    <cellStyle name="Comma 11 3 2 2 2 3" xfId="1882" xr:uid="{00000000-0005-0000-0000-0000A1010000}"/>
    <cellStyle name="Comma 11 3 2 2 3" xfId="1073" xr:uid="{00000000-0005-0000-0000-0000A2010000}"/>
    <cellStyle name="Comma 11 3 2 2 3 2" xfId="2153" xr:uid="{00000000-0005-0000-0000-0000A3010000}"/>
    <cellStyle name="Comma 11 3 2 2 4" xfId="1615" xr:uid="{00000000-0005-0000-0000-0000A4010000}"/>
    <cellStyle name="Comma 11 3 2 2 5" xfId="2696" xr:uid="{00000000-0005-0000-0000-0000A5010000}"/>
    <cellStyle name="Comma 11 3 2 2 6" xfId="535" xr:uid="{00000000-0005-0000-0000-0000A6010000}"/>
    <cellStyle name="Comma 11 3 2 3" xfId="676" xr:uid="{00000000-0005-0000-0000-0000A7010000}"/>
    <cellStyle name="Comma 11 3 2 3 2" xfId="1214" xr:uid="{00000000-0005-0000-0000-0000A8010000}"/>
    <cellStyle name="Comma 11 3 2 3 2 2" xfId="2294" xr:uid="{00000000-0005-0000-0000-0000A9010000}"/>
    <cellStyle name="Comma 11 3 2 3 3" xfId="1756" xr:uid="{00000000-0005-0000-0000-0000AA010000}"/>
    <cellStyle name="Comma 11 3 2 4" xfId="947" xr:uid="{00000000-0005-0000-0000-0000AB010000}"/>
    <cellStyle name="Comma 11 3 2 4 2" xfId="2027" xr:uid="{00000000-0005-0000-0000-0000AC010000}"/>
    <cellStyle name="Comma 11 3 2 5" xfId="1489" xr:uid="{00000000-0005-0000-0000-0000AD010000}"/>
    <cellStyle name="Comma 11 3 2 6" xfId="2570" xr:uid="{00000000-0005-0000-0000-0000AE010000}"/>
    <cellStyle name="Comma 11 3 2 7" xfId="409" xr:uid="{00000000-0005-0000-0000-0000AF010000}"/>
    <cellStyle name="Comma 11 3 3" xfId="191" xr:uid="{00000000-0005-0000-0000-0000B0010000}"/>
    <cellStyle name="Comma 11 3 3 2" xfId="738" xr:uid="{00000000-0005-0000-0000-0000B1010000}"/>
    <cellStyle name="Comma 11 3 3 2 2" xfId="1276" xr:uid="{00000000-0005-0000-0000-0000B2010000}"/>
    <cellStyle name="Comma 11 3 3 2 2 2" xfId="2356" xr:uid="{00000000-0005-0000-0000-0000B3010000}"/>
    <cellStyle name="Comma 11 3 3 2 3" xfId="1818" xr:uid="{00000000-0005-0000-0000-0000B4010000}"/>
    <cellStyle name="Comma 11 3 3 3" xfId="1009" xr:uid="{00000000-0005-0000-0000-0000B5010000}"/>
    <cellStyle name="Comma 11 3 3 3 2" xfId="2089" xr:uid="{00000000-0005-0000-0000-0000B6010000}"/>
    <cellStyle name="Comma 11 3 3 4" xfId="1551" xr:uid="{00000000-0005-0000-0000-0000B7010000}"/>
    <cellStyle name="Comma 11 3 3 5" xfId="2632" xr:uid="{00000000-0005-0000-0000-0000B8010000}"/>
    <cellStyle name="Comma 11 3 3 6" xfId="471" xr:uid="{00000000-0005-0000-0000-0000B9010000}"/>
    <cellStyle name="Comma 11 3 4" xfId="614" xr:uid="{00000000-0005-0000-0000-0000BA010000}"/>
    <cellStyle name="Comma 11 3 4 2" xfId="1152" xr:uid="{00000000-0005-0000-0000-0000BB010000}"/>
    <cellStyle name="Comma 11 3 4 2 2" xfId="2232" xr:uid="{00000000-0005-0000-0000-0000BC010000}"/>
    <cellStyle name="Comma 11 3 4 3" xfId="1694" xr:uid="{00000000-0005-0000-0000-0000BD010000}"/>
    <cellStyle name="Comma 11 3 5" xfId="885" xr:uid="{00000000-0005-0000-0000-0000BE010000}"/>
    <cellStyle name="Comma 11 3 5 2" xfId="1965" xr:uid="{00000000-0005-0000-0000-0000BF010000}"/>
    <cellStyle name="Comma 11 3 6" xfId="1427" xr:uid="{00000000-0005-0000-0000-0000C0010000}"/>
    <cellStyle name="Comma 11 3 7" xfId="2508" xr:uid="{00000000-0005-0000-0000-0000C1010000}"/>
    <cellStyle name="Comma 11 3 8" xfId="347" xr:uid="{00000000-0005-0000-0000-0000C2010000}"/>
    <cellStyle name="Comma 11 4" xfId="97" xr:uid="{00000000-0005-0000-0000-0000C3010000}"/>
    <cellStyle name="Comma 11 4 2" xfId="223" xr:uid="{00000000-0005-0000-0000-0000C4010000}"/>
    <cellStyle name="Comma 11 4 2 2" xfId="770" xr:uid="{00000000-0005-0000-0000-0000C5010000}"/>
    <cellStyle name="Comma 11 4 2 2 2" xfId="1308" xr:uid="{00000000-0005-0000-0000-0000C6010000}"/>
    <cellStyle name="Comma 11 4 2 2 2 2" xfId="2388" xr:uid="{00000000-0005-0000-0000-0000C7010000}"/>
    <cellStyle name="Comma 11 4 2 2 3" xfId="1850" xr:uid="{00000000-0005-0000-0000-0000C8010000}"/>
    <cellStyle name="Comma 11 4 2 3" xfId="1041" xr:uid="{00000000-0005-0000-0000-0000C9010000}"/>
    <cellStyle name="Comma 11 4 2 3 2" xfId="2121" xr:uid="{00000000-0005-0000-0000-0000CA010000}"/>
    <cellStyle name="Comma 11 4 2 4" xfId="1583" xr:uid="{00000000-0005-0000-0000-0000CB010000}"/>
    <cellStyle name="Comma 11 4 2 5" xfId="2664" xr:uid="{00000000-0005-0000-0000-0000CC010000}"/>
    <cellStyle name="Comma 11 4 2 6" xfId="503" xr:uid="{00000000-0005-0000-0000-0000CD010000}"/>
    <cellStyle name="Comma 11 4 3" xfId="644" xr:uid="{00000000-0005-0000-0000-0000CE010000}"/>
    <cellStyle name="Comma 11 4 3 2" xfId="1182" xr:uid="{00000000-0005-0000-0000-0000CF010000}"/>
    <cellStyle name="Comma 11 4 3 2 2" xfId="2262" xr:uid="{00000000-0005-0000-0000-0000D0010000}"/>
    <cellStyle name="Comma 11 4 3 3" xfId="1724" xr:uid="{00000000-0005-0000-0000-0000D1010000}"/>
    <cellStyle name="Comma 11 4 4" xfId="915" xr:uid="{00000000-0005-0000-0000-0000D2010000}"/>
    <cellStyle name="Comma 11 4 4 2" xfId="1995" xr:uid="{00000000-0005-0000-0000-0000D3010000}"/>
    <cellStyle name="Comma 11 4 5" xfId="1457" xr:uid="{00000000-0005-0000-0000-0000D4010000}"/>
    <cellStyle name="Comma 11 4 6" xfId="2538" xr:uid="{00000000-0005-0000-0000-0000D5010000}"/>
    <cellStyle name="Comma 11 4 7" xfId="377" xr:uid="{00000000-0005-0000-0000-0000D6010000}"/>
    <cellStyle name="Comma 11 5" xfId="159" xr:uid="{00000000-0005-0000-0000-0000D7010000}"/>
    <cellStyle name="Comma 11 5 2" xfId="706" xr:uid="{00000000-0005-0000-0000-0000D8010000}"/>
    <cellStyle name="Comma 11 5 2 2" xfId="1244" xr:uid="{00000000-0005-0000-0000-0000D9010000}"/>
    <cellStyle name="Comma 11 5 2 2 2" xfId="2324" xr:uid="{00000000-0005-0000-0000-0000DA010000}"/>
    <cellStyle name="Comma 11 5 2 3" xfId="1786" xr:uid="{00000000-0005-0000-0000-0000DB010000}"/>
    <cellStyle name="Comma 11 5 3" xfId="977" xr:uid="{00000000-0005-0000-0000-0000DC010000}"/>
    <cellStyle name="Comma 11 5 3 2" xfId="2057" xr:uid="{00000000-0005-0000-0000-0000DD010000}"/>
    <cellStyle name="Comma 11 5 4" xfId="1519" xr:uid="{00000000-0005-0000-0000-0000DE010000}"/>
    <cellStyle name="Comma 11 5 5" xfId="2600" xr:uid="{00000000-0005-0000-0000-0000DF010000}"/>
    <cellStyle name="Comma 11 5 6" xfId="439" xr:uid="{00000000-0005-0000-0000-0000E0010000}"/>
    <cellStyle name="Comma 11 6" xfId="568" xr:uid="{00000000-0005-0000-0000-0000E1010000}"/>
    <cellStyle name="Comma 11 6 2" xfId="1106" xr:uid="{00000000-0005-0000-0000-0000E2010000}"/>
    <cellStyle name="Comma 11 6 2 2" xfId="2186" xr:uid="{00000000-0005-0000-0000-0000E3010000}"/>
    <cellStyle name="Comma 11 6 3" xfId="1648" xr:uid="{00000000-0005-0000-0000-0000E4010000}"/>
    <cellStyle name="Comma 11 7" xfId="839" xr:uid="{00000000-0005-0000-0000-0000E5010000}"/>
    <cellStyle name="Comma 11 7 2" xfId="1919" xr:uid="{00000000-0005-0000-0000-0000E6010000}"/>
    <cellStyle name="Comma 11 8" xfId="1381" xr:uid="{00000000-0005-0000-0000-0000E7010000}"/>
    <cellStyle name="Comma 11 9" xfId="2462" xr:uid="{00000000-0005-0000-0000-0000E8010000}"/>
    <cellStyle name="Comma 12" xfId="3" xr:uid="{00000000-0005-0000-0000-0000E9010000}"/>
    <cellStyle name="Comma 12 2" xfId="72" xr:uid="{00000000-0005-0000-0000-0000EA010000}"/>
    <cellStyle name="Comma 12 2 2" xfId="134" xr:uid="{00000000-0005-0000-0000-0000EB010000}"/>
    <cellStyle name="Comma 12 2 2 2" xfId="260" xr:uid="{00000000-0005-0000-0000-0000EC010000}"/>
    <cellStyle name="Comma 12 2 2 2 2" xfId="807" xr:uid="{00000000-0005-0000-0000-0000ED010000}"/>
    <cellStyle name="Comma 12 2 2 2 2 2" xfId="1345" xr:uid="{00000000-0005-0000-0000-0000EE010000}"/>
    <cellStyle name="Comma 12 2 2 2 2 2 2" xfId="2425" xr:uid="{00000000-0005-0000-0000-0000EF010000}"/>
    <cellStyle name="Comma 12 2 2 2 2 3" xfId="1887" xr:uid="{00000000-0005-0000-0000-0000F0010000}"/>
    <cellStyle name="Comma 12 2 2 2 3" xfId="1078" xr:uid="{00000000-0005-0000-0000-0000F1010000}"/>
    <cellStyle name="Comma 12 2 2 2 3 2" xfId="2158" xr:uid="{00000000-0005-0000-0000-0000F2010000}"/>
    <cellStyle name="Comma 12 2 2 2 4" xfId="1620" xr:uid="{00000000-0005-0000-0000-0000F3010000}"/>
    <cellStyle name="Comma 12 2 2 2 5" xfId="2701" xr:uid="{00000000-0005-0000-0000-0000F4010000}"/>
    <cellStyle name="Comma 12 2 2 2 6" xfId="540" xr:uid="{00000000-0005-0000-0000-0000F5010000}"/>
    <cellStyle name="Comma 12 2 2 3" xfId="681" xr:uid="{00000000-0005-0000-0000-0000F6010000}"/>
    <cellStyle name="Comma 12 2 2 3 2" xfId="1219" xr:uid="{00000000-0005-0000-0000-0000F7010000}"/>
    <cellStyle name="Comma 12 2 2 3 2 2" xfId="2299" xr:uid="{00000000-0005-0000-0000-0000F8010000}"/>
    <cellStyle name="Comma 12 2 2 3 3" xfId="1761" xr:uid="{00000000-0005-0000-0000-0000F9010000}"/>
    <cellStyle name="Comma 12 2 2 4" xfId="952" xr:uid="{00000000-0005-0000-0000-0000FA010000}"/>
    <cellStyle name="Comma 12 2 2 4 2" xfId="2032" xr:uid="{00000000-0005-0000-0000-0000FB010000}"/>
    <cellStyle name="Comma 12 2 2 5" xfId="1494" xr:uid="{00000000-0005-0000-0000-0000FC010000}"/>
    <cellStyle name="Comma 12 2 2 6" xfId="2575" xr:uid="{00000000-0005-0000-0000-0000FD010000}"/>
    <cellStyle name="Comma 12 2 2 7" xfId="414" xr:uid="{00000000-0005-0000-0000-0000FE010000}"/>
    <cellStyle name="Comma 12 2 3" xfId="196" xr:uid="{00000000-0005-0000-0000-0000FF010000}"/>
    <cellStyle name="Comma 12 2 3 2" xfId="743" xr:uid="{00000000-0005-0000-0000-000000020000}"/>
    <cellStyle name="Comma 12 2 3 2 2" xfId="1281" xr:uid="{00000000-0005-0000-0000-000001020000}"/>
    <cellStyle name="Comma 12 2 3 2 2 2" xfId="2361" xr:uid="{00000000-0005-0000-0000-000002020000}"/>
    <cellStyle name="Comma 12 2 3 2 3" xfId="1823" xr:uid="{00000000-0005-0000-0000-000003020000}"/>
    <cellStyle name="Comma 12 2 3 3" xfId="1014" xr:uid="{00000000-0005-0000-0000-000004020000}"/>
    <cellStyle name="Comma 12 2 3 3 2" xfId="2094" xr:uid="{00000000-0005-0000-0000-000005020000}"/>
    <cellStyle name="Comma 12 2 3 4" xfId="1556" xr:uid="{00000000-0005-0000-0000-000006020000}"/>
    <cellStyle name="Comma 12 2 3 5" xfId="2637" xr:uid="{00000000-0005-0000-0000-000007020000}"/>
    <cellStyle name="Comma 12 2 3 6" xfId="476" xr:uid="{00000000-0005-0000-0000-000008020000}"/>
    <cellStyle name="Comma 12 2 4" xfId="619" xr:uid="{00000000-0005-0000-0000-000009020000}"/>
    <cellStyle name="Comma 12 2 4 2" xfId="1157" xr:uid="{00000000-0005-0000-0000-00000A020000}"/>
    <cellStyle name="Comma 12 2 4 2 2" xfId="2237" xr:uid="{00000000-0005-0000-0000-00000B020000}"/>
    <cellStyle name="Comma 12 2 4 3" xfId="1699" xr:uid="{00000000-0005-0000-0000-00000C020000}"/>
    <cellStyle name="Comma 12 2 5" xfId="890" xr:uid="{00000000-0005-0000-0000-00000D020000}"/>
    <cellStyle name="Comma 12 2 5 2" xfId="1970" xr:uid="{00000000-0005-0000-0000-00000E020000}"/>
    <cellStyle name="Comma 12 2 6" xfId="1432" xr:uid="{00000000-0005-0000-0000-00000F020000}"/>
    <cellStyle name="Comma 12 2 7" xfId="2513" xr:uid="{00000000-0005-0000-0000-000010020000}"/>
    <cellStyle name="Comma 12 2 8" xfId="352" xr:uid="{00000000-0005-0000-0000-000011020000}"/>
    <cellStyle name="Comma 12 3" xfId="102" xr:uid="{00000000-0005-0000-0000-000012020000}"/>
    <cellStyle name="Comma 12 3 2" xfId="228" xr:uid="{00000000-0005-0000-0000-000013020000}"/>
    <cellStyle name="Comma 12 3 2 2" xfId="775" xr:uid="{00000000-0005-0000-0000-000014020000}"/>
    <cellStyle name="Comma 12 3 2 2 2" xfId="1313" xr:uid="{00000000-0005-0000-0000-000015020000}"/>
    <cellStyle name="Comma 12 3 2 2 2 2" xfId="2393" xr:uid="{00000000-0005-0000-0000-000016020000}"/>
    <cellStyle name="Comma 12 3 2 2 3" xfId="1855" xr:uid="{00000000-0005-0000-0000-000017020000}"/>
    <cellStyle name="Comma 12 3 2 3" xfId="1046" xr:uid="{00000000-0005-0000-0000-000018020000}"/>
    <cellStyle name="Comma 12 3 2 3 2" xfId="2126" xr:uid="{00000000-0005-0000-0000-000019020000}"/>
    <cellStyle name="Comma 12 3 2 4" xfId="1588" xr:uid="{00000000-0005-0000-0000-00001A020000}"/>
    <cellStyle name="Comma 12 3 2 5" xfId="2669" xr:uid="{00000000-0005-0000-0000-00001B020000}"/>
    <cellStyle name="Comma 12 3 2 6" xfId="508" xr:uid="{00000000-0005-0000-0000-00001C020000}"/>
    <cellStyle name="Comma 12 3 3" xfId="649" xr:uid="{00000000-0005-0000-0000-00001D020000}"/>
    <cellStyle name="Comma 12 3 3 2" xfId="1187" xr:uid="{00000000-0005-0000-0000-00001E020000}"/>
    <cellStyle name="Comma 12 3 3 2 2" xfId="2267" xr:uid="{00000000-0005-0000-0000-00001F020000}"/>
    <cellStyle name="Comma 12 3 3 3" xfId="1729" xr:uid="{00000000-0005-0000-0000-000020020000}"/>
    <cellStyle name="Comma 12 3 4" xfId="920" xr:uid="{00000000-0005-0000-0000-000021020000}"/>
    <cellStyle name="Comma 12 3 4 2" xfId="2000" xr:uid="{00000000-0005-0000-0000-000022020000}"/>
    <cellStyle name="Comma 12 3 5" xfId="1462" xr:uid="{00000000-0005-0000-0000-000023020000}"/>
    <cellStyle name="Comma 12 3 6" xfId="2543" xr:uid="{00000000-0005-0000-0000-000024020000}"/>
    <cellStyle name="Comma 12 3 7" xfId="382" xr:uid="{00000000-0005-0000-0000-000025020000}"/>
    <cellStyle name="Comma 12 4" xfId="164" xr:uid="{00000000-0005-0000-0000-000026020000}"/>
    <cellStyle name="Comma 12 4 2" xfId="711" xr:uid="{00000000-0005-0000-0000-000027020000}"/>
    <cellStyle name="Comma 12 4 2 2" xfId="1249" xr:uid="{00000000-0005-0000-0000-000028020000}"/>
    <cellStyle name="Comma 12 4 2 2 2" xfId="2329" xr:uid="{00000000-0005-0000-0000-000029020000}"/>
    <cellStyle name="Comma 12 4 2 3" xfId="1791" xr:uid="{00000000-0005-0000-0000-00002A020000}"/>
    <cellStyle name="Comma 12 4 3" xfId="982" xr:uid="{00000000-0005-0000-0000-00002B020000}"/>
    <cellStyle name="Comma 12 4 3 2" xfId="2062" xr:uid="{00000000-0005-0000-0000-00002C020000}"/>
    <cellStyle name="Comma 12 4 4" xfId="1524" xr:uid="{00000000-0005-0000-0000-00002D020000}"/>
    <cellStyle name="Comma 12 4 5" xfId="2605" xr:uid="{00000000-0005-0000-0000-00002E020000}"/>
    <cellStyle name="Comma 12 4 6" xfId="444" xr:uid="{00000000-0005-0000-0000-00002F020000}"/>
    <cellStyle name="Comma 12 5" xfId="567" xr:uid="{00000000-0005-0000-0000-000030020000}"/>
    <cellStyle name="Comma 12 5 2" xfId="1105" xr:uid="{00000000-0005-0000-0000-000031020000}"/>
    <cellStyle name="Comma 12 5 2 2" xfId="2185" xr:uid="{00000000-0005-0000-0000-000032020000}"/>
    <cellStyle name="Comma 12 5 3" xfId="1647" xr:uid="{00000000-0005-0000-0000-000033020000}"/>
    <cellStyle name="Comma 12 6" xfId="838" xr:uid="{00000000-0005-0000-0000-000034020000}"/>
    <cellStyle name="Comma 12 6 2" xfId="1918" xr:uid="{00000000-0005-0000-0000-000035020000}"/>
    <cellStyle name="Comma 12 7" xfId="1380" xr:uid="{00000000-0005-0000-0000-000036020000}"/>
    <cellStyle name="Comma 12 8" xfId="2461" xr:uid="{00000000-0005-0000-0000-000037020000}"/>
    <cellStyle name="Comma 12 9" xfId="300" xr:uid="{00000000-0005-0000-0000-000038020000}"/>
    <cellStyle name="Comma 13" xfId="8" xr:uid="{00000000-0005-0000-0000-000039020000}"/>
    <cellStyle name="Comma 13 2" xfId="86" xr:uid="{00000000-0005-0000-0000-00003A020000}"/>
    <cellStyle name="Comma 13 2 2" xfId="148" xr:uid="{00000000-0005-0000-0000-00003B020000}"/>
    <cellStyle name="Comma 13 2 2 2" xfId="275" xr:uid="{00000000-0005-0000-0000-00003C020000}"/>
    <cellStyle name="Comma 13 2 2 2 2" xfId="822" xr:uid="{00000000-0005-0000-0000-00003D020000}"/>
    <cellStyle name="Comma 13 2 2 2 2 2" xfId="1360" xr:uid="{00000000-0005-0000-0000-00003E020000}"/>
    <cellStyle name="Comma 13 2 2 2 2 2 2" xfId="2440" xr:uid="{00000000-0005-0000-0000-00003F020000}"/>
    <cellStyle name="Comma 13 2 2 2 2 3" xfId="1902" xr:uid="{00000000-0005-0000-0000-000040020000}"/>
    <cellStyle name="Comma 13 2 2 2 3" xfId="1093" xr:uid="{00000000-0005-0000-0000-000041020000}"/>
    <cellStyle name="Comma 13 2 2 2 3 2" xfId="2173" xr:uid="{00000000-0005-0000-0000-000042020000}"/>
    <cellStyle name="Comma 13 2 2 2 4" xfId="1635" xr:uid="{00000000-0005-0000-0000-000043020000}"/>
    <cellStyle name="Comma 13 2 2 2 5" xfId="2716" xr:uid="{00000000-0005-0000-0000-000044020000}"/>
    <cellStyle name="Comma 13 2 2 2 6" xfId="555" xr:uid="{00000000-0005-0000-0000-000045020000}"/>
    <cellStyle name="Comma 13 2 2 3" xfId="695" xr:uid="{00000000-0005-0000-0000-000046020000}"/>
    <cellStyle name="Comma 13 2 2 3 2" xfId="1233" xr:uid="{00000000-0005-0000-0000-000047020000}"/>
    <cellStyle name="Comma 13 2 2 3 2 2" xfId="2313" xr:uid="{00000000-0005-0000-0000-000048020000}"/>
    <cellStyle name="Comma 13 2 2 3 3" xfId="1775" xr:uid="{00000000-0005-0000-0000-000049020000}"/>
    <cellStyle name="Comma 13 2 2 4" xfId="966" xr:uid="{00000000-0005-0000-0000-00004A020000}"/>
    <cellStyle name="Comma 13 2 2 4 2" xfId="2046" xr:uid="{00000000-0005-0000-0000-00004B020000}"/>
    <cellStyle name="Comma 13 2 2 5" xfId="1508" xr:uid="{00000000-0005-0000-0000-00004C020000}"/>
    <cellStyle name="Comma 13 2 2 6" xfId="2589" xr:uid="{00000000-0005-0000-0000-00004D020000}"/>
    <cellStyle name="Comma 13 2 2 7" xfId="428" xr:uid="{00000000-0005-0000-0000-00004E020000}"/>
    <cellStyle name="Comma 13 2 3" xfId="211" xr:uid="{00000000-0005-0000-0000-00004F020000}"/>
    <cellStyle name="Comma 13 2 3 2" xfId="758" xr:uid="{00000000-0005-0000-0000-000050020000}"/>
    <cellStyle name="Comma 13 2 3 2 2" xfId="1296" xr:uid="{00000000-0005-0000-0000-000051020000}"/>
    <cellStyle name="Comma 13 2 3 2 2 2" xfId="2376" xr:uid="{00000000-0005-0000-0000-000052020000}"/>
    <cellStyle name="Comma 13 2 3 2 3" xfId="1838" xr:uid="{00000000-0005-0000-0000-000053020000}"/>
    <cellStyle name="Comma 13 2 3 3" xfId="1029" xr:uid="{00000000-0005-0000-0000-000054020000}"/>
    <cellStyle name="Comma 13 2 3 3 2" xfId="2109" xr:uid="{00000000-0005-0000-0000-000055020000}"/>
    <cellStyle name="Comma 13 2 3 4" xfId="1571" xr:uid="{00000000-0005-0000-0000-000056020000}"/>
    <cellStyle name="Comma 13 2 3 5" xfId="2652" xr:uid="{00000000-0005-0000-0000-000057020000}"/>
    <cellStyle name="Comma 13 2 3 6" xfId="491" xr:uid="{00000000-0005-0000-0000-000058020000}"/>
    <cellStyle name="Comma 13 2 4" xfId="633" xr:uid="{00000000-0005-0000-0000-000059020000}"/>
    <cellStyle name="Comma 13 2 4 2" xfId="1171" xr:uid="{00000000-0005-0000-0000-00005A020000}"/>
    <cellStyle name="Comma 13 2 4 2 2" xfId="2251" xr:uid="{00000000-0005-0000-0000-00005B020000}"/>
    <cellStyle name="Comma 13 2 4 3" xfId="1713" xr:uid="{00000000-0005-0000-0000-00005C020000}"/>
    <cellStyle name="Comma 13 2 5" xfId="904" xr:uid="{00000000-0005-0000-0000-00005D020000}"/>
    <cellStyle name="Comma 13 2 5 2" xfId="1984" xr:uid="{00000000-0005-0000-0000-00005E020000}"/>
    <cellStyle name="Comma 13 2 6" xfId="1446" xr:uid="{00000000-0005-0000-0000-00005F020000}"/>
    <cellStyle name="Comma 13 2 7" xfId="2527" xr:uid="{00000000-0005-0000-0000-000060020000}"/>
    <cellStyle name="Comma 13 2 8" xfId="366" xr:uid="{00000000-0005-0000-0000-000061020000}"/>
    <cellStyle name="Comma 13 3" xfId="117" xr:uid="{00000000-0005-0000-0000-000062020000}"/>
    <cellStyle name="Comma 13 3 2" xfId="243" xr:uid="{00000000-0005-0000-0000-000063020000}"/>
    <cellStyle name="Comma 13 3 2 2" xfId="790" xr:uid="{00000000-0005-0000-0000-000064020000}"/>
    <cellStyle name="Comma 13 3 2 2 2" xfId="1328" xr:uid="{00000000-0005-0000-0000-000065020000}"/>
    <cellStyle name="Comma 13 3 2 2 2 2" xfId="2408" xr:uid="{00000000-0005-0000-0000-000066020000}"/>
    <cellStyle name="Comma 13 3 2 2 3" xfId="1870" xr:uid="{00000000-0005-0000-0000-000067020000}"/>
    <cellStyle name="Comma 13 3 2 3" xfId="1061" xr:uid="{00000000-0005-0000-0000-000068020000}"/>
    <cellStyle name="Comma 13 3 2 3 2" xfId="2141" xr:uid="{00000000-0005-0000-0000-000069020000}"/>
    <cellStyle name="Comma 13 3 2 4" xfId="1603" xr:uid="{00000000-0005-0000-0000-00006A020000}"/>
    <cellStyle name="Comma 13 3 2 5" xfId="2684" xr:uid="{00000000-0005-0000-0000-00006B020000}"/>
    <cellStyle name="Comma 13 3 2 6" xfId="523" xr:uid="{00000000-0005-0000-0000-00006C020000}"/>
    <cellStyle name="Comma 13 3 3" xfId="664" xr:uid="{00000000-0005-0000-0000-00006D020000}"/>
    <cellStyle name="Comma 13 3 3 2" xfId="1202" xr:uid="{00000000-0005-0000-0000-00006E020000}"/>
    <cellStyle name="Comma 13 3 3 2 2" xfId="2282" xr:uid="{00000000-0005-0000-0000-00006F020000}"/>
    <cellStyle name="Comma 13 3 3 3" xfId="1744" xr:uid="{00000000-0005-0000-0000-000070020000}"/>
    <cellStyle name="Comma 13 3 4" xfId="935" xr:uid="{00000000-0005-0000-0000-000071020000}"/>
    <cellStyle name="Comma 13 3 4 2" xfId="2015" xr:uid="{00000000-0005-0000-0000-000072020000}"/>
    <cellStyle name="Comma 13 3 5" xfId="1477" xr:uid="{00000000-0005-0000-0000-000073020000}"/>
    <cellStyle name="Comma 13 3 6" xfId="2558" xr:uid="{00000000-0005-0000-0000-000074020000}"/>
    <cellStyle name="Comma 13 3 7" xfId="397" xr:uid="{00000000-0005-0000-0000-000075020000}"/>
    <cellStyle name="Comma 13 4" xfId="179" xr:uid="{00000000-0005-0000-0000-000076020000}"/>
    <cellStyle name="Comma 13 4 2" xfId="726" xr:uid="{00000000-0005-0000-0000-000077020000}"/>
    <cellStyle name="Comma 13 4 2 2" xfId="1264" xr:uid="{00000000-0005-0000-0000-000078020000}"/>
    <cellStyle name="Comma 13 4 2 2 2" xfId="2344" xr:uid="{00000000-0005-0000-0000-000079020000}"/>
    <cellStyle name="Comma 13 4 2 3" xfId="1806" xr:uid="{00000000-0005-0000-0000-00007A020000}"/>
    <cellStyle name="Comma 13 4 3" xfId="997" xr:uid="{00000000-0005-0000-0000-00007B020000}"/>
    <cellStyle name="Comma 13 4 3 2" xfId="2077" xr:uid="{00000000-0005-0000-0000-00007C020000}"/>
    <cellStyle name="Comma 13 4 4" xfId="1539" xr:uid="{00000000-0005-0000-0000-00007D020000}"/>
    <cellStyle name="Comma 13 4 5" xfId="2620" xr:uid="{00000000-0005-0000-0000-00007E020000}"/>
    <cellStyle name="Comma 13 4 6" xfId="459" xr:uid="{00000000-0005-0000-0000-00007F020000}"/>
    <cellStyle name="Comma 13 5" xfId="572" xr:uid="{00000000-0005-0000-0000-000080020000}"/>
    <cellStyle name="Comma 13 5 2" xfId="1110" xr:uid="{00000000-0005-0000-0000-000081020000}"/>
    <cellStyle name="Comma 13 5 2 2" xfId="2190" xr:uid="{00000000-0005-0000-0000-000082020000}"/>
    <cellStyle name="Comma 13 5 3" xfId="1652" xr:uid="{00000000-0005-0000-0000-000083020000}"/>
    <cellStyle name="Comma 13 6" xfId="843" xr:uid="{00000000-0005-0000-0000-000084020000}"/>
    <cellStyle name="Comma 13 6 2" xfId="1923" xr:uid="{00000000-0005-0000-0000-000085020000}"/>
    <cellStyle name="Comma 13 7" xfId="1385" xr:uid="{00000000-0005-0000-0000-000086020000}"/>
    <cellStyle name="Comma 13 8" xfId="2466" xr:uid="{00000000-0005-0000-0000-000087020000}"/>
    <cellStyle name="Comma 13 9" xfId="305" xr:uid="{00000000-0005-0000-0000-000088020000}"/>
    <cellStyle name="Comma 14" xfId="9" xr:uid="{00000000-0005-0000-0000-000089020000}"/>
    <cellStyle name="Comma 14 2" xfId="87" xr:uid="{00000000-0005-0000-0000-00008A020000}"/>
    <cellStyle name="Comma 14 2 2" xfId="149" xr:uid="{00000000-0005-0000-0000-00008B020000}"/>
    <cellStyle name="Comma 14 2 2 2" xfId="276" xr:uid="{00000000-0005-0000-0000-00008C020000}"/>
    <cellStyle name="Comma 14 2 2 2 2" xfId="823" xr:uid="{00000000-0005-0000-0000-00008D020000}"/>
    <cellStyle name="Comma 14 2 2 2 2 2" xfId="1361" xr:uid="{00000000-0005-0000-0000-00008E020000}"/>
    <cellStyle name="Comma 14 2 2 2 2 2 2" xfId="2441" xr:uid="{00000000-0005-0000-0000-00008F020000}"/>
    <cellStyle name="Comma 14 2 2 2 2 3" xfId="1903" xr:uid="{00000000-0005-0000-0000-000090020000}"/>
    <cellStyle name="Comma 14 2 2 2 3" xfId="1094" xr:uid="{00000000-0005-0000-0000-000091020000}"/>
    <cellStyle name="Comma 14 2 2 2 3 2" xfId="2174" xr:uid="{00000000-0005-0000-0000-000092020000}"/>
    <cellStyle name="Comma 14 2 2 2 4" xfId="1636" xr:uid="{00000000-0005-0000-0000-000093020000}"/>
    <cellStyle name="Comma 14 2 2 2 5" xfId="2717" xr:uid="{00000000-0005-0000-0000-000094020000}"/>
    <cellStyle name="Comma 14 2 2 2 6" xfId="556" xr:uid="{00000000-0005-0000-0000-000095020000}"/>
    <cellStyle name="Comma 14 2 2 3" xfId="696" xr:uid="{00000000-0005-0000-0000-000096020000}"/>
    <cellStyle name="Comma 14 2 2 3 2" xfId="1234" xr:uid="{00000000-0005-0000-0000-000097020000}"/>
    <cellStyle name="Comma 14 2 2 3 2 2" xfId="2314" xr:uid="{00000000-0005-0000-0000-000098020000}"/>
    <cellStyle name="Comma 14 2 2 3 3" xfId="1776" xr:uid="{00000000-0005-0000-0000-000099020000}"/>
    <cellStyle name="Comma 14 2 2 4" xfId="967" xr:uid="{00000000-0005-0000-0000-00009A020000}"/>
    <cellStyle name="Comma 14 2 2 4 2" xfId="2047" xr:uid="{00000000-0005-0000-0000-00009B020000}"/>
    <cellStyle name="Comma 14 2 2 5" xfId="1509" xr:uid="{00000000-0005-0000-0000-00009C020000}"/>
    <cellStyle name="Comma 14 2 2 6" xfId="2590" xr:uid="{00000000-0005-0000-0000-00009D020000}"/>
    <cellStyle name="Comma 14 2 2 7" xfId="429" xr:uid="{00000000-0005-0000-0000-00009E020000}"/>
    <cellStyle name="Comma 14 2 3" xfId="212" xr:uid="{00000000-0005-0000-0000-00009F020000}"/>
    <cellStyle name="Comma 14 2 3 2" xfId="759" xr:uid="{00000000-0005-0000-0000-0000A0020000}"/>
    <cellStyle name="Comma 14 2 3 2 2" xfId="1297" xr:uid="{00000000-0005-0000-0000-0000A1020000}"/>
    <cellStyle name="Comma 14 2 3 2 2 2" xfId="2377" xr:uid="{00000000-0005-0000-0000-0000A2020000}"/>
    <cellStyle name="Comma 14 2 3 2 3" xfId="1839" xr:uid="{00000000-0005-0000-0000-0000A3020000}"/>
    <cellStyle name="Comma 14 2 3 3" xfId="1030" xr:uid="{00000000-0005-0000-0000-0000A4020000}"/>
    <cellStyle name="Comma 14 2 3 3 2" xfId="2110" xr:uid="{00000000-0005-0000-0000-0000A5020000}"/>
    <cellStyle name="Comma 14 2 3 4" xfId="1572" xr:uid="{00000000-0005-0000-0000-0000A6020000}"/>
    <cellStyle name="Comma 14 2 3 5" xfId="2653" xr:uid="{00000000-0005-0000-0000-0000A7020000}"/>
    <cellStyle name="Comma 14 2 3 6" xfId="492" xr:uid="{00000000-0005-0000-0000-0000A8020000}"/>
    <cellStyle name="Comma 14 2 4" xfId="634" xr:uid="{00000000-0005-0000-0000-0000A9020000}"/>
    <cellStyle name="Comma 14 2 4 2" xfId="1172" xr:uid="{00000000-0005-0000-0000-0000AA020000}"/>
    <cellStyle name="Comma 14 2 4 2 2" xfId="2252" xr:uid="{00000000-0005-0000-0000-0000AB020000}"/>
    <cellStyle name="Comma 14 2 4 3" xfId="1714" xr:uid="{00000000-0005-0000-0000-0000AC020000}"/>
    <cellStyle name="Comma 14 2 5" xfId="905" xr:uid="{00000000-0005-0000-0000-0000AD020000}"/>
    <cellStyle name="Comma 14 2 5 2" xfId="1985" xr:uid="{00000000-0005-0000-0000-0000AE020000}"/>
    <cellStyle name="Comma 14 2 6" xfId="1447" xr:uid="{00000000-0005-0000-0000-0000AF020000}"/>
    <cellStyle name="Comma 14 2 7" xfId="2528" xr:uid="{00000000-0005-0000-0000-0000B0020000}"/>
    <cellStyle name="Comma 14 2 8" xfId="367" xr:uid="{00000000-0005-0000-0000-0000B1020000}"/>
    <cellStyle name="Comma 14 3" xfId="118" xr:uid="{00000000-0005-0000-0000-0000B2020000}"/>
    <cellStyle name="Comma 14 3 2" xfId="244" xr:uid="{00000000-0005-0000-0000-0000B3020000}"/>
    <cellStyle name="Comma 14 3 2 2" xfId="791" xr:uid="{00000000-0005-0000-0000-0000B4020000}"/>
    <cellStyle name="Comma 14 3 2 2 2" xfId="1329" xr:uid="{00000000-0005-0000-0000-0000B5020000}"/>
    <cellStyle name="Comma 14 3 2 2 2 2" xfId="2409" xr:uid="{00000000-0005-0000-0000-0000B6020000}"/>
    <cellStyle name="Comma 14 3 2 2 3" xfId="1871" xr:uid="{00000000-0005-0000-0000-0000B7020000}"/>
    <cellStyle name="Comma 14 3 2 3" xfId="1062" xr:uid="{00000000-0005-0000-0000-0000B8020000}"/>
    <cellStyle name="Comma 14 3 2 3 2" xfId="2142" xr:uid="{00000000-0005-0000-0000-0000B9020000}"/>
    <cellStyle name="Comma 14 3 2 4" xfId="1604" xr:uid="{00000000-0005-0000-0000-0000BA020000}"/>
    <cellStyle name="Comma 14 3 2 5" xfId="2685" xr:uid="{00000000-0005-0000-0000-0000BB020000}"/>
    <cellStyle name="Comma 14 3 2 6" xfId="524" xr:uid="{00000000-0005-0000-0000-0000BC020000}"/>
    <cellStyle name="Comma 14 3 3" xfId="665" xr:uid="{00000000-0005-0000-0000-0000BD020000}"/>
    <cellStyle name="Comma 14 3 3 2" xfId="1203" xr:uid="{00000000-0005-0000-0000-0000BE020000}"/>
    <cellStyle name="Comma 14 3 3 2 2" xfId="2283" xr:uid="{00000000-0005-0000-0000-0000BF020000}"/>
    <cellStyle name="Comma 14 3 3 3" xfId="1745" xr:uid="{00000000-0005-0000-0000-0000C0020000}"/>
    <cellStyle name="Comma 14 3 4" xfId="936" xr:uid="{00000000-0005-0000-0000-0000C1020000}"/>
    <cellStyle name="Comma 14 3 4 2" xfId="2016" xr:uid="{00000000-0005-0000-0000-0000C2020000}"/>
    <cellStyle name="Comma 14 3 5" xfId="1478" xr:uid="{00000000-0005-0000-0000-0000C3020000}"/>
    <cellStyle name="Comma 14 3 6" xfId="2559" xr:uid="{00000000-0005-0000-0000-0000C4020000}"/>
    <cellStyle name="Comma 14 3 7" xfId="398" xr:uid="{00000000-0005-0000-0000-0000C5020000}"/>
    <cellStyle name="Comma 14 4" xfId="180" xr:uid="{00000000-0005-0000-0000-0000C6020000}"/>
    <cellStyle name="Comma 14 4 2" xfId="727" xr:uid="{00000000-0005-0000-0000-0000C7020000}"/>
    <cellStyle name="Comma 14 4 2 2" xfId="1265" xr:uid="{00000000-0005-0000-0000-0000C8020000}"/>
    <cellStyle name="Comma 14 4 2 2 2" xfId="2345" xr:uid="{00000000-0005-0000-0000-0000C9020000}"/>
    <cellStyle name="Comma 14 4 2 3" xfId="1807" xr:uid="{00000000-0005-0000-0000-0000CA020000}"/>
    <cellStyle name="Comma 14 4 3" xfId="998" xr:uid="{00000000-0005-0000-0000-0000CB020000}"/>
    <cellStyle name="Comma 14 4 3 2" xfId="2078" xr:uid="{00000000-0005-0000-0000-0000CC020000}"/>
    <cellStyle name="Comma 14 4 4" xfId="1540" xr:uid="{00000000-0005-0000-0000-0000CD020000}"/>
    <cellStyle name="Comma 14 4 5" xfId="2621" xr:uid="{00000000-0005-0000-0000-0000CE020000}"/>
    <cellStyle name="Comma 14 4 6" xfId="460" xr:uid="{00000000-0005-0000-0000-0000CF020000}"/>
    <cellStyle name="Comma 14 5" xfId="573" xr:uid="{00000000-0005-0000-0000-0000D0020000}"/>
    <cellStyle name="Comma 14 5 2" xfId="1111" xr:uid="{00000000-0005-0000-0000-0000D1020000}"/>
    <cellStyle name="Comma 14 5 2 2" xfId="2191" xr:uid="{00000000-0005-0000-0000-0000D2020000}"/>
    <cellStyle name="Comma 14 5 3" xfId="1653" xr:uid="{00000000-0005-0000-0000-0000D3020000}"/>
    <cellStyle name="Comma 14 6" xfId="844" xr:uid="{00000000-0005-0000-0000-0000D4020000}"/>
    <cellStyle name="Comma 14 6 2" xfId="1924" xr:uid="{00000000-0005-0000-0000-0000D5020000}"/>
    <cellStyle name="Comma 14 7" xfId="1386" xr:uid="{00000000-0005-0000-0000-0000D6020000}"/>
    <cellStyle name="Comma 14 8" xfId="2467" xr:uid="{00000000-0005-0000-0000-0000D7020000}"/>
    <cellStyle name="Comma 14 9" xfId="306" xr:uid="{00000000-0005-0000-0000-0000D8020000}"/>
    <cellStyle name="Comma 15" xfId="57" xr:uid="{00000000-0005-0000-0000-0000D9020000}"/>
    <cellStyle name="Comma 15 2" xfId="119" xr:uid="{00000000-0005-0000-0000-0000DA020000}"/>
    <cellStyle name="Comma 15 2 2" xfId="245" xr:uid="{00000000-0005-0000-0000-0000DB020000}"/>
    <cellStyle name="Comma 15 2 2 2" xfId="792" xr:uid="{00000000-0005-0000-0000-0000DC020000}"/>
    <cellStyle name="Comma 15 2 2 2 2" xfId="1330" xr:uid="{00000000-0005-0000-0000-0000DD020000}"/>
    <cellStyle name="Comma 15 2 2 2 2 2" xfId="2410" xr:uid="{00000000-0005-0000-0000-0000DE020000}"/>
    <cellStyle name="Comma 15 2 2 2 3" xfId="1872" xr:uid="{00000000-0005-0000-0000-0000DF020000}"/>
    <cellStyle name="Comma 15 2 2 3" xfId="1063" xr:uid="{00000000-0005-0000-0000-0000E0020000}"/>
    <cellStyle name="Comma 15 2 2 3 2" xfId="2143" xr:uid="{00000000-0005-0000-0000-0000E1020000}"/>
    <cellStyle name="Comma 15 2 2 4" xfId="1605" xr:uid="{00000000-0005-0000-0000-0000E2020000}"/>
    <cellStyle name="Comma 15 2 2 5" xfId="2686" xr:uid="{00000000-0005-0000-0000-0000E3020000}"/>
    <cellStyle name="Comma 15 2 2 6" xfId="525" xr:uid="{00000000-0005-0000-0000-0000E4020000}"/>
    <cellStyle name="Comma 15 2 3" xfId="666" xr:uid="{00000000-0005-0000-0000-0000E5020000}"/>
    <cellStyle name="Comma 15 2 3 2" xfId="1204" xr:uid="{00000000-0005-0000-0000-0000E6020000}"/>
    <cellStyle name="Comma 15 2 3 2 2" xfId="2284" xr:uid="{00000000-0005-0000-0000-0000E7020000}"/>
    <cellStyle name="Comma 15 2 3 3" xfId="1746" xr:uid="{00000000-0005-0000-0000-0000E8020000}"/>
    <cellStyle name="Comma 15 2 4" xfId="937" xr:uid="{00000000-0005-0000-0000-0000E9020000}"/>
    <cellStyle name="Comma 15 2 4 2" xfId="2017" xr:uid="{00000000-0005-0000-0000-0000EA020000}"/>
    <cellStyle name="Comma 15 2 5" xfId="1479" xr:uid="{00000000-0005-0000-0000-0000EB020000}"/>
    <cellStyle name="Comma 15 2 6" xfId="2560" xr:uid="{00000000-0005-0000-0000-0000EC020000}"/>
    <cellStyle name="Comma 15 2 7" xfId="399" xr:uid="{00000000-0005-0000-0000-0000ED020000}"/>
    <cellStyle name="Comma 15 3" xfId="181" xr:uid="{00000000-0005-0000-0000-0000EE020000}"/>
    <cellStyle name="Comma 15 3 2" xfId="728" xr:uid="{00000000-0005-0000-0000-0000EF020000}"/>
    <cellStyle name="Comma 15 3 2 2" xfId="1266" xr:uid="{00000000-0005-0000-0000-0000F0020000}"/>
    <cellStyle name="Comma 15 3 2 2 2" xfId="2346" xr:uid="{00000000-0005-0000-0000-0000F1020000}"/>
    <cellStyle name="Comma 15 3 2 3" xfId="1808" xr:uid="{00000000-0005-0000-0000-0000F2020000}"/>
    <cellStyle name="Comma 15 3 3" xfId="999" xr:uid="{00000000-0005-0000-0000-0000F3020000}"/>
    <cellStyle name="Comma 15 3 3 2" xfId="2079" xr:uid="{00000000-0005-0000-0000-0000F4020000}"/>
    <cellStyle name="Comma 15 3 4" xfId="1541" xr:uid="{00000000-0005-0000-0000-0000F5020000}"/>
    <cellStyle name="Comma 15 3 5" xfId="2622" xr:uid="{00000000-0005-0000-0000-0000F6020000}"/>
    <cellStyle name="Comma 15 3 6" xfId="461" xr:uid="{00000000-0005-0000-0000-0000F7020000}"/>
    <cellStyle name="Comma 15 4" xfId="604" xr:uid="{00000000-0005-0000-0000-0000F8020000}"/>
    <cellStyle name="Comma 15 4 2" xfId="1142" xr:uid="{00000000-0005-0000-0000-0000F9020000}"/>
    <cellStyle name="Comma 15 4 2 2" xfId="2222" xr:uid="{00000000-0005-0000-0000-0000FA020000}"/>
    <cellStyle name="Comma 15 4 3" xfId="1684" xr:uid="{00000000-0005-0000-0000-0000FB020000}"/>
    <cellStyle name="Comma 15 5" xfId="875" xr:uid="{00000000-0005-0000-0000-0000FC020000}"/>
    <cellStyle name="Comma 15 5 2" xfId="1955" xr:uid="{00000000-0005-0000-0000-0000FD020000}"/>
    <cellStyle name="Comma 15 6" xfId="1417" xr:uid="{00000000-0005-0000-0000-0000FE020000}"/>
    <cellStyle name="Comma 15 7" xfId="2498" xr:uid="{00000000-0005-0000-0000-0000FF020000}"/>
    <cellStyle name="Comma 15 8" xfId="337" xr:uid="{00000000-0005-0000-0000-000000030000}"/>
    <cellStyle name="Comma 16" xfId="13" xr:uid="{00000000-0005-0000-0000-000001030000}"/>
    <cellStyle name="Comma 16 2" xfId="213" xr:uid="{00000000-0005-0000-0000-000002030000}"/>
    <cellStyle name="Comma 16 2 2" xfId="760" xr:uid="{00000000-0005-0000-0000-000003030000}"/>
    <cellStyle name="Comma 16 2 2 2" xfId="1298" xr:uid="{00000000-0005-0000-0000-000004030000}"/>
    <cellStyle name="Comma 16 2 2 2 2" xfId="2378" xr:uid="{00000000-0005-0000-0000-000005030000}"/>
    <cellStyle name="Comma 16 2 2 3" xfId="1840" xr:uid="{00000000-0005-0000-0000-000006030000}"/>
    <cellStyle name="Comma 16 2 3" xfId="1031" xr:uid="{00000000-0005-0000-0000-000007030000}"/>
    <cellStyle name="Comma 16 2 3 2" xfId="2111" xr:uid="{00000000-0005-0000-0000-000008030000}"/>
    <cellStyle name="Comma 16 2 4" xfId="1573" xr:uid="{00000000-0005-0000-0000-000009030000}"/>
    <cellStyle name="Comma 16 2 5" xfId="2654" xr:uid="{00000000-0005-0000-0000-00000A030000}"/>
    <cellStyle name="Comma 16 2 6" xfId="493" xr:uid="{00000000-0005-0000-0000-00000B030000}"/>
    <cellStyle name="Comma 16 3" xfId="576" xr:uid="{00000000-0005-0000-0000-00000C030000}"/>
    <cellStyle name="Comma 16 3 2" xfId="1114" xr:uid="{00000000-0005-0000-0000-00000D030000}"/>
    <cellStyle name="Comma 16 3 2 2" xfId="2194" xr:uid="{00000000-0005-0000-0000-00000E030000}"/>
    <cellStyle name="Comma 16 3 3" xfId="1656" xr:uid="{00000000-0005-0000-0000-00000F030000}"/>
    <cellStyle name="Comma 16 4" xfId="847" xr:uid="{00000000-0005-0000-0000-000010030000}"/>
    <cellStyle name="Comma 16 4 2" xfId="1927" xr:uid="{00000000-0005-0000-0000-000011030000}"/>
    <cellStyle name="Comma 16 5" xfId="1389" xr:uid="{00000000-0005-0000-0000-000012030000}"/>
    <cellStyle name="Comma 16 6" xfId="2470" xr:uid="{00000000-0005-0000-0000-000013030000}"/>
    <cellStyle name="Comma 16 7" xfId="309" xr:uid="{00000000-0005-0000-0000-000014030000}"/>
    <cellStyle name="Comma 17" xfId="12" xr:uid="{00000000-0005-0000-0000-000015030000}"/>
    <cellStyle name="Comma 17 2" xfId="277" xr:uid="{00000000-0005-0000-0000-000016030000}"/>
    <cellStyle name="Comma 17 2 2" xfId="824" xr:uid="{00000000-0005-0000-0000-000017030000}"/>
    <cellStyle name="Comma 17 2 2 2" xfId="1362" xr:uid="{00000000-0005-0000-0000-000018030000}"/>
    <cellStyle name="Comma 17 2 2 2 2" xfId="2442" xr:uid="{00000000-0005-0000-0000-000019030000}"/>
    <cellStyle name="Comma 17 2 2 3" xfId="1904" xr:uid="{00000000-0005-0000-0000-00001A030000}"/>
    <cellStyle name="Comma 17 2 3" xfId="1095" xr:uid="{00000000-0005-0000-0000-00001B030000}"/>
    <cellStyle name="Comma 17 2 3 2" xfId="2175" xr:uid="{00000000-0005-0000-0000-00001C030000}"/>
    <cellStyle name="Comma 17 2 4" xfId="1637" xr:uid="{00000000-0005-0000-0000-00001D030000}"/>
    <cellStyle name="Comma 17 2 5" xfId="2718" xr:uid="{00000000-0005-0000-0000-00001E030000}"/>
    <cellStyle name="Comma 17 2 6" xfId="557" xr:uid="{00000000-0005-0000-0000-00001F030000}"/>
    <cellStyle name="Comma 17 3" xfId="575" xr:uid="{00000000-0005-0000-0000-000020030000}"/>
    <cellStyle name="Comma 17 3 2" xfId="1113" xr:uid="{00000000-0005-0000-0000-000021030000}"/>
    <cellStyle name="Comma 17 3 2 2" xfId="2193" xr:uid="{00000000-0005-0000-0000-000022030000}"/>
    <cellStyle name="Comma 17 3 3" xfId="1655" xr:uid="{00000000-0005-0000-0000-000023030000}"/>
    <cellStyle name="Comma 17 4" xfId="846" xr:uid="{00000000-0005-0000-0000-000024030000}"/>
    <cellStyle name="Comma 17 4 2" xfId="1926" xr:uid="{00000000-0005-0000-0000-000025030000}"/>
    <cellStyle name="Comma 17 5" xfId="1388" xr:uid="{00000000-0005-0000-0000-000026030000}"/>
    <cellStyle name="Comma 17 6" xfId="2469" xr:uid="{00000000-0005-0000-0000-000027030000}"/>
    <cellStyle name="Comma 17 7" xfId="308" xr:uid="{00000000-0005-0000-0000-000028030000}"/>
    <cellStyle name="Comma 18" xfId="18" xr:uid="{00000000-0005-0000-0000-000029030000}"/>
    <cellStyle name="Comma 18 2" xfId="278" xr:uid="{00000000-0005-0000-0000-00002A030000}"/>
    <cellStyle name="Comma 18 2 2" xfId="825" xr:uid="{00000000-0005-0000-0000-00002B030000}"/>
    <cellStyle name="Comma 18 2 2 2" xfId="1363" xr:uid="{00000000-0005-0000-0000-00002C030000}"/>
    <cellStyle name="Comma 18 2 2 2 2" xfId="2443" xr:uid="{00000000-0005-0000-0000-00002D030000}"/>
    <cellStyle name="Comma 18 2 2 3" xfId="1905" xr:uid="{00000000-0005-0000-0000-00002E030000}"/>
    <cellStyle name="Comma 18 2 3" xfId="1096" xr:uid="{00000000-0005-0000-0000-00002F030000}"/>
    <cellStyle name="Comma 18 2 3 2" xfId="2176" xr:uid="{00000000-0005-0000-0000-000030030000}"/>
    <cellStyle name="Comma 18 2 4" xfId="1638" xr:uid="{00000000-0005-0000-0000-000031030000}"/>
    <cellStyle name="Comma 18 2 5" xfId="2719" xr:uid="{00000000-0005-0000-0000-000032030000}"/>
    <cellStyle name="Comma 18 2 6" xfId="558" xr:uid="{00000000-0005-0000-0000-000033030000}"/>
    <cellStyle name="Comma 18 3" xfId="578" xr:uid="{00000000-0005-0000-0000-000034030000}"/>
    <cellStyle name="Comma 18 3 2" xfId="1116" xr:uid="{00000000-0005-0000-0000-000035030000}"/>
    <cellStyle name="Comma 18 3 2 2" xfId="2196" xr:uid="{00000000-0005-0000-0000-000036030000}"/>
    <cellStyle name="Comma 18 3 3" xfId="1658" xr:uid="{00000000-0005-0000-0000-000037030000}"/>
    <cellStyle name="Comma 18 4" xfId="849" xr:uid="{00000000-0005-0000-0000-000038030000}"/>
    <cellStyle name="Comma 18 4 2" xfId="1929" xr:uid="{00000000-0005-0000-0000-000039030000}"/>
    <cellStyle name="Comma 18 5" xfId="1391" xr:uid="{00000000-0005-0000-0000-00003A030000}"/>
    <cellStyle name="Comma 18 6" xfId="2472" xr:uid="{00000000-0005-0000-0000-00003B030000}"/>
    <cellStyle name="Comma 18 7" xfId="311" xr:uid="{00000000-0005-0000-0000-00003C030000}"/>
    <cellStyle name="Comma 19" xfId="5" xr:uid="{00000000-0005-0000-0000-00003D030000}"/>
    <cellStyle name="Comma 19 2" xfId="279" xr:uid="{00000000-0005-0000-0000-00003E030000}"/>
    <cellStyle name="Comma 19 2 2" xfId="826" xr:uid="{00000000-0005-0000-0000-00003F030000}"/>
    <cellStyle name="Comma 19 2 2 2" xfId="1364" xr:uid="{00000000-0005-0000-0000-000040030000}"/>
    <cellStyle name="Comma 19 2 2 2 2" xfId="2444" xr:uid="{00000000-0005-0000-0000-000041030000}"/>
    <cellStyle name="Comma 19 2 2 3" xfId="1906" xr:uid="{00000000-0005-0000-0000-000042030000}"/>
    <cellStyle name="Comma 19 2 3" xfId="1097" xr:uid="{00000000-0005-0000-0000-000043030000}"/>
    <cellStyle name="Comma 19 2 3 2" xfId="2177" xr:uid="{00000000-0005-0000-0000-000044030000}"/>
    <cellStyle name="Comma 19 2 4" xfId="1639" xr:uid="{00000000-0005-0000-0000-000045030000}"/>
    <cellStyle name="Comma 19 2 5" xfId="2720" xr:uid="{00000000-0005-0000-0000-000046030000}"/>
    <cellStyle name="Comma 19 2 6" xfId="559" xr:uid="{00000000-0005-0000-0000-000047030000}"/>
    <cellStyle name="Comma 19 3" xfId="569" xr:uid="{00000000-0005-0000-0000-000048030000}"/>
    <cellStyle name="Comma 19 3 2" xfId="1107" xr:uid="{00000000-0005-0000-0000-000049030000}"/>
    <cellStyle name="Comma 19 3 2 2" xfId="2187" xr:uid="{00000000-0005-0000-0000-00004A030000}"/>
    <cellStyle name="Comma 19 3 3" xfId="1649" xr:uid="{00000000-0005-0000-0000-00004B030000}"/>
    <cellStyle name="Comma 19 4" xfId="840" xr:uid="{00000000-0005-0000-0000-00004C030000}"/>
    <cellStyle name="Comma 19 4 2" xfId="1920" xr:uid="{00000000-0005-0000-0000-00004D030000}"/>
    <cellStyle name="Comma 19 5" xfId="1382" xr:uid="{00000000-0005-0000-0000-00004E030000}"/>
    <cellStyle name="Comma 19 6" xfId="2463" xr:uid="{00000000-0005-0000-0000-00004F030000}"/>
    <cellStyle name="Comma 19 7" xfId="302" xr:uid="{00000000-0005-0000-0000-000050030000}"/>
    <cellStyle name="Comma 2" xfId="2" xr:uid="{00000000-0005-0000-0000-000051030000}"/>
    <cellStyle name="Comma 2 10" xfId="837" xr:uid="{00000000-0005-0000-0000-000052030000}"/>
    <cellStyle name="Comma 2 10 2" xfId="1917" xr:uid="{00000000-0005-0000-0000-000053030000}"/>
    <cellStyle name="Comma 2 11" xfId="1379" xr:uid="{00000000-0005-0000-0000-000054030000}"/>
    <cellStyle name="Comma 2 12" xfId="2460" xr:uid="{00000000-0005-0000-0000-000055030000}"/>
    <cellStyle name="Comma 2 13" xfId="299" xr:uid="{00000000-0005-0000-0000-000056030000}"/>
    <cellStyle name="Comma 2 14" xfId="2742" xr:uid="{00000000-0005-0000-0000-000057030000}"/>
    <cellStyle name="Comma 2 17" xfId="2760" xr:uid="{00000000-0005-0000-0000-000058030000}"/>
    <cellStyle name="Comma 2 2" xfId="40" xr:uid="{00000000-0005-0000-0000-000059030000}"/>
    <cellStyle name="Comma 2 2 10" xfId="320" xr:uid="{00000000-0005-0000-0000-00005A030000}"/>
    <cellStyle name="Comma 2 2 2" xfId="54" xr:uid="{00000000-0005-0000-0000-00005B030000}"/>
    <cellStyle name="Comma 2 2 2 2" xfId="83" xr:uid="{00000000-0005-0000-0000-00005C030000}"/>
    <cellStyle name="Comma 2 2 2 2 2" xfId="145" xr:uid="{00000000-0005-0000-0000-00005D030000}"/>
    <cellStyle name="Comma 2 2 2 2 2 2" xfId="271" xr:uid="{00000000-0005-0000-0000-00005E030000}"/>
    <cellStyle name="Comma 2 2 2 2 2 2 2" xfId="818" xr:uid="{00000000-0005-0000-0000-00005F030000}"/>
    <cellStyle name="Comma 2 2 2 2 2 2 2 2" xfId="1356" xr:uid="{00000000-0005-0000-0000-000060030000}"/>
    <cellStyle name="Comma 2 2 2 2 2 2 2 2 2" xfId="2436" xr:uid="{00000000-0005-0000-0000-000061030000}"/>
    <cellStyle name="Comma 2 2 2 2 2 2 2 3" xfId="1898" xr:uid="{00000000-0005-0000-0000-000062030000}"/>
    <cellStyle name="Comma 2 2 2 2 2 2 3" xfId="1089" xr:uid="{00000000-0005-0000-0000-000063030000}"/>
    <cellStyle name="Comma 2 2 2 2 2 2 3 2" xfId="2169" xr:uid="{00000000-0005-0000-0000-000064030000}"/>
    <cellStyle name="Comma 2 2 2 2 2 2 4" xfId="1631" xr:uid="{00000000-0005-0000-0000-000065030000}"/>
    <cellStyle name="Comma 2 2 2 2 2 2 5" xfId="2712" xr:uid="{00000000-0005-0000-0000-000066030000}"/>
    <cellStyle name="Comma 2 2 2 2 2 2 6" xfId="551" xr:uid="{00000000-0005-0000-0000-000067030000}"/>
    <cellStyle name="Comma 2 2 2 2 2 3" xfId="692" xr:uid="{00000000-0005-0000-0000-000068030000}"/>
    <cellStyle name="Comma 2 2 2 2 2 3 2" xfId="1230" xr:uid="{00000000-0005-0000-0000-000069030000}"/>
    <cellStyle name="Comma 2 2 2 2 2 3 2 2" xfId="2310" xr:uid="{00000000-0005-0000-0000-00006A030000}"/>
    <cellStyle name="Comma 2 2 2 2 2 3 3" xfId="1772" xr:uid="{00000000-0005-0000-0000-00006B030000}"/>
    <cellStyle name="Comma 2 2 2 2 2 4" xfId="963" xr:uid="{00000000-0005-0000-0000-00006C030000}"/>
    <cellStyle name="Comma 2 2 2 2 2 4 2" xfId="2043" xr:uid="{00000000-0005-0000-0000-00006D030000}"/>
    <cellStyle name="Comma 2 2 2 2 2 5" xfId="1505" xr:uid="{00000000-0005-0000-0000-00006E030000}"/>
    <cellStyle name="Comma 2 2 2 2 2 6" xfId="2586" xr:uid="{00000000-0005-0000-0000-00006F030000}"/>
    <cellStyle name="Comma 2 2 2 2 2 7" xfId="425" xr:uid="{00000000-0005-0000-0000-000070030000}"/>
    <cellStyle name="Comma 2 2 2 2 3" xfId="207" xr:uid="{00000000-0005-0000-0000-000071030000}"/>
    <cellStyle name="Comma 2 2 2 2 3 2" xfId="754" xr:uid="{00000000-0005-0000-0000-000072030000}"/>
    <cellStyle name="Comma 2 2 2 2 3 2 2" xfId="1292" xr:uid="{00000000-0005-0000-0000-000073030000}"/>
    <cellStyle name="Comma 2 2 2 2 3 2 2 2" xfId="2372" xr:uid="{00000000-0005-0000-0000-000074030000}"/>
    <cellStyle name="Comma 2 2 2 2 3 2 3" xfId="1834" xr:uid="{00000000-0005-0000-0000-000075030000}"/>
    <cellStyle name="Comma 2 2 2 2 3 3" xfId="1025" xr:uid="{00000000-0005-0000-0000-000076030000}"/>
    <cellStyle name="Comma 2 2 2 2 3 3 2" xfId="2105" xr:uid="{00000000-0005-0000-0000-000077030000}"/>
    <cellStyle name="Comma 2 2 2 2 3 4" xfId="1567" xr:uid="{00000000-0005-0000-0000-000078030000}"/>
    <cellStyle name="Comma 2 2 2 2 3 5" xfId="2648" xr:uid="{00000000-0005-0000-0000-000079030000}"/>
    <cellStyle name="Comma 2 2 2 2 3 6" xfId="487" xr:uid="{00000000-0005-0000-0000-00007A030000}"/>
    <cellStyle name="Comma 2 2 2 2 4" xfId="630" xr:uid="{00000000-0005-0000-0000-00007B030000}"/>
    <cellStyle name="Comma 2 2 2 2 4 2" xfId="1168" xr:uid="{00000000-0005-0000-0000-00007C030000}"/>
    <cellStyle name="Comma 2 2 2 2 4 2 2" xfId="2248" xr:uid="{00000000-0005-0000-0000-00007D030000}"/>
    <cellStyle name="Comma 2 2 2 2 4 3" xfId="1710" xr:uid="{00000000-0005-0000-0000-00007E030000}"/>
    <cellStyle name="Comma 2 2 2 2 5" xfId="901" xr:uid="{00000000-0005-0000-0000-00007F030000}"/>
    <cellStyle name="Comma 2 2 2 2 5 2" xfId="1981" xr:uid="{00000000-0005-0000-0000-000080030000}"/>
    <cellStyle name="Comma 2 2 2 2 6" xfId="1443" xr:uid="{00000000-0005-0000-0000-000081030000}"/>
    <cellStyle name="Comma 2 2 2 2 7" xfId="2524" xr:uid="{00000000-0005-0000-0000-000082030000}"/>
    <cellStyle name="Comma 2 2 2 2 8" xfId="363" xr:uid="{00000000-0005-0000-0000-000083030000}"/>
    <cellStyle name="Comma 2 2 2 3" xfId="113" xr:uid="{00000000-0005-0000-0000-000084030000}"/>
    <cellStyle name="Comma 2 2 2 3 2" xfId="239" xr:uid="{00000000-0005-0000-0000-000085030000}"/>
    <cellStyle name="Comma 2 2 2 3 2 2" xfId="786" xr:uid="{00000000-0005-0000-0000-000086030000}"/>
    <cellStyle name="Comma 2 2 2 3 2 2 2" xfId="1324" xr:uid="{00000000-0005-0000-0000-000087030000}"/>
    <cellStyle name="Comma 2 2 2 3 2 2 2 2" xfId="2404" xr:uid="{00000000-0005-0000-0000-000088030000}"/>
    <cellStyle name="Comma 2 2 2 3 2 2 3" xfId="1866" xr:uid="{00000000-0005-0000-0000-000089030000}"/>
    <cellStyle name="Comma 2 2 2 3 2 3" xfId="1057" xr:uid="{00000000-0005-0000-0000-00008A030000}"/>
    <cellStyle name="Comma 2 2 2 3 2 3 2" xfId="2137" xr:uid="{00000000-0005-0000-0000-00008B030000}"/>
    <cellStyle name="Comma 2 2 2 3 2 4" xfId="1599" xr:uid="{00000000-0005-0000-0000-00008C030000}"/>
    <cellStyle name="Comma 2 2 2 3 2 5" xfId="2680" xr:uid="{00000000-0005-0000-0000-00008D030000}"/>
    <cellStyle name="Comma 2 2 2 3 2 6" xfId="519" xr:uid="{00000000-0005-0000-0000-00008E030000}"/>
    <cellStyle name="Comma 2 2 2 3 3" xfId="660" xr:uid="{00000000-0005-0000-0000-00008F030000}"/>
    <cellStyle name="Comma 2 2 2 3 3 2" xfId="1198" xr:uid="{00000000-0005-0000-0000-000090030000}"/>
    <cellStyle name="Comma 2 2 2 3 3 2 2" xfId="2278" xr:uid="{00000000-0005-0000-0000-000091030000}"/>
    <cellStyle name="Comma 2 2 2 3 3 3" xfId="1740" xr:uid="{00000000-0005-0000-0000-000092030000}"/>
    <cellStyle name="Comma 2 2 2 3 4" xfId="931" xr:uid="{00000000-0005-0000-0000-000093030000}"/>
    <cellStyle name="Comma 2 2 2 3 4 2" xfId="2011" xr:uid="{00000000-0005-0000-0000-000094030000}"/>
    <cellStyle name="Comma 2 2 2 3 5" xfId="1473" xr:uid="{00000000-0005-0000-0000-000095030000}"/>
    <cellStyle name="Comma 2 2 2 3 6" xfId="2554" xr:uid="{00000000-0005-0000-0000-000096030000}"/>
    <cellStyle name="Comma 2 2 2 3 7" xfId="393" xr:uid="{00000000-0005-0000-0000-000097030000}"/>
    <cellStyle name="Comma 2 2 2 4" xfId="175" xr:uid="{00000000-0005-0000-0000-000098030000}"/>
    <cellStyle name="Comma 2 2 2 4 2" xfId="722" xr:uid="{00000000-0005-0000-0000-000099030000}"/>
    <cellStyle name="Comma 2 2 2 4 2 2" xfId="1260" xr:uid="{00000000-0005-0000-0000-00009A030000}"/>
    <cellStyle name="Comma 2 2 2 4 2 2 2" xfId="2340" xr:uid="{00000000-0005-0000-0000-00009B030000}"/>
    <cellStyle name="Comma 2 2 2 4 2 3" xfId="1802" xr:uid="{00000000-0005-0000-0000-00009C030000}"/>
    <cellStyle name="Comma 2 2 2 4 3" xfId="993" xr:uid="{00000000-0005-0000-0000-00009D030000}"/>
    <cellStyle name="Comma 2 2 2 4 3 2" xfId="2073" xr:uid="{00000000-0005-0000-0000-00009E030000}"/>
    <cellStyle name="Comma 2 2 2 4 4" xfId="1535" xr:uid="{00000000-0005-0000-0000-00009F030000}"/>
    <cellStyle name="Comma 2 2 2 4 5" xfId="2616" xr:uid="{00000000-0005-0000-0000-0000A0030000}"/>
    <cellStyle name="Comma 2 2 2 4 6" xfId="455" xr:uid="{00000000-0005-0000-0000-0000A1030000}"/>
    <cellStyle name="Comma 2 2 2 5" xfId="601" xr:uid="{00000000-0005-0000-0000-0000A2030000}"/>
    <cellStyle name="Comma 2 2 2 5 2" xfId="1139" xr:uid="{00000000-0005-0000-0000-0000A3030000}"/>
    <cellStyle name="Comma 2 2 2 5 2 2" xfId="2219" xr:uid="{00000000-0005-0000-0000-0000A4030000}"/>
    <cellStyle name="Comma 2 2 2 5 3" xfId="1681" xr:uid="{00000000-0005-0000-0000-0000A5030000}"/>
    <cellStyle name="Comma 2 2 2 6" xfId="872" xr:uid="{00000000-0005-0000-0000-0000A6030000}"/>
    <cellStyle name="Comma 2 2 2 6 2" xfId="1952" xr:uid="{00000000-0005-0000-0000-0000A7030000}"/>
    <cellStyle name="Comma 2 2 2 7" xfId="1414" xr:uid="{00000000-0005-0000-0000-0000A8030000}"/>
    <cellStyle name="Comma 2 2 2 8" xfId="2495" xr:uid="{00000000-0005-0000-0000-0000A9030000}"/>
    <cellStyle name="Comma 2 2 2 9" xfId="334" xr:uid="{00000000-0005-0000-0000-0000AA030000}"/>
    <cellStyle name="Comma 2 2 3" xfId="68" xr:uid="{00000000-0005-0000-0000-0000AB030000}"/>
    <cellStyle name="Comma 2 2 3 2" xfId="130" xr:uid="{00000000-0005-0000-0000-0000AC030000}"/>
    <cellStyle name="Comma 2 2 3 2 2" xfId="256" xr:uid="{00000000-0005-0000-0000-0000AD030000}"/>
    <cellStyle name="Comma 2 2 3 2 2 2" xfId="803" xr:uid="{00000000-0005-0000-0000-0000AE030000}"/>
    <cellStyle name="Comma 2 2 3 2 2 2 2" xfId="1341" xr:uid="{00000000-0005-0000-0000-0000AF030000}"/>
    <cellStyle name="Comma 2 2 3 2 2 2 2 2" xfId="2421" xr:uid="{00000000-0005-0000-0000-0000B0030000}"/>
    <cellStyle name="Comma 2 2 3 2 2 2 3" xfId="1883" xr:uid="{00000000-0005-0000-0000-0000B1030000}"/>
    <cellStyle name="Comma 2 2 3 2 2 3" xfId="1074" xr:uid="{00000000-0005-0000-0000-0000B2030000}"/>
    <cellStyle name="Comma 2 2 3 2 2 3 2" xfId="2154" xr:uid="{00000000-0005-0000-0000-0000B3030000}"/>
    <cellStyle name="Comma 2 2 3 2 2 4" xfId="1616" xr:uid="{00000000-0005-0000-0000-0000B4030000}"/>
    <cellStyle name="Comma 2 2 3 2 2 5" xfId="2697" xr:uid="{00000000-0005-0000-0000-0000B5030000}"/>
    <cellStyle name="Comma 2 2 3 2 2 6" xfId="536" xr:uid="{00000000-0005-0000-0000-0000B6030000}"/>
    <cellStyle name="Comma 2 2 3 2 3" xfId="677" xr:uid="{00000000-0005-0000-0000-0000B7030000}"/>
    <cellStyle name="Comma 2 2 3 2 3 2" xfId="1215" xr:uid="{00000000-0005-0000-0000-0000B8030000}"/>
    <cellStyle name="Comma 2 2 3 2 3 2 2" xfId="2295" xr:uid="{00000000-0005-0000-0000-0000B9030000}"/>
    <cellStyle name="Comma 2 2 3 2 3 3" xfId="1757" xr:uid="{00000000-0005-0000-0000-0000BA030000}"/>
    <cellStyle name="Comma 2 2 3 2 4" xfId="948" xr:uid="{00000000-0005-0000-0000-0000BB030000}"/>
    <cellStyle name="Comma 2 2 3 2 4 2" xfId="2028" xr:uid="{00000000-0005-0000-0000-0000BC030000}"/>
    <cellStyle name="Comma 2 2 3 2 5" xfId="1490" xr:uid="{00000000-0005-0000-0000-0000BD030000}"/>
    <cellStyle name="Comma 2 2 3 2 6" xfId="2571" xr:uid="{00000000-0005-0000-0000-0000BE030000}"/>
    <cellStyle name="Comma 2 2 3 2 7" xfId="410" xr:uid="{00000000-0005-0000-0000-0000BF030000}"/>
    <cellStyle name="Comma 2 2 3 3" xfId="192" xr:uid="{00000000-0005-0000-0000-0000C0030000}"/>
    <cellStyle name="Comma 2 2 3 3 2" xfId="739" xr:uid="{00000000-0005-0000-0000-0000C1030000}"/>
    <cellStyle name="Comma 2 2 3 3 2 2" xfId="1277" xr:uid="{00000000-0005-0000-0000-0000C2030000}"/>
    <cellStyle name="Comma 2 2 3 3 2 2 2" xfId="2357" xr:uid="{00000000-0005-0000-0000-0000C3030000}"/>
    <cellStyle name="Comma 2 2 3 3 2 3" xfId="1819" xr:uid="{00000000-0005-0000-0000-0000C4030000}"/>
    <cellStyle name="Comma 2 2 3 3 3" xfId="1010" xr:uid="{00000000-0005-0000-0000-0000C5030000}"/>
    <cellStyle name="Comma 2 2 3 3 3 2" xfId="2090" xr:uid="{00000000-0005-0000-0000-0000C6030000}"/>
    <cellStyle name="Comma 2 2 3 3 4" xfId="1552" xr:uid="{00000000-0005-0000-0000-0000C7030000}"/>
    <cellStyle name="Comma 2 2 3 3 5" xfId="2633" xr:uid="{00000000-0005-0000-0000-0000C8030000}"/>
    <cellStyle name="Comma 2 2 3 3 6" xfId="472" xr:uid="{00000000-0005-0000-0000-0000C9030000}"/>
    <cellStyle name="Comma 2 2 3 4" xfId="615" xr:uid="{00000000-0005-0000-0000-0000CA030000}"/>
    <cellStyle name="Comma 2 2 3 4 2" xfId="1153" xr:uid="{00000000-0005-0000-0000-0000CB030000}"/>
    <cellStyle name="Comma 2 2 3 4 2 2" xfId="2233" xr:uid="{00000000-0005-0000-0000-0000CC030000}"/>
    <cellStyle name="Comma 2 2 3 4 3" xfId="1695" xr:uid="{00000000-0005-0000-0000-0000CD030000}"/>
    <cellStyle name="Comma 2 2 3 5" xfId="886" xr:uid="{00000000-0005-0000-0000-0000CE030000}"/>
    <cellStyle name="Comma 2 2 3 5 2" xfId="1966" xr:uid="{00000000-0005-0000-0000-0000CF030000}"/>
    <cellStyle name="Comma 2 2 3 6" xfId="1428" xr:uid="{00000000-0005-0000-0000-0000D0030000}"/>
    <cellStyle name="Comma 2 2 3 7" xfId="2509" xr:uid="{00000000-0005-0000-0000-0000D1030000}"/>
    <cellStyle name="Comma 2 2 3 8" xfId="348" xr:uid="{00000000-0005-0000-0000-0000D2030000}"/>
    <cellStyle name="Comma 2 2 4" xfId="98" xr:uid="{00000000-0005-0000-0000-0000D3030000}"/>
    <cellStyle name="Comma 2 2 4 2" xfId="224" xr:uid="{00000000-0005-0000-0000-0000D4030000}"/>
    <cellStyle name="Comma 2 2 4 2 2" xfId="771" xr:uid="{00000000-0005-0000-0000-0000D5030000}"/>
    <cellStyle name="Comma 2 2 4 2 2 2" xfId="1309" xr:uid="{00000000-0005-0000-0000-0000D6030000}"/>
    <cellStyle name="Comma 2 2 4 2 2 2 2" xfId="2389" xr:uid="{00000000-0005-0000-0000-0000D7030000}"/>
    <cellStyle name="Comma 2 2 4 2 2 3" xfId="1851" xr:uid="{00000000-0005-0000-0000-0000D8030000}"/>
    <cellStyle name="Comma 2 2 4 2 3" xfId="1042" xr:uid="{00000000-0005-0000-0000-0000D9030000}"/>
    <cellStyle name="Comma 2 2 4 2 3 2" xfId="2122" xr:uid="{00000000-0005-0000-0000-0000DA030000}"/>
    <cellStyle name="Comma 2 2 4 2 4" xfId="1584" xr:uid="{00000000-0005-0000-0000-0000DB030000}"/>
    <cellStyle name="Comma 2 2 4 2 5" xfId="2665" xr:uid="{00000000-0005-0000-0000-0000DC030000}"/>
    <cellStyle name="Comma 2 2 4 2 6" xfId="504" xr:uid="{00000000-0005-0000-0000-0000DD030000}"/>
    <cellStyle name="Comma 2 2 4 3" xfId="645" xr:uid="{00000000-0005-0000-0000-0000DE030000}"/>
    <cellStyle name="Comma 2 2 4 3 2" xfId="1183" xr:uid="{00000000-0005-0000-0000-0000DF030000}"/>
    <cellStyle name="Comma 2 2 4 3 2 2" xfId="2263" xr:uid="{00000000-0005-0000-0000-0000E0030000}"/>
    <cellStyle name="Comma 2 2 4 3 3" xfId="1725" xr:uid="{00000000-0005-0000-0000-0000E1030000}"/>
    <cellStyle name="Comma 2 2 4 4" xfId="916" xr:uid="{00000000-0005-0000-0000-0000E2030000}"/>
    <cellStyle name="Comma 2 2 4 4 2" xfId="1996" xr:uid="{00000000-0005-0000-0000-0000E3030000}"/>
    <cellStyle name="Comma 2 2 4 5" xfId="1458" xr:uid="{00000000-0005-0000-0000-0000E4030000}"/>
    <cellStyle name="Comma 2 2 4 6" xfId="2539" xr:uid="{00000000-0005-0000-0000-0000E5030000}"/>
    <cellStyle name="Comma 2 2 4 7" xfId="378" xr:uid="{00000000-0005-0000-0000-0000E6030000}"/>
    <cellStyle name="Comma 2 2 5" xfId="160" xr:uid="{00000000-0005-0000-0000-0000E7030000}"/>
    <cellStyle name="Comma 2 2 5 2" xfId="707" xr:uid="{00000000-0005-0000-0000-0000E8030000}"/>
    <cellStyle name="Comma 2 2 5 2 2" xfId="1245" xr:uid="{00000000-0005-0000-0000-0000E9030000}"/>
    <cellStyle name="Comma 2 2 5 2 2 2" xfId="2325" xr:uid="{00000000-0005-0000-0000-0000EA030000}"/>
    <cellStyle name="Comma 2 2 5 2 3" xfId="1787" xr:uid="{00000000-0005-0000-0000-0000EB030000}"/>
    <cellStyle name="Comma 2 2 5 3" xfId="978" xr:uid="{00000000-0005-0000-0000-0000EC030000}"/>
    <cellStyle name="Comma 2 2 5 3 2" xfId="2058" xr:uid="{00000000-0005-0000-0000-0000ED030000}"/>
    <cellStyle name="Comma 2 2 5 4" xfId="1520" xr:uid="{00000000-0005-0000-0000-0000EE030000}"/>
    <cellStyle name="Comma 2 2 5 5" xfId="2601" xr:uid="{00000000-0005-0000-0000-0000EF030000}"/>
    <cellStyle name="Comma 2 2 5 6" xfId="440" xr:uid="{00000000-0005-0000-0000-0000F0030000}"/>
    <cellStyle name="Comma 2 2 6" xfId="587" xr:uid="{00000000-0005-0000-0000-0000F1030000}"/>
    <cellStyle name="Comma 2 2 6 2" xfId="1125" xr:uid="{00000000-0005-0000-0000-0000F2030000}"/>
    <cellStyle name="Comma 2 2 6 2 2" xfId="2205" xr:uid="{00000000-0005-0000-0000-0000F3030000}"/>
    <cellStyle name="Comma 2 2 6 3" xfId="1667" xr:uid="{00000000-0005-0000-0000-0000F4030000}"/>
    <cellStyle name="Comma 2 2 7" xfId="858" xr:uid="{00000000-0005-0000-0000-0000F5030000}"/>
    <cellStyle name="Comma 2 2 7 2" xfId="1938" xr:uid="{00000000-0005-0000-0000-0000F6030000}"/>
    <cellStyle name="Comma 2 2 8" xfId="1400" xr:uid="{00000000-0005-0000-0000-0000F7030000}"/>
    <cellStyle name="Comma 2 2 9" xfId="2481" xr:uid="{00000000-0005-0000-0000-0000F8030000}"/>
    <cellStyle name="Comma 2 3" xfId="44" xr:uid="{00000000-0005-0000-0000-0000F9030000}"/>
    <cellStyle name="Comma 2 3 2" xfId="73" xr:uid="{00000000-0005-0000-0000-0000FA030000}"/>
    <cellStyle name="Comma 2 3 2 2" xfId="135" xr:uid="{00000000-0005-0000-0000-0000FB030000}"/>
    <cellStyle name="Comma 2 3 2 2 2" xfId="261" xr:uid="{00000000-0005-0000-0000-0000FC030000}"/>
    <cellStyle name="Comma 2 3 2 2 2 2" xfId="808" xr:uid="{00000000-0005-0000-0000-0000FD030000}"/>
    <cellStyle name="Comma 2 3 2 2 2 2 2" xfId="1346" xr:uid="{00000000-0005-0000-0000-0000FE030000}"/>
    <cellStyle name="Comma 2 3 2 2 2 2 2 2" xfId="2426" xr:uid="{00000000-0005-0000-0000-0000FF030000}"/>
    <cellStyle name="Comma 2 3 2 2 2 2 3" xfId="1888" xr:uid="{00000000-0005-0000-0000-000000040000}"/>
    <cellStyle name="Comma 2 3 2 2 2 3" xfId="1079" xr:uid="{00000000-0005-0000-0000-000001040000}"/>
    <cellStyle name="Comma 2 3 2 2 2 3 2" xfId="2159" xr:uid="{00000000-0005-0000-0000-000002040000}"/>
    <cellStyle name="Comma 2 3 2 2 2 4" xfId="1621" xr:uid="{00000000-0005-0000-0000-000003040000}"/>
    <cellStyle name="Comma 2 3 2 2 2 5" xfId="2702" xr:uid="{00000000-0005-0000-0000-000004040000}"/>
    <cellStyle name="Comma 2 3 2 2 2 6" xfId="541" xr:uid="{00000000-0005-0000-0000-000005040000}"/>
    <cellStyle name="Comma 2 3 2 2 3" xfId="682" xr:uid="{00000000-0005-0000-0000-000006040000}"/>
    <cellStyle name="Comma 2 3 2 2 3 2" xfId="1220" xr:uid="{00000000-0005-0000-0000-000007040000}"/>
    <cellStyle name="Comma 2 3 2 2 3 2 2" xfId="2300" xr:uid="{00000000-0005-0000-0000-000008040000}"/>
    <cellStyle name="Comma 2 3 2 2 3 3" xfId="1762" xr:uid="{00000000-0005-0000-0000-000009040000}"/>
    <cellStyle name="Comma 2 3 2 2 4" xfId="953" xr:uid="{00000000-0005-0000-0000-00000A040000}"/>
    <cellStyle name="Comma 2 3 2 2 4 2" xfId="2033" xr:uid="{00000000-0005-0000-0000-00000B040000}"/>
    <cellStyle name="Comma 2 3 2 2 5" xfId="1495" xr:uid="{00000000-0005-0000-0000-00000C040000}"/>
    <cellStyle name="Comma 2 3 2 2 6" xfId="2576" xr:uid="{00000000-0005-0000-0000-00000D040000}"/>
    <cellStyle name="Comma 2 3 2 2 7" xfId="415" xr:uid="{00000000-0005-0000-0000-00000E040000}"/>
    <cellStyle name="Comma 2 3 2 3" xfId="197" xr:uid="{00000000-0005-0000-0000-00000F040000}"/>
    <cellStyle name="Comma 2 3 2 3 2" xfId="744" xr:uid="{00000000-0005-0000-0000-000010040000}"/>
    <cellStyle name="Comma 2 3 2 3 2 2" xfId="1282" xr:uid="{00000000-0005-0000-0000-000011040000}"/>
    <cellStyle name="Comma 2 3 2 3 2 2 2" xfId="2362" xr:uid="{00000000-0005-0000-0000-000012040000}"/>
    <cellStyle name="Comma 2 3 2 3 2 3" xfId="1824" xr:uid="{00000000-0005-0000-0000-000013040000}"/>
    <cellStyle name="Comma 2 3 2 3 3" xfId="1015" xr:uid="{00000000-0005-0000-0000-000014040000}"/>
    <cellStyle name="Comma 2 3 2 3 3 2" xfId="2095" xr:uid="{00000000-0005-0000-0000-000015040000}"/>
    <cellStyle name="Comma 2 3 2 3 4" xfId="1557" xr:uid="{00000000-0005-0000-0000-000016040000}"/>
    <cellStyle name="Comma 2 3 2 3 5" xfId="2638" xr:uid="{00000000-0005-0000-0000-000017040000}"/>
    <cellStyle name="Comma 2 3 2 3 6" xfId="477" xr:uid="{00000000-0005-0000-0000-000018040000}"/>
    <cellStyle name="Comma 2 3 2 4" xfId="620" xr:uid="{00000000-0005-0000-0000-000019040000}"/>
    <cellStyle name="Comma 2 3 2 4 2" xfId="1158" xr:uid="{00000000-0005-0000-0000-00001A040000}"/>
    <cellStyle name="Comma 2 3 2 4 2 2" xfId="2238" xr:uid="{00000000-0005-0000-0000-00001B040000}"/>
    <cellStyle name="Comma 2 3 2 4 3" xfId="1700" xr:uid="{00000000-0005-0000-0000-00001C040000}"/>
    <cellStyle name="Comma 2 3 2 5" xfId="891" xr:uid="{00000000-0005-0000-0000-00001D040000}"/>
    <cellStyle name="Comma 2 3 2 5 2" xfId="1971" xr:uid="{00000000-0005-0000-0000-00001E040000}"/>
    <cellStyle name="Comma 2 3 2 6" xfId="1433" xr:uid="{00000000-0005-0000-0000-00001F040000}"/>
    <cellStyle name="Comma 2 3 2 7" xfId="2514" xr:uid="{00000000-0005-0000-0000-000020040000}"/>
    <cellStyle name="Comma 2 3 2 8" xfId="353" xr:uid="{00000000-0005-0000-0000-000021040000}"/>
    <cellStyle name="Comma 2 3 3" xfId="103" xr:uid="{00000000-0005-0000-0000-000022040000}"/>
    <cellStyle name="Comma 2 3 3 2" xfId="229" xr:uid="{00000000-0005-0000-0000-000023040000}"/>
    <cellStyle name="Comma 2 3 3 2 2" xfId="776" xr:uid="{00000000-0005-0000-0000-000024040000}"/>
    <cellStyle name="Comma 2 3 3 2 2 2" xfId="1314" xr:uid="{00000000-0005-0000-0000-000025040000}"/>
    <cellStyle name="Comma 2 3 3 2 2 2 2" xfId="2394" xr:uid="{00000000-0005-0000-0000-000026040000}"/>
    <cellStyle name="Comma 2 3 3 2 2 3" xfId="1856" xr:uid="{00000000-0005-0000-0000-000027040000}"/>
    <cellStyle name="Comma 2 3 3 2 3" xfId="1047" xr:uid="{00000000-0005-0000-0000-000028040000}"/>
    <cellStyle name="Comma 2 3 3 2 3 2" xfId="2127" xr:uid="{00000000-0005-0000-0000-000029040000}"/>
    <cellStyle name="Comma 2 3 3 2 4" xfId="1589" xr:uid="{00000000-0005-0000-0000-00002A040000}"/>
    <cellStyle name="Comma 2 3 3 2 5" xfId="2670" xr:uid="{00000000-0005-0000-0000-00002B040000}"/>
    <cellStyle name="Comma 2 3 3 2 6" xfId="509" xr:uid="{00000000-0005-0000-0000-00002C040000}"/>
    <cellStyle name="Comma 2 3 3 3" xfId="650" xr:uid="{00000000-0005-0000-0000-00002D040000}"/>
    <cellStyle name="Comma 2 3 3 3 2" xfId="1188" xr:uid="{00000000-0005-0000-0000-00002E040000}"/>
    <cellStyle name="Comma 2 3 3 3 2 2" xfId="2268" xr:uid="{00000000-0005-0000-0000-00002F040000}"/>
    <cellStyle name="Comma 2 3 3 3 3" xfId="1730" xr:uid="{00000000-0005-0000-0000-000030040000}"/>
    <cellStyle name="Comma 2 3 3 4" xfId="921" xr:uid="{00000000-0005-0000-0000-000031040000}"/>
    <cellStyle name="Comma 2 3 3 4 2" xfId="2001" xr:uid="{00000000-0005-0000-0000-000032040000}"/>
    <cellStyle name="Comma 2 3 3 5" xfId="1463" xr:uid="{00000000-0005-0000-0000-000033040000}"/>
    <cellStyle name="Comma 2 3 3 6" xfId="2544" xr:uid="{00000000-0005-0000-0000-000034040000}"/>
    <cellStyle name="Comma 2 3 3 7" xfId="383" xr:uid="{00000000-0005-0000-0000-000035040000}"/>
    <cellStyle name="Comma 2 3 4" xfId="165" xr:uid="{00000000-0005-0000-0000-000036040000}"/>
    <cellStyle name="Comma 2 3 4 2" xfId="712" xr:uid="{00000000-0005-0000-0000-000037040000}"/>
    <cellStyle name="Comma 2 3 4 2 2" xfId="1250" xr:uid="{00000000-0005-0000-0000-000038040000}"/>
    <cellStyle name="Comma 2 3 4 2 2 2" xfId="2330" xr:uid="{00000000-0005-0000-0000-000039040000}"/>
    <cellStyle name="Comma 2 3 4 2 3" xfId="1792" xr:uid="{00000000-0005-0000-0000-00003A040000}"/>
    <cellStyle name="Comma 2 3 4 3" xfId="983" xr:uid="{00000000-0005-0000-0000-00003B040000}"/>
    <cellStyle name="Comma 2 3 4 3 2" xfId="2063" xr:uid="{00000000-0005-0000-0000-00003C040000}"/>
    <cellStyle name="Comma 2 3 4 4" xfId="1525" xr:uid="{00000000-0005-0000-0000-00003D040000}"/>
    <cellStyle name="Comma 2 3 4 5" xfId="2606" xr:uid="{00000000-0005-0000-0000-00003E040000}"/>
    <cellStyle name="Comma 2 3 4 6" xfId="445" xr:uid="{00000000-0005-0000-0000-00003F040000}"/>
    <cellStyle name="Comma 2 3 5" xfId="591" xr:uid="{00000000-0005-0000-0000-000040040000}"/>
    <cellStyle name="Comma 2 3 5 2" xfId="1129" xr:uid="{00000000-0005-0000-0000-000041040000}"/>
    <cellStyle name="Comma 2 3 5 2 2" xfId="2209" xr:uid="{00000000-0005-0000-0000-000042040000}"/>
    <cellStyle name="Comma 2 3 5 3" xfId="1671" xr:uid="{00000000-0005-0000-0000-000043040000}"/>
    <cellStyle name="Comma 2 3 6" xfId="862" xr:uid="{00000000-0005-0000-0000-000044040000}"/>
    <cellStyle name="Comma 2 3 6 2" xfId="1942" xr:uid="{00000000-0005-0000-0000-000045040000}"/>
    <cellStyle name="Comma 2 3 7" xfId="1404" xr:uid="{00000000-0005-0000-0000-000046040000}"/>
    <cellStyle name="Comma 2 3 8" xfId="2485" xr:uid="{00000000-0005-0000-0000-000047040000}"/>
    <cellStyle name="Comma 2 3 9" xfId="324" xr:uid="{00000000-0005-0000-0000-000048040000}"/>
    <cellStyle name="Comma 2 4" xfId="58" xr:uid="{00000000-0005-0000-0000-000049040000}"/>
    <cellStyle name="Comma 2 4 2" xfId="120" xr:uid="{00000000-0005-0000-0000-00004A040000}"/>
    <cellStyle name="Comma 2 4 2 2" xfId="246" xr:uid="{00000000-0005-0000-0000-00004B040000}"/>
    <cellStyle name="Comma 2 4 2 2 2" xfId="793" xr:uid="{00000000-0005-0000-0000-00004C040000}"/>
    <cellStyle name="Comma 2 4 2 2 2 2" xfId="1331" xr:uid="{00000000-0005-0000-0000-00004D040000}"/>
    <cellStyle name="Comma 2 4 2 2 2 2 2" xfId="2411" xr:uid="{00000000-0005-0000-0000-00004E040000}"/>
    <cellStyle name="Comma 2 4 2 2 2 3" xfId="1873" xr:uid="{00000000-0005-0000-0000-00004F040000}"/>
    <cellStyle name="Comma 2 4 2 2 3" xfId="1064" xr:uid="{00000000-0005-0000-0000-000050040000}"/>
    <cellStyle name="Comma 2 4 2 2 3 2" xfId="2144" xr:uid="{00000000-0005-0000-0000-000051040000}"/>
    <cellStyle name="Comma 2 4 2 2 4" xfId="1606" xr:uid="{00000000-0005-0000-0000-000052040000}"/>
    <cellStyle name="Comma 2 4 2 2 5" xfId="2687" xr:uid="{00000000-0005-0000-0000-000053040000}"/>
    <cellStyle name="Comma 2 4 2 2 6" xfId="526" xr:uid="{00000000-0005-0000-0000-000054040000}"/>
    <cellStyle name="Comma 2 4 2 3" xfId="667" xr:uid="{00000000-0005-0000-0000-000055040000}"/>
    <cellStyle name="Comma 2 4 2 3 2" xfId="1205" xr:uid="{00000000-0005-0000-0000-000056040000}"/>
    <cellStyle name="Comma 2 4 2 3 2 2" xfId="2285" xr:uid="{00000000-0005-0000-0000-000057040000}"/>
    <cellStyle name="Comma 2 4 2 3 3" xfId="1747" xr:uid="{00000000-0005-0000-0000-000058040000}"/>
    <cellStyle name="Comma 2 4 2 4" xfId="938" xr:uid="{00000000-0005-0000-0000-000059040000}"/>
    <cellStyle name="Comma 2 4 2 4 2" xfId="2018" xr:uid="{00000000-0005-0000-0000-00005A040000}"/>
    <cellStyle name="Comma 2 4 2 5" xfId="1480" xr:uid="{00000000-0005-0000-0000-00005B040000}"/>
    <cellStyle name="Comma 2 4 2 6" xfId="2561" xr:uid="{00000000-0005-0000-0000-00005C040000}"/>
    <cellStyle name="Comma 2 4 2 7" xfId="400" xr:uid="{00000000-0005-0000-0000-00005D040000}"/>
    <cellStyle name="Comma 2 4 3" xfId="182" xr:uid="{00000000-0005-0000-0000-00005E040000}"/>
    <cellStyle name="Comma 2 4 3 2" xfId="729" xr:uid="{00000000-0005-0000-0000-00005F040000}"/>
    <cellStyle name="Comma 2 4 3 2 2" xfId="1267" xr:uid="{00000000-0005-0000-0000-000060040000}"/>
    <cellStyle name="Comma 2 4 3 2 2 2" xfId="2347" xr:uid="{00000000-0005-0000-0000-000061040000}"/>
    <cellStyle name="Comma 2 4 3 2 3" xfId="1809" xr:uid="{00000000-0005-0000-0000-000062040000}"/>
    <cellStyle name="Comma 2 4 3 3" xfId="1000" xr:uid="{00000000-0005-0000-0000-000063040000}"/>
    <cellStyle name="Comma 2 4 3 3 2" xfId="2080" xr:uid="{00000000-0005-0000-0000-000064040000}"/>
    <cellStyle name="Comma 2 4 3 4" xfId="1542" xr:uid="{00000000-0005-0000-0000-000065040000}"/>
    <cellStyle name="Comma 2 4 3 5" xfId="2623" xr:uid="{00000000-0005-0000-0000-000066040000}"/>
    <cellStyle name="Comma 2 4 3 6" xfId="462" xr:uid="{00000000-0005-0000-0000-000067040000}"/>
    <cellStyle name="Comma 2 4 4" xfId="605" xr:uid="{00000000-0005-0000-0000-000068040000}"/>
    <cellStyle name="Comma 2 4 4 2" xfId="1143" xr:uid="{00000000-0005-0000-0000-000069040000}"/>
    <cellStyle name="Comma 2 4 4 2 2" xfId="2223" xr:uid="{00000000-0005-0000-0000-00006A040000}"/>
    <cellStyle name="Comma 2 4 4 3" xfId="1685" xr:uid="{00000000-0005-0000-0000-00006B040000}"/>
    <cellStyle name="Comma 2 4 5" xfId="876" xr:uid="{00000000-0005-0000-0000-00006C040000}"/>
    <cellStyle name="Comma 2 4 5 2" xfId="1956" xr:uid="{00000000-0005-0000-0000-00006D040000}"/>
    <cellStyle name="Comma 2 4 6" xfId="1418" xr:uid="{00000000-0005-0000-0000-00006E040000}"/>
    <cellStyle name="Comma 2 4 7" xfId="2499" xr:uid="{00000000-0005-0000-0000-00006F040000}"/>
    <cellStyle name="Comma 2 4 8" xfId="338" xr:uid="{00000000-0005-0000-0000-000070040000}"/>
    <cellStyle name="Comma 2 5" xfId="88" xr:uid="{00000000-0005-0000-0000-000071040000}"/>
    <cellStyle name="Comma 2 5 2" xfId="214" xr:uid="{00000000-0005-0000-0000-000072040000}"/>
    <cellStyle name="Comma 2 5 2 2" xfId="761" xr:uid="{00000000-0005-0000-0000-000073040000}"/>
    <cellStyle name="Comma 2 5 2 2 2" xfId="1299" xr:uid="{00000000-0005-0000-0000-000074040000}"/>
    <cellStyle name="Comma 2 5 2 2 2 2" xfId="2379" xr:uid="{00000000-0005-0000-0000-000075040000}"/>
    <cellStyle name="Comma 2 5 2 2 3" xfId="1841" xr:uid="{00000000-0005-0000-0000-000076040000}"/>
    <cellStyle name="Comma 2 5 2 3" xfId="1032" xr:uid="{00000000-0005-0000-0000-000077040000}"/>
    <cellStyle name="Comma 2 5 2 3 2" xfId="2112" xr:uid="{00000000-0005-0000-0000-000078040000}"/>
    <cellStyle name="Comma 2 5 2 4" xfId="1574" xr:uid="{00000000-0005-0000-0000-000079040000}"/>
    <cellStyle name="Comma 2 5 2 5" xfId="2655" xr:uid="{00000000-0005-0000-0000-00007A040000}"/>
    <cellStyle name="Comma 2 5 2 6" xfId="494" xr:uid="{00000000-0005-0000-0000-00007B040000}"/>
    <cellStyle name="Comma 2 5 3" xfId="635" xr:uid="{00000000-0005-0000-0000-00007C040000}"/>
    <cellStyle name="Comma 2 5 3 2" xfId="1173" xr:uid="{00000000-0005-0000-0000-00007D040000}"/>
    <cellStyle name="Comma 2 5 3 2 2" xfId="2253" xr:uid="{00000000-0005-0000-0000-00007E040000}"/>
    <cellStyle name="Comma 2 5 3 3" xfId="1715" xr:uid="{00000000-0005-0000-0000-00007F040000}"/>
    <cellStyle name="Comma 2 5 4" xfId="906" xr:uid="{00000000-0005-0000-0000-000080040000}"/>
    <cellStyle name="Comma 2 5 4 2" xfId="1986" xr:uid="{00000000-0005-0000-0000-000081040000}"/>
    <cellStyle name="Comma 2 5 5" xfId="1448" xr:uid="{00000000-0005-0000-0000-000082040000}"/>
    <cellStyle name="Comma 2 5 6" xfId="2529" xr:uid="{00000000-0005-0000-0000-000083040000}"/>
    <cellStyle name="Comma 2 5 7" xfId="368" xr:uid="{00000000-0005-0000-0000-000084040000}"/>
    <cellStyle name="Comma 2 6" xfId="150" xr:uid="{00000000-0005-0000-0000-000085040000}"/>
    <cellStyle name="Comma 2 6 2" xfId="697" xr:uid="{00000000-0005-0000-0000-000086040000}"/>
    <cellStyle name="Comma 2 6 2 2" xfId="1235" xr:uid="{00000000-0005-0000-0000-000087040000}"/>
    <cellStyle name="Comma 2 6 2 2 2" xfId="2315" xr:uid="{00000000-0005-0000-0000-000088040000}"/>
    <cellStyle name="Comma 2 6 2 3" xfId="1777" xr:uid="{00000000-0005-0000-0000-000089040000}"/>
    <cellStyle name="Comma 2 6 3" xfId="968" xr:uid="{00000000-0005-0000-0000-00008A040000}"/>
    <cellStyle name="Comma 2 6 3 2" xfId="2048" xr:uid="{00000000-0005-0000-0000-00008B040000}"/>
    <cellStyle name="Comma 2 6 4" xfId="1510" xr:uid="{00000000-0005-0000-0000-00008C040000}"/>
    <cellStyle name="Comma 2 6 5" xfId="2591" xr:uid="{00000000-0005-0000-0000-00008D040000}"/>
    <cellStyle name="Comma 2 6 6" xfId="430" xr:uid="{00000000-0005-0000-0000-00008E040000}"/>
    <cellStyle name="Comma 2 7" xfId="566" xr:uid="{00000000-0005-0000-0000-00008F040000}"/>
    <cellStyle name="Comma 2 7 2" xfId="1104" xr:uid="{00000000-0005-0000-0000-000090040000}"/>
    <cellStyle name="Comma 2 7 2 2" xfId="2184" xr:uid="{00000000-0005-0000-0000-000091040000}"/>
    <cellStyle name="Comma 2 7 3" xfId="1646" xr:uid="{00000000-0005-0000-0000-000092040000}"/>
    <cellStyle name="Comma 2 8" xfId="832" xr:uid="{00000000-0005-0000-0000-000093040000}"/>
    <cellStyle name="Comma 2 8 2" xfId="1370" xr:uid="{00000000-0005-0000-0000-000094040000}"/>
    <cellStyle name="Comma 2 8 2 2" xfId="2450" xr:uid="{00000000-0005-0000-0000-000095040000}"/>
    <cellStyle name="Comma 2 8 3" xfId="1912" xr:uid="{00000000-0005-0000-0000-000096040000}"/>
    <cellStyle name="Comma 2 9" xfId="834" xr:uid="{00000000-0005-0000-0000-000097040000}"/>
    <cellStyle name="Comma 2 9 2" xfId="1372" xr:uid="{00000000-0005-0000-0000-000098040000}"/>
    <cellStyle name="Comma 2 9 2 2" xfId="2452" xr:uid="{00000000-0005-0000-0000-000099040000}"/>
    <cellStyle name="Comma 2 9 3" xfId="1914" xr:uid="{00000000-0005-0000-0000-00009A040000}"/>
    <cellStyle name="Comma 20" xfId="11" xr:uid="{00000000-0005-0000-0000-00009B040000}"/>
    <cellStyle name="Comma 20 2" xfId="574" xr:uid="{00000000-0005-0000-0000-00009C040000}"/>
    <cellStyle name="Comma 20 2 2" xfId="1112" xr:uid="{00000000-0005-0000-0000-00009D040000}"/>
    <cellStyle name="Comma 20 2 2 2" xfId="2192" xr:uid="{00000000-0005-0000-0000-00009E040000}"/>
    <cellStyle name="Comma 20 2 3" xfId="1654" xr:uid="{00000000-0005-0000-0000-00009F040000}"/>
    <cellStyle name="Comma 20 3" xfId="845" xr:uid="{00000000-0005-0000-0000-0000A0040000}"/>
    <cellStyle name="Comma 20 3 2" xfId="1925" xr:uid="{00000000-0005-0000-0000-0000A1040000}"/>
    <cellStyle name="Comma 20 4" xfId="1387" xr:uid="{00000000-0005-0000-0000-0000A2040000}"/>
    <cellStyle name="Comma 20 5" xfId="2468" xr:uid="{00000000-0005-0000-0000-0000A3040000}"/>
    <cellStyle name="Comma 20 6" xfId="307" xr:uid="{00000000-0005-0000-0000-0000A4040000}"/>
    <cellStyle name="Comma 21" xfId="281" xr:uid="{00000000-0005-0000-0000-0000A5040000}"/>
    <cellStyle name="Comma 21 2" xfId="827" xr:uid="{00000000-0005-0000-0000-0000A6040000}"/>
    <cellStyle name="Comma 21 2 2" xfId="1365" xr:uid="{00000000-0005-0000-0000-0000A7040000}"/>
    <cellStyle name="Comma 21 2 2 2" xfId="2445" xr:uid="{00000000-0005-0000-0000-0000A8040000}"/>
    <cellStyle name="Comma 21 2 3" xfId="1907" xr:uid="{00000000-0005-0000-0000-0000A9040000}"/>
    <cellStyle name="Comma 21 3" xfId="1098" xr:uid="{00000000-0005-0000-0000-0000AA040000}"/>
    <cellStyle name="Comma 21 3 2" xfId="2178" xr:uid="{00000000-0005-0000-0000-0000AB040000}"/>
    <cellStyle name="Comma 21 4" xfId="1640" xr:uid="{00000000-0005-0000-0000-0000AC040000}"/>
    <cellStyle name="Comma 21 5" xfId="2721" xr:uid="{00000000-0005-0000-0000-0000AD040000}"/>
    <cellStyle name="Comma 21 6" xfId="560" xr:uid="{00000000-0005-0000-0000-0000AE040000}"/>
    <cellStyle name="Comma 22" xfId="283" xr:uid="{00000000-0005-0000-0000-0000AF040000}"/>
    <cellStyle name="Comma 22 2" xfId="828" xr:uid="{00000000-0005-0000-0000-0000B0040000}"/>
    <cellStyle name="Comma 22 2 2" xfId="1366" xr:uid="{00000000-0005-0000-0000-0000B1040000}"/>
    <cellStyle name="Comma 22 2 2 2" xfId="2446" xr:uid="{00000000-0005-0000-0000-0000B2040000}"/>
    <cellStyle name="Comma 22 2 3" xfId="1908" xr:uid="{00000000-0005-0000-0000-0000B3040000}"/>
    <cellStyle name="Comma 22 3" xfId="1099" xr:uid="{00000000-0005-0000-0000-0000B4040000}"/>
    <cellStyle name="Comma 22 3 2" xfId="2179" xr:uid="{00000000-0005-0000-0000-0000B5040000}"/>
    <cellStyle name="Comma 22 4" xfId="1641" xr:uid="{00000000-0005-0000-0000-0000B6040000}"/>
    <cellStyle name="Comma 22 5" xfId="2722" xr:uid="{00000000-0005-0000-0000-0000B7040000}"/>
    <cellStyle name="Comma 22 6" xfId="561" xr:uid="{00000000-0005-0000-0000-0000B8040000}"/>
    <cellStyle name="Comma 23" xfId="284" xr:uid="{00000000-0005-0000-0000-0000B9040000}"/>
    <cellStyle name="Comma 23 2" xfId="829" xr:uid="{00000000-0005-0000-0000-0000BA040000}"/>
    <cellStyle name="Comma 23 2 2" xfId="1367" xr:uid="{00000000-0005-0000-0000-0000BB040000}"/>
    <cellStyle name="Comma 23 2 2 2" xfId="2447" xr:uid="{00000000-0005-0000-0000-0000BC040000}"/>
    <cellStyle name="Comma 23 2 3" xfId="1909" xr:uid="{00000000-0005-0000-0000-0000BD040000}"/>
    <cellStyle name="Comma 23 3" xfId="1100" xr:uid="{00000000-0005-0000-0000-0000BE040000}"/>
    <cellStyle name="Comma 23 3 2" xfId="2180" xr:uid="{00000000-0005-0000-0000-0000BF040000}"/>
    <cellStyle name="Comma 23 4" xfId="1642" xr:uid="{00000000-0005-0000-0000-0000C0040000}"/>
    <cellStyle name="Comma 23 5" xfId="2723" xr:uid="{00000000-0005-0000-0000-0000C1040000}"/>
    <cellStyle name="Comma 23 6" xfId="562" xr:uid="{00000000-0005-0000-0000-0000C2040000}"/>
    <cellStyle name="Comma 24" xfId="288" xr:uid="{00000000-0005-0000-0000-0000C3040000}"/>
    <cellStyle name="Comma 24 2" xfId="830" xr:uid="{00000000-0005-0000-0000-0000C4040000}"/>
    <cellStyle name="Comma 24 2 2" xfId="1368" xr:uid="{00000000-0005-0000-0000-0000C5040000}"/>
    <cellStyle name="Comma 24 2 2 2" xfId="2448" xr:uid="{00000000-0005-0000-0000-0000C6040000}"/>
    <cellStyle name="Comma 24 2 3" xfId="1910" xr:uid="{00000000-0005-0000-0000-0000C7040000}"/>
    <cellStyle name="Comma 24 3" xfId="1101" xr:uid="{00000000-0005-0000-0000-0000C8040000}"/>
    <cellStyle name="Comma 24 3 2" xfId="2181" xr:uid="{00000000-0005-0000-0000-0000C9040000}"/>
    <cellStyle name="Comma 24 4" xfId="1643" xr:uid="{00000000-0005-0000-0000-0000CA040000}"/>
    <cellStyle name="Comma 24 5" xfId="2725" xr:uid="{00000000-0005-0000-0000-0000CB040000}"/>
    <cellStyle name="Comma 24 6" xfId="563" xr:uid="{00000000-0005-0000-0000-0000CC040000}"/>
    <cellStyle name="Comma 25" xfId="297" xr:uid="{00000000-0005-0000-0000-0000CD040000}"/>
    <cellStyle name="Comma 25 2" xfId="1103" xr:uid="{00000000-0005-0000-0000-0000CE040000}"/>
    <cellStyle name="Comma 25 2 2" xfId="2183" xr:uid="{00000000-0005-0000-0000-0000CF040000}"/>
    <cellStyle name="Comma 25 3" xfId="1645" xr:uid="{00000000-0005-0000-0000-0000D0040000}"/>
    <cellStyle name="Comma 25 4" xfId="2459" xr:uid="{00000000-0005-0000-0000-0000D1040000}"/>
    <cellStyle name="Comma 25 5" xfId="565" xr:uid="{00000000-0005-0000-0000-0000D2040000}"/>
    <cellStyle name="Comma 26" xfId="292" xr:uid="{00000000-0005-0000-0000-0000D3040000}"/>
    <cellStyle name="Comma 26 2" xfId="1102" xr:uid="{00000000-0005-0000-0000-0000D4040000}"/>
    <cellStyle name="Comma 26 2 2" xfId="2182" xr:uid="{00000000-0005-0000-0000-0000D5040000}"/>
    <cellStyle name="Comma 26 3" xfId="1644" xr:uid="{00000000-0005-0000-0000-0000D6040000}"/>
    <cellStyle name="Comma 26 4" xfId="2729" xr:uid="{00000000-0005-0000-0000-0000D7040000}"/>
    <cellStyle name="Comma 26 5" xfId="564" xr:uid="{00000000-0005-0000-0000-0000D8040000}"/>
    <cellStyle name="Comma 27" xfId="831" xr:uid="{00000000-0005-0000-0000-0000D9040000}"/>
    <cellStyle name="Comma 27 2" xfId="1369" xr:uid="{00000000-0005-0000-0000-0000DA040000}"/>
    <cellStyle name="Comma 27 2 2" xfId="2449" xr:uid="{00000000-0005-0000-0000-0000DB040000}"/>
    <cellStyle name="Comma 27 3" xfId="1911" xr:uid="{00000000-0005-0000-0000-0000DC040000}"/>
    <cellStyle name="Comma 28" xfId="833" xr:uid="{00000000-0005-0000-0000-0000DD040000}"/>
    <cellStyle name="Comma 28 2" xfId="1371" xr:uid="{00000000-0005-0000-0000-0000DE040000}"/>
    <cellStyle name="Comma 28 2 2" xfId="2451" xr:uid="{00000000-0005-0000-0000-0000DF040000}"/>
    <cellStyle name="Comma 28 3" xfId="1913" xr:uid="{00000000-0005-0000-0000-0000E0040000}"/>
    <cellStyle name="Comma 29" xfId="287" xr:uid="{00000000-0005-0000-0000-0000E1040000}"/>
    <cellStyle name="Comma 29 2" xfId="1373" xr:uid="{00000000-0005-0000-0000-0000E2040000}"/>
    <cellStyle name="Comma 29 2 2" xfId="2453" xr:uid="{00000000-0005-0000-0000-0000E3040000}"/>
    <cellStyle name="Comma 29 3" xfId="1915" xr:uid="{00000000-0005-0000-0000-0000E4040000}"/>
    <cellStyle name="Comma 29 4" xfId="2724" xr:uid="{00000000-0005-0000-0000-0000E5040000}"/>
    <cellStyle name="Comma 29 5" xfId="835" xr:uid="{00000000-0005-0000-0000-0000E6040000}"/>
    <cellStyle name="Comma 3" xfId="19" xr:uid="{00000000-0005-0000-0000-0000E7040000}"/>
    <cellStyle name="Comma 3 10" xfId="2473" xr:uid="{00000000-0005-0000-0000-0000E8040000}"/>
    <cellStyle name="Comma 3 11" xfId="312" xr:uid="{00000000-0005-0000-0000-0000E9040000}"/>
    <cellStyle name="Comma 3 2" xfId="43" xr:uid="{00000000-0005-0000-0000-0000EA040000}"/>
    <cellStyle name="Comma 3 2 10" xfId="323" xr:uid="{00000000-0005-0000-0000-0000EB040000}"/>
    <cellStyle name="Comma 3 2 2" xfId="56" xr:uid="{00000000-0005-0000-0000-0000EC040000}"/>
    <cellStyle name="Comma 3 2 2 2" xfId="85" xr:uid="{00000000-0005-0000-0000-0000ED040000}"/>
    <cellStyle name="Comma 3 2 2 2 2" xfId="147" xr:uid="{00000000-0005-0000-0000-0000EE040000}"/>
    <cellStyle name="Comma 3 2 2 2 2 2" xfId="274" xr:uid="{00000000-0005-0000-0000-0000EF040000}"/>
    <cellStyle name="Comma 3 2 2 2 2 2 2" xfId="821" xr:uid="{00000000-0005-0000-0000-0000F0040000}"/>
    <cellStyle name="Comma 3 2 2 2 2 2 2 2" xfId="1359" xr:uid="{00000000-0005-0000-0000-0000F1040000}"/>
    <cellStyle name="Comma 3 2 2 2 2 2 2 2 2" xfId="2439" xr:uid="{00000000-0005-0000-0000-0000F2040000}"/>
    <cellStyle name="Comma 3 2 2 2 2 2 2 3" xfId="1901" xr:uid="{00000000-0005-0000-0000-0000F3040000}"/>
    <cellStyle name="Comma 3 2 2 2 2 2 3" xfId="1092" xr:uid="{00000000-0005-0000-0000-0000F4040000}"/>
    <cellStyle name="Comma 3 2 2 2 2 2 3 2" xfId="2172" xr:uid="{00000000-0005-0000-0000-0000F5040000}"/>
    <cellStyle name="Comma 3 2 2 2 2 2 4" xfId="1634" xr:uid="{00000000-0005-0000-0000-0000F6040000}"/>
    <cellStyle name="Comma 3 2 2 2 2 2 5" xfId="2715" xr:uid="{00000000-0005-0000-0000-0000F7040000}"/>
    <cellStyle name="Comma 3 2 2 2 2 2 6" xfId="554" xr:uid="{00000000-0005-0000-0000-0000F8040000}"/>
    <cellStyle name="Comma 3 2 2 2 2 3" xfId="694" xr:uid="{00000000-0005-0000-0000-0000F9040000}"/>
    <cellStyle name="Comma 3 2 2 2 2 3 2" xfId="1232" xr:uid="{00000000-0005-0000-0000-0000FA040000}"/>
    <cellStyle name="Comma 3 2 2 2 2 3 2 2" xfId="2312" xr:uid="{00000000-0005-0000-0000-0000FB040000}"/>
    <cellStyle name="Comma 3 2 2 2 2 3 3" xfId="1774" xr:uid="{00000000-0005-0000-0000-0000FC040000}"/>
    <cellStyle name="Comma 3 2 2 2 2 4" xfId="965" xr:uid="{00000000-0005-0000-0000-0000FD040000}"/>
    <cellStyle name="Comma 3 2 2 2 2 4 2" xfId="2045" xr:uid="{00000000-0005-0000-0000-0000FE040000}"/>
    <cellStyle name="Comma 3 2 2 2 2 5" xfId="1507" xr:uid="{00000000-0005-0000-0000-0000FF040000}"/>
    <cellStyle name="Comma 3 2 2 2 2 6" xfId="2588" xr:uid="{00000000-0005-0000-0000-000000050000}"/>
    <cellStyle name="Comma 3 2 2 2 2 7" xfId="427" xr:uid="{00000000-0005-0000-0000-000001050000}"/>
    <cellStyle name="Comma 3 2 2 2 3" xfId="210" xr:uid="{00000000-0005-0000-0000-000002050000}"/>
    <cellStyle name="Comma 3 2 2 2 3 2" xfId="757" xr:uid="{00000000-0005-0000-0000-000003050000}"/>
    <cellStyle name="Comma 3 2 2 2 3 2 2" xfId="1295" xr:uid="{00000000-0005-0000-0000-000004050000}"/>
    <cellStyle name="Comma 3 2 2 2 3 2 2 2" xfId="2375" xr:uid="{00000000-0005-0000-0000-000005050000}"/>
    <cellStyle name="Comma 3 2 2 2 3 2 3" xfId="1837" xr:uid="{00000000-0005-0000-0000-000006050000}"/>
    <cellStyle name="Comma 3 2 2 2 3 3" xfId="1028" xr:uid="{00000000-0005-0000-0000-000007050000}"/>
    <cellStyle name="Comma 3 2 2 2 3 3 2" xfId="2108" xr:uid="{00000000-0005-0000-0000-000008050000}"/>
    <cellStyle name="Comma 3 2 2 2 3 4" xfId="1570" xr:uid="{00000000-0005-0000-0000-000009050000}"/>
    <cellStyle name="Comma 3 2 2 2 3 5" xfId="2651" xr:uid="{00000000-0005-0000-0000-00000A050000}"/>
    <cellStyle name="Comma 3 2 2 2 3 6" xfId="490" xr:uid="{00000000-0005-0000-0000-00000B050000}"/>
    <cellStyle name="Comma 3 2 2 2 4" xfId="632" xr:uid="{00000000-0005-0000-0000-00000C050000}"/>
    <cellStyle name="Comma 3 2 2 2 4 2" xfId="1170" xr:uid="{00000000-0005-0000-0000-00000D050000}"/>
    <cellStyle name="Comma 3 2 2 2 4 2 2" xfId="2250" xr:uid="{00000000-0005-0000-0000-00000E050000}"/>
    <cellStyle name="Comma 3 2 2 2 4 3" xfId="1712" xr:uid="{00000000-0005-0000-0000-00000F050000}"/>
    <cellStyle name="Comma 3 2 2 2 5" xfId="903" xr:uid="{00000000-0005-0000-0000-000010050000}"/>
    <cellStyle name="Comma 3 2 2 2 5 2" xfId="1983" xr:uid="{00000000-0005-0000-0000-000011050000}"/>
    <cellStyle name="Comma 3 2 2 2 6" xfId="1445" xr:uid="{00000000-0005-0000-0000-000012050000}"/>
    <cellStyle name="Comma 3 2 2 2 7" xfId="2526" xr:uid="{00000000-0005-0000-0000-000013050000}"/>
    <cellStyle name="Comma 3 2 2 2 8" xfId="365" xr:uid="{00000000-0005-0000-0000-000014050000}"/>
    <cellStyle name="Comma 3 2 2 3" xfId="116" xr:uid="{00000000-0005-0000-0000-000015050000}"/>
    <cellStyle name="Comma 3 2 2 3 2" xfId="242" xr:uid="{00000000-0005-0000-0000-000016050000}"/>
    <cellStyle name="Comma 3 2 2 3 2 2" xfId="789" xr:uid="{00000000-0005-0000-0000-000017050000}"/>
    <cellStyle name="Comma 3 2 2 3 2 2 2" xfId="1327" xr:uid="{00000000-0005-0000-0000-000018050000}"/>
    <cellStyle name="Comma 3 2 2 3 2 2 2 2" xfId="2407" xr:uid="{00000000-0005-0000-0000-000019050000}"/>
    <cellStyle name="Comma 3 2 2 3 2 2 3" xfId="1869" xr:uid="{00000000-0005-0000-0000-00001A050000}"/>
    <cellStyle name="Comma 3 2 2 3 2 3" xfId="1060" xr:uid="{00000000-0005-0000-0000-00001B050000}"/>
    <cellStyle name="Comma 3 2 2 3 2 3 2" xfId="2140" xr:uid="{00000000-0005-0000-0000-00001C050000}"/>
    <cellStyle name="Comma 3 2 2 3 2 4" xfId="1602" xr:uid="{00000000-0005-0000-0000-00001D050000}"/>
    <cellStyle name="Comma 3 2 2 3 2 5" xfId="2683" xr:uid="{00000000-0005-0000-0000-00001E050000}"/>
    <cellStyle name="Comma 3 2 2 3 2 6" xfId="522" xr:uid="{00000000-0005-0000-0000-00001F050000}"/>
    <cellStyle name="Comma 3 2 2 3 3" xfId="663" xr:uid="{00000000-0005-0000-0000-000020050000}"/>
    <cellStyle name="Comma 3 2 2 3 3 2" xfId="1201" xr:uid="{00000000-0005-0000-0000-000021050000}"/>
    <cellStyle name="Comma 3 2 2 3 3 2 2" xfId="2281" xr:uid="{00000000-0005-0000-0000-000022050000}"/>
    <cellStyle name="Comma 3 2 2 3 3 3" xfId="1743" xr:uid="{00000000-0005-0000-0000-000023050000}"/>
    <cellStyle name="Comma 3 2 2 3 4" xfId="934" xr:uid="{00000000-0005-0000-0000-000024050000}"/>
    <cellStyle name="Comma 3 2 2 3 4 2" xfId="2014" xr:uid="{00000000-0005-0000-0000-000025050000}"/>
    <cellStyle name="Comma 3 2 2 3 5" xfId="1476" xr:uid="{00000000-0005-0000-0000-000026050000}"/>
    <cellStyle name="Comma 3 2 2 3 6" xfId="2557" xr:uid="{00000000-0005-0000-0000-000027050000}"/>
    <cellStyle name="Comma 3 2 2 3 7" xfId="396" xr:uid="{00000000-0005-0000-0000-000028050000}"/>
    <cellStyle name="Comma 3 2 2 4" xfId="178" xr:uid="{00000000-0005-0000-0000-000029050000}"/>
    <cellStyle name="Comma 3 2 2 4 2" xfId="725" xr:uid="{00000000-0005-0000-0000-00002A050000}"/>
    <cellStyle name="Comma 3 2 2 4 2 2" xfId="1263" xr:uid="{00000000-0005-0000-0000-00002B050000}"/>
    <cellStyle name="Comma 3 2 2 4 2 2 2" xfId="2343" xr:uid="{00000000-0005-0000-0000-00002C050000}"/>
    <cellStyle name="Comma 3 2 2 4 2 3" xfId="1805" xr:uid="{00000000-0005-0000-0000-00002D050000}"/>
    <cellStyle name="Comma 3 2 2 4 3" xfId="996" xr:uid="{00000000-0005-0000-0000-00002E050000}"/>
    <cellStyle name="Comma 3 2 2 4 3 2" xfId="2076" xr:uid="{00000000-0005-0000-0000-00002F050000}"/>
    <cellStyle name="Comma 3 2 2 4 4" xfId="1538" xr:uid="{00000000-0005-0000-0000-000030050000}"/>
    <cellStyle name="Comma 3 2 2 4 5" xfId="2619" xr:uid="{00000000-0005-0000-0000-000031050000}"/>
    <cellStyle name="Comma 3 2 2 4 6" xfId="458" xr:uid="{00000000-0005-0000-0000-000032050000}"/>
    <cellStyle name="Comma 3 2 2 5" xfId="603" xr:uid="{00000000-0005-0000-0000-000033050000}"/>
    <cellStyle name="Comma 3 2 2 5 2" xfId="1141" xr:uid="{00000000-0005-0000-0000-000034050000}"/>
    <cellStyle name="Comma 3 2 2 5 2 2" xfId="2221" xr:uid="{00000000-0005-0000-0000-000035050000}"/>
    <cellStyle name="Comma 3 2 2 5 3" xfId="1683" xr:uid="{00000000-0005-0000-0000-000036050000}"/>
    <cellStyle name="Comma 3 2 2 6" xfId="874" xr:uid="{00000000-0005-0000-0000-000037050000}"/>
    <cellStyle name="Comma 3 2 2 6 2" xfId="1954" xr:uid="{00000000-0005-0000-0000-000038050000}"/>
    <cellStyle name="Comma 3 2 2 7" xfId="1416" xr:uid="{00000000-0005-0000-0000-000039050000}"/>
    <cellStyle name="Comma 3 2 2 8" xfId="2497" xr:uid="{00000000-0005-0000-0000-00003A050000}"/>
    <cellStyle name="Comma 3 2 2 9" xfId="336" xr:uid="{00000000-0005-0000-0000-00003B050000}"/>
    <cellStyle name="Comma 3 2 3" xfId="71" xr:uid="{00000000-0005-0000-0000-00003C050000}"/>
    <cellStyle name="Comma 3 2 3 2" xfId="133" xr:uid="{00000000-0005-0000-0000-00003D050000}"/>
    <cellStyle name="Comma 3 2 3 2 2" xfId="259" xr:uid="{00000000-0005-0000-0000-00003E050000}"/>
    <cellStyle name="Comma 3 2 3 2 2 2" xfId="806" xr:uid="{00000000-0005-0000-0000-00003F050000}"/>
    <cellStyle name="Comma 3 2 3 2 2 2 2" xfId="1344" xr:uid="{00000000-0005-0000-0000-000040050000}"/>
    <cellStyle name="Comma 3 2 3 2 2 2 2 2" xfId="2424" xr:uid="{00000000-0005-0000-0000-000041050000}"/>
    <cellStyle name="Comma 3 2 3 2 2 2 3" xfId="1886" xr:uid="{00000000-0005-0000-0000-000042050000}"/>
    <cellStyle name="Comma 3 2 3 2 2 3" xfId="1077" xr:uid="{00000000-0005-0000-0000-000043050000}"/>
    <cellStyle name="Comma 3 2 3 2 2 3 2" xfId="2157" xr:uid="{00000000-0005-0000-0000-000044050000}"/>
    <cellStyle name="Comma 3 2 3 2 2 4" xfId="1619" xr:uid="{00000000-0005-0000-0000-000045050000}"/>
    <cellStyle name="Comma 3 2 3 2 2 5" xfId="2700" xr:uid="{00000000-0005-0000-0000-000046050000}"/>
    <cellStyle name="Comma 3 2 3 2 2 6" xfId="539" xr:uid="{00000000-0005-0000-0000-000047050000}"/>
    <cellStyle name="Comma 3 2 3 2 3" xfId="680" xr:uid="{00000000-0005-0000-0000-000048050000}"/>
    <cellStyle name="Comma 3 2 3 2 3 2" xfId="1218" xr:uid="{00000000-0005-0000-0000-000049050000}"/>
    <cellStyle name="Comma 3 2 3 2 3 2 2" xfId="2298" xr:uid="{00000000-0005-0000-0000-00004A050000}"/>
    <cellStyle name="Comma 3 2 3 2 3 3" xfId="1760" xr:uid="{00000000-0005-0000-0000-00004B050000}"/>
    <cellStyle name="Comma 3 2 3 2 4" xfId="951" xr:uid="{00000000-0005-0000-0000-00004C050000}"/>
    <cellStyle name="Comma 3 2 3 2 4 2" xfId="2031" xr:uid="{00000000-0005-0000-0000-00004D050000}"/>
    <cellStyle name="Comma 3 2 3 2 5" xfId="1493" xr:uid="{00000000-0005-0000-0000-00004E050000}"/>
    <cellStyle name="Comma 3 2 3 2 6" xfId="2574" xr:uid="{00000000-0005-0000-0000-00004F050000}"/>
    <cellStyle name="Comma 3 2 3 2 7" xfId="413" xr:uid="{00000000-0005-0000-0000-000050050000}"/>
    <cellStyle name="Comma 3 2 3 3" xfId="195" xr:uid="{00000000-0005-0000-0000-000051050000}"/>
    <cellStyle name="Comma 3 2 3 3 2" xfId="742" xr:uid="{00000000-0005-0000-0000-000052050000}"/>
    <cellStyle name="Comma 3 2 3 3 2 2" xfId="1280" xr:uid="{00000000-0005-0000-0000-000053050000}"/>
    <cellStyle name="Comma 3 2 3 3 2 2 2" xfId="2360" xr:uid="{00000000-0005-0000-0000-000054050000}"/>
    <cellStyle name="Comma 3 2 3 3 2 3" xfId="1822" xr:uid="{00000000-0005-0000-0000-000055050000}"/>
    <cellStyle name="Comma 3 2 3 3 3" xfId="1013" xr:uid="{00000000-0005-0000-0000-000056050000}"/>
    <cellStyle name="Comma 3 2 3 3 3 2" xfId="2093" xr:uid="{00000000-0005-0000-0000-000057050000}"/>
    <cellStyle name="Comma 3 2 3 3 4" xfId="1555" xr:uid="{00000000-0005-0000-0000-000058050000}"/>
    <cellStyle name="Comma 3 2 3 3 5" xfId="2636" xr:uid="{00000000-0005-0000-0000-000059050000}"/>
    <cellStyle name="Comma 3 2 3 3 6" xfId="475" xr:uid="{00000000-0005-0000-0000-00005A050000}"/>
    <cellStyle name="Comma 3 2 3 4" xfId="618" xr:uid="{00000000-0005-0000-0000-00005B050000}"/>
    <cellStyle name="Comma 3 2 3 4 2" xfId="1156" xr:uid="{00000000-0005-0000-0000-00005C050000}"/>
    <cellStyle name="Comma 3 2 3 4 2 2" xfId="2236" xr:uid="{00000000-0005-0000-0000-00005D050000}"/>
    <cellStyle name="Comma 3 2 3 4 3" xfId="1698" xr:uid="{00000000-0005-0000-0000-00005E050000}"/>
    <cellStyle name="Comma 3 2 3 5" xfId="889" xr:uid="{00000000-0005-0000-0000-00005F050000}"/>
    <cellStyle name="Comma 3 2 3 5 2" xfId="1969" xr:uid="{00000000-0005-0000-0000-000060050000}"/>
    <cellStyle name="Comma 3 2 3 6" xfId="1431" xr:uid="{00000000-0005-0000-0000-000061050000}"/>
    <cellStyle name="Comma 3 2 3 7" xfId="2512" xr:uid="{00000000-0005-0000-0000-000062050000}"/>
    <cellStyle name="Comma 3 2 3 8" xfId="351" xr:uid="{00000000-0005-0000-0000-000063050000}"/>
    <cellStyle name="Comma 3 2 4" xfId="101" xr:uid="{00000000-0005-0000-0000-000064050000}"/>
    <cellStyle name="Comma 3 2 4 2" xfId="227" xr:uid="{00000000-0005-0000-0000-000065050000}"/>
    <cellStyle name="Comma 3 2 4 2 2" xfId="774" xr:uid="{00000000-0005-0000-0000-000066050000}"/>
    <cellStyle name="Comma 3 2 4 2 2 2" xfId="1312" xr:uid="{00000000-0005-0000-0000-000067050000}"/>
    <cellStyle name="Comma 3 2 4 2 2 2 2" xfId="2392" xr:uid="{00000000-0005-0000-0000-000068050000}"/>
    <cellStyle name="Comma 3 2 4 2 2 3" xfId="1854" xr:uid="{00000000-0005-0000-0000-000069050000}"/>
    <cellStyle name="Comma 3 2 4 2 3" xfId="1045" xr:uid="{00000000-0005-0000-0000-00006A050000}"/>
    <cellStyle name="Comma 3 2 4 2 3 2" xfId="2125" xr:uid="{00000000-0005-0000-0000-00006B050000}"/>
    <cellStyle name="Comma 3 2 4 2 4" xfId="1587" xr:uid="{00000000-0005-0000-0000-00006C050000}"/>
    <cellStyle name="Comma 3 2 4 2 5" xfId="2668" xr:uid="{00000000-0005-0000-0000-00006D050000}"/>
    <cellStyle name="Comma 3 2 4 2 6" xfId="507" xr:uid="{00000000-0005-0000-0000-00006E050000}"/>
    <cellStyle name="Comma 3 2 4 3" xfId="648" xr:uid="{00000000-0005-0000-0000-00006F050000}"/>
    <cellStyle name="Comma 3 2 4 3 2" xfId="1186" xr:uid="{00000000-0005-0000-0000-000070050000}"/>
    <cellStyle name="Comma 3 2 4 3 2 2" xfId="2266" xr:uid="{00000000-0005-0000-0000-000071050000}"/>
    <cellStyle name="Comma 3 2 4 3 3" xfId="1728" xr:uid="{00000000-0005-0000-0000-000072050000}"/>
    <cellStyle name="Comma 3 2 4 4" xfId="919" xr:uid="{00000000-0005-0000-0000-000073050000}"/>
    <cellStyle name="Comma 3 2 4 4 2" xfId="1999" xr:uid="{00000000-0005-0000-0000-000074050000}"/>
    <cellStyle name="Comma 3 2 4 5" xfId="1461" xr:uid="{00000000-0005-0000-0000-000075050000}"/>
    <cellStyle name="Comma 3 2 4 6" xfId="2542" xr:uid="{00000000-0005-0000-0000-000076050000}"/>
    <cellStyle name="Comma 3 2 4 7" xfId="381" xr:uid="{00000000-0005-0000-0000-000077050000}"/>
    <cellStyle name="Comma 3 2 5" xfId="163" xr:uid="{00000000-0005-0000-0000-000078050000}"/>
    <cellStyle name="Comma 3 2 5 2" xfId="710" xr:uid="{00000000-0005-0000-0000-000079050000}"/>
    <cellStyle name="Comma 3 2 5 2 2" xfId="1248" xr:uid="{00000000-0005-0000-0000-00007A050000}"/>
    <cellStyle name="Comma 3 2 5 2 2 2" xfId="2328" xr:uid="{00000000-0005-0000-0000-00007B050000}"/>
    <cellStyle name="Comma 3 2 5 2 3" xfId="1790" xr:uid="{00000000-0005-0000-0000-00007C050000}"/>
    <cellStyle name="Comma 3 2 5 3" xfId="981" xr:uid="{00000000-0005-0000-0000-00007D050000}"/>
    <cellStyle name="Comma 3 2 5 3 2" xfId="2061" xr:uid="{00000000-0005-0000-0000-00007E050000}"/>
    <cellStyle name="Comma 3 2 5 4" xfId="1523" xr:uid="{00000000-0005-0000-0000-00007F050000}"/>
    <cellStyle name="Comma 3 2 5 5" xfId="2604" xr:uid="{00000000-0005-0000-0000-000080050000}"/>
    <cellStyle name="Comma 3 2 5 6" xfId="443" xr:uid="{00000000-0005-0000-0000-000081050000}"/>
    <cellStyle name="Comma 3 2 6" xfId="590" xr:uid="{00000000-0005-0000-0000-000082050000}"/>
    <cellStyle name="Comma 3 2 6 2" xfId="1128" xr:uid="{00000000-0005-0000-0000-000083050000}"/>
    <cellStyle name="Comma 3 2 6 2 2" xfId="2208" xr:uid="{00000000-0005-0000-0000-000084050000}"/>
    <cellStyle name="Comma 3 2 6 3" xfId="1670" xr:uid="{00000000-0005-0000-0000-000085050000}"/>
    <cellStyle name="Comma 3 2 7" xfId="861" xr:uid="{00000000-0005-0000-0000-000086050000}"/>
    <cellStyle name="Comma 3 2 7 2" xfId="1941" xr:uid="{00000000-0005-0000-0000-000087050000}"/>
    <cellStyle name="Comma 3 2 8" xfId="1403" xr:uid="{00000000-0005-0000-0000-000088050000}"/>
    <cellStyle name="Comma 3 2 9" xfId="2484" xr:uid="{00000000-0005-0000-0000-000089050000}"/>
    <cellStyle name="Comma 3 3" xfId="45" xr:uid="{00000000-0005-0000-0000-00008A050000}"/>
    <cellStyle name="Comma 3 3 2" xfId="74" xr:uid="{00000000-0005-0000-0000-00008B050000}"/>
    <cellStyle name="Comma 3 3 2 2" xfId="136" xr:uid="{00000000-0005-0000-0000-00008C050000}"/>
    <cellStyle name="Comma 3 3 2 2 2" xfId="262" xr:uid="{00000000-0005-0000-0000-00008D050000}"/>
    <cellStyle name="Comma 3 3 2 2 2 2" xfId="809" xr:uid="{00000000-0005-0000-0000-00008E050000}"/>
    <cellStyle name="Comma 3 3 2 2 2 2 2" xfId="1347" xr:uid="{00000000-0005-0000-0000-00008F050000}"/>
    <cellStyle name="Comma 3 3 2 2 2 2 2 2" xfId="2427" xr:uid="{00000000-0005-0000-0000-000090050000}"/>
    <cellStyle name="Comma 3 3 2 2 2 2 3" xfId="1889" xr:uid="{00000000-0005-0000-0000-000091050000}"/>
    <cellStyle name="Comma 3 3 2 2 2 3" xfId="1080" xr:uid="{00000000-0005-0000-0000-000092050000}"/>
    <cellStyle name="Comma 3 3 2 2 2 3 2" xfId="2160" xr:uid="{00000000-0005-0000-0000-000093050000}"/>
    <cellStyle name="Comma 3 3 2 2 2 4" xfId="1622" xr:uid="{00000000-0005-0000-0000-000094050000}"/>
    <cellStyle name="Comma 3 3 2 2 2 5" xfId="2703" xr:uid="{00000000-0005-0000-0000-000095050000}"/>
    <cellStyle name="Comma 3 3 2 2 2 6" xfId="542" xr:uid="{00000000-0005-0000-0000-000096050000}"/>
    <cellStyle name="Comma 3 3 2 2 3" xfId="683" xr:uid="{00000000-0005-0000-0000-000097050000}"/>
    <cellStyle name="Comma 3 3 2 2 3 2" xfId="1221" xr:uid="{00000000-0005-0000-0000-000098050000}"/>
    <cellStyle name="Comma 3 3 2 2 3 2 2" xfId="2301" xr:uid="{00000000-0005-0000-0000-000099050000}"/>
    <cellStyle name="Comma 3 3 2 2 3 3" xfId="1763" xr:uid="{00000000-0005-0000-0000-00009A050000}"/>
    <cellStyle name="Comma 3 3 2 2 4" xfId="954" xr:uid="{00000000-0005-0000-0000-00009B050000}"/>
    <cellStyle name="Comma 3 3 2 2 4 2" xfId="2034" xr:uid="{00000000-0005-0000-0000-00009C050000}"/>
    <cellStyle name="Comma 3 3 2 2 5" xfId="1496" xr:uid="{00000000-0005-0000-0000-00009D050000}"/>
    <cellStyle name="Comma 3 3 2 2 6" xfId="2577" xr:uid="{00000000-0005-0000-0000-00009E050000}"/>
    <cellStyle name="Comma 3 3 2 2 7" xfId="416" xr:uid="{00000000-0005-0000-0000-00009F050000}"/>
    <cellStyle name="Comma 3 3 2 3" xfId="198" xr:uid="{00000000-0005-0000-0000-0000A0050000}"/>
    <cellStyle name="Comma 3 3 2 3 2" xfId="745" xr:uid="{00000000-0005-0000-0000-0000A1050000}"/>
    <cellStyle name="Comma 3 3 2 3 2 2" xfId="1283" xr:uid="{00000000-0005-0000-0000-0000A2050000}"/>
    <cellStyle name="Comma 3 3 2 3 2 2 2" xfId="2363" xr:uid="{00000000-0005-0000-0000-0000A3050000}"/>
    <cellStyle name="Comma 3 3 2 3 2 3" xfId="1825" xr:uid="{00000000-0005-0000-0000-0000A4050000}"/>
    <cellStyle name="Comma 3 3 2 3 3" xfId="1016" xr:uid="{00000000-0005-0000-0000-0000A5050000}"/>
    <cellStyle name="Comma 3 3 2 3 3 2" xfId="2096" xr:uid="{00000000-0005-0000-0000-0000A6050000}"/>
    <cellStyle name="Comma 3 3 2 3 4" xfId="1558" xr:uid="{00000000-0005-0000-0000-0000A7050000}"/>
    <cellStyle name="Comma 3 3 2 3 5" xfId="2639" xr:uid="{00000000-0005-0000-0000-0000A8050000}"/>
    <cellStyle name="Comma 3 3 2 3 6" xfId="478" xr:uid="{00000000-0005-0000-0000-0000A9050000}"/>
    <cellStyle name="Comma 3 3 2 4" xfId="621" xr:uid="{00000000-0005-0000-0000-0000AA050000}"/>
    <cellStyle name="Comma 3 3 2 4 2" xfId="1159" xr:uid="{00000000-0005-0000-0000-0000AB050000}"/>
    <cellStyle name="Comma 3 3 2 4 2 2" xfId="2239" xr:uid="{00000000-0005-0000-0000-0000AC050000}"/>
    <cellStyle name="Comma 3 3 2 4 3" xfId="1701" xr:uid="{00000000-0005-0000-0000-0000AD050000}"/>
    <cellStyle name="Comma 3 3 2 5" xfId="892" xr:uid="{00000000-0005-0000-0000-0000AE050000}"/>
    <cellStyle name="Comma 3 3 2 5 2" xfId="1972" xr:uid="{00000000-0005-0000-0000-0000AF050000}"/>
    <cellStyle name="Comma 3 3 2 6" xfId="1434" xr:uid="{00000000-0005-0000-0000-0000B0050000}"/>
    <cellStyle name="Comma 3 3 2 7" xfId="2515" xr:uid="{00000000-0005-0000-0000-0000B1050000}"/>
    <cellStyle name="Comma 3 3 2 8" xfId="354" xr:uid="{00000000-0005-0000-0000-0000B2050000}"/>
    <cellStyle name="Comma 3 3 3" xfId="104" xr:uid="{00000000-0005-0000-0000-0000B3050000}"/>
    <cellStyle name="Comma 3 3 3 2" xfId="230" xr:uid="{00000000-0005-0000-0000-0000B4050000}"/>
    <cellStyle name="Comma 3 3 3 2 2" xfId="777" xr:uid="{00000000-0005-0000-0000-0000B5050000}"/>
    <cellStyle name="Comma 3 3 3 2 2 2" xfId="1315" xr:uid="{00000000-0005-0000-0000-0000B6050000}"/>
    <cellStyle name="Comma 3 3 3 2 2 2 2" xfId="2395" xr:uid="{00000000-0005-0000-0000-0000B7050000}"/>
    <cellStyle name="Comma 3 3 3 2 2 3" xfId="1857" xr:uid="{00000000-0005-0000-0000-0000B8050000}"/>
    <cellStyle name="Comma 3 3 3 2 3" xfId="1048" xr:uid="{00000000-0005-0000-0000-0000B9050000}"/>
    <cellStyle name="Comma 3 3 3 2 3 2" xfId="2128" xr:uid="{00000000-0005-0000-0000-0000BA050000}"/>
    <cellStyle name="Comma 3 3 3 2 4" xfId="1590" xr:uid="{00000000-0005-0000-0000-0000BB050000}"/>
    <cellStyle name="Comma 3 3 3 2 5" xfId="2671" xr:uid="{00000000-0005-0000-0000-0000BC050000}"/>
    <cellStyle name="Comma 3 3 3 2 6" xfId="510" xr:uid="{00000000-0005-0000-0000-0000BD050000}"/>
    <cellStyle name="Comma 3 3 3 3" xfId="651" xr:uid="{00000000-0005-0000-0000-0000BE050000}"/>
    <cellStyle name="Comma 3 3 3 3 2" xfId="1189" xr:uid="{00000000-0005-0000-0000-0000BF050000}"/>
    <cellStyle name="Comma 3 3 3 3 2 2" xfId="2269" xr:uid="{00000000-0005-0000-0000-0000C0050000}"/>
    <cellStyle name="Comma 3 3 3 3 3" xfId="1731" xr:uid="{00000000-0005-0000-0000-0000C1050000}"/>
    <cellStyle name="Comma 3 3 3 4" xfId="922" xr:uid="{00000000-0005-0000-0000-0000C2050000}"/>
    <cellStyle name="Comma 3 3 3 4 2" xfId="2002" xr:uid="{00000000-0005-0000-0000-0000C3050000}"/>
    <cellStyle name="Comma 3 3 3 5" xfId="1464" xr:uid="{00000000-0005-0000-0000-0000C4050000}"/>
    <cellStyle name="Comma 3 3 3 6" xfId="2545" xr:uid="{00000000-0005-0000-0000-0000C5050000}"/>
    <cellStyle name="Comma 3 3 3 7" xfId="384" xr:uid="{00000000-0005-0000-0000-0000C6050000}"/>
    <cellStyle name="Comma 3 3 4" xfId="166" xr:uid="{00000000-0005-0000-0000-0000C7050000}"/>
    <cellStyle name="Comma 3 3 4 2" xfId="713" xr:uid="{00000000-0005-0000-0000-0000C8050000}"/>
    <cellStyle name="Comma 3 3 4 2 2" xfId="1251" xr:uid="{00000000-0005-0000-0000-0000C9050000}"/>
    <cellStyle name="Comma 3 3 4 2 2 2" xfId="2331" xr:uid="{00000000-0005-0000-0000-0000CA050000}"/>
    <cellStyle name="Comma 3 3 4 2 3" xfId="1793" xr:uid="{00000000-0005-0000-0000-0000CB050000}"/>
    <cellStyle name="Comma 3 3 4 3" xfId="984" xr:uid="{00000000-0005-0000-0000-0000CC050000}"/>
    <cellStyle name="Comma 3 3 4 3 2" xfId="2064" xr:uid="{00000000-0005-0000-0000-0000CD050000}"/>
    <cellStyle name="Comma 3 3 4 4" xfId="1526" xr:uid="{00000000-0005-0000-0000-0000CE050000}"/>
    <cellStyle name="Comma 3 3 4 5" xfId="2607" xr:uid="{00000000-0005-0000-0000-0000CF050000}"/>
    <cellStyle name="Comma 3 3 4 6" xfId="446" xr:uid="{00000000-0005-0000-0000-0000D0050000}"/>
    <cellStyle name="Comma 3 3 5" xfId="592" xr:uid="{00000000-0005-0000-0000-0000D1050000}"/>
    <cellStyle name="Comma 3 3 5 2" xfId="1130" xr:uid="{00000000-0005-0000-0000-0000D2050000}"/>
    <cellStyle name="Comma 3 3 5 2 2" xfId="2210" xr:uid="{00000000-0005-0000-0000-0000D3050000}"/>
    <cellStyle name="Comma 3 3 5 3" xfId="1672" xr:uid="{00000000-0005-0000-0000-0000D4050000}"/>
    <cellStyle name="Comma 3 3 6" xfId="863" xr:uid="{00000000-0005-0000-0000-0000D5050000}"/>
    <cellStyle name="Comma 3 3 6 2" xfId="1943" xr:uid="{00000000-0005-0000-0000-0000D6050000}"/>
    <cellStyle name="Comma 3 3 7" xfId="1405" xr:uid="{00000000-0005-0000-0000-0000D7050000}"/>
    <cellStyle name="Comma 3 3 8" xfId="2486" xr:uid="{00000000-0005-0000-0000-0000D8050000}"/>
    <cellStyle name="Comma 3 3 9" xfId="325" xr:uid="{00000000-0005-0000-0000-0000D9050000}"/>
    <cellStyle name="Comma 3 4" xfId="59" xr:uid="{00000000-0005-0000-0000-0000DA050000}"/>
    <cellStyle name="Comma 3 4 2" xfId="121" xr:uid="{00000000-0005-0000-0000-0000DB050000}"/>
    <cellStyle name="Comma 3 4 2 2" xfId="247" xr:uid="{00000000-0005-0000-0000-0000DC050000}"/>
    <cellStyle name="Comma 3 4 2 2 2" xfId="794" xr:uid="{00000000-0005-0000-0000-0000DD050000}"/>
    <cellStyle name="Comma 3 4 2 2 2 2" xfId="1332" xr:uid="{00000000-0005-0000-0000-0000DE050000}"/>
    <cellStyle name="Comma 3 4 2 2 2 2 2" xfId="2412" xr:uid="{00000000-0005-0000-0000-0000DF050000}"/>
    <cellStyle name="Comma 3 4 2 2 2 3" xfId="1874" xr:uid="{00000000-0005-0000-0000-0000E0050000}"/>
    <cellStyle name="Comma 3 4 2 2 3" xfId="1065" xr:uid="{00000000-0005-0000-0000-0000E1050000}"/>
    <cellStyle name="Comma 3 4 2 2 3 2" xfId="2145" xr:uid="{00000000-0005-0000-0000-0000E2050000}"/>
    <cellStyle name="Comma 3 4 2 2 4" xfId="1607" xr:uid="{00000000-0005-0000-0000-0000E3050000}"/>
    <cellStyle name="Comma 3 4 2 2 5" xfId="2688" xr:uid="{00000000-0005-0000-0000-0000E4050000}"/>
    <cellStyle name="Comma 3 4 2 2 6" xfId="527" xr:uid="{00000000-0005-0000-0000-0000E5050000}"/>
    <cellStyle name="Comma 3 4 2 3" xfId="668" xr:uid="{00000000-0005-0000-0000-0000E6050000}"/>
    <cellStyle name="Comma 3 4 2 3 2" xfId="1206" xr:uid="{00000000-0005-0000-0000-0000E7050000}"/>
    <cellStyle name="Comma 3 4 2 3 2 2" xfId="2286" xr:uid="{00000000-0005-0000-0000-0000E8050000}"/>
    <cellStyle name="Comma 3 4 2 3 3" xfId="1748" xr:uid="{00000000-0005-0000-0000-0000E9050000}"/>
    <cellStyle name="Comma 3 4 2 4" xfId="939" xr:uid="{00000000-0005-0000-0000-0000EA050000}"/>
    <cellStyle name="Comma 3 4 2 4 2" xfId="2019" xr:uid="{00000000-0005-0000-0000-0000EB050000}"/>
    <cellStyle name="Comma 3 4 2 5" xfId="1481" xr:uid="{00000000-0005-0000-0000-0000EC050000}"/>
    <cellStyle name="Comma 3 4 2 6" xfId="2562" xr:uid="{00000000-0005-0000-0000-0000ED050000}"/>
    <cellStyle name="Comma 3 4 2 7" xfId="401" xr:uid="{00000000-0005-0000-0000-0000EE050000}"/>
    <cellStyle name="Comma 3 4 3" xfId="183" xr:uid="{00000000-0005-0000-0000-0000EF050000}"/>
    <cellStyle name="Comma 3 4 3 2" xfId="730" xr:uid="{00000000-0005-0000-0000-0000F0050000}"/>
    <cellStyle name="Comma 3 4 3 2 2" xfId="1268" xr:uid="{00000000-0005-0000-0000-0000F1050000}"/>
    <cellStyle name="Comma 3 4 3 2 2 2" xfId="2348" xr:uid="{00000000-0005-0000-0000-0000F2050000}"/>
    <cellStyle name="Comma 3 4 3 2 3" xfId="1810" xr:uid="{00000000-0005-0000-0000-0000F3050000}"/>
    <cellStyle name="Comma 3 4 3 3" xfId="1001" xr:uid="{00000000-0005-0000-0000-0000F4050000}"/>
    <cellStyle name="Comma 3 4 3 3 2" xfId="2081" xr:uid="{00000000-0005-0000-0000-0000F5050000}"/>
    <cellStyle name="Comma 3 4 3 4" xfId="1543" xr:uid="{00000000-0005-0000-0000-0000F6050000}"/>
    <cellStyle name="Comma 3 4 3 5" xfId="2624" xr:uid="{00000000-0005-0000-0000-0000F7050000}"/>
    <cellStyle name="Comma 3 4 3 6" xfId="463" xr:uid="{00000000-0005-0000-0000-0000F8050000}"/>
    <cellStyle name="Comma 3 4 4" xfId="606" xr:uid="{00000000-0005-0000-0000-0000F9050000}"/>
    <cellStyle name="Comma 3 4 4 2" xfId="1144" xr:uid="{00000000-0005-0000-0000-0000FA050000}"/>
    <cellStyle name="Comma 3 4 4 2 2" xfId="2224" xr:uid="{00000000-0005-0000-0000-0000FB050000}"/>
    <cellStyle name="Comma 3 4 4 3" xfId="1686" xr:uid="{00000000-0005-0000-0000-0000FC050000}"/>
    <cellStyle name="Comma 3 4 5" xfId="877" xr:uid="{00000000-0005-0000-0000-0000FD050000}"/>
    <cellStyle name="Comma 3 4 5 2" xfId="1957" xr:uid="{00000000-0005-0000-0000-0000FE050000}"/>
    <cellStyle name="Comma 3 4 6" xfId="1419" xr:uid="{00000000-0005-0000-0000-0000FF050000}"/>
    <cellStyle name="Comma 3 4 7" xfId="2500" xr:uid="{00000000-0005-0000-0000-000000060000}"/>
    <cellStyle name="Comma 3 4 8" xfId="339" xr:uid="{00000000-0005-0000-0000-000001060000}"/>
    <cellStyle name="Comma 3 5" xfId="89" xr:uid="{00000000-0005-0000-0000-000002060000}"/>
    <cellStyle name="Comma 3 5 2" xfId="215" xr:uid="{00000000-0005-0000-0000-000003060000}"/>
    <cellStyle name="Comma 3 5 2 2" xfId="762" xr:uid="{00000000-0005-0000-0000-000004060000}"/>
    <cellStyle name="Comma 3 5 2 2 2" xfId="1300" xr:uid="{00000000-0005-0000-0000-000005060000}"/>
    <cellStyle name="Comma 3 5 2 2 2 2" xfId="2380" xr:uid="{00000000-0005-0000-0000-000006060000}"/>
    <cellStyle name="Comma 3 5 2 2 3" xfId="1842" xr:uid="{00000000-0005-0000-0000-000007060000}"/>
    <cellStyle name="Comma 3 5 2 3" xfId="1033" xr:uid="{00000000-0005-0000-0000-000008060000}"/>
    <cellStyle name="Comma 3 5 2 3 2" xfId="2113" xr:uid="{00000000-0005-0000-0000-000009060000}"/>
    <cellStyle name="Comma 3 5 2 4" xfId="1575" xr:uid="{00000000-0005-0000-0000-00000A060000}"/>
    <cellStyle name="Comma 3 5 2 5" xfId="2656" xr:uid="{00000000-0005-0000-0000-00000B060000}"/>
    <cellStyle name="Comma 3 5 2 6" xfId="495" xr:uid="{00000000-0005-0000-0000-00000C060000}"/>
    <cellStyle name="Comma 3 5 3" xfId="636" xr:uid="{00000000-0005-0000-0000-00000D060000}"/>
    <cellStyle name="Comma 3 5 3 2" xfId="1174" xr:uid="{00000000-0005-0000-0000-00000E060000}"/>
    <cellStyle name="Comma 3 5 3 2 2" xfId="2254" xr:uid="{00000000-0005-0000-0000-00000F060000}"/>
    <cellStyle name="Comma 3 5 3 3" xfId="1716" xr:uid="{00000000-0005-0000-0000-000010060000}"/>
    <cellStyle name="Comma 3 5 4" xfId="907" xr:uid="{00000000-0005-0000-0000-000011060000}"/>
    <cellStyle name="Comma 3 5 4 2" xfId="1987" xr:uid="{00000000-0005-0000-0000-000012060000}"/>
    <cellStyle name="Comma 3 5 5" xfId="1449" xr:uid="{00000000-0005-0000-0000-000013060000}"/>
    <cellStyle name="Comma 3 5 6" xfId="2530" xr:uid="{00000000-0005-0000-0000-000014060000}"/>
    <cellStyle name="Comma 3 5 7" xfId="369" xr:uid="{00000000-0005-0000-0000-000015060000}"/>
    <cellStyle name="Comma 3 6" xfId="151" xr:uid="{00000000-0005-0000-0000-000016060000}"/>
    <cellStyle name="Comma 3 6 2" xfId="698" xr:uid="{00000000-0005-0000-0000-000017060000}"/>
    <cellStyle name="Comma 3 6 2 2" xfId="1236" xr:uid="{00000000-0005-0000-0000-000018060000}"/>
    <cellStyle name="Comma 3 6 2 2 2" xfId="2316" xr:uid="{00000000-0005-0000-0000-000019060000}"/>
    <cellStyle name="Comma 3 6 2 3" xfId="1778" xr:uid="{00000000-0005-0000-0000-00001A060000}"/>
    <cellStyle name="Comma 3 6 3" xfId="969" xr:uid="{00000000-0005-0000-0000-00001B060000}"/>
    <cellStyle name="Comma 3 6 3 2" xfId="2049" xr:uid="{00000000-0005-0000-0000-00001C060000}"/>
    <cellStyle name="Comma 3 6 4" xfId="1511" xr:uid="{00000000-0005-0000-0000-00001D060000}"/>
    <cellStyle name="Comma 3 6 5" xfId="2592" xr:uid="{00000000-0005-0000-0000-00001E060000}"/>
    <cellStyle name="Comma 3 6 6" xfId="431" xr:uid="{00000000-0005-0000-0000-00001F060000}"/>
    <cellStyle name="Comma 3 7" xfId="579" xr:uid="{00000000-0005-0000-0000-000020060000}"/>
    <cellStyle name="Comma 3 7 2" xfId="1117" xr:uid="{00000000-0005-0000-0000-000021060000}"/>
    <cellStyle name="Comma 3 7 2 2" xfId="2197" xr:uid="{00000000-0005-0000-0000-000022060000}"/>
    <cellStyle name="Comma 3 7 3" xfId="1659" xr:uid="{00000000-0005-0000-0000-000023060000}"/>
    <cellStyle name="Comma 3 8" xfId="850" xr:uid="{00000000-0005-0000-0000-000024060000}"/>
    <cellStyle name="Comma 3 8 2" xfId="1930" xr:uid="{00000000-0005-0000-0000-000025060000}"/>
    <cellStyle name="Comma 3 9" xfId="1392" xr:uid="{00000000-0005-0000-0000-000026060000}"/>
    <cellStyle name="Comma 30" xfId="836" xr:uid="{00000000-0005-0000-0000-000027060000}"/>
    <cellStyle name="Comma 30 2" xfId="1916" xr:uid="{00000000-0005-0000-0000-000028060000}"/>
    <cellStyle name="Comma 31" xfId="291" xr:uid="{00000000-0005-0000-0000-000029060000}"/>
    <cellStyle name="Comma 31 2" xfId="2454" xr:uid="{00000000-0005-0000-0000-00002A060000}"/>
    <cellStyle name="Comma 31 3" xfId="2728" xr:uid="{00000000-0005-0000-0000-00002B060000}"/>
    <cellStyle name="Comma 31 4" xfId="1374" xr:uid="{00000000-0005-0000-0000-00002C060000}"/>
    <cellStyle name="Comma 32" xfId="290" xr:uid="{00000000-0005-0000-0000-00002D060000}"/>
    <cellStyle name="Comma 32 2" xfId="2455" xr:uid="{00000000-0005-0000-0000-00002E060000}"/>
    <cellStyle name="Comma 32 3" xfId="2727" xr:uid="{00000000-0005-0000-0000-00002F060000}"/>
    <cellStyle name="Comma 32 4" xfId="1375" xr:uid="{00000000-0005-0000-0000-000030060000}"/>
    <cellStyle name="Comma 33" xfId="293" xr:uid="{00000000-0005-0000-0000-000031060000}"/>
    <cellStyle name="Comma 33 2" xfId="2456" xr:uid="{00000000-0005-0000-0000-000032060000}"/>
    <cellStyle name="Comma 33 3" xfId="2730" xr:uid="{00000000-0005-0000-0000-000033060000}"/>
    <cellStyle name="Comma 33 4" xfId="1376" xr:uid="{00000000-0005-0000-0000-000034060000}"/>
    <cellStyle name="Comma 34" xfId="294" xr:uid="{00000000-0005-0000-0000-000035060000}"/>
    <cellStyle name="Comma 34 2" xfId="2731" xr:uid="{00000000-0005-0000-0000-000036060000}"/>
    <cellStyle name="Comma 34 3" xfId="1378" xr:uid="{00000000-0005-0000-0000-000037060000}"/>
    <cellStyle name="Comma 35" xfId="1377" xr:uid="{00000000-0005-0000-0000-000038060000}"/>
    <cellStyle name="Comma 36" xfId="296" xr:uid="{00000000-0005-0000-0000-000039060000}"/>
    <cellStyle name="Comma 36 2" xfId="2457" xr:uid="{00000000-0005-0000-0000-00003A060000}"/>
    <cellStyle name="Comma 37" xfId="2458" xr:uid="{00000000-0005-0000-0000-00003B060000}"/>
    <cellStyle name="Comma 38" xfId="298" xr:uid="{00000000-0005-0000-0000-00003C060000}"/>
    <cellStyle name="Comma 39" xfId="2738" xr:uid="{00000000-0005-0000-0000-00003D060000}"/>
    <cellStyle name="Comma 4" xfId="20" xr:uid="{00000000-0005-0000-0000-00003E060000}"/>
    <cellStyle name="Comma 4 10" xfId="313" xr:uid="{00000000-0005-0000-0000-00003F060000}"/>
    <cellStyle name="Comma 4 2" xfId="46" xr:uid="{00000000-0005-0000-0000-000040060000}"/>
    <cellStyle name="Comma 4 2 2" xfId="75" xr:uid="{00000000-0005-0000-0000-000041060000}"/>
    <cellStyle name="Comma 4 2 2 2" xfId="137" xr:uid="{00000000-0005-0000-0000-000042060000}"/>
    <cellStyle name="Comma 4 2 2 2 2" xfId="263" xr:uid="{00000000-0005-0000-0000-000043060000}"/>
    <cellStyle name="Comma 4 2 2 2 2 2" xfId="810" xr:uid="{00000000-0005-0000-0000-000044060000}"/>
    <cellStyle name="Comma 4 2 2 2 2 2 2" xfId="1348" xr:uid="{00000000-0005-0000-0000-000045060000}"/>
    <cellStyle name="Comma 4 2 2 2 2 2 2 2" xfId="2428" xr:uid="{00000000-0005-0000-0000-000046060000}"/>
    <cellStyle name="Comma 4 2 2 2 2 2 3" xfId="1890" xr:uid="{00000000-0005-0000-0000-000047060000}"/>
    <cellStyle name="Comma 4 2 2 2 2 3" xfId="1081" xr:uid="{00000000-0005-0000-0000-000048060000}"/>
    <cellStyle name="Comma 4 2 2 2 2 3 2" xfId="2161" xr:uid="{00000000-0005-0000-0000-000049060000}"/>
    <cellStyle name="Comma 4 2 2 2 2 4" xfId="1623" xr:uid="{00000000-0005-0000-0000-00004A060000}"/>
    <cellStyle name="Comma 4 2 2 2 2 5" xfId="2704" xr:uid="{00000000-0005-0000-0000-00004B060000}"/>
    <cellStyle name="Comma 4 2 2 2 2 6" xfId="543" xr:uid="{00000000-0005-0000-0000-00004C060000}"/>
    <cellStyle name="Comma 4 2 2 2 3" xfId="684" xr:uid="{00000000-0005-0000-0000-00004D060000}"/>
    <cellStyle name="Comma 4 2 2 2 3 2" xfId="1222" xr:uid="{00000000-0005-0000-0000-00004E060000}"/>
    <cellStyle name="Comma 4 2 2 2 3 2 2" xfId="2302" xr:uid="{00000000-0005-0000-0000-00004F060000}"/>
    <cellStyle name="Comma 4 2 2 2 3 3" xfId="1764" xr:uid="{00000000-0005-0000-0000-000050060000}"/>
    <cellStyle name="Comma 4 2 2 2 4" xfId="955" xr:uid="{00000000-0005-0000-0000-000051060000}"/>
    <cellStyle name="Comma 4 2 2 2 4 2" xfId="2035" xr:uid="{00000000-0005-0000-0000-000052060000}"/>
    <cellStyle name="Comma 4 2 2 2 5" xfId="1497" xr:uid="{00000000-0005-0000-0000-000053060000}"/>
    <cellStyle name="Comma 4 2 2 2 6" xfId="2578" xr:uid="{00000000-0005-0000-0000-000054060000}"/>
    <cellStyle name="Comma 4 2 2 2 7" xfId="417" xr:uid="{00000000-0005-0000-0000-000055060000}"/>
    <cellStyle name="Comma 4 2 2 3" xfId="199" xr:uid="{00000000-0005-0000-0000-000056060000}"/>
    <cellStyle name="Comma 4 2 2 3 2" xfId="746" xr:uid="{00000000-0005-0000-0000-000057060000}"/>
    <cellStyle name="Comma 4 2 2 3 2 2" xfId="1284" xr:uid="{00000000-0005-0000-0000-000058060000}"/>
    <cellStyle name="Comma 4 2 2 3 2 2 2" xfId="2364" xr:uid="{00000000-0005-0000-0000-000059060000}"/>
    <cellStyle name="Comma 4 2 2 3 2 3" xfId="1826" xr:uid="{00000000-0005-0000-0000-00005A060000}"/>
    <cellStyle name="Comma 4 2 2 3 3" xfId="1017" xr:uid="{00000000-0005-0000-0000-00005B060000}"/>
    <cellStyle name="Comma 4 2 2 3 3 2" xfId="2097" xr:uid="{00000000-0005-0000-0000-00005C060000}"/>
    <cellStyle name="Comma 4 2 2 3 4" xfId="1559" xr:uid="{00000000-0005-0000-0000-00005D060000}"/>
    <cellStyle name="Comma 4 2 2 3 5" xfId="2640" xr:uid="{00000000-0005-0000-0000-00005E060000}"/>
    <cellStyle name="Comma 4 2 2 3 6" xfId="479" xr:uid="{00000000-0005-0000-0000-00005F060000}"/>
    <cellStyle name="Comma 4 2 2 4" xfId="622" xr:uid="{00000000-0005-0000-0000-000060060000}"/>
    <cellStyle name="Comma 4 2 2 4 2" xfId="1160" xr:uid="{00000000-0005-0000-0000-000061060000}"/>
    <cellStyle name="Comma 4 2 2 4 2 2" xfId="2240" xr:uid="{00000000-0005-0000-0000-000062060000}"/>
    <cellStyle name="Comma 4 2 2 4 3" xfId="1702" xr:uid="{00000000-0005-0000-0000-000063060000}"/>
    <cellStyle name="Comma 4 2 2 5" xfId="893" xr:uid="{00000000-0005-0000-0000-000064060000}"/>
    <cellStyle name="Comma 4 2 2 5 2" xfId="1973" xr:uid="{00000000-0005-0000-0000-000065060000}"/>
    <cellStyle name="Comma 4 2 2 6" xfId="1435" xr:uid="{00000000-0005-0000-0000-000066060000}"/>
    <cellStyle name="Comma 4 2 2 7" xfId="2516" xr:uid="{00000000-0005-0000-0000-000067060000}"/>
    <cellStyle name="Comma 4 2 2 8" xfId="355" xr:uid="{00000000-0005-0000-0000-000068060000}"/>
    <cellStyle name="Comma 4 2 3" xfId="105" xr:uid="{00000000-0005-0000-0000-000069060000}"/>
    <cellStyle name="Comma 4 2 3 2" xfId="231" xr:uid="{00000000-0005-0000-0000-00006A060000}"/>
    <cellStyle name="Comma 4 2 3 2 2" xfId="778" xr:uid="{00000000-0005-0000-0000-00006B060000}"/>
    <cellStyle name="Comma 4 2 3 2 2 2" xfId="1316" xr:uid="{00000000-0005-0000-0000-00006C060000}"/>
    <cellStyle name="Comma 4 2 3 2 2 2 2" xfId="2396" xr:uid="{00000000-0005-0000-0000-00006D060000}"/>
    <cellStyle name="Comma 4 2 3 2 2 3" xfId="1858" xr:uid="{00000000-0005-0000-0000-00006E060000}"/>
    <cellStyle name="Comma 4 2 3 2 3" xfId="1049" xr:uid="{00000000-0005-0000-0000-00006F060000}"/>
    <cellStyle name="Comma 4 2 3 2 3 2" xfId="2129" xr:uid="{00000000-0005-0000-0000-000070060000}"/>
    <cellStyle name="Comma 4 2 3 2 4" xfId="1591" xr:uid="{00000000-0005-0000-0000-000071060000}"/>
    <cellStyle name="Comma 4 2 3 2 5" xfId="2672" xr:uid="{00000000-0005-0000-0000-000072060000}"/>
    <cellStyle name="Comma 4 2 3 2 6" xfId="511" xr:uid="{00000000-0005-0000-0000-000073060000}"/>
    <cellStyle name="Comma 4 2 3 3" xfId="652" xr:uid="{00000000-0005-0000-0000-000074060000}"/>
    <cellStyle name="Comma 4 2 3 3 2" xfId="1190" xr:uid="{00000000-0005-0000-0000-000075060000}"/>
    <cellStyle name="Comma 4 2 3 3 2 2" xfId="2270" xr:uid="{00000000-0005-0000-0000-000076060000}"/>
    <cellStyle name="Comma 4 2 3 3 3" xfId="1732" xr:uid="{00000000-0005-0000-0000-000077060000}"/>
    <cellStyle name="Comma 4 2 3 4" xfId="923" xr:uid="{00000000-0005-0000-0000-000078060000}"/>
    <cellStyle name="Comma 4 2 3 4 2" xfId="2003" xr:uid="{00000000-0005-0000-0000-000079060000}"/>
    <cellStyle name="Comma 4 2 3 5" xfId="1465" xr:uid="{00000000-0005-0000-0000-00007A060000}"/>
    <cellStyle name="Comma 4 2 3 6" xfId="2546" xr:uid="{00000000-0005-0000-0000-00007B060000}"/>
    <cellStyle name="Comma 4 2 3 7" xfId="385" xr:uid="{00000000-0005-0000-0000-00007C060000}"/>
    <cellStyle name="Comma 4 2 4" xfId="167" xr:uid="{00000000-0005-0000-0000-00007D060000}"/>
    <cellStyle name="Comma 4 2 4 2" xfId="714" xr:uid="{00000000-0005-0000-0000-00007E060000}"/>
    <cellStyle name="Comma 4 2 4 2 2" xfId="1252" xr:uid="{00000000-0005-0000-0000-00007F060000}"/>
    <cellStyle name="Comma 4 2 4 2 2 2" xfId="2332" xr:uid="{00000000-0005-0000-0000-000080060000}"/>
    <cellStyle name="Comma 4 2 4 2 3" xfId="1794" xr:uid="{00000000-0005-0000-0000-000081060000}"/>
    <cellStyle name="Comma 4 2 4 3" xfId="985" xr:uid="{00000000-0005-0000-0000-000082060000}"/>
    <cellStyle name="Comma 4 2 4 3 2" xfId="2065" xr:uid="{00000000-0005-0000-0000-000083060000}"/>
    <cellStyle name="Comma 4 2 4 4" xfId="1527" xr:uid="{00000000-0005-0000-0000-000084060000}"/>
    <cellStyle name="Comma 4 2 4 5" xfId="2608" xr:uid="{00000000-0005-0000-0000-000085060000}"/>
    <cellStyle name="Comma 4 2 4 6" xfId="447" xr:uid="{00000000-0005-0000-0000-000086060000}"/>
    <cellStyle name="Comma 4 2 5" xfId="593" xr:uid="{00000000-0005-0000-0000-000087060000}"/>
    <cellStyle name="Comma 4 2 5 2" xfId="1131" xr:uid="{00000000-0005-0000-0000-000088060000}"/>
    <cellStyle name="Comma 4 2 5 2 2" xfId="2211" xr:uid="{00000000-0005-0000-0000-000089060000}"/>
    <cellStyle name="Comma 4 2 5 3" xfId="1673" xr:uid="{00000000-0005-0000-0000-00008A060000}"/>
    <cellStyle name="Comma 4 2 6" xfId="864" xr:uid="{00000000-0005-0000-0000-00008B060000}"/>
    <cellStyle name="Comma 4 2 6 2" xfId="1944" xr:uid="{00000000-0005-0000-0000-00008C060000}"/>
    <cellStyle name="Comma 4 2 7" xfId="1406" xr:uid="{00000000-0005-0000-0000-00008D060000}"/>
    <cellStyle name="Comma 4 2 8" xfId="2487" xr:uid="{00000000-0005-0000-0000-00008E060000}"/>
    <cellStyle name="Comma 4 2 9" xfId="326" xr:uid="{00000000-0005-0000-0000-00008F060000}"/>
    <cellStyle name="Comma 4 3" xfId="60" xr:uid="{00000000-0005-0000-0000-000090060000}"/>
    <cellStyle name="Comma 4 3 2" xfId="122" xr:uid="{00000000-0005-0000-0000-000091060000}"/>
    <cellStyle name="Comma 4 3 2 2" xfId="248" xr:uid="{00000000-0005-0000-0000-000092060000}"/>
    <cellStyle name="Comma 4 3 2 2 2" xfId="795" xr:uid="{00000000-0005-0000-0000-000093060000}"/>
    <cellStyle name="Comma 4 3 2 2 2 2" xfId="1333" xr:uid="{00000000-0005-0000-0000-000094060000}"/>
    <cellStyle name="Comma 4 3 2 2 2 2 2" xfId="2413" xr:uid="{00000000-0005-0000-0000-000095060000}"/>
    <cellStyle name="Comma 4 3 2 2 2 3" xfId="1875" xr:uid="{00000000-0005-0000-0000-000096060000}"/>
    <cellStyle name="Comma 4 3 2 2 3" xfId="1066" xr:uid="{00000000-0005-0000-0000-000097060000}"/>
    <cellStyle name="Comma 4 3 2 2 3 2" xfId="2146" xr:uid="{00000000-0005-0000-0000-000098060000}"/>
    <cellStyle name="Comma 4 3 2 2 4" xfId="1608" xr:uid="{00000000-0005-0000-0000-000099060000}"/>
    <cellStyle name="Comma 4 3 2 2 5" xfId="2689" xr:uid="{00000000-0005-0000-0000-00009A060000}"/>
    <cellStyle name="Comma 4 3 2 2 6" xfId="528" xr:uid="{00000000-0005-0000-0000-00009B060000}"/>
    <cellStyle name="Comma 4 3 2 3" xfId="669" xr:uid="{00000000-0005-0000-0000-00009C060000}"/>
    <cellStyle name="Comma 4 3 2 3 2" xfId="1207" xr:uid="{00000000-0005-0000-0000-00009D060000}"/>
    <cellStyle name="Comma 4 3 2 3 2 2" xfId="2287" xr:uid="{00000000-0005-0000-0000-00009E060000}"/>
    <cellStyle name="Comma 4 3 2 3 3" xfId="1749" xr:uid="{00000000-0005-0000-0000-00009F060000}"/>
    <cellStyle name="Comma 4 3 2 4" xfId="940" xr:uid="{00000000-0005-0000-0000-0000A0060000}"/>
    <cellStyle name="Comma 4 3 2 4 2" xfId="2020" xr:uid="{00000000-0005-0000-0000-0000A1060000}"/>
    <cellStyle name="Comma 4 3 2 5" xfId="1482" xr:uid="{00000000-0005-0000-0000-0000A2060000}"/>
    <cellStyle name="Comma 4 3 2 6" xfId="2563" xr:uid="{00000000-0005-0000-0000-0000A3060000}"/>
    <cellStyle name="Comma 4 3 2 7" xfId="402" xr:uid="{00000000-0005-0000-0000-0000A4060000}"/>
    <cellStyle name="Comma 4 3 3" xfId="184" xr:uid="{00000000-0005-0000-0000-0000A5060000}"/>
    <cellStyle name="Comma 4 3 3 2" xfId="731" xr:uid="{00000000-0005-0000-0000-0000A6060000}"/>
    <cellStyle name="Comma 4 3 3 2 2" xfId="1269" xr:uid="{00000000-0005-0000-0000-0000A7060000}"/>
    <cellStyle name="Comma 4 3 3 2 2 2" xfId="2349" xr:uid="{00000000-0005-0000-0000-0000A8060000}"/>
    <cellStyle name="Comma 4 3 3 2 3" xfId="1811" xr:uid="{00000000-0005-0000-0000-0000A9060000}"/>
    <cellStyle name="Comma 4 3 3 3" xfId="1002" xr:uid="{00000000-0005-0000-0000-0000AA060000}"/>
    <cellStyle name="Comma 4 3 3 3 2" xfId="2082" xr:uid="{00000000-0005-0000-0000-0000AB060000}"/>
    <cellStyle name="Comma 4 3 3 4" xfId="1544" xr:uid="{00000000-0005-0000-0000-0000AC060000}"/>
    <cellStyle name="Comma 4 3 3 5" xfId="2625" xr:uid="{00000000-0005-0000-0000-0000AD060000}"/>
    <cellStyle name="Comma 4 3 3 6" xfId="464" xr:uid="{00000000-0005-0000-0000-0000AE060000}"/>
    <cellStyle name="Comma 4 3 4" xfId="607" xr:uid="{00000000-0005-0000-0000-0000AF060000}"/>
    <cellStyle name="Comma 4 3 4 2" xfId="1145" xr:uid="{00000000-0005-0000-0000-0000B0060000}"/>
    <cellStyle name="Comma 4 3 4 2 2" xfId="2225" xr:uid="{00000000-0005-0000-0000-0000B1060000}"/>
    <cellStyle name="Comma 4 3 4 3" xfId="1687" xr:uid="{00000000-0005-0000-0000-0000B2060000}"/>
    <cellStyle name="Comma 4 3 5" xfId="878" xr:uid="{00000000-0005-0000-0000-0000B3060000}"/>
    <cellStyle name="Comma 4 3 5 2" xfId="1958" xr:uid="{00000000-0005-0000-0000-0000B4060000}"/>
    <cellStyle name="Comma 4 3 6" xfId="1420" xr:uid="{00000000-0005-0000-0000-0000B5060000}"/>
    <cellStyle name="Comma 4 3 7" xfId="2501" xr:uid="{00000000-0005-0000-0000-0000B6060000}"/>
    <cellStyle name="Comma 4 3 8" xfId="340" xr:uid="{00000000-0005-0000-0000-0000B7060000}"/>
    <cellStyle name="Comma 4 4" xfId="90" xr:uid="{00000000-0005-0000-0000-0000B8060000}"/>
    <cellStyle name="Comma 4 4 2" xfId="216" xr:uid="{00000000-0005-0000-0000-0000B9060000}"/>
    <cellStyle name="Comma 4 4 2 2" xfId="763" xr:uid="{00000000-0005-0000-0000-0000BA060000}"/>
    <cellStyle name="Comma 4 4 2 2 2" xfId="1301" xr:uid="{00000000-0005-0000-0000-0000BB060000}"/>
    <cellStyle name="Comma 4 4 2 2 2 2" xfId="2381" xr:uid="{00000000-0005-0000-0000-0000BC060000}"/>
    <cellStyle name="Comma 4 4 2 2 3" xfId="1843" xr:uid="{00000000-0005-0000-0000-0000BD060000}"/>
    <cellStyle name="Comma 4 4 2 3" xfId="1034" xr:uid="{00000000-0005-0000-0000-0000BE060000}"/>
    <cellStyle name="Comma 4 4 2 3 2" xfId="2114" xr:uid="{00000000-0005-0000-0000-0000BF060000}"/>
    <cellStyle name="Comma 4 4 2 4" xfId="1576" xr:uid="{00000000-0005-0000-0000-0000C0060000}"/>
    <cellStyle name="Comma 4 4 2 5" xfId="2657" xr:uid="{00000000-0005-0000-0000-0000C1060000}"/>
    <cellStyle name="Comma 4 4 2 6" xfId="496" xr:uid="{00000000-0005-0000-0000-0000C2060000}"/>
    <cellStyle name="Comma 4 4 3" xfId="637" xr:uid="{00000000-0005-0000-0000-0000C3060000}"/>
    <cellStyle name="Comma 4 4 3 2" xfId="1175" xr:uid="{00000000-0005-0000-0000-0000C4060000}"/>
    <cellStyle name="Comma 4 4 3 2 2" xfId="2255" xr:uid="{00000000-0005-0000-0000-0000C5060000}"/>
    <cellStyle name="Comma 4 4 3 3" xfId="1717" xr:uid="{00000000-0005-0000-0000-0000C6060000}"/>
    <cellStyle name="Comma 4 4 4" xfId="908" xr:uid="{00000000-0005-0000-0000-0000C7060000}"/>
    <cellStyle name="Comma 4 4 4 2" xfId="1988" xr:uid="{00000000-0005-0000-0000-0000C8060000}"/>
    <cellStyle name="Comma 4 4 5" xfId="1450" xr:uid="{00000000-0005-0000-0000-0000C9060000}"/>
    <cellStyle name="Comma 4 4 6" xfId="2531" xr:uid="{00000000-0005-0000-0000-0000CA060000}"/>
    <cellStyle name="Comma 4 4 7" xfId="370" xr:uid="{00000000-0005-0000-0000-0000CB060000}"/>
    <cellStyle name="Comma 4 5" xfId="152" xr:uid="{00000000-0005-0000-0000-0000CC060000}"/>
    <cellStyle name="Comma 4 5 2" xfId="699" xr:uid="{00000000-0005-0000-0000-0000CD060000}"/>
    <cellStyle name="Comma 4 5 2 2" xfId="1237" xr:uid="{00000000-0005-0000-0000-0000CE060000}"/>
    <cellStyle name="Comma 4 5 2 2 2" xfId="2317" xr:uid="{00000000-0005-0000-0000-0000CF060000}"/>
    <cellStyle name="Comma 4 5 2 3" xfId="1779" xr:uid="{00000000-0005-0000-0000-0000D0060000}"/>
    <cellStyle name="Comma 4 5 3" xfId="970" xr:uid="{00000000-0005-0000-0000-0000D1060000}"/>
    <cellStyle name="Comma 4 5 3 2" xfId="2050" xr:uid="{00000000-0005-0000-0000-0000D2060000}"/>
    <cellStyle name="Comma 4 5 4" xfId="1512" xr:uid="{00000000-0005-0000-0000-0000D3060000}"/>
    <cellStyle name="Comma 4 5 5" xfId="2593" xr:uid="{00000000-0005-0000-0000-0000D4060000}"/>
    <cellStyle name="Comma 4 5 6" xfId="432" xr:uid="{00000000-0005-0000-0000-0000D5060000}"/>
    <cellStyle name="Comma 4 6" xfId="580" xr:uid="{00000000-0005-0000-0000-0000D6060000}"/>
    <cellStyle name="Comma 4 6 2" xfId="1118" xr:uid="{00000000-0005-0000-0000-0000D7060000}"/>
    <cellStyle name="Comma 4 6 2 2" xfId="2198" xr:uid="{00000000-0005-0000-0000-0000D8060000}"/>
    <cellStyle name="Comma 4 6 3" xfId="1660" xr:uid="{00000000-0005-0000-0000-0000D9060000}"/>
    <cellStyle name="Comma 4 7" xfId="851" xr:uid="{00000000-0005-0000-0000-0000DA060000}"/>
    <cellStyle name="Comma 4 7 2" xfId="1931" xr:uid="{00000000-0005-0000-0000-0000DB060000}"/>
    <cellStyle name="Comma 4 8" xfId="1393" xr:uid="{00000000-0005-0000-0000-0000DC060000}"/>
    <cellStyle name="Comma 4 9" xfId="2474" xr:uid="{00000000-0005-0000-0000-0000DD060000}"/>
    <cellStyle name="Comma 40" xfId="2733" xr:uid="{00000000-0005-0000-0000-0000DE060000}"/>
    <cellStyle name="Comma 41" xfId="2735" xr:uid="{00000000-0005-0000-0000-0000DF060000}"/>
    <cellStyle name="Comma 42" xfId="2734" xr:uid="{00000000-0005-0000-0000-0000E0060000}"/>
    <cellStyle name="Comma 43" xfId="2748" xr:uid="{00000000-0005-0000-0000-0000E1060000}"/>
    <cellStyle name="Comma 44" xfId="2737" xr:uid="{00000000-0005-0000-0000-0000E2060000}"/>
    <cellStyle name="Comma 45" xfId="2736" xr:uid="{00000000-0005-0000-0000-0000E3060000}"/>
    <cellStyle name="Comma 46" xfId="2740" xr:uid="{00000000-0005-0000-0000-0000E4060000}"/>
    <cellStyle name="Comma 47" xfId="2739" xr:uid="{00000000-0005-0000-0000-0000E5060000}"/>
    <cellStyle name="Comma 48" xfId="2744" xr:uid="{00000000-0005-0000-0000-0000E6060000}"/>
    <cellStyle name="Comma 49" xfId="2743" xr:uid="{00000000-0005-0000-0000-0000E7060000}"/>
    <cellStyle name="Comma 5" xfId="21" xr:uid="{00000000-0005-0000-0000-0000E8060000}"/>
    <cellStyle name="Comma 5 10" xfId="314" xr:uid="{00000000-0005-0000-0000-0000E9060000}"/>
    <cellStyle name="Comma 5 2" xfId="47" xr:uid="{00000000-0005-0000-0000-0000EA060000}"/>
    <cellStyle name="Comma 5 2 2" xfId="76" xr:uid="{00000000-0005-0000-0000-0000EB060000}"/>
    <cellStyle name="Comma 5 2 2 2" xfId="138" xr:uid="{00000000-0005-0000-0000-0000EC060000}"/>
    <cellStyle name="Comma 5 2 2 2 2" xfId="264" xr:uid="{00000000-0005-0000-0000-0000ED060000}"/>
    <cellStyle name="Comma 5 2 2 2 2 2" xfId="811" xr:uid="{00000000-0005-0000-0000-0000EE060000}"/>
    <cellStyle name="Comma 5 2 2 2 2 2 2" xfId="1349" xr:uid="{00000000-0005-0000-0000-0000EF060000}"/>
    <cellStyle name="Comma 5 2 2 2 2 2 2 2" xfId="2429" xr:uid="{00000000-0005-0000-0000-0000F0060000}"/>
    <cellStyle name="Comma 5 2 2 2 2 2 3" xfId="1891" xr:uid="{00000000-0005-0000-0000-0000F1060000}"/>
    <cellStyle name="Comma 5 2 2 2 2 3" xfId="1082" xr:uid="{00000000-0005-0000-0000-0000F2060000}"/>
    <cellStyle name="Comma 5 2 2 2 2 3 2" xfId="2162" xr:uid="{00000000-0005-0000-0000-0000F3060000}"/>
    <cellStyle name="Comma 5 2 2 2 2 4" xfId="1624" xr:uid="{00000000-0005-0000-0000-0000F4060000}"/>
    <cellStyle name="Comma 5 2 2 2 2 5" xfId="2705" xr:uid="{00000000-0005-0000-0000-0000F5060000}"/>
    <cellStyle name="Comma 5 2 2 2 2 6" xfId="544" xr:uid="{00000000-0005-0000-0000-0000F6060000}"/>
    <cellStyle name="Comma 5 2 2 2 3" xfId="685" xr:uid="{00000000-0005-0000-0000-0000F7060000}"/>
    <cellStyle name="Comma 5 2 2 2 3 2" xfId="1223" xr:uid="{00000000-0005-0000-0000-0000F8060000}"/>
    <cellStyle name="Comma 5 2 2 2 3 2 2" xfId="2303" xr:uid="{00000000-0005-0000-0000-0000F9060000}"/>
    <cellStyle name="Comma 5 2 2 2 3 3" xfId="1765" xr:uid="{00000000-0005-0000-0000-0000FA060000}"/>
    <cellStyle name="Comma 5 2 2 2 4" xfId="956" xr:uid="{00000000-0005-0000-0000-0000FB060000}"/>
    <cellStyle name="Comma 5 2 2 2 4 2" xfId="2036" xr:uid="{00000000-0005-0000-0000-0000FC060000}"/>
    <cellStyle name="Comma 5 2 2 2 5" xfId="1498" xr:uid="{00000000-0005-0000-0000-0000FD060000}"/>
    <cellStyle name="Comma 5 2 2 2 6" xfId="2579" xr:uid="{00000000-0005-0000-0000-0000FE060000}"/>
    <cellStyle name="Comma 5 2 2 2 7" xfId="418" xr:uid="{00000000-0005-0000-0000-0000FF060000}"/>
    <cellStyle name="Comma 5 2 2 3" xfId="200" xr:uid="{00000000-0005-0000-0000-000000070000}"/>
    <cellStyle name="Comma 5 2 2 3 2" xfId="747" xr:uid="{00000000-0005-0000-0000-000001070000}"/>
    <cellStyle name="Comma 5 2 2 3 2 2" xfId="1285" xr:uid="{00000000-0005-0000-0000-000002070000}"/>
    <cellStyle name="Comma 5 2 2 3 2 2 2" xfId="2365" xr:uid="{00000000-0005-0000-0000-000003070000}"/>
    <cellStyle name="Comma 5 2 2 3 2 3" xfId="1827" xr:uid="{00000000-0005-0000-0000-000004070000}"/>
    <cellStyle name="Comma 5 2 2 3 3" xfId="1018" xr:uid="{00000000-0005-0000-0000-000005070000}"/>
    <cellStyle name="Comma 5 2 2 3 3 2" xfId="2098" xr:uid="{00000000-0005-0000-0000-000006070000}"/>
    <cellStyle name="Comma 5 2 2 3 4" xfId="1560" xr:uid="{00000000-0005-0000-0000-000007070000}"/>
    <cellStyle name="Comma 5 2 2 3 5" xfId="2641" xr:uid="{00000000-0005-0000-0000-000008070000}"/>
    <cellStyle name="Comma 5 2 2 3 6" xfId="480" xr:uid="{00000000-0005-0000-0000-000009070000}"/>
    <cellStyle name="Comma 5 2 2 4" xfId="623" xr:uid="{00000000-0005-0000-0000-00000A070000}"/>
    <cellStyle name="Comma 5 2 2 4 2" xfId="1161" xr:uid="{00000000-0005-0000-0000-00000B070000}"/>
    <cellStyle name="Comma 5 2 2 4 2 2" xfId="2241" xr:uid="{00000000-0005-0000-0000-00000C070000}"/>
    <cellStyle name="Comma 5 2 2 4 3" xfId="1703" xr:uid="{00000000-0005-0000-0000-00000D070000}"/>
    <cellStyle name="Comma 5 2 2 5" xfId="894" xr:uid="{00000000-0005-0000-0000-00000E070000}"/>
    <cellStyle name="Comma 5 2 2 5 2" xfId="1974" xr:uid="{00000000-0005-0000-0000-00000F070000}"/>
    <cellStyle name="Comma 5 2 2 6" xfId="1436" xr:uid="{00000000-0005-0000-0000-000010070000}"/>
    <cellStyle name="Comma 5 2 2 7" xfId="2517" xr:uid="{00000000-0005-0000-0000-000011070000}"/>
    <cellStyle name="Comma 5 2 2 8" xfId="356" xr:uid="{00000000-0005-0000-0000-000012070000}"/>
    <cellStyle name="Comma 5 2 3" xfId="106" xr:uid="{00000000-0005-0000-0000-000013070000}"/>
    <cellStyle name="Comma 5 2 3 2" xfId="232" xr:uid="{00000000-0005-0000-0000-000014070000}"/>
    <cellStyle name="Comma 5 2 3 2 2" xfId="779" xr:uid="{00000000-0005-0000-0000-000015070000}"/>
    <cellStyle name="Comma 5 2 3 2 2 2" xfId="1317" xr:uid="{00000000-0005-0000-0000-000016070000}"/>
    <cellStyle name="Comma 5 2 3 2 2 2 2" xfId="2397" xr:uid="{00000000-0005-0000-0000-000017070000}"/>
    <cellStyle name="Comma 5 2 3 2 2 3" xfId="1859" xr:uid="{00000000-0005-0000-0000-000018070000}"/>
    <cellStyle name="Comma 5 2 3 2 3" xfId="1050" xr:uid="{00000000-0005-0000-0000-000019070000}"/>
    <cellStyle name="Comma 5 2 3 2 3 2" xfId="2130" xr:uid="{00000000-0005-0000-0000-00001A070000}"/>
    <cellStyle name="Comma 5 2 3 2 4" xfId="1592" xr:uid="{00000000-0005-0000-0000-00001B070000}"/>
    <cellStyle name="Comma 5 2 3 2 5" xfId="2673" xr:uid="{00000000-0005-0000-0000-00001C070000}"/>
    <cellStyle name="Comma 5 2 3 2 6" xfId="512" xr:uid="{00000000-0005-0000-0000-00001D070000}"/>
    <cellStyle name="Comma 5 2 3 3" xfId="653" xr:uid="{00000000-0005-0000-0000-00001E070000}"/>
    <cellStyle name="Comma 5 2 3 3 2" xfId="1191" xr:uid="{00000000-0005-0000-0000-00001F070000}"/>
    <cellStyle name="Comma 5 2 3 3 2 2" xfId="2271" xr:uid="{00000000-0005-0000-0000-000020070000}"/>
    <cellStyle name="Comma 5 2 3 3 3" xfId="1733" xr:uid="{00000000-0005-0000-0000-000021070000}"/>
    <cellStyle name="Comma 5 2 3 4" xfId="924" xr:uid="{00000000-0005-0000-0000-000022070000}"/>
    <cellStyle name="Comma 5 2 3 4 2" xfId="2004" xr:uid="{00000000-0005-0000-0000-000023070000}"/>
    <cellStyle name="Comma 5 2 3 5" xfId="1466" xr:uid="{00000000-0005-0000-0000-000024070000}"/>
    <cellStyle name="Comma 5 2 3 6" xfId="2547" xr:uid="{00000000-0005-0000-0000-000025070000}"/>
    <cellStyle name="Comma 5 2 3 7" xfId="386" xr:uid="{00000000-0005-0000-0000-000026070000}"/>
    <cellStyle name="Comma 5 2 4" xfId="168" xr:uid="{00000000-0005-0000-0000-000027070000}"/>
    <cellStyle name="Comma 5 2 4 2" xfId="715" xr:uid="{00000000-0005-0000-0000-000028070000}"/>
    <cellStyle name="Comma 5 2 4 2 2" xfId="1253" xr:uid="{00000000-0005-0000-0000-000029070000}"/>
    <cellStyle name="Comma 5 2 4 2 2 2" xfId="2333" xr:uid="{00000000-0005-0000-0000-00002A070000}"/>
    <cellStyle name="Comma 5 2 4 2 3" xfId="1795" xr:uid="{00000000-0005-0000-0000-00002B070000}"/>
    <cellStyle name="Comma 5 2 4 3" xfId="986" xr:uid="{00000000-0005-0000-0000-00002C070000}"/>
    <cellStyle name="Comma 5 2 4 3 2" xfId="2066" xr:uid="{00000000-0005-0000-0000-00002D070000}"/>
    <cellStyle name="Comma 5 2 4 4" xfId="1528" xr:uid="{00000000-0005-0000-0000-00002E070000}"/>
    <cellStyle name="Comma 5 2 4 5" xfId="2609" xr:uid="{00000000-0005-0000-0000-00002F070000}"/>
    <cellStyle name="Comma 5 2 4 6" xfId="448" xr:uid="{00000000-0005-0000-0000-000030070000}"/>
    <cellStyle name="Comma 5 2 5" xfId="594" xr:uid="{00000000-0005-0000-0000-000031070000}"/>
    <cellStyle name="Comma 5 2 5 2" xfId="1132" xr:uid="{00000000-0005-0000-0000-000032070000}"/>
    <cellStyle name="Comma 5 2 5 2 2" xfId="2212" xr:uid="{00000000-0005-0000-0000-000033070000}"/>
    <cellStyle name="Comma 5 2 5 3" xfId="1674" xr:uid="{00000000-0005-0000-0000-000034070000}"/>
    <cellStyle name="Comma 5 2 6" xfId="865" xr:uid="{00000000-0005-0000-0000-000035070000}"/>
    <cellStyle name="Comma 5 2 6 2" xfId="1945" xr:uid="{00000000-0005-0000-0000-000036070000}"/>
    <cellStyle name="Comma 5 2 7" xfId="1407" xr:uid="{00000000-0005-0000-0000-000037070000}"/>
    <cellStyle name="Comma 5 2 8" xfId="2488" xr:uid="{00000000-0005-0000-0000-000038070000}"/>
    <cellStyle name="Comma 5 2 9" xfId="327" xr:uid="{00000000-0005-0000-0000-000039070000}"/>
    <cellStyle name="Comma 5 3" xfId="61" xr:uid="{00000000-0005-0000-0000-00003A070000}"/>
    <cellStyle name="Comma 5 3 2" xfId="123" xr:uid="{00000000-0005-0000-0000-00003B070000}"/>
    <cellStyle name="Comma 5 3 2 2" xfId="249" xr:uid="{00000000-0005-0000-0000-00003C070000}"/>
    <cellStyle name="Comma 5 3 2 2 2" xfId="796" xr:uid="{00000000-0005-0000-0000-00003D070000}"/>
    <cellStyle name="Comma 5 3 2 2 2 2" xfId="1334" xr:uid="{00000000-0005-0000-0000-00003E070000}"/>
    <cellStyle name="Comma 5 3 2 2 2 2 2" xfId="2414" xr:uid="{00000000-0005-0000-0000-00003F070000}"/>
    <cellStyle name="Comma 5 3 2 2 2 3" xfId="1876" xr:uid="{00000000-0005-0000-0000-000040070000}"/>
    <cellStyle name="Comma 5 3 2 2 3" xfId="1067" xr:uid="{00000000-0005-0000-0000-000041070000}"/>
    <cellStyle name="Comma 5 3 2 2 3 2" xfId="2147" xr:uid="{00000000-0005-0000-0000-000042070000}"/>
    <cellStyle name="Comma 5 3 2 2 4" xfId="1609" xr:uid="{00000000-0005-0000-0000-000043070000}"/>
    <cellStyle name="Comma 5 3 2 2 5" xfId="2690" xr:uid="{00000000-0005-0000-0000-000044070000}"/>
    <cellStyle name="Comma 5 3 2 2 6" xfId="529" xr:uid="{00000000-0005-0000-0000-000045070000}"/>
    <cellStyle name="Comma 5 3 2 3" xfId="670" xr:uid="{00000000-0005-0000-0000-000046070000}"/>
    <cellStyle name="Comma 5 3 2 3 2" xfId="1208" xr:uid="{00000000-0005-0000-0000-000047070000}"/>
    <cellStyle name="Comma 5 3 2 3 2 2" xfId="2288" xr:uid="{00000000-0005-0000-0000-000048070000}"/>
    <cellStyle name="Comma 5 3 2 3 3" xfId="1750" xr:uid="{00000000-0005-0000-0000-000049070000}"/>
    <cellStyle name="Comma 5 3 2 4" xfId="941" xr:uid="{00000000-0005-0000-0000-00004A070000}"/>
    <cellStyle name="Comma 5 3 2 4 2" xfId="2021" xr:uid="{00000000-0005-0000-0000-00004B070000}"/>
    <cellStyle name="Comma 5 3 2 5" xfId="1483" xr:uid="{00000000-0005-0000-0000-00004C070000}"/>
    <cellStyle name="Comma 5 3 2 6" xfId="2564" xr:uid="{00000000-0005-0000-0000-00004D070000}"/>
    <cellStyle name="Comma 5 3 2 7" xfId="403" xr:uid="{00000000-0005-0000-0000-00004E070000}"/>
    <cellStyle name="Comma 5 3 3" xfId="185" xr:uid="{00000000-0005-0000-0000-00004F070000}"/>
    <cellStyle name="Comma 5 3 3 2" xfId="732" xr:uid="{00000000-0005-0000-0000-000050070000}"/>
    <cellStyle name="Comma 5 3 3 2 2" xfId="1270" xr:uid="{00000000-0005-0000-0000-000051070000}"/>
    <cellStyle name="Comma 5 3 3 2 2 2" xfId="2350" xr:uid="{00000000-0005-0000-0000-000052070000}"/>
    <cellStyle name="Comma 5 3 3 2 3" xfId="1812" xr:uid="{00000000-0005-0000-0000-000053070000}"/>
    <cellStyle name="Comma 5 3 3 3" xfId="1003" xr:uid="{00000000-0005-0000-0000-000054070000}"/>
    <cellStyle name="Comma 5 3 3 3 2" xfId="2083" xr:uid="{00000000-0005-0000-0000-000055070000}"/>
    <cellStyle name="Comma 5 3 3 4" xfId="1545" xr:uid="{00000000-0005-0000-0000-000056070000}"/>
    <cellStyle name="Comma 5 3 3 5" xfId="2626" xr:uid="{00000000-0005-0000-0000-000057070000}"/>
    <cellStyle name="Comma 5 3 3 6" xfId="465" xr:uid="{00000000-0005-0000-0000-000058070000}"/>
    <cellStyle name="Comma 5 3 4" xfId="608" xr:uid="{00000000-0005-0000-0000-000059070000}"/>
    <cellStyle name="Comma 5 3 4 2" xfId="1146" xr:uid="{00000000-0005-0000-0000-00005A070000}"/>
    <cellStyle name="Comma 5 3 4 2 2" xfId="2226" xr:uid="{00000000-0005-0000-0000-00005B070000}"/>
    <cellStyle name="Comma 5 3 4 3" xfId="1688" xr:uid="{00000000-0005-0000-0000-00005C070000}"/>
    <cellStyle name="Comma 5 3 5" xfId="879" xr:uid="{00000000-0005-0000-0000-00005D070000}"/>
    <cellStyle name="Comma 5 3 5 2" xfId="1959" xr:uid="{00000000-0005-0000-0000-00005E070000}"/>
    <cellStyle name="Comma 5 3 6" xfId="1421" xr:uid="{00000000-0005-0000-0000-00005F070000}"/>
    <cellStyle name="Comma 5 3 7" xfId="2502" xr:uid="{00000000-0005-0000-0000-000060070000}"/>
    <cellStyle name="Comma 5 3 8" xfId="341" xr:uid="{00000000-0005-0000-0000-000061070000}"/>
    <cellStyle name="Comma 5 4" xfId="91" xr:uid="{00000000-0005-0000-0000-000062070000}"/>
    <cellStyle name="Comma 5 4 2" xfId="217" xr:uid="{00000000-0005-0000-0000-000063070000}"/>
    <cellStyle name="Comma 5 4 2 2" xfId="764" xr:uid="{00000000-0005-0000-0000-000064070000}"/>
    <cellStyle name="Comma 5 4 2 2 2" xfId="1302" xr:uid="{00000000-0005-0000-0000-000065070000}"/>
    <cellStyle name="Comma 5 4 2 2 2 2" xfId="2382" xr:uid="{00000000-0005-0000-0000-000066070000}"/>
    <cellStyle name="Comma 5 4 2 2 3" xfId="1844" xr:uid="{00000000-0005-0000-0000-000067070000}"/>
    <cellStyle name="Comma 5 4 2 3" xfId="1035" xr:uid="{00000000-0005-0000-0000-000068070000}"/>
    <cellStyle name="Comma 5 4 2 3 2" xfId="2115" xr:uid="{00000000-0005-0000-0000-000069070000}"/>
    <cellStyle name="Comma 5 4 2 4" xfId="1577" xr:uid="{00000000-0005-0000-0000-00006A070000}"/>
    <cellStyle name="Comma 5 4 2 5" xfId="2658" xr:uid="{00000000-0005-0000-0000-00006B070000}"/>
    <cellStyle name="Comma 5 4 2 6" xfId="497" xr:uid="{00000000-0005-0000-0000-00006C070000}"/>
    <cellStyle name="Comma 5 4 3" xfId="638" xr:uid="{00000000-0005-0000-0000-00006D070000}"/>
    <cellStyle name="Comma 5 4 3 2" xfId="1176" xr:uid="{00000000-0005-0000-0000-00006E070000}"/>
    <cellStyle name="Comma 5 4 3 2 2" xfId="2256" xr:uid="{00000000-0005-0000-0000-00006F070000}"/>
    <cellStyle name="Comma 5 4 3 3" xfId="1718" xr:uid="{00000000-0005-0000-0000-000070070000}"/>
    <cellStyle name="Comma 5 4 4" xfId="909" xr:uid="{00000000-0005-0000-0000-000071070000}"/>
    <cellStyle name="Comma 5 4 4 2" xfId="1989" xr:uid="{00000000-0005-0000-0000-000072070000}"/>
    <cellStyle name="Comma 5 4 5" xfId="1451" xr:uid="{00000000-0005-0000-0000-000073070000}"/>
    <cellStyle name="Comma 5 4 6" xfId="2532" xr:uid="{00000000-0005-0000-0000-000074070000}"/>
    <cellStyle name="Comma 5 4 7" xfId="371" xr:uid="{00000000-0005-0000-0000-000075070000}"/>
    <cellStyle name="Comma 5 5" xfId="153" xr:uid="{00000000-0005-0000-0000-000076070000}"/>
    <cellStyle name="Comma 5 5 2" xfId="700" xr:uid="{00000000-0005-0000-0000-000077070000}"/>
    <cellStyle name="Comma 5 5 2 2" xfId="1238" xr:uid="{00000000-0005-0000-0000-000078070000}"/>
    <cellStyle name="Comma 5 5 2 2 2" xfId="2318" xr:uid="{00000000-0005-0000-0000-000079070000}"/>
    <cellStyle name="Comma 5 5 2 3" xfId="1780" xr:uid="{00000000-0005-0000-0000-00007A070000}"/>
    <cellStyle name="Comma 5 5 3" xfId="971" xr:uid="{00000000-0005-0000-0000-00007B070000}"/>
    <cellStyle name="Comma 5 5 3 2" xfId="2051" xr:uid="{00000000-0005-0000-0000-00007C070000}"/>
    <cellStyle name="Comma 5 5 4" xfId="1513" xr:uid="{00000000-0005-0000-0000-00007D070000}"/>
    <cellStyle name="Comma 5 5 5" xfId="2594" xr:uid="{00000000-0005-0000-0000-00007E070000}"/>
    <cellStyle name="Comma 5 5 6" xfId="433" xr:uid="{00000000-0005-0000-0000-00007F070000}"/>
    <cellStyle name="Comma 5 6" xfId="581" xr:uid="{00000000-0005-0000-0000-000080070000}"/>
    <cellStyle name="Comma 5 6 2" xfId="1119" xr:uid="{00000000-0005-0000-0000-000081070000}"/>
    <cellStyle name="Comma 5 6 2 2" xfId="2199" xr:uid="{00000000-0005-0000-0000-000082070000}"/>
    <cellStyle name="Comma 5 6 3" xfId="1661" xr:uid="{00000000-0005-0000-0000-000083070000}"/>
    <cellStyle name="Comma 5 7" xfId="852" xr:uid="{00000000-0005-0000-0000-000084070000}"/>
    <cellStyle name="Comma 5 7 2" xfId="1932" xr:uid="{00000000-0005-0000-0000-000085070000}"/>
    <cellStyle name="Comma 5 8" xfId="1394" xr:uid="{00000000-0005-0000-0000-000086070000}"/>
    <cellStyle name="Comma 5 9" xfId="2475" xr:uid="{00000000-0005-0000-0000-000087070000}"/>
    <cellStyle name="Comma 50" xfId="2745" xr:uid="{00000000-0005-0000-0000-000088070000}"/>
    <cellStyle name="Comma 51" xfId="2746" xr:uid="{00000000-0005-0000-0000-000089070000}"/>
    <cellStyle name="Comma 52" xfId="2750" xr:uid="{00000000-0005-0000-0000-00008A070000}"/>
    <cellStyle name="Comma 52 2" xfId="2753" xr:uid="{00000000-0005-0000-0000-00008B070000}"/>
    <cellStyle name="Comma 52 2 2" xfId="2770" xr:uid="{00000000-0005-0000-0000-00008C070000}"/>
    <cellStyle name="Comma 53" xfId="2749" xr:uid="{00000000-0005-0000-0000-00008D070000}"/>
    <cellStyle name="Comma 54" xfId="2751" xr:uid="{00000000-0005-0000-0000-00008E070000}"/>
    <cellStyle name="Comma 55" xfId="2752" xr:uid="{00000000-0005-0000-0000-00008F070000}"/>
    <cellStyle name="Comma 56" xfId="2761" xr:uid="{00000000-0005-0000-0000-000090070000}"/>
    <cellStyle name="Comma 57" xfId="2755" xr:uid="{00000000-0005-0000-0000-000091070000}"/>
    <cellStyle name="Comma 58" xfId="2756" xr:uid="{00000000-0005-0000-0000-000092070000}"/>
    <cellStyle name="Comma 59" xfId="2757" xr:uid="{00000000-0005-0000-0000-000093070000}"/>
    <cellStyle name="Comma 6" xfId="22" xr:uid="{00000000-0005-0000-0000-000094070000}"/>
    <cellStyle name="Comma 6 10" xfId="315" xr:uid="{00000000-0005-0000-0000-000095070000}"/>
    <cellStyle name="Comma 6 2" xfId="48" xr:uid="{00000000-0005-0000-0000-000096070000}"/>
    <cellStyle name="Comma 6 2 2" xfId="77" xr:uid="{00000000-0005-0000-0000-000097070000}"/>
    <cellStyle name="Comma 6 2 2 2" xfId="139" xr:uid="{00000000-0005-0000-0000-000098070000}"/>
    <cellStyle name="Comma 6 2 2 2 2" xfId="265" xr:uid="{00000000-0005-0000-0000-000099070000}"/>
    <cellStyle name="Comma 6 2 2 2 2 2" xfId="812" xr:uid="{00000000-0005-0000-0000-00009A070000}"/>
    <cellStyle name="Comma 6 2 2 2 2 2 2" xfId="1350" xr:uid="{00000000-0005-0000-0000-00009B070000}"/>
    <cellStyle name="Comma 6 2 2 2 2 2 2 2" xfId="2430" xr:uid="{00000000-0005-0000-0000-00009C070000}"/>
    <cellStyle name="Comma 6 2 2 2 2 2 3" xfId="1892" xr:uid="{00000000-0005-0000-0000-00009D070000}"/>
    <cellStyle name="Comma 6 2 2 2 2 3" xfId="1083" xr:uid="{00000000-0005-0000-0000-00009E070000}"/>
    <cellStyle name="Comma 6 2 2 2 2 3 2" xfId="2163" xr:uid="{00000000-0005-0000-0000-00009F070000}"/>
    <cellStyle name="Comma 6 2 2 2 2 4" xfId="1625" xr:uid="{00000000-0005-0000-0000-0000A0070000}"/>
    <cellStyle name="Comma 6 2 2 2 2 5" xfId="2706" xr:uid="{00000000-0005-0000-0000-0000A1070000}"/>
    <cellStyle name="Comma 6 2 2 2 2 6" xfId="545" xr:uid="{00000000-0005-0000-0000-0000A2070000}"/>
    <cellStyle name="Comma 6 2 2 2 3" xfId="686" xr:uid="{00000000-0005-0000-0000-0000A3070000}"/>
    <cellStyle name="Comma 6 2 2 2 3 2" xfId="1224" xr:uid="{00000000-0005-0000-0000-0000A4070000}"/>
    <cellStyle name="Comma 6 2 2 2 3 2 2" xfId="2304" xr:uid="{00000000-0005-0000-0000-0000A5070000}"/>
    <cellStyle name="Comma 6 2 2 2 3 3" xfId="1766" xr:uid="{00000000-0005-0000-0000-0000A6070000}"/>
    <cellStyle name="Comma 6 2 2 2 4" xfId="957" xr:uid="{00000000-0005-0000-0000-0000A7070000}"/>
    <cellStyle name="Comma 6 2 2 2 4 2" xfId="2037" xr:uid="{00000000-0005-0000-0000-0000A8070000}"/>
    <cellStyle name="Comma 6 2 2 2 5" xfId="1499" xr:uid="{00000000-0005-0000-0000-0000A9070000}"/>
    <cellStyle name="Comma 6 2 2 2 6" xfId="2580" xr:uid="{00000000-0005-0000-0000-0000AA070000}"/>
    <cellStyle name="Comma 6 2 2 2 7" xfId="419" xr:uid="{00000000-0005-0000-0000-0000AB070000}"/>
    <cellStyle name="Comma 6 2 2 3" xfId="201" xr:uid="{00000000-0005-0000-0000-0000AC070000}"/>
    <cellStyle name="Comma 6 2 2 3 2" xfId="748" xr:uid="{00000000-0005-0000-0000-0000AD070000}"/>
    <cellStyle name="Comma 6 2 2 3 2 2" xfId="1286" xr:uid="{00000000-0005-0000-0000-0000AE070000}"/>
    <cellStyle name="Comma 6 2 2 3 2 2 2" xfId="2366" xr:uid="{00000000-0005-0000-0000-0000AF070000}"/>
    <cellStyle name="Comma 6 2 2 3 2 3" xfId="1828" xr:uid="{00000000-0005-0000-0000-0000B0070000}"/>
    <cellStyle name="Comma 6 2 2 3 3" xfId="1019" xr:uid="{00000000-0005-0000-0000-0000B1070000}"/>
    <cellStyle name="Comma 6 2 2 3 3 2" xfId="2099" xr:uid="{00000000-0005-0000-0000-0000B2070000}"/>
    <cellStyle name="Comma 6 2 2 3 4" xfId="1561" xr:uid="{00000000-0005-0000-0000-0000B3070000}"/>
    <cellStyle name="Comma 6 2 2 3 5" xfId="2642" xr:uid="{00000000-0005-0000-0000-0000B4070000}"/>
    <cellStyle name="Comma 6 2 2 3 6" xfId="481" xr:uid="{00000000-0005-0000-0000-0000B5070000}"/>
    <cellStyle name="Comma 6 2 2 4" xfId="624" xr:uid="{00000000-0005-0000-0000-0000B6070000}"/>
    <cellStyle name="Comma 6 2 2 4 2" xfId="1162" xr:uid="{00000000-0005-0000-0000-0000B7070000}"/>
    <cellStyle name="Comma 6 2 2 4 2 2" xfId="2242" xr:uid="{00000000-0005-0000-0000-0000B8070000}"/>
    <cellStyle name="Comma 6 2 2 4 3" xfId="1704" xr:uid="{00000000-0005-0000-0000-0000B9070000}"/>
    <cellStyle name="Comma 6 2 2 5" xfId="895" xr:uid="{00000000-0005-0000-0000-0000BA070000}"/>
    <cellStyle name="Comma 6 2 2 5 2" xfId="1975" xr:uid="{00000000-0005-0000-0000-0000BB070000}"/>
    <cellStyle name="Comma 6 2 2 6" xfId="1437" xr:uid="{00000000-0005-0000-0000-0000BC070000}"/>
    <cellStyle name="Comma 6 2 2 7" xfId="2518" xr:uid="{00000000-0005-0000-0000-0000BD070000}"/>
    <cellStyle name="Comma 6 2 2 8" xfId="357" xr:uid="{00000000-0005-0000-0000-0000BE070000}"/>
    <cellStyle name="Comma 6 2 3" xfId="107" xr:uid="{00000000-0005-0000-0000-0000BF070000}"/>
    <cellStyle name="Comma 6 2 3 2" xfId="233" xr:uid="{00000000-0005-0000-0000-0000C0070000}"/>
    <cellStyle name="Comma 6 2 3 2 2" xfId="780" xr:uid="{00000000-0005-0000-0000-0000C1070000}"/>
    <cellStyle name="Comma 6 2 3 2 2 2" xfId="1318" xr:uid="{00000000-0005-0000-0000-0000C2070000}"/>
    <cellStyle name="Comma 6 2 3 2 2 2 2" xfId="2398" xr:uid="{00000000-0005-0000-0000-0000C3070000}"/>
    <cellStyle name="Comma 6 2 3 2 2 3" xfId="1860" xr:uid="{00000000-0005-0000-0000-0000C4070000}"/>
    <cellStyle name="Comma 6 2 3 2 3" xfId="1051" xr:uid="{00000000-0005-0000-0000-0000C5070000}"/>
    <cellStyle name="Comma 6 2 3 2 3 2" xfId="2131" xr:uid="{00000000-0005-0000-0000-0000C6070000}"/>
    <cellStyle name="Comma 6 2 3 2 4" xfId="1593" xr:uid="{00000000-0005-0000-0000-0000C7070000}"/>
    <cellStyle name="Comma 6 2 3 2 5" xfId="2674" xr:uid="{00000000-0005-0000-0000-0000C8070000}"/>
    <cellStyle name="Comma 6 2 3 2 6" xfId="513" xr:uid="{00000000-0005-0000-0000-0000C9070000}"/>
    <cellStyle name="Comma 6 2 3 3" xfId="654" xr:uid="{00000000-0005-0000-0000-0000CA070000}"/>
    <cellStyle name="Comma 6 2 3 3 2" xfId="1192" xr:uid="{00000000-0005-0000-0000-0000CB070000}"/>
    <cellStyle name="Comma 6 2 3 3 2 2" xfId="2272" xr:uid="{00000000-0005-0000-0000-0000CC070000}"/>
    <cellStyle name="Comma 6 2 3 3 3" xfId="1734" xr:uid="{00000000-0005-0000-0000-0000CD070000}"/>
    <cellStyle name="Comma 6 2 3 4" xfId="925" xr:uid="{00000000-0005-0000-0000-0000CE070000}"/>
    <cellStyle name="Comma 6 2 3 4 2" xfId="2005" xr:uid="{00000000-0005-0000-0000-0000CF070000}"/>
    <cellStyle name="Comma 6 2 3 5" xfId="1467" xr:uid="{00000000-0005-0000-0000-0000D0070000}"/>
    <cellStyle name="Comma 6 2 3 6" xfId="2548" xr:uid="{00000000-0005-0000-0000-0000D1070000}"/>
    <cellStyle name="Comma 6 2 3 7" xfId="387" xr:uid="{00000000-0005-0000-0000-0000D2070000}"/>
    <cellStyle name="Comma 6 2 4" xfId="169" xr:uid="{00000000-0005-0000-0000-0000D3070000}"/>
    <cellStyle name="Comma 6 2 4 2" xfId="716" xr:uid="{00000000-0005-0000-0000-0000D4070000}"/>
    <cellStyle name="Comma 6 2 4 2 2" xfId="1254" xr:uid="{00000000-0005-0000-0000-0000D5070000}"/>
    <cellStyle name="Comma 6 2 4 2 2 2" xfId="2334" xr:uid="{00000000-0005-0000-0000-0000D6070000}"/>
    <cellStyle name="Comma 6 2 4 2 3" xfId="1796" xr:uid="{00000000-0005-0000-0000-0000D7070000}"/>
    <cellStyle name="Comma 6 2 4 3" xfId="987" xr:uid="{00000000-0005-0000-0000-0000D8070000}"/>
    <cellStyle name="Comma 6 2 4 3 2" xfId="2067" xr:uid="{00000000-0005-0000-0000-0000D9070000}"/>
    <cellStyle name="Comma 6 2 4 4" xfId="1529" xr:uid="{00000000-0005-0000-0000-0000DA070000}"/>
    <cellStyle name="Comma 6 2 4 5" xfId="2610" xr:uid="{00000000-0005-0000-0000-0000DB070000}"/>
    <cellStyle name="Comma 6 2 4 6" xfId="449" xr:uid="{00000000-0005-0000-0000-0000DC070000}"/>
    <cellStyle name="Comma 6 2 5" xfId="595" xr:uid="{00000000-0005-0000-0000-0000DD070000}"/>
    <cellStyle name="Comma 6 2 5 2" xfId="1133" xr:uid="{00000000-0005-0000-0000-0000DE070000}"/>
    <cellStyle name="Comma 6 2 5 2 2" xfId="2213" xr:uid="{00000000-0005-0000-0000-0000DF070000}"/>
    <cellStyle name="Comma 6 2 5 3" xfId="1675" xr:uid="{00000000-0005-0000-0000-0000E0070000}"/>
    <cellStyle name="Comma 6 2 6" xfId="866" xr:uid="{00000000-0005-0000-0000-0000E1070000}"/>
    <cellStyle name="Comma 6 2 6 2" xfId="1946" xr:uid="{00000000-0005-0000-0000-0000E2070000}"/>
    <cellStyle name="Comma 6 2 7" xfId="1408" xr:uid="{00000000-0005-0000-0000-0000E3070000}"/>
    <cellStyle name="Comma 6 2 8" xfId="2489" xr:uid="{00000000-0005-0000-0000-0000E4070000}"/>
    <cellStyle name="Comma 6 2 9" xfId="328" xr:uid="{00000000-0005-0000-0000-0000E5070000}"/>
    <cellStyle name="Comma 6 3" xfId="62" xr:uid="{00000000-0005-0000-0000-0000E6070000}"/>
    <cellStyle name="Comma 6 3 2" xfId="124" xr:uid="{00000000-0005-0000-0000-0000E7070000}"/>
    <cellStyle name="Comma 6 3 2 2" xfId="250" xr:uid="{00000000-0005-0000-0000-0000E8070000}"/>
    <cellStyle name="Comma 6 3 2 2 2" xfId="797" xr:uid="{00000000-0005-0000-0000-0000E9070000}"/>
    <cellStyle name="Comma 6 3 2 2 2 2" xfId="1335" xr:uid="{00000000-0005-0000-0000-0000EA070000}"/>
    <cellStyle name="Comma 6 3 2 2 2 2 2" xfId="2415" xr:uid="{00000000-0005-0000-0000-0000EB070000}"/>
    <cellStyle name="Comma 6 3 2 2 2 3" xfId="1877" xr:uid="{00000000-0005-0000-0000-0000EC070000}"/>
    <cellStyle name="Comma 6 3 2 2 3" xfId="1068" xr:uid="{00000000-0005-0000-0000-0000ED070000}"/>
    <cellStyle name="Comma 6 3 2 2 3 2" xfId="2148" xr:uid="{00000000-0005-0000-0000-0000EE070000}"/>
    <cellStyle name="Comma 6 3 2 2 4" xfId="1610" xr:uid="{00000000-0005-0000-0000-0000EF070000}"/>
    <cellStyle name="Comma 6 3 2 2 5" xfId="2691" xr:uid="{00000000-0005-0000-0000-0000F0070000}"/>
    <cellStyle name="Comma 6 3 2 2 6" xfId="530" xr:uid="{00000000-0005-0000-0000-0000F1070000}"/>
    <cellStyle name="Comma 6 3 2 3" xfId="671" xr:uid="{00000000-0005-0000-0000-0000F2070000}"/>
    <cellStyle name="Comma 6 3 2 3 2" xfId="1209" xr:uid="{00000000-0005-0000-0000-0000F3070000}"/>
    <cellStyle name="Comma 6 3 2 3 2 2" xfId="2289" xr:uid="{00000000-0005-0000-0000-0000F4070000}"/>
    <cellStyle name="Comma 6 3 2 3 3" xfId="1751" xr:uid="{00000000-0005-0000-0000-0000F5070000}"/>
    <cellStyle name="Comma 6 3 2 4" xfId="942" xr:uid="{00000000-0005-0000-0000-0000F6070000}"/>
    <cellStyle name="Comma 6 3 2 4 2" xfId="2022" xr:uid="{00000000-0005-0000-0000-0000F7070000}"/>
    <cellStyle name="Comma 6 3 2 5" xfId="1484" xr:uid="{00000000-0005-0000-0000-0000F8070000}"/>
    <cellStyle name="Comma 6 3 2 6" xfId="2565" xr:uid="{00000000-0005-0000-0000-0000F9070000}"/>
    <cellStyle name="Comma 6 3 2 7" xfId="404" xr:uid="{00000000-0005-0000-0000-0000FA070000}"/>
    <cellStyle name="Comma 6 3 3" xfId="186" xr:uid="{00000000-0005-0000-0000-0000FB070000}"/>
    <cellStyle name="Comma 6 3 3 2" xfId="733" xr:uid="{00000000-0005-0000-0000-0000FC070000}"/>
    <cellStyle name="Comma 6 3 3 2 2" xfId="1271" xr:uid="{00000000-0005-0000-0000-0000FD070000}"/>
    <cellStyle name="Comma 6 3 3 2 2 2" xfId="2351" xr:uid="{00000000-0005-0000-0000-0000FE070000}"/>
    <cellStyle name="Comma 6 3 3 2 3" xfId="1813" xr:uid="{00000000-0005-0000-0000-0000FF070000}"/>
    <cellStyle name="Comma 6 3 3 3" xfId="1004" xr:uid="{00000000-0005-0000-0000-000000080000}"/>
    <cellStyle name="Comma 6 3 3 3 2" xfId="2084" xr:uid="{00000000-0005-0000-0000-000001080000}"/>
    <cellStyle name="Comma 6 3 3 4" xfId="1546" xr:uid="{00000000-0005-0000-0000-000002080000}"/>
    <cellStyle name="Comma 6 3 3 5" xfId="2627" xr:uid="{00000000-0005-0000-0000-000003080000}"/>
    <cellStyle name="Comma 6 3 3 6" xfId="466" xr:uid="{00000000-0005-0000-0000-000004080000}"/>
    <cellStyle name="Comma 6 3 4" xfId="609" xr:uid="{00000000-0005-0000-0000-000005080000}"/>
    <cellStyle name="Comma 6 3 4 2" xfId="1147" xr:uid="{00000000-0005-0000-0000-000006080000}"/>
    <cellStyle name="Comma 6 3 4 2 2" xfId="2227" xr:uid="{00000000-0005-0000-0000-000007080000}"/>
    <cellStyle name="Comma 6 3 4 3" xfId="1689" xr:uid="{00000000-0005-0000-0000-000008080000}"/>
    <cellStyle name="Comma 6 3 5" xfId="880" xr:uid="{00000000-0005-0000-0000-000009080000}"/>
    <cellStyle name="Comma 6 3 5 2" xfId="1960" xr:uid="{00000000-0005-0000-0000-00000A080000}"/>
    <cellStyle name="Comma 6 3 6" xfId="1422" xr:uid="{00000000-0005-0000-0000-00000B080000}"/>
    <cellStyle name="Comma 6 3 7" xfId="2503" xr:uid="{00000000-0005-0000-0000-00000C080000}"/>
    <cellStyle name="Comma 6 3 8" xfId="342" xr:uid="{00000000-0005-0000-0000-00000D080000}"/>
    <cellStyle name="Comma 6 4" xfId="92" xr:uid="{00000000-0005-0000-0000-00000E080000}"/>
    <cellStyle name="Comma 6 4 2" xfId="218" xr:uid="{00000000-0005-0000-0000-00000F080000}"/>
    <cellStyle name="Comma 6 4 2 2" xfId="765" xr:uid="{00000000-0005-0000-0000-000010080000}"/>
    <cellStyle name="Comma 6 4 2 2 2" xfId="1303" xr:uid="{00000000-0005-0000-0000-000011080000}"/>
    <cellStyle name="Comma 6 4 2 2 2 2" xfId="2383" xr:uid="{00000000-0005-0000-0000-000012080000}"/>
    <cellStyle name="Comma 6 4 2 2 3" xfId="1845" xr:uid="{00000000-0005-0000-0000-000013080000}"/>
    <cellStyle name="Comma 6 4 2 3" xfId="1036" xr:uid="{00000000-0005-0000-0000-000014080000}"/>
    <cellStyle name="Comma 6 4 2 3 2" xfId="2116" xr:uid="{00000000-0005-0000-0000-000015080000}"/>
    <cellStyle name="Comma 6 4 2 4" xfId="1578" xr:uid="{00000000-0005-0000-0000-000016080000}"/>
    <cellStyle name="Comma 6 4 2 5" xfId="2659" xr:uid="{00000000-0005-0000-0000-000017080000}"/>
    <cellStyle name="Comma 6 4 2 6" xfId="498" xr:uid="{00000000-0005-0000-0000-000018080000}"/>
    <cellStyle name="Comma 6 4 3" xfId="639" xr:uid="{00000000-0005-0000-0000-000019080000}"/>
    <cellStyle name="Comma 6 4 3 2" xfId="1177" xr:uid="{00000000-0005-0000-0000-00001A080000}"/>
    <cellStyle name="Comma 6 4 3 2 2" xfId="2257" xr:uid="{00000000-0005-0000-0000-00001B080000}"/>
    <cellStyle name="Comma 6 4 3 3" xfId="1719" xr:uid="{00000000-0005-0000-0000-00001C080000}"/>
    <cellStyle name="Comma 6 4 4" xfId="910" xr:uid="{00000000-0005-0000-0000-00001D080000}"/>
    <cellStyle name="Comma 6 4 4 2" xfId="1990" xr:uid="{00000000-0005-0000-0000-00001E080000}"/>
    <cellStyle name="Comma 6 4 5" xfId="1452" xr:uid="{00000000-0005-0000-0000-00001F080000}"/>
    <cellStyle name="Comma 6 4 6" xfId="2533" xr:uid="{00000000-0005-0000-0000-000020080000}"/>
    <cellStyle name="Comma 6 4 7" xfId="372" xr:uid="{00000000-0005-0000-0000-000021080000}"/>
    <cellStyle name="Comma 6 5" xfId="154" xr:uid="{00000000-0005-0000-0000-000022080000}"/>
    <cellStyle name="Comma 6 5 2" xfId="701" xr:uid="{00000000-0005-0000-0000-000023080000}"/>
    <cellStyle name="Comma 6 5 2 2" xfId="1239" xr:uid="{00000000-0005-0000-0000-000024080000}"/>
    <cellStyle name="Comma 6 5 2 2 2" xfId="2319" xr:uid="{00000000-0005-0000-0000-000025080000}"/>
    <cellStyle name="Comma 6 5 2 3" xfId="1781" xr:uid="{00000000-0005-0000-0000-000026080000}"/>
    <cellStyle name="Comma 6 5 3" xfId="972" xr:uid="{00000000-0005-0000-0000-000027080000}"/>
    <cellStyle name="Comma 6 5 3 2" xfId="2052" xr:uid="{00000000-0005-0000-0000-000028080000}"/>
    <cellStyle name="Comma 6 5 4" xfId="1514" xr:uid="{00000000-0005-0000-0000-000029080000}"/>
    <cellStyle name="Comma 6 5 5" xfId="2595" xr:uid="{00000000-0005-0000-0000-00002A080000}"/>
    <cellStyle name="Comma 6 5 6" xfId="434" xr:uid="{00000000-0005-0000-0000-00002B080000}"/>
    <cellStyle name="Comma 6 6" xfId="582" xr:uid="{00000000-0005-0000-0000-00002C080000}"/>
    <cellStyle name="Comma 6 6 2" xfId="1120" xr:uid="{00000000-0005-0000-0000-00002D080000}"/>
    <cellStyle name="Comma 6 6 2 2" xfId="2200" xr:uid="{00000000-0005-0000-0000-00002E080000}"/>
    <cellStyle name="Comma 6 6 3" xfId="1662" xr:uid="{00000000-0005-0000-0000-00002F080000}"/>
    <cellStyle name="Comma 6 7" xfId="853" xr:uid="{00000000-0005-0000-0000-000030080000}"/>
    <cellStyle name="Comma 6 7 2" xfId="1933" xr:uid="{00000000-0005-0000-0000-000031080000}"/>
    <cellStyle name="Comma 6 8" xfId="1395" xr:uid="{00000000-0005-0000-0000-000032080000}"/>
    <cellStyle name="Comma 6 9" xfId="2476" xr:uid="{00000000-0005-0000-0000-000033080000}"/>
    <cellStyle name="Comma 60" xfId="2758" xr:uid="{00000000-0005-0000-0000-000034080000}"/>
    <cellStyle name="Comma 61" xfId="2759" xr:uid="{00000000-0005-0000-0000-000035080000}"/>
    <cellStyle name="Comma 62" xfId="2763" xr:uid="{00000000-0005-0000-0000-000036080000}"/>
    <cellStyle name="Comma 63" xfId="2762" xr:uid="{00000000-0005-0000-0000-000037080000}"/>
    <cellStyle name="Comma 64" xfId="2764" xr:uid="{00000000-0005-0000-0000-000038080000}"/>
    <cellStyle name="Comma 64 2" xfId="2768" xr:uid="{00000000-0005-0000-0000-000039080000}"/>
    <cellStyle name="Comma 65" xfId="2765" xr:uid="{00000000-0005-0000-0000-00003A080000}"/>
    <cellStyle name="Comma 66" xfId="2766" xr:uid="{00000000-0005-0000-0000-00003B080000}"/>
    <cellStyle name="Comma 67" xfId="2767" xr:uid="{00000000-0005-0000-0000-00003C080000}"/>
    <cellStyle name="Comma 7" xfId="23" xr:uid="{00000000-0005-0000-0000-00003D080000}"/>
    <cellStyle name="Comma 7 10" xfId="316" xr:uid="{00000000-0005-0000-0000-00003E080000}"/>
    <cellStyle name="Comma 7 2" xfId="49" xr:uid="{00000000-0005-0000-0000-00003F080000}"/>
    <cellStyle name="Comma 7 2 2" xfId="78" xr:uid="{00000000-0005-0000-0000-000040080000}"/>
    <cellStyle name="Comma 7 2 2 2" xfId="140" xr:uid="{00000000-0005-0000-0000-000041080000}"/>
    <cellStyle name="Comma 7 2 2 2 2" xfId="266" xr:uid="{00000000-0005-0000-0000-000042080000}"/>
    <cellStyle name="Comma 7 2 2 2 2 2" xfId="813" xr:uid="{00000000-0005-0000-0000-000043080000}"/>
    <cellStyle name="Comma 7 2 2 2 2 2 2" xfId="1351" xr:uid="{00000000-0005-0000-0000-000044080000}"/>
    <cellStyle name="Comma 7 2 2 2 2 2 2 2" xfId="2431" xr:uid="{00000000-0005-0000-0000-000045080000}"/>
    <cellStyle name="Comma 7 2 2 2 2 2 3" xfId="1893" xr:uid="{00000000-0005-0000-0000-000046080000}"/>
    <cellStyle name="Comma 7 2 2 2 2 3" xfId="1084" xr:uid="{00000000-0005-0000-0000-000047080000}"/>
    <cellStyle name="Comma 7 2 2 2 2 3 2" xfId="2164" xr:uid="{00000000-0005-0000-0000-000048080000}"/>
    <cellStyle name="Comma 7 2 2 2 2 4" xfId="1626" xr:uid="{00000000-0005-0000-0000-000049080000}"/>
    <cellStyle name="Comma 7 2 2 2 2 5" xfId="2707" xr:uid="{00000000-0005-0000-0000-00004A080000}"/>
    <cellStyle name="Comma 7 2 2 2 2 6" xfId="546" xr:uid="{00000000-0005-0000-0000-00004B080000}"/>
    <cellStyle name="Comma 7 2 2 2 3" xfId="687" xr:uid="{00000000-0005-0000-0000-00004C080000}"/>
    <cellStyle name="Comma 7 2 2 2 3 2" xfId="1225" xr:uid="{00000000-0005-0000-0000-00004D080000}"/>
    <cellStyle name="Comma 7 2 2 2 3 2 2" xfId="2305" xr:uid="{00000000-0005-0000-0000-00004E080000}"/>
    <cellStyle name="Comma 7 2 2 2 3 3" xfId="1767" xr:uid="{00000000-0005-0000-0000-00004F080000}"/>
    <cellStyle name="Comma 7 2 2 2 4" xfId="958" xr:uid="{00000000-0005-0000-0000-000050080000}"/>
    <cellStyle name="Comma 7 2 2 2 4 2" xfId="2038" xr:uid="{00000000-0005-0000-0000-000051080000}"/>
    <cellStyle name="Comma 7 2 2 2 5" xfId="1500" xr:uid="{00000000-0005-0000-0000-000052080000}"/>
    <cellStyle name="Comma 7 2 2 2 6" xfId="2581" xr:uid="{00000000-0005-0000-0000-000053080000}"/>
    <cellStyle name="Comma 7 2 2 2 7" xfId="420" xr:uid="{00000000-0005-0000-0000-000054080000}"/>
    <cellStyle name="Comma 7 2 2 3" xfId="202" xr:uid="{00000000-0005-0000-0000-000055080000}"/>
    <cellStyle name="Comma 7 2 2 3 2" xfId="749" xr:uid="{00000000-0005-0000-0000-000056080000}"/>
    <cellStyle name="Comma 7 2 2 3 2 2" xfId="1287" xr:uid="{00000000-0005-0000-0000-000057080000}"/>
    <cellStyle name="Comma 7 2 2 3 2 2 2" xfId="2367" xr:uid="{00000000-0005-0000-0000-000058080000}"/>
    <cellStyle name="Comma 7 2 2 3 2 3" xfId="1829" xr:uid="{00000000-0005-0000-0000-000059080000}"/>
    <cellStyle name="Comma 7 2 2 3 3" xfId="1020" xr:uid="{00000000-0005-0000-0000-00005A080000}"/>
    <cellStyle name="Comma 7 2 2 3 3 2" xfId="2100" xr:uid="{00000000-0005-0000-0000-00005B080000}"/>
    <cellStyle name="Comma 7 2 2 3 4" xfId="1562" xr:uid="{00000000-0005-0000-0000-00005C080000}"/>
    <cellStyle name="Comma 7 2 2 3 5" xfId="2643" xr:uid="{00000000-0005-0000-0000-00005D080000}"/>
    <cellStyle name="Comma 7 2 2 3 6" xfId="482" xr:uid="{00000000-0005-0000-0000-00005E080000}"/>
    <cellStyle name="Comma 7 2 2 4" xfId="625" xr:uid="{00000000-0005-0000-0000-00005F080000}"/>
    <cellStyle name="Comma 7 2 2 4 2" xfId="1163" xr:uid="{00000000-0005-0000-0000-000060080000}"/>
    <cellStyle name="Comma 7 2 2 4 2 2" xfId="2243" xr:uid="{00000000-0005-0000-0000-000061080000}"/>
    <cellStyle name="Comma 7 2 2 4 3" xfId="1705" xr:uid="{00000000-0005-0000-0000-000062080000}"/>
    <cellStyle name="Comma 7 2 2 5" xfId="896" xr:uid="{00000000-0005-0000-0000-000063080000}"/>
    <cellStyle name="Comma 7 2 2 5 2" xfId="1976" xr:uid="{00000000-0005-0000-0000-000064080000}"/>
    <cellStyle name="Comma 7 2 2 6" xfId="1438" xr:uid="{00000000-0005-0000-0000-000065080000}"/>
    <cellStyle name="Comma 7 2 2 7" xfId="2519" xr:uid="{00000000-0005-0000-0000-000066080000}"/>
    <cellStyle name="Comma 7 2 2 8" xfId="358" xr:uid="{00000000-0005-0000-0000-000067080000}"/>
    <cellStyle name="Comma 7 2 3" xfId="108" xr:uid="{00000000-0005-0000-0000-000068080000}"/>
    <cellStyle name="Comma 7 2 3 2" xfId="234" xr:uid="{00000000-0005-0000-0000-000069080000}"/>
    <cellStyle name="Comma 7 2 3 2 2" xfId="781" xr:uid="{00000000-0005-0000-0000-00006A080000}"/>
    <cellStyle name="Comma 7 2 3 2 2 2" xfId="1319" xr:uid="{00000000-0005-0000-0000-00006B080000}"/>
    <cellStyle name="Comma 7 2 3 2 2 2 2" xfId="2399" xr:uid="{00000000-0005-0000-0000-00006C080000}"/>
    <cellStyle name="Comma 7 2 3 2 2 3" xfId="1861" xr:uid="{00000000-0005-0000-0000-00006D080000}"/>
    <cellStyle name="Comma 7 2 3 2 3" xfId="1052" xr:uid="{00000000-0005-0000-0000-00006E080000}"/>
    <cellStyle name="Comma 7 2 3 2 3 2" xfId="2132" xr:uid="{00000000-0005-0000-0000-00006F080000}"/>
    <cellStyle name="Comma 7 2 3 2 4" xfId="1594" xr:uid="{00000000-0005-0000-0000-000070080000}"/>
    <cellStyle name="Comma 7 2 3 2 5" xfId="2675" xr:uid="{00000000-0005-0000-0000-000071080000}"/>
    <cellStyle name="Comma 7 2 3 2 6" xfId="514" xr:uid="{00000000-0005-0000-0000-000072080000}"/>
    <cellStyle name="Comma 7 2 3 3" xfId="655" xr:uid="{00000000-0005-0000-0000-000073080000}"/>
    <cellStyle name="Comma 7 2 3 3 2" xfId="1193" xr:uid="{00000000-0005-0000-0000-000074080000}"/>
    <cellStyle name="Comma 7 2 3 3 2 2" xfId="2273" xr:uid="{00000000-0005-0000-0000-000075080000}"/>
    <cellStyle name="Comma 7 2 3 3 3" xfId="1735" xr:uid="{00000000-0005-0000-0000-000076080000}"/>
    <cellStyle name="Comma 7 2 3 4" xfId="926" xr:uid="{00000000-0005-0000-0000-000077080000}"/>
    <cellStyle name="Comma 7 2 3 4 2" xfId="2006" xr:uid="{00000000-0005-0000-0000-000078080000}"/>
    <cellStyle name="Comma 7 2 3 5" xfId="1468" xr:uid="{00000000-0005-0000-0000-000079080000}"/>
    <cellStyle name="Comma 7 2 3 6" xfId="2549" xr:uid="{00000000-0005-0000-0000-00007A080000}"/>
    <cellStyle name="Comma 7 2 3 7" xfId="388" xr:uid="{00000000-0005-0000-0000-00007B080000}"/>
    <cellStyle name="Comma 7 2 4" xfId="170" xr:uid="{00000000-0005-0000-0000-00007C080000}"/>
    <cellStyle name="Comma 7 2 4 2" xfId="717" xr:uid="{00000000-0005-0000-0000-00007D080000}"/>
    <cellStyle name="Comma 7 2 4 2 2" xfId="1255" xr:uid="{00000000-0005-0000-0000-00007E080000}"/>
    <cellStyle name="Comma 7 2 4 2 2 2" xfId="2335" xr:uid="{00000000-0005-0000-0000-00007F080000}"/>
    <cellStyle name="Comma 7 2 4 2 3" xfId="1797" xr:uid="{00000000-0005-0000-0000-000080080000}"/>
    <cellStyle name="Comma 7 2 4 3" xfId="988" xr:uid="{00000000-0005-0000-0000-000081080000}"/>
    <cellStyle name="Comma 7 2 4 3 2" xfId="2068" xr:uid="{00000000-0005-0000-0000-000082080000}"/>
    <cellStyle name="Comma 7 2 4 4" xfId="1530" xr:uid="{00000000-0005-0000-0000-000083080000}"/>
    <cellStyle name="Comma 7 2 4 5" xfId="2611" xr:uid="{00000000-0005-0000-0000-000084080000}"/>
    <cellStyle name="Comma 7 2 4 6" xfId="450" xr:uid="{00000000-0005-0000-0000-000085080000}"/>
    <cellStyle name="Comma 7 2 5" xfId="596" xr:uid="{00000000-0005-0000-0000-000086080000}"/>
    <cellStyle name="Comma 7 2 5 2" xfId="1134" xr:uid="{00000000-0005-0000-0000-000087080000}"/>
    <cellStyle name="Comma 7 2 5 2 2" xfId="2214" xr:uid="{00000000-0005-0000-0000-000088080000}"/>
    <cellStyle name="Comma 7 2 5 3" xfId="1676" xr:uid="{00000000-0005-0000-0000-000089080000}"/>
    <cellStyle name="Comma 7 2 6" xfId="867" xr:uid="{00000000-0005-0000-0000-00008A080000}"/>
    <cellStyle name="Comma 7 2 6 2" xfId="1947" xr:uid="{00000000-0005-0000-0000-00008B080000}"/>
    <cellStyle name="Comma 7 2 7" xfId="1409" xr:uid="{00000000-0005-0000-0000-00008C080000}"/>
    <cellStyle name="Comma 7 2 8" xfId="2490" xr:uid="{00000000-0005-0000-0000-00008D080000}"/>
    <cellStyle name="Comma 7 2 9" xfId="329" xr:uid="{00000000-0005-0000-0000-00008E080000}"/>
    <cellStyle name="Comma 7 3" xfId="63" xr:uid="{00000000-0005-0000-0000-00008F080000}"/>
    <cellStyle name="Comma 7 3 2" xfId="125" xr:uid="{00000000-0005-0000-0000-000090080000}"/>
    <cellStyle name="Comma 7 3 2 2" xfId="251" xr:uid="{00000000-0005-0000-0000-000091080000}"/>
    <cellStyle name="Comma 7 3 2 2 2" xfId="798" xr:uid="{00000000-0005-0000-0000-000092080000}"/>
    <cellStyle name="Comma 7 3 2 2 2 2" xfId="1336" xr:uid="{00000000-0005-0000-0000-000093080000}"/>
    <cellStyle name="Comma 7 3 2 2 2 2 2" xfId="2416" xr:uid="{00000000-0005-0000-0000-000094080000}"/>
    <cellStyle name="Comma 7 3 2 2 2 3" xfId="1878" xr:uid="{00000000-0005-0000-0000-000095080000}"/>
    <cellStyle name="Comma 7 3 2 2 3" xfId="1069" xr:uid="{00000000-0005-0000-0000-000096080000}"/>
    <cellStyle name="Comma 7 3 2 2 3 2" xfId="2149" xr:uid="{00000000-0005-0000-0000-000097080000}"/>
    <cellStyle name="Comma 7 3 2 2 4" xfId="1611" xr:uid="{00000000-0005-0000-0000-000098080000}"/>
    <cellStyle name="Comma 7 3 2 2 5" xfId="2692" xr:uid="{00000000-0005-0000-0000-000099080000}"/>
    <cellStyle name="Comma 7 3 2 2 6" xfId="531" xr:uid="{00000000-0005-0000-0000-00009A080000}"/>
    <cellStyle name="Comma 7 3 2 3" xfId="672" xr:uid="{00000000-0005-0000-0000-00009B080000}"/>
    <cellStyle name="Comma 7 3 2 3 2" xfId="1210" xr:uid="{00000000-0005-0000-0000-00009C080000}"/>
    <cellStyle name="Comma 7 3 2 3 2 2" xfId="2290" xr:uid="{00000000-0005-0000-0000-00009D080000}"/>
    <cellStyle name="Comma 7 3 2 3 3" xfId="1752" xr:uid="{00000000-0005-0000-0000-00009E080000}"/>
    <cellStyle name="Comma 7 3 2 4" xfId="943" xr:uid="{00000000-0005-0000-0000-00009F080000}"/>
    <cellStyle name="Comma 7 3 2 4 2" xfId="2023" xr:uid="{00000000-0005-0000-0000-0000A0080000}"/>
    <cellStyle name="Comma 7 3 2 5" xfId="1485" xr:uid="{00000000-0005-0000-0000-0000A1080000}"/>
    <cellStyle name="Comma 7 3 2 6" xfId="2566" xr:uid="{00000000-0005-0000-0000-0000A2080000}"/>
    <cellStyle name="Comma 7 3 2 7" xfId="405" xr:uid="{00000000-0005-0000-0000-0000A3080000}"/>
    <cellStyle name="Comma 7 3 3" xfId="187" xr:uid="{00000000-0005-0000-0000-0000A4080000}"/>
    <cellStyle name="Comma 7 3 3 2" xfId="734" xr:uid="{00000000-0005-0000-0000-0000A5080000}"/>
    <cellStyle name="Comma 7 3 3 2 2" xfId="1272" xr:uid="{00000000-0005-0000-0000-0000A6080000}"/>
    <cellStyle name="Comma 7 3 3 2 2 2" xfId="2352" xr:uid="{00000000-0005-0000-0000-0000A7080000}"/>
    <cellStyle name="Comma 7 3 3 2 3" xfId="1814" xr:uid="{00000000-0005-0000-0000-0000A8080000}"/>
    <cellStyle name="Comma 7 3 3 3" xfId="1005" xr:uid="{00000000-0005-0000-0000-0000A9080000}"/>
    <cellStyle name="Comma 7 3 3 3 2" xfId="2085" xr:uid="{00000000-0005-0000-0000-0000AA080000}"/>
    <cellStyle name="Comma 7 3 3 4" xfId="1547" xr:uid="{00000000-0005-0000-0000-0000AB080000}"/>
    <cellStyle name="Comma 7 3 3 5" xfId="2628" xr:uid="{00000000-0005-0000-0000-0000AC080000}"/>
    <cellStyle name="Comma 7 3 3 6" xfId="467" xr:uid="{00000000-0005-0000-0000-0000AD080000}"/>
    <cellStyle name="Comma 7 3 4" xfId="610" xr:uid="{00000000-0005-0000-0000-0000AE080000}"/>
    <cellStyle name="Comma 7 3 4 2" xfId="1148" xr:uid="{00000000-0005-0000-0000-0000AF080000}"/>
    <cellStyle name="Comma 7 3 4 2 2" xfId="2228" xr:uid="{00000000-0005-0000-0000-0000B0080000}"/>
    <cellStyle name="Comma 7 3 4 3" xfId="1690" xr:uid="{00000000-0005-0000-0000-0000B1080000}"/>
    <cellStyle name="Comma 7 3 5" xfId="881" xr:uid="{00000000-0005-0000-0000-0000B2080000}"/>
    <cellStyle name="Comma 7 3 5 2" xfId="1961" xr:uid="{00000000-0005-0000-0000-0000B3080000}"/>
    <cellStyle name="Comma 7 3 6" xfId="1423" xr:uid="{00000000-0005-0000-0000-0000B4080000}"/>
    <cellStyle name="Comma 7 3 7" xfId="2504" xr:uid="{00000000-0005-0000-0000-0000B5080000}"/>
    <cellStyle name="Comma 7 3 8" xfId="343" xr:uid="{00000000-0005-0000-0000-0000B6080000}"/>
    <cellStyle name="Comma 7 4" xfId="93" xr:uid="{00000000-0005-0000-0000-0000B7080000}"/>
    <cellStyle name="Comma 7 4 2" xfId="219" xr:uid="{00000000-0005-0000-0000-0000B8080000}"/>
    <cellStyle name="Comma 7 4 2 2" xfId="766" xr:uid="{00000000-0005-0000-0000-0000B9080000}"/>
    <cellStyle name="Comma 7 4 2 2 2" xfId="1304" xr:uid="{00000000-0005-0000-0000-0000BA080000}"/>
    <cellStyle name="Comma 7 4 2 2 2 2" xfId="2384" xr:uid="{00000000-0005-0000-0000-0000BB080000}"/>
    <cellStyle name="Comma 7 4 2 2 3" xfId="1846" xr:uid="{00000000-0005-0000-0000-0000BC080000}"/>
    <cellStyle name="Comma 7 4 2 3" xfId="1037" xr:uid="{00000000-0005-0000-0000-0000BD080000}"/>
    <cellStyle name="Comma 7 4 2 3 2" xfId="2117" xr:uid="{00000000-0005-0000-0000-0000BE080000}"/>
    <cellStyle name="Comma 7 4 2 4" xfId="1579" xr:uid="{00000000-0005-0000-0000-0000BF080000}"/>
    <cellStyle name="Comma 7 4 2 5" xfId="2660" xr:uid="{00000000-0005-0000-0000-0000C0080000}"/>
    <cellStyle name="Comma 7 4 2 6" xfId="499" xr:uid="{00000000-0005-0000-0000-0000C1080000}"/>
    <cellStyle name="Comma 7 4 3" xfId="640" xr:uid="{00000000-0005-0000-0000-0000C2080000}"/>
    <cellStyle name="Comma 7 4 3 2" xfId="1178" xr:uid="{00000000-0005-0000-0000-0000C3080000}"/>
    <cellStyle name="Comma 7 4 3 2 2" xfId="2258" xr:uid="{00000000-0005-0000-0000-0000C4080000}"/>
    <cellStyle name="Comma 7 4 3 3" xfId="1720" xr:uid="{00000000-0005-0000-0000-0000C5080000}"/>
    <cellStyle name="Comma 7 4 4" xfId="911" xr:uid="{00000000-0005-0000-0000-0000C6080000}"/>
    <cellStyle name="Comma 7 4 4 2" xfId="1991" xr:uid="{00000000-0005-0000-0000-0000C7080000}"/>
    <cellStyle name="Comma 7 4 5" xfId="1453" xr:uid="{00000000-0005-0000-0000-0000C8080000}"/>
    <cellStyle name="Comma 7 4 6" xfId="2534" xr:uid="{00000000-0005-0000-0000-0000C9080000}"/>
    <cellStyle name="Comma 7 4 7" xfId="373" xr:uid="{00000000-0005-0000-0000-0000CA080000}"/>
    <cellStyle name="Comma 7 5" xfId="155" xr:uid="{00000000-0005-0000-0000-0000CB080000}"/>
    <cellStyle name="Comma 7 5 2" xfId="702" xr:uid="{00000000-0005-0000-0000-0000CC080000}"/>
    <cellStyle name="Comma 7 5 2 2" xfId="1240" xr:uid="{00000000-0005-0000-0000-0000CD080000}"/>
    <cellStyle name="Comma 7 5 2 2 2" xfId="2320" xr:uid="{00000000-0005-0000-0000-0000CE080000}"/>
    <cellStyle name="Comma 7 5 2 3" xfId="1782" xr:uid="{00000000-0005-0000-0000-0000CF080000}"/>
    <cellStyle name="Comma 7 5 3" xfId="973" xr:uid="{00000000-0005-0000-0000-0000D0080000}"/>
    <cellStyle name="Comma 7 5 3 2" xfId="2053" xr:uid="{00000000-0005-0000-0000-0000D1080000}"/>
    <cellStyle name="Comma 7 5 4" xfId="1515" xr:uid="{00000000-0005-0000-0000-0000D2080000}"/>
    <cellStyle name="Comma 7 5 5" xfId="2596" xr:uid="{00000000-0005-0000-0000-0000D3080000}"/>
    <cellStyle name="Comma 7 5 6" xfId="435" xr:uid="{00000000-0005-0000-0000-0000D4080000}"/>
    <cellStyle name="Comma 7 6" xfId="583" xr:uid="{00000000-0005-0000-0000-0000D5080000}"/>
    <cellStyle name="Comma 7 6 2" xfId="1121" xr:uid="{00000000-0005-0000-0000-0000D6080000}"/>
    <cellStyle name="Comma 7 6 2 2" xfId="2201" xr:uid="{00000000-0005-0000-0000-0000D7080000}"/>
    <cellStyle name="Comma 7 6 3" xfId="1663" xr:uid="{00000000-0005-0000-0000-0000D8080000}"/>
    <cellStyle name="Comma 7 7" xfId="854" xr:uid="{00000000-0005-0000-0000-0000D9080000}"/>
    <cellStyle name="Comma 7 7 2" xfId="1934" xr:uid="{00000000-0005-0000-0000-0000DA080000}"/>
    <cellStyle name="Comma 7 8" xfId="1396" xr:uid="{00000000-0005-0000-0000-0000DB080000}"/>
    <cellStyle name="Comma 7 9" xfId="2477" xr:uid="{00000000-0005-0000-0000-0000DC080000}"/>
    <cellStyle name="Comma 8" xfId="24" xr:uid="{00000000-0005-0000-0000-0000DD080000}"/>
    <cellStyle name="Comma 8 10" xfId="2478" xr:uid="{00000000-0005-0000-0000-0000DE080000}"/>
    <cellStyle name="Comma 8 11" xfId="317" xr:uid="{00000000-0005-0000-0000-0000DF080000}"/>
    <cellStyle name="Comma 8 2" xfId="41" xr:uid="{00000000-0005-0000-0000-0000E0080000}"/>
    <cellStyle name="Comma 8 2 10" xfId="321" xr:uid="{00000000-0005-0000-0000-0000E1080000}"/>
    <cellStyle name="Comma 8 2 2" xfId="55" xr:uid="{00000000-0005-0000-0000-0000E2080000}"/>
    <cellStyle name="Comma 8 2 2 2" xfId="84" xr:uid="{00000000-0005-0000-0000-0000E3080000}"/>
    <cellStyle name="Comma 8 2 2 2 2" xfId="146" xr:uid="{00000000-0005-0000-0000-0000E4080000}"/>
    <cellStyle name="Comma 8 2 2 2 2 2" xfId="272" xr:uid="{00000000-0005-0000-0000-0000E5080000}"/>
    <cellStyle name="Comma 8 2 2 2 2 2 2" xfId="819" xr:uid="{00000000-0005-0000-0000-0000E6080000}"/>
    <cellStyle name="Comma 8 2 2 2 2 2 2 2" xfId="1357" xr:uid="{00000000-0005-0000-0000-0000E7080000}"/>
    <cellStyle name="Comma 8 2 2 2 2 2 2 2 2" xfId="2437" xr:uid="{00000000-0005-0000-0000-0000E8080000}"/>
    <cellStyle name="Comma 8 2 2 2 2 2 2 3" xfId="1899" xr:uid="{00000000-0005-0000-0000-0000E9080000}"/>
    <cellStyle name="Comma 8 2 2 2 2 2 3" xfId="1090" xr:uid="{00000000-0005-0000-0000-0000EA080000}"/>
    <cellStyle name="Comma 8 2 2 2 2 2 3 2" xfId="2170" xr:uid="{00000000-0005-0000-0000-0000EB080000}"/>
    <cellStyle name="Comma 8 2 2 2 2 2 4" xfId="1632" xr:uid="{00000000-0005-0000-0000-0000EC080000}"/>
    <cellStyle name="Comma 8 2 2 2 2 2 5" xfId="2713" xr:uid="{00000000-0005-0000-0000-0000ED080000}"/>
    <cellStyle name="Comma 8 2 2 2 2 2 6" xfId="552" xr:uid="{00000000-0005-0000-0000-0000EE080000}"/>
    <cellStyle name="Comma 8 2 2 2 2 3" xfId="693" xr:uid="{00000000-0005-0000-0000-0000EF080000}"/>
    <cellStyle name="Comma 8 2 2 2 2 3 2" xfId="1231" xr:uid="{00000000-0005-0000-0000-0000F0080000}"/>
    <cellStyle name="Comma 8 2 2 2 2 3 2 2" xfId="2311" xr:uid="{00000000-0005-0000-0000-0000F1080000}"/>
    <cellStyle name="Comma 8 2 2 2 2 3 3" xfId="1773" xr:uid="{00000000-0005-0000-0000-0000F2080000}"/>
    <cellStyle name="Comma 8 2 2 2 2 4" xfId="964" xr:uid="{00000000-0005-0000-0000-0000F3080000}"/>
    <cellStyle name="Comma 8 2 2 2 2 4 2" xfId="2044" xr:uid="{00000000-0005-0000-0000-0000F4080000}"/>
    <cellStyle name="Comma 8 2 2 2 2 5" xfId="1506" xr:uid="{00000000-0005-0000-0000-0000F5080000}"/>
    <cellStyle name="Comma 8 2 2 2 2 6" xfId="2587" xr:uid="{00000000-0005-0000-0000-0000F6080000}"/>
    <cellStyle name="Comma 8 2 2 2 2 7" xfId="426" xr:uid="{00000000-0005-0000-0000-0000F7080000}"/>
    <cellStyle name="Comma 8 2 2 2 3" xfId="208" xr:uid="{00000000-0005-0000-0000-0000F8080000}"/>
    <cellStyle name="Comma 8 2 2 2 3 2" xfId="755" xr:uid="{00000000-0005-0000-0000-0000F9080000}"/>
    <cellStyle name="Comma 8 2 2 2 3 2 2" xfId="1293" xr:uid="{00000000-0005-0000-0000-0000FA080000}"/>
    <cellStyle name="Comma 8 2 2 2 3 2 2 2" xfId="2373" xr:uid="{00000000-0005-0000-0000-0000FB080000}"/>
    <cellStyle name="Comma 8 2 2 2 3 2 3" xfId="1835" xr:uid="{00000000-0005-0000-0000-0000FC080000}"/>
    <cellStyle name="Comma 8 2 2 2 3 3" xfId="1026" xr:uid="{00000000-0005-0000-0000-0000FD080000}"/>
    <cellStyle name="Comma 8 2 2 2 3 3 2" xfId="2106" xr:uid="{00000000-0005-0000-0000-0000FE080000}"/>
    <cellStyle name="Comma 8 2 2 2 3 4" xfId="1568" xr:uid="{00000000-0005-0000-0000-0000FF080000}"/>
    <cellStyle name="Comma 8 2 2 2 3 5" xfId="2649" xr:uid="{00000000-0005-0000-0000-000000090000}"/>
    <cellStyle name="Comma 8 2 2 2 3 6" xfId="488" xr:uid="{00000000-0005-0000-0000-000001090000}"/>
    <cellStyle name="Comma 8 2 2 2 4" xfId="631" xr:uid="{00000000-0005-0000-0000-000002090000}"/>
    <cellStyle name="Comma 8 2 2 2 4 2" xfId="1169" xr:uid="{00000000-0005-0000-0000-000003090000}"/>
    <cellStyle name="Comma 8 2 2 2 4 2 2" xfId="2249" xr:uid="{00000000-0005-0000-0000-000004090000}"/>
    <cellStyle name="Comma 8 2 2 2 4 3" xfId="1711" xr:uid="{00000000-0005-0000-0000-000005090000}"/>
    <cellStyle name="Comma 8 2 2 2 5" xfId="902" xr:uid="{00000000-0005-0000-0000-000006090000}"/>
    <cellStyle name="Comma 8 2 2 2 5 2" xfId="1982" xr:uid="{00000000-0005-0000-0000-000007090000}"/>
    <cellStyle name="Comma 8 2 2 2 6" xfId="1444" xr:uid="{00000000-0005-0000-0000-000008090000}"/>
    <cellStyle name="Comma 8 2 2 2 7" xfId="2525" xr:uid="{00000000-0005-0000-0000-000009090000}"/>
    <cellStyle name="Comma 8 2 2 2 8" xfId="364" xr:uid="{00000000-0005-0000-0000-00000A090000}"/>
    <cellStyle name="Comma 8 2 2 3" xfId="114" xr:uid="{00000000-0005-0000-0000-00000B090000}"/>
    <cellStyle name="Comma 8 2 2 3 2" xfId="240" xr:uid="{00000000-0005-0000-0000-00000C090000}"/>
    <cellStyle name="Comma 8 2 2 3 2 2" xfId="787" xr:uid="{00000000-0005-0000-0000-00000D090000}"/>
    <cellStyle name="Comma 8 2 2 3 2 2 2" xfId="1325" xr:uid="{00000000-0005-0000-0000-00000E090000}"/>
    <cellStyle name="Comma 8 2 2 3 2 2 2 2" xfId="2405" xr:uid="{00000000-0005-0000-0000-00000F090000}"/>
    <cellStyle name="Comma 8 2 2 3 2 2 3" xfId="1867" xr:uid="{00000000-0005-0000-0000-000010090000}"/>
    <cellStyle name="Comma 8 2 2 3 2 3" xfId="1058" xr:uid="{00000000-0005-0000-0000-000011090000}"/>
    <cellStyle name="Comma 8 2 2 3 2 3 2" xfId="2138" xr:uid="{00000000-0005-0000-0000-000012090000}"/>
    <cellStyle name="Comma 8 2 2 3 2 4" xfId="1600" xr:uid="{00000000-0005-0000-0000-000013090000}"/>
    <cellStyle name="Comma 8 2 2 3 2 5" xfId="2681" xr:uid="{00000000-0005-0000-0000-000014090000}"/>
    <cellStyle name="Comma 8 2 2 3 2 6" xfId="520" xr:uid="{00000000-0005-0000-0000-000015090000}"/>
    <cellStyle name="Comma 8 2 2 3 3" xfId="661" xr:uid="{00000000-0005-0000-0000-000016090000}"/>
    <cellStyle name="Comma 8 2 2 3 3 2" xfId="1199" xr:uid="{00000000-0005-0000-0000-000017090000}"/>
    <cellStyle name="Comma 8 2 2 3 3 2 2" xfId="2279" xr:uid="{00000000-0005-0000-0000-000018090000}"/>
    <cellStyle name="Comma 8 2 2 3 3 3" xfId="1741" xr:uid="{00000000-0005-0000-0000-000019090000}"/>
    <cellStyle name="Comma 8 2 2 3 4" xfId="932" xr:uid="{00000000-0005-0000-0000-00001A090000}"/>
    <cellStyle name="Comma 8 2 2 3 4 2" xfId="2012" xr:uid="{00000000-0005-0000-0000-00001B090000}"/>
    <cellStyle name="Comma 8 2 2 3 5" xfId="1474" xr:uid="{00000000-0005-0000-0000-00001C090000}"/>
    <cellStyle name="Comma 8 2 2 3 6" xfId="2555" xr:uid="{00000000-0005-0000-0000-00001D090000}"/>
    <cellStyle name="Comma 8 2 2 3 7" xfId="394" xr:uid="{00000000-0005-0000-0000-00001E090000}"/>
    <cellStyle name="Comma 8 2 2 4" xfId="176" xr:uid="{00000000-0005-0000-0000-00001F090000}"/>
    <cellStyle name="Comma 8 2 2 4 2" xfId="723" xr:uid="{00000000-0005-0000-0000-000020090000}"/>
    <cellStyle name="Comma 8 2 2 4 2 2" xfId="1261" xr:uid="{00000000-0005-0000-0000-000021090000}"/>
    <cellStyle name="Comma 8 2 2 4 2 2 2" xfId="2341" xr:uid="{00000000-0005-0000-0000-000022090000}"/>
    <cellStyle name="Comma 8 2 2 4 2 3" xfId="1803" xr:uid="{00000000-0005-0000-0000-000023090000}"/>
    <cellStyle name="Comma 8 2 2 4 3" xfId="994" xr:uid="{00000000-0005-0000-0000-000024090000}"/>
    <cellStyle name="Comma 8 2 2 4 3 2" xfId="2074" xr:uid="{00000000-0005-0000-0000-000025090000}"/>
    <cellStyle name="Comma 8 2 2 4 4" xfId="1536" xr:uid="{00000000-0005-0000-0000-000026090000}"/>
    <cellStyle name="Comma 8 2 2 4 5" xfId="2617" xr:uid="{00000000-0005-0000-0000-000027090000}"/>
    <cellStyle name="Comma 8 2 2 4 6" xfId="456" xr:uid="{00000000-0005-0000-0000-000028090000}"/>
    <cellStyle name="Comma 8 2 2 5" xfId="602" xr:uid="{00000000-0005-0000-0000-000029090000}"/>
    <cellStyle name="Comma 8 2 2 5 2" xfId="1140" xr:uid="{00000000-0005-0000-0000-00002A090000}"/>
    <cellStyle name="Comma 8 2 2 5 2 2" xfId="2220" xr:uid="{00000000-0005-0000-0000-00002B090000}"/>
    <cellStyle name="Comma 8 2 2 5 3" xfId="1682" xr:uid="{00000000-0005-0000-0000-00002C090000}"/>
    <cellStyle name="Comma 8 2 2 6" xfId="873" xr:uid="{00000000-0005-0000-0000-00002D090000}"/>
    <cellStyle name="Comma 8 2 2 6 2" xfId="1953" xr:uid="{00000000-0005-0000-0000-00002E090000}"/>
    <cellStyle name="Comma 8 2 2 7" xfId="1415" xr:uid="{00000000-0005-0000-0000-00002F090000}"/>
    <cellStyle name="Comma 8 2 2 8" xfId="2496" xr:uid="{00000000-0005-0000-0000-000030090000}"/>
    <cellStyle name="Comma 8 2 2 9" xfId="335" xr:uid="{00000000-0005-0000-0000-000031090000}"/>
    <cellStyle name="Comma 8 2 3" xfId="69" xr:uid="{00000000-0005-0000-0000-000032090000}"/>
    <cellStyle name="Comma 8 2 3 2" xfId="131" xr:uid="{00000000-0005-0000-0000-000033090000}"/>
    <cellStyle name="Comma 8 2 3 2 2" xfId="257" xr:uid="{00000000-0005-0000-0000-000034090000}"/>
    <cellStyle name="Comma 8 2 3 2 2 2" xfId="804" xr:uid="{00000000-0005-0000-0000-000035090000}"/>
    <cellStyle name="Comma 8 2 3 2 2 2 2" xfId="1342" xr:uid="{00000000-0005-0000-0000-000036090000}"/>
    <cellStyle name="Comma 8 2 3 2 2 2 2 2" xfId="2422" xr:uid="{00000000-0005-0000-0000-000037090000}"/>
    <cellStyle name="Comma 8 2 3 2 2 2 3" xfId="1884" xr:uid="{00000000-0005-0000-0000-000038090000}"/>
    <cellStyle name="Comma 8 2 3 2 2 3" xfId="1075" xr:uid="{00000000-0005-0000-0000-000039090000}"/>
    <cellStyle name="Comma 8 2 3 2 2 3 2" xfId="2155" xr:uid="{00000000-0005-0000-0000-00003A090000}"/>
    <cellStyle name="Comma 8 2 3 2 2 4" xfId="1617" xr:uid="{00000000-0005-0000-0000-00003B090000}"/>
    <cellStyle name="Comma 8 2 3 2 2 5" xfId="2698" xr:uid="{00000000-0005-0000-0000-00003C090000}"/>
    <cellStyle name="Comma 8 2 3 2 2 6" xfId="537" xr:uid="{00000000-0005-0000-0000-00003D090000}"/>
    <cellStyle name="Comma 8 2 3 2 3" xfId="678" xr:uid="{00000000-0005-0000-0000-00003E090000}"/>
    <cellStyle name="Comma 8 2 3 2 3 2" xfId="1216" xr:uid="{00000000-0005-0000-0000-00003F090000}"/>
    <cellStyle name="Comma 8 2 3 2 3 2 2" xfId="2296" xr:uid="{00000000-0005-0000-0000-000040090000}"/>
    <cellStyle name="Comma 8 2 3 2 3 3" xfId="1758" xr:uid="{00000000-0005-0000-0000-000041090000}"/>
    <cellStyle name="Comma 8 2 3 2 4" xfId="949" xr:uid="{00000000-0005-0000-0000-000042090000}"/>
    <cellStyle name="Comma 8 2 3 2 4 2" xfId="2029" xr:uid="{00000000-0005-0000-0000-000043090000}"/>
    <cellStyle name="Comma 8 2 3 2 5" xfId="1491" xr:uid="{00000000-0005-0000-0000-000044090000}"/>
    <cellStyle name="Comma 8 2 3 2 6" xfId="2572" xr:uid="{00000000-0005-0000-0000-000045090000}"/>
    <cellStyle name="Comma 8 2 3 2 7" xfId="411" xr:uid="{00000000-0005-0000-0000-000046090000}"/>
    <cellStyle name="Comma 8 2 3 3" xfId="193" xr:uid="{00000000-0005-0000-0000-000047090000}"/>
    <cellStyle name="Comma 8 2 3 3 2" xfId="740" xr:uid="{00000000-0005-0000-0000-000048090000}"/>
    <cellStyle name="Comma 8 2 3 3 2 2" xfId="1278" xr:uid="{00000000-0005-0000-0000-000049090000}"/>
    <cellStyle name="Comma 8 2 3 3 2 2 2" xfId="2358" xr:uid="{00000000-0005-0000-0000-00004A090000}"/>
    <cellStyle name="Comma 8 2 3 3 2 3" xfId="1820" xr:uid="{00000000-0005-0000-0000-00004B090000}"/>
    <cellStyle name="Comma 8 2 3 3 3" xfId="1011" xr:uid="{00000000-0005-0000-0000-00004C090000}"/>
    <cellStyle name="Comma 8 2 3 3 3 2" xfId="2091" xr:uid="{00000000-0005-0000-0000-00004D090000}"/>
    <cellStyle name="Comma 8 2 3 3 4" xfId="1553" xr:uid="{00000000-0005-0000-0000-00004E090000}"/>
    <cellStyle name="Comma 8 2 3 3 5" xfId="2634" xr:uid="{00000000-0005-0000-0000-00004F090000}"/>
    <cellStyle name="Comma 8 2 3 3 6" xfId="473" xr:uid="{00000000-0005-0000-0000-000050090000}"/>
    <cellStyle name="Comma 8 2 3 4" xfId="616" xr:uid="{00000000-0005-0000-0000-000051090000}"/>
    <cellStyle name="Comma 8 2 3 4 2" xfId="1154" xr:uid="{00000000-0005-0000-0000-000052090000}"/>
    <cellStyle name="Comma 8 2 3 4 2 2" xfId="2234" xr:uid="{00000000-0005-0000-0000-000053090000}"/>
    <cellStyle name="Comma 8 2 3 4 3" xfId="1696" xr:uid="{00000000-0005-0000-0000-000054090000}"/>
    <cellStyle name="Comma 8 2 3 5" xfId="887" xr:uid="{00000000-0005-0000-0000-000055090000}"/>
    <cellStyle name="Comma 8 2 3 5 2" xfId="1967" xr:uid="{00000000-0005-0000-0000-000056090000}"/>
    <cellStyle name="Comma 8 2 3 6" xfId="1429" xr:uid="{00000000-0005-0000-0000-000057090000}"/>
    <cellStyle name="Comma 8 2 3 7" xfId="2510" xr:uid="{00000000-0005-0000-0000-000058090000}"/>
    <cellStyle name="Comma 8 2 3 8" xfId="349" xr:uid="{00000000-0005-0000-0000-000059090000}"/>
    <cellStyle name="Comma 8 2 4" xfId="99" xr:uid="{00000000-0005-0000-0000-00005A090000}"/>
    <cellStyle name="Comma 8 2 4 2" xfId="225" xr:uid="{00000000-0005-0000-0000-00005B090000}"/>
    <cellStyle name="Comma 8 2 4 2 2" xfId="772" xr:uid="{00000000-0005-0000-0000-00005C090000}"/>
    <cellStyle name="Comma 8 2 4 2 2 2" xfId="1310" xr:uid="{00000000-0005-0000-0000-00005D090000}"/>
    <cellStyle name="Comma 8 2 4 2 2 2 2" xfId="2390" xr:uid="{00000000-0005-0000-0000-00005E090000}"/>
    <cellStyle name="Comma 8 2 4 2 2 3" xfId="1852" xr:uid="{00000000-0005-0000-0000-00005F090000}"/>
    <cellStyle name="Comma 8 2 4 2 3" xfId="1043" xr:uid="{00000000-0005-0000-0000-000060090000}"/>
    <cellStyle name="Comma 8 2 4 2 3 2" xfId="2123" xr:uid="{00000000-0005-0000-0000-000061090000}"/>
    <cellStyle name="Comma 8 2 4 2 4" xfId="1585" xr:uid="{00000000-0005-0000-0000-000062090000}"/>
    <cellStyle name="Comma 8 2 4 2 5" xfId="2666" xr:uid="{00000000-0005-0000-0000-000063090000}"/>
    <cellStyle name="Comma 8 2 4 2 6" xfId="505" xr:uid="{00000000-0005-0000-0000-000064090000}"/>
    <cellStyle name="Comma 8 2 4 3" xfId="646" xr:uid="{00000000-0005-0000-0000-000065090000}"/>
    <cellStyle name="Comma 8 2 4 3 2" xfId="1184" xr:uid="{00000000-0005-0000-0000-000066090000}"/>
    <cellStyle name="Comma 8 2 4 3 2 2" xfId="2264" xr:uid="{00000000-0005-0000-0000-000067090000}"/>
    <cellStyle name="Comma 8 2 4 3 3" xfId="1726" xr:uid="{00000000-0005-0000-0000-000068090000}"/>
    <cellStyle name="Comma 8 2 4 4" xfId="917" xr:uid="{00000000-0005-0000-0000-000069090000}"/>
    <cellStyle name="Comma 8 2 4 4 2" xfId="1997" xr:uid="{00000000-0005-0000-0000-00006A090000}"/>
    <cellStyle name="Comma 8 2 4 5" xfId="1459" xr:uid="{00000000-0005-0000-0000-00006B090000}"/>
    <cellStyle name="Comma 8 2 4 6" xfId="2540" xr:uid="{00000000-0005-0000-0000-00006C090000}"/>
    <cellStyle name="Comma 8 2 4 7" xfId="379" xr:uid="{00000000-0005-0000-0000-00006D090000}"/>
    <cellStyle name="Comma 8 2 5" xfId="161" xr:uid="{00000000-0005-0000-0000-00006E090000}"/>
    <cellStyle name="Comma 8 2 5 2" xfId="708" xr:uid="{00000000-0005-0000-0000-00006F090000}"/>
    <cellStyle name="Comma 8 2 5 2 2" xfId="1246" xr:uid="{00000000-0005-0000-0000-000070090000}"/>
    <cellStyle name="Comma 8 2 5 2 2 2" xfId="2326" xr:uid="{00000000-0005-0000-0000-000071090000}"/>
    <cellStyle name="Comma 8 2 5 2 3" xfId="1788" xr:uid="{00000000-0005-0000-0000-000072090000}"/>
    <cellStyle name="Comma 8 2 5 3" xfId="979" xr:uid="{00000000-0005-0000-0000-000073090000}"/>
    <cellStyle name="Comma 8 2 5 3 2" xfId="2059" xr:uid="{00000000-0005-0000-0000-000074090000}"/>
    <cellStyle name="Comma 8 2 5 4" xfId="1521" xr:uid="{00000000-0005-0000-0000-000075090000}"/>
    <cellStyle name="Comma 8 2 5 5" xfId="2602" xr:uid="{00000000-0005-0000-0000-000076090000}"/>
    <cellStyle name="Comma 8 2 5 6" xfId="441" xr:uid="{00000000-0005-0000-0000-000077090000}"/>
    <cellStyle name="Comma 8 2 6" xfId="588" xr:uid="{00000000-0005-0000-0000-000078090000}"/>
    <cellStyle name="Comma 8 2 6 2" xfId="1126" xr:uid="{00000000-0005-0000-0000-000079090000}"/>
    <cellStyle name="Comma 8 2 6 2 2" xfId="2206" xr:uid="{00000000-0005-0000-0000-00007A090000}"/>
    <cellStyle name="Comma 8 2 6 3" xfId="1668" xr:uid="{00000000-0005-0000-0000-00007B090000}"/>
    <cellStyle name="Comma 8 2 7" xfId="859" xr:uid="{00000000-0005-0000-0000-00007C090000}"/>
    <cellStyle name="Comma 8 2 7 2" xfId="1939" xr:uid="{00000000-0005-0000-0000-00007D090000}"/>
    <cellStyle name="Comma 8 2 8" xfId="1401" xr:uid="{00000000-0005-0000-0000-00007E090000}"/>
    <cellStyle name="Comma 8 2 9" xfId="2482" xr:uid="{00000000-0005-0000-0000-00007F090000}"/>
    <cellStyle name="Comma 8 3" xfId="50" xr:uid="{00000000-0005-0000-0000-000080090000}"/>
    <cellStyle name="Comma 8 3 2" xfId="79" xr:uid="{00000000-0005-0000-0000-000081090000}"/>
    <cellStyle name="Comma 8 3 2 2" xfId="141" xr:uid="{00000000-0005-0000-0000-000082090000}"/>
    <cellStyle name="Comma 8 3 2 2 2" xfId="267" xr:uid="{00000000-0005-0000-0000-000083090000}"/>
    <cellStyle name="Comma 8 3 2 2 2 2" xfId="814" xr:uid="{00000000-0005-0000-0000-000084090000}"/>
    <cellStyle name="Comma 8 3 2 2 2 2 2" xfId="1352" xr:uid="{00000000-0005-0000-0000-000085090000}"/>
    <cellStyle name="Comma 8 3 2 2 2 2 2 2" xfId="2432" xr:uid="{00000000-0005-0000-0000-000086090000}"/>
    <cellStyle name="Comma 8 3 2 2 2 2 3" xfId="1894" xr:uid="{00000000-0005-0000-0000-000087090000}"/>
    <cellStyle name="Comma 8 3 2 2 2 3" xfId="1085" xr:uid="{00000000-0005-0000-0000-000088090000}"/>
    <cellStyle name="Comma 8 3 2 2 2 3 2" xfId="2165" xr:uid="{00000000-0005-0000-0000-000089090000}"/>
    <cellStyle name="Comma 8 3 2 2 2 4" xfId="1627" xr:uid="{00000000-0005-0000-0000-00008A090000}"/>
    <cellStyle name="Comma 8 3 2 2 2 5" xfId="2708" xr:uid="{00000000-0005-0000-0000-00008B090000}"/>
    <cellStyle name="Comma 8 3 2 2 2 6" xfId="547" xr:uid="{00000000-0005-0000-0000-00008C090000}"/>
    <cellStyle name="Comma 8 3 2 2 3" xfId="688" xr:uid="{00000000-0005-0000-0000-00008D090000}"/>
    <cellStyle name="Comma 8 3 2 2 3 2" xfId="1226" xr:uid="{00000000-0005-0000-0000-00008E090000}"/>
    <cellStyle name="Comma 8 3 2 2 3 2 2" xfId="2306" xr:uid="{00000000-0005-0000-0000-00008F090000}"/>
    <cellStyle name="Comma 8 3 2 2 3 3" xfId="1768" xr:uid="{00000000-0005-0000-0000-000090090000}"/>
    <cellStyle name="Comma 8 3 2 2 4" xfId="959" xr:uid="{00000000-0005-0000-0000-000091090000}"/>
    <cellStyle name="Comma 8 3 2 2 4 2" xfId="2039" xr:uid="{00000000-0005-0000-0000-000092090000}"/>
    <cellStyle name="Comma 8 3 2 2 5" xfId="1501" xr:uid="{00000000-0005-0000-0000-000093090000}"/>
    <cellStyle name="Comma 8 3 2 2 6" xfId="2582" xr:uid="{00000000-0005-0000-0000-000094090000}"/>
    <cellStyle name="Comma 8 3 2 2 7" xfId="421" xr:uid="{00000000-0005-0000-0000-000095090000}"/>
    <cellStyle name="Comma 8 3 2 3" xfId="203" xr:uid="{00000000-0005-0000-0000-000096090000}"/>
    <cellStyle name="Comma 8 3 2 3 2" xfId="750" xr:uid="{00000000-0005-0000-0000-000097090000}"/>
    <cellStyle name="Comma 8 3 2 3 2 2" xfId="1288" xr:uid="{00000000-0005-0000-0000-000098090000}"/>
    <cellStyle name="Comma 8 3 2 3 2 2 2" xfId="2368" xr:uid="{00000000-0005-0000-0000-000099090000}"/>
    <cellStyle name="Comma 8 3 2 3 2 3" xfId="1830" xr:uid="{00000000-0005-0000-0000-00009A090000}"/>
    <cellStyle name="Comma 8 3 2 3 3" xfId="1021" xr:uid="{00000000-0005-0000-0000-00009B090000}"/>
    <cellStyle name="Comma 8 3 2 3 3 2" xfId="2101" xr:uid="{00000000-0005-0000-0000-00009C090000}"/>
    <cellStyle name="Comma 8 3 2 3 4" xfId="1563" xr:uid="{00000000-0005-0000-0000-00009D090000}"/>
    <cellStyle name="Comma 8 3 2 3 5" xfId="2644" xr:uid="{00000000-0005-0000-0000-00009E090000}"/>
    <cellStyle name="Comma 8 3 2 3 6" xfId="483" xr:uid="{00000000-0005-0000-0000-00009F090000}"/>
    <cellStyle name="Comma 8 3 2 4" xfId="626" xr:uid="{00000000-0005-0000-0000-0000A0090000}"/>
    <cellStyle name="Comma 8 3 2 4 2" xfId="1164" xr:uid="{00000000-0005-0000-0000-0000A1090000}"/>
    <cellStyle name="Comma 8 3 2 4 2 2" xfId="2244" xr:uid="{00000000-0005-0000-0000-0000A2090000}"/>
    <cellStyle name="Comma 8 3 2 4 3" xfId="1706" xr:uid="{00000000-0005-0000-0000-0000A3090000}"/>
    <cellStyle name="Comma 8 3 2 5" xfId="897" xr:uid="{00000000-0005-0000-0000-0000A4090000}"/>
    <cellStyle name="Comma 8 3 2 5 2" xfId="1977" xr:uid="{00000000-0005-0000-0000-0000A5090000}"/>
    <cellStyle name="Comma 8 3 2 6" xfId="1439" xr:uid="{00000000-0005-0000-0000-0000A6090000}"/>
    <cellStyle name="Comma 8 3 2 7" xfId="2520" xr:uid="{00000000-0005-0000-0000-0000A7090000}"/>
    <cellStyle name="Comma 8 3 2 8" xfId="359" xr:uid="{00000000-0005-0000-0000-0000A8090000}"/>
    <cellStyle name="Comma 8 3 3" xfId="109" xr:uid="{00000000-0005-0000-0000-0000A9090000}"/>
    <cellStyle name="Comma 8 3 3 2" xfId="235" xr:uid="{00000000-0005-0000-0000-0000AA090000}"/>
    <cellStyle name="Comma 8 3 3 2 2" xfId="782" xr:uid="{00000000-0005-0000-0000-0000AB090000}"/>
    <cellStyle name="Comma 8 3 3 2 2 2" xfId="1320" xr:uid="{00000000-0005-0000-0000-0000AC090000}"/>
    <cellStyle name="Comma 8 3 3 2 2 2 2" xfId="2400" xr:uid="{00000000-0005-0000-0000-0000AD090000}"/>
    <cellStyle name="Comma 8 3 3 2 2 3" xfId="1862" xr:uid="{00000000-0005-0000-0000-0000AE090000}"/>
    <cellStyle name="Comma 8 3 3 2 3" xfId="1053" xr:uid="{00000000-0005-0000-0000-0000AF090000}"/>
    <cellStyle name="Comma 8 3 3 2 3 2" xfId="2133" xr:uid="{00000000-0005-0000-0000-0000B0090000}"/>
    <cellStyle name="Comma 8 3 3 2 4" xfId="1595" xr:uid="{00000000-0005-0000-0000-0000B1090000}"/>
    <cellStyle name="Comma 8 3 3 2 5" xfId="2676" xr:uid="{00000000-0005-0000-0000-0000B2090000}"/>
    <cellStyle name="Comma 8 3 3 2 6" xfId="515" xr:uid="{00000000-0005-0000-0000-0000B3090000}"/>
    <cellStyle name="Comma 8 3 3 3" xfId="656" xr:uid="{00000000-0005-0000-0000-0000B4090000}"/>
    <cellStyle name="Comma 8 3 3 3 2" xfId="1194" xr:uid="{00000000-0005-0000-0000-0000B5090000}"/>
    <cellStyle name="Comma 8 3 3 3 2 2" xfId="2274" xr:uid="{00000000-0005-0000-0000-0000B6090000}"/>
    <cellStyle name="Comma 8 3 3 3 3" xfId="1736" xr:uid="{00000000-0005-0000-0000-0000B7090000}"/>
    <cellStyle name="Comma 8 3 3 4" xfId="927" xr:uid="{00000000-0005-0000-0000-0000B8090000}"/>
    <cellStyle name="Comma 8 3 3 4 2" xfId="2007" xr:uid="{00000000-0005-0000-0000-0000B9090000}"/>
    <cellStyle name="Comma 8 3 3 5" xfId="1469" xr:uid="{00000000-0005-0000-0000-0000BA090000}"/>
    <cellStyle name="Comma 8 3 3 6" xfId="2550" xr:uid="{00000000-0005-0000-0000-0000BB090000}"/>
    <cellStyle name="Comma 8 3 3 7" xfId="389" xr:uid="{00000000-0005-0000-0000-0000BC090000}"/>
    <cellStyle name="Comma 8 3 4" xfId="171" xr:uid="{00000000-0005-0000-0000-0000BD090000}"/>
    <cellStyle name="Comma 8 3 4 2" xfId="718" xr:uid="{00000000-0005-0000-0000-0000BE090000}"/>
    <cellStyle name="Comma 8 3 4 2 2" xfId="1256" xr:uid="{00000000-0005-0000-0000-0000BF090000}"/>
    <cellStyle name="Comma 8 3 4 2 2 2" xfId="2336" xr:uid="{00000000-0005-0000-0000-0000C0090000}"/>
    <cellStyle name="Comma 8 3 4 2 3" xfId="1798" xr:uid="{00000000-0005-0000-0000-0000C1090000}"/>
    <cellStyle name="Comma 8 3 4 3" xfId="989" xr:uid="{00000000-0005-0000-0000-0000C2090000}"/>
    <cellStyle name="Comma 8 3 4 3 2" xfId="2069" xr:uid="{00000000-0005-0000-0000-0000C3090000}"/>
    <cellStyle name="Comma 8 3 4 4" xfId="1531" xr:uid="{00000000-0005-0000-0000-0000C4090000}"/>
    <cellStyle name="Comma 8 3 4 5" xfId="2612" xr:uid="{00000000-0005-0000-0000-0000C5090000}"/>
    <cellStyle name="Comma 8 3 4 6" xfId="451" xr:uid="{00000000-0005-0000-0000-0000C6090000}"/>
    <cellStyle name="Comma 8 3 5" xfId="597" xr:uid="{00000000-0005-0000-0000-0000C7090000}"/>
    <cellStyle name="Comma 8 3 5 2" xfId="1135" xr:uid="{00000000-0005-0000-0000-0000C8090000}"/>
    <cellStyle name="Comma 8 3 5 2 2" xfId="2215" xr:uid="{00000000-0005-0000-0000-0000C9090000}"/>
    <cellStyle name="Comma 8 3 5 3" xfId="1677" xr:uid="{00000000-0005-0000-0000-0000CA090000}"/>
    <cellStyle name="Comma 8 3 6" xfId="868" xr:uid="{00000000-0005-0000-0000-0000CB090000}"/>
    <cellStyle name="Comma 8 3 6 2" xfId="1948" xr:uid="{00000000-0005-0000-0000-0000CC090000}"/>
    <cellStyle name="Comma 8 3 7" xfId="1410" xr:uid="{00000000-0005-0000-0000-0000CD090000}"/>
    <cellStyle name="Comma 8 3 8" xfId="2491" xr:uid="{00000000-0005-0000-0000-0000CE090000}"/>
    <cellStyle name="Comma 8 3 9" xfId="330" xr:uid="{00000000-0005-0000-0000-0000CF090000}"/>
    <cellStyle name="Comma 8 4" xfId="64" xr:uid="{00000000-0005-0000-0000-0000D0090000}"/>
    <cellStyle name="Comma 8 4 2" xfId="126" xr:uid="{00000000-0005-0000-0000-0000D1090000}"/>
    <cellStyle name="Comma 8 4 2 2" xfId="252" xr:uid="{00000000-0005-0000-0000-0000D2090000}"/>
    <cellStyle name="Comma 8 4 2 2 2" xfId="799" xr:uid="{00000000-0005-0000-0000-0000D3090000}"/>
    <cellStyle name="Comma 8 4 2 2 2 2" xfId="1337" xr:uid="{00000000-0005-0000-0000-0000D4090000}"/>
    <cellStyle name="Comma 8 4 2 2 2 2 2" xfId="2417" xr:uid="{00000000-0005-0000-0000-0000D5090000}"/>
    <cellStyle name="Comma 8 4 2 2 2 3" xfId="1879" xr:uid="{00000000-0005-0000-0000-0000D6090000}"/>
    <cellStyle name="Comma 8 4 2 2 3" xfId="1070" xr:uid="{00000000-0005-0000-0000-0000D7090000}"/>
    <cellStyle name="Comma 8 4 2 2 3 2" xfId="2150" xr:uid="{00000000-0005-0000-0000-0000D8090000}"/>
    <cellStyle name="Comma 8 4 2 2 4" xfId="1612" xr:uid="{00000000-0005-0000-0000-0000D9090000}"/>
    <cellStyle name="Comma 8 4 2 2 5" xfId="2693" xr:uid="{00000000-0005-0000-0000-0000DA090000}"/>
    <cellStyle name="Comma 8 4 2 2 6" xfId="532" xr:uid="{00000000-0005-0000-0000-0000DB090000}"/>
    <cellStyle name="Comma 8 4 2 3" xfId="673" xr:uid="{00000000-0005-0000-0000-0000DC090000}"/>
    <cellStyle name="Comma 8 4 2 3 2" xfId="1211" xr:uid="{00000000-0005-0000-0000-0000DD090000}"/>
    <cellStyle name="Comma 8 4 2 3 2 2" xfId="2291" xr:uid="{00000000-0005-0000-0000-0000DE090000}"/>
    <cellStyle name="Comma 8 4 2 3 3" xfId="1753" xr:uid="{00000000-0005-0000-0000-0000DF090000}"/>
    <cellStyle name="Comma 8 4 2 4" xfId="944" xr:uid="{00000000-0005-0000-0000-0000E0090000}"/>
    <cellStyle name="Comma 8 4 2 4 2" xfId="2024" xr:uid="{00000000-0005-0000-0000-0000E1090000}"/>
    <cellStyle name="Comma 8 4 2 5" xfId="1486" xr:uid="{00000000-0005-0000-0000-0000E2090000}"/>
    <cellStyle name="Comma 8 4 2 6" xfId="2567" xr:uid="{00000000-0005-0000-0000-0000E3090000}"/>
    <cellStyle name="Comma 8 4 2 7" xfId="406" xr:uid="{00000000-0005-0000-0000-0000E4090000}"/>
    <cellStyle name="Comma 8 4 3" xfId="188" xr:uid="{00000000-0005-0000-0000-0000E5090000}"/>
    <cellStyle name="Comma 8 4 3 2" xfId="735" xr:uid="{00000000-0005-0000-0000-0000E6090000}"/>
    <cellStyle name="Comma 8 4 3 2 2" xfId="1273" xr:uid="{00000000-0005-0000-0000-0000E7090000}"/>
    <cellStyle name="Comma 8 4 3 2 2 2" xfId="2353" xr:uid="{00000000-0005-0000-0000-0000E8090000}"/>
    <cellStyle name="Comma 8 4 3 2 3" xfId="1815" xr:uid="{00000000-0005-0000-0000-0000E9090000}"/>
    <cellStyle name="Comma 8 4 3 3" xfId="1006" xr:uid="{00000000-0005-0000-0000-0000EA090000}"/>
    <cellStyle name="Comma 8 4 3 3 2" xfId="2086" xr:uid="{00000000-0005-0000-0000-0000EB090000}"/>
    <cellStyle name="Comma 8 4 3 4" xfId="1548" xr:uid="{00000000-0005-0000-0000-0000EC090000}"/>
    <cellStyle name="Comma 8 4 3 5" xfId="2629" xr:uid="{00000000-0005-0000-0000-0000ED090000}"/>
    <cellStyle name="Comma 8 4 3 6" xfId="468" xr:uid="{00000000-0005-0000-0000-0000EE090000}"/>
    <cellStyle name="Comma 8 4 4" xfId="611" xr:uid="{00000000-0005-0000-0000-0000EF090000}"/>
    <cellStyle name="Comma 8 4 4 2" xfId="1149" xr:uid="{00000000-0005-0000-0000-0000F0090000}"/>
    <cellStyle name="Comma 8 4 4 2 2" xfId="2229" xr:uid="{00000000-0005-0000-0000-0000F1090000}"/>
    <cellStyle name="Comma 8 4 4 3" xfId="1691" xr:uid="{00000000-0005-0000-0000-0000F2090000}"/>
    <cellStyle name="Comma 8 4 5" xfId="882" xr:uid="{00000000-0005-0000-0000-0000F3090000}"/>
    <cellStyle name="Comma 8 4 5 2" xfId="1962" xr:uid="{00000000-0005-0000-0000-0000F4090000}"/>
    <cellStyle name="Comma 8 4 6" xfId="1424" xr:uid="{00000000-0005-0000-0000-0000F5090000}"/>
    <cellStyle name="Comma 8 4 7" xfId="2505" xr:uid="{00000000-0005-0000-0000-0000F6090000}"/>
    <cellStyle name="Comma 8 4 8" xfId="344" xr:uid="{00000000-0005-0000-0000-0000F7090000}"/>
    <cellStyle name="Comma 8 5" xfId="94" xr:uid="{00000000-0005-0000-0000-0000F8090000}"/>
    <cellStyle name="Comma 8 5 2" xfId="220" xr:uid="{00000000-0005-0000-0000-0000F9090000}"/>
    <cellStyle name="Comma 8 5 2 2" xfId="767" xr:uid="{00000000-0005-0000-0000-0000FA090000}"/>
    <cellStyle name="Comma 8 5 2 2 2" xfId="1305" xr:uid="{00000000-0005-0000-0000-0000FB090000}"/>
    <cellStyle name="Comma 8 5 2 2 2 2" xfId="2385" xr:uid="{00000000-0005-0000-0000-0000FC090000}"/>
    <cellStyle name="Comma 8 5 2 2 3" xfId="1847" xr:uid="{00000000-0005-0000-0000-0000FD090000}"/>
    <cellStyle name="Comma 8 5 2 3" xfId="1038" xr:uid="{00000000-0005-0000-0000-0000FE090000}"/>
    <cellStyle name="Comma 8 5 2 3 2" xfId="2118" xr:uid="{00000000-0005-0000-0000-0000FF090000}"/>
    <cellStyle name="Comma 8 5 2 4" xfId="1580" xr:uid="{00000000-0005-0000-0000-0000000A0000}"/>
    <cellStyle name="Comma 8 5 2 5" xfId="2661" xr:uid="{00000000-0005-0000-0000-0000010A0000}"/>
    <cellStyle name="Comma 8 5 2 6" xfId="500" xr:uid="{00000000-0005-0000-0000-0000020A0000}"/>
    <cellStyle name="Comma 8 5 3" xfId="641" xr:uid="{00000000-0005-0000-0000-0000030A0000}"/>
    <cellStyle name="Comma 8 5 3 2" xfId="1179" xr:uid="{00000000-0005-0000-0000-0000040A0000}"/>
    <cellStyle name="Comma 8 5 3 2 2" xfId="2259" xr:uid="{00000000-0005-0000-0000-0000050A0000}"/>
    <cellStyle name="Comma 8 5 3 3" xfId="1721" xr:uid="{00000000-0005-0000-0000-0000060A0000}"/>
    <cellStyle name="Comma 8 5 4" xfId="912" xr:uid="{00000000-0005-0000-0000-0000070A0000}"/>
    <cellStyle name="Comma 8 5 4 2" xfId="1992" xr:uid="{00000000-0005-0000-0000-0000080A0000}"/>
    <cellStyle name="Comma 8 5 5" xfId="1454" xr:uid="{00000000-0005-0000-0000-0000090A0000}"/>
    <cellStyle name="Comma 8 5 6" xfId="2535" xr:uid="{00000000-0005-0000-0000-00000A0A0000}"/>
    <cellStyle name="Comma 8 5 7" xfId="374" xr:uid="{00000000-0005-0000-0000-00000B0A0000}"/>
    <cellStyle name="Comma 8 6" xfId="156" xr:uid="{00000000-0005-0000-0000-00000C0A0000}"/>
    <cellStyle name="Comma 8 6 2" xfId="703" xr:uid="{00000000-0005-0000-0000-00000D0A0000}"/>
    <cellStyle name="Comma 8 6 2 2" xfId="1241" xr:uid="{00000000-0005-0000-0000-00000E0A0000}"/>
    <cellStyle name="Comma 8 6 2 2 2" xfId="2321" xr:uid="{00000000-0005-0000-0000-00000F0A0000}"/>
    <cellStyle name="Comma 8 6 2 3" xfId="1783" xr:uid="{00000000-0005-0000-0000-0000100A0000}"/>
    <cellStyle name="Comma 8 6 3" xfId="974" xr:uid="{00000000-0005-0000-0000-0000110A0000}"/>
    <cellStyle name="Comma 8 6 3 2" xfId="2054" xr:uid="{00000000-0005-0000-0000-0000120A0000}"/>
    <cellStyle name="Comma 8 6 4" xfId="1516" xr:uid="{00000000-0005-0000-0000-0000130A0000}"/>
    <cellStyle name="Comma 8 6 5" xfId="2597" xr:uid="{00000000-0005-0000-0000-0000140A0000}"/>
    <cellStyle name="Comma 8 6 6" xfId="436" xr:uid="{00000000-0005-0000-0000-0000150A0000}"/>
    <cellStyle name="Comma 8 7" xfId="584" xr:uid="{00000000-0005-0000-0000-0000160A0000}"/>
    <cellStyle name="Comma 8 7 2" xfId="1122" xr:uid="{00000000-0005-0000-0000-0000170A0000}"/>
    <cellStyle name="Comma 8 7 2 2" xfId="2202" xr:uid="{00000000-0005-0000-0000-0000180A0000}"/>
    <cellStyle name="Comma 8 7 3" xfId="1664" xr:uid="{00000000-0005-0000-0000-0000190A0000}"/>
    <cellStyle name="Comma 8 8" xfId="855" xr:uid="{00000000-0005-0000-0000-00001A0A0000}"/>
    <cellStyle name="Comma 8 8 2" xfId="1935" xr:uid="{00000000-0005-0000-0000-00001B0A0000}"/>
    <cellStyle name="Comma 8 9" xfId="1397" xr:uid="{00000000-0005-0000-0000-00001C0A0000}"/>
    <cellStyle name="Comma 9" xfId="39" xr:uid="{00000000-0005-0000-0000-00001D0A0000}"/>
    <cellStyle name="Comma 9 10" xfId="319" xr:uid="{00000000-0005-0000-0000-00001E0A0000}"/>
    <cellStyle name="Comma 9 2" xfId="52" xr:uid="{00000000-0005-0000-0000-00001F0A0000}"/>
    <cellStyle name="Comma 9 2 2" xfId="81" xr:uid="{00000000-0005-0000-0000-0000200A0000}"/>
    <cellStyle name="Comma 9 2 2 2" xfId="143" xr:uid="{00000000-0005-0000-0000-0000210A0000}"/>
    <cellStyle name="Comma 9 2 2 2 2" xfId="269" xr:uid="{00000000-0005-0000-0000-0000220A0000}"/>
    <cellStyle name="Comma 9 2 2 2 2 2" xfId="816" xr:uid="{00000000-0005-0000-0000-0000230A0000}"/>
    <cellStyle name="Comma 9 2 2 2 2 2 2" xfId="1354" xr:uid="{00000000-0005-0000-0000-0000240A0000}"/>
    <cellStyle name="Comma 9 2 2 2 2 2 2 2" xfId="2434" xr:uid="{00000000-0005-0000-0000-0000250A0000}"/>
    <cellStyle name="Comma 9 2 2 2 2 2 3" xfId="1896" xr:uid="{00000000-0005-0000-0000-0000260A0000}"/>
    <cellStyle name="Comma 9 2 2 2 2 3" xfId="1087" xr:uid="{00000000-0005-0000-0000-0000270A0000}"/>
    <cellStyle name="Comma 9 2 2 2 2 3 2" xfId="2167" xr:uid="{00000000-0005-0000-0000-0000280A0000}"/>
    <cellStyle name="Comma 9 2 2 2 2 4" xfId="1629" xr:uid="{00000000-0005-0000-0000-0000290A0000}"/>
    <cellStyle name="Comma 9 2 2 2 2 5" xfId="2710" xr:uid="{00000000-0005-0000-0000-00002A0A0000}"/>
    <cellStyle name="Comma 9 2 2 2 2 6" xfId="549" xr:uid="{00000000-0005-0000-0000-00002B0A0000}"/>
    <cellStyle name="Comma 9 2 2 2 3" xfId="690" xr:uid="{00000000-0005-0000-0000-00002C0A0000}"/>
    <cellStyle name="Comma 9 2 2 2 3 2" xfId="1228" xr:uid="{00000000-0005-0000-0000-00002D0A0000}"/>
    <cellStyle name="Comma 9 2 2 2 3 2 2" xfId="2308" xr:uid="{00000000-0005-0000-0000-00002E0A0000}"/>
    <cellStyle name="Comma 9 2 2 2 3 3" xfId="1770" xr:uid="{00000000-0005-0000-0000-00002F0A0000}"/>
    <cellStyle name="Comma 9 2 2 2 4" xfId="961" xr:uid="{00000000-0005-0000-0000-0000300A0000}"/>
    <cellStyle name="Comma 9 2 2 2 4 2" xfId="2041" xr:uid="{00000000-0005-0000-0000-0000310A0000}"/>
    <cellStyle name="Comma 9 2 2 2 5" xfId="1503" xr:uid="{00000000-0005-0000-0000-0000320A0000}"/>
    <cellStyle name="Comma 9 2 2 2 6" xfId="2584" xr:uid="{00000000-0005-0000-0000-0000330A0000}"/>
    <cellStyle name="Comma 9 2 2 2 7" xfId="423" xr:uid="{00000000-0005-0000-0000-0000340A0000}"/>
    <cellStyle name="Comma 9 2 2 3" xfId="205" xr:uid="{00000000-0005-0000-0000-0000350A0000}"/>
    <cellStyle name="Comma 9 2 2 3 2" xfId="752" xr:uid="{00000000-0005-0000-0000-0000360A0000}"/>
    <cellStyle name="Comma 9 2 2 3 2 2" xfId="1290" xr:uid="{00000000-0005-0000-0000-0000370A0000}"/>
    <cellStyle name="Comma 9 2 2 3 2 2 2" xfId="2370" xr:uid="{00000000-0005-0000-0000-0000380A0000}"/>
    <cellStyle name="Comma 9 2 2 3 2 3" xfId="1832" xr:uid="{00000000-0005-0000-0000-0000390A0000}"/>
    <cellStyle name="Comma 9 2 2 3 3" xfId="1023" xr:uid="{00000000-0005-0000-0000-00003A0A0000}"/>
    <cellStyle name="Comma 9 2 2 3 3 2" xfId="2103" xr:uid="{00000000-0005-0000-0000-00003B0A0000}"/>
    <cellStyle name="Comma 9 2 2 3 4" xfId="1565" xr:uid="{00000000-0005-0000-0000-00003C0A0000}"/>
    <cellStyle name="Comma 9 2 2 3 5" xfId="2646" xr:uid="{00000000-0005-0000-0000-00003D0A0000}"/>
    <cellStyle name="Comma 9 2 2 3 6" xfId="485" xr:uid="{00000000-0005-0000-0000-00003E0A0000}"/>
    <cellStyle name="Comma 9 2 2 4" xfId="628" xr:uid="{00000000-0005-0000-0000-00003F0A0000}"/>
    <cellStyle name="Comma 9 2 2 4 2" xfId="1166" xr:uid="{00000000-0005-0000-0000-0000400A0000}"/>
    <cellStyle name="Comma 9 2 2 4 2 2" xfId="2246" xr:uid="{00000000-0005-0000-0000-0000410A0000}"/>
    <cellStyle name="Comma 9 2 2 4 3" xfId="1708" xr:uid="{00000000-0005-0000-0000-0000420A0000}"/>
    <cellStyle name="Comma 9 2 2 5" xfId="899" xr:uid="{00000000-0005-0000-0000-0000430A0000}"/>
    <cellStyle name="Comma 9 2 2 5 2" xfId="1979" xr:uid="{00000000-0005-0000-0000-0000440A0000}"/>
    <cellStyle name="Comma 9 2 2 6" xfId="1441" xr:uid="{00000000-0005-0000-0000-0000450A0000}"/>
    <cellStyle name="Comma 9 2 2 7" xfId="2522" xr:uid="{00000000-0005-0000-0000-0000460A0000}"/>
    <cellStyle name="Comma 9 2 2 8" xfId="361" xr:uid="{00000000-0005-0000-0000-0000470A0000}"/>
    <cellStyle name="Comma 9 2 3" xfId="111" xr:uid="{00000000-0005-0000-0000-0000480A0000}"/>
    <cellStyle name="Comma 9 2 3 2" xfId="237" xr:uid="{00000000-0005-0000-0000-0000490A0000}"/>
    <cellStyle name="Comma 9 2 3 2 2" xfId="784" xr:uid="{00000000-0005-0000-0000-00004A0A0000}"/>
    <cellStyle name="Comma 9 2 3 2 2 2" xfId="1322" xr:uid="{00000000-0005-0000-0000-00004B0A0000}"/>
    <cellStyle name="Comma 9 2 3 2 2 2 2" xfId="2402" xr:uid="{00000000-0005-0000-0000-00004C0A0000}"/>
    <cellStyle name="Comma 9 2 3 2 2 3" xfId="1864" xr:uid="{00000000-0005-0000-0000-00004D0A0000}"/>
    <cellStyle name="Comma 9 2 3 2 3" xfId="1055" xr:uid="{00000000-0005-0000-0000-00004E0A0000}"/>
    <cellStyle name="Comma 9 2 3 2 3 2" xfId="2135" xr:uid="{00000000-0005-0000-0000-00004F0A0000}"/>
    <cellStyle name="Comma 9 2 3 2 4" xfId="1597" xr:uid="{00000000-0005-0000-0000-0000500A0000}"/>
    <cellStyle name="Comma 9 2 3 2 5" xfId="2678" xr:uid="{00000000-0005-0000-0000-0000510A0000}"/>
    <cellStyle name="Comma 9 2 3 2 6" xfId="517" xr:uid="{00000000-0005-0000-0000-0000520A0000}"/>
    <cellStyle name="Comma 9 2 3 3" xfId="658" xr:uid="{00000000-0005-0000-0000-0000530A0000}"/>
    <cellStyle name="Comma 9 2 3 3 2" xfId="1196" xr:uid="{00000000-0005-0000-0000-0000540A0000}"/>
    <cellStyle name="Comma 9 2 3 3 2 2" xfId="2276" xr:uid="{00000000-0005-0000-0000-0000550A0000}"/>
    <cellStyle name="Comma 9 2 3 3 3" xfId="1738" xr:uid="{00000000-0005-0000-0000-0000560A0000}"/>
    <cellStyle name="Comma 9 2 3 4" xfId="929" xr:uid="{00000000-0005-0000-0000-0000570A0000}"/>
    <cellStyle name="Comma 9 2 3 4 2" xfId="2009" xr:uid="{00000000-0005-0000-0000-0000580A0000}"/>
    <cellStyle name="Comma 9 2 3 5" xfId="1471" xr:uid="{00000000-0005-0000-0000-0000590A0000}"/>
    <cellStyle name="Comma 9 2 3 6" xfId="2552" xr:uid="{00000000-0005-0000-0000-00005A0A0000}"/>
    <cellStyle name="Comma 9 2 3 7" xfId="391" xr:uid="{00000000-0005-0000-0000-00005B0A0000}"/>
    <cellStyle name="Comma 9 2 4" xfId="173" xr:uid="{00000000-0005-0000-0000-00005C0A0000}"/>
    <cellStyle name="Comma 9 2 4 2" xfId="720" xr:uid="{00000000-0005-0000-0000-00005D0A0000}"/>
    <cellStyle name="Comma 9 2 4 2 2" xfId="1258" xr:uid="{00000000-0005-0000-0000-00005E0A0000}"/>
    <cellStyle name="Comma 9 2 4 2 2 2" xfId="2338" xr:uid="{00000000-0005-0000-0000-00005F0A0000}"/>
    <cellStyle name="Comma 9 2 4 2 3" xfId="1800" xr:uid="{00000000-0005-0000-0000-0000600A0000}"/>
    <cellStyle name="Comma 9 2 4 3" xfId="991" xr:uid="{00000000-0005-0000-0000-0000610A0000}"/>
    <cellStyle name="Comma 9 2 4 3 2" xfId="2071" xr:uid="{00000000-0005-0000-0000-0000620A0000}"/>
    <cellStyle name="Comma 9 2 4 4" xfId="1533" xr:uid="{00000000-0005-0000-0000-0000630A0000}"/>
    <cellStyle name="Comma 9 2 4 5" xfId="2614" xr:uid="{00000000-0005-0000-0000-0000640A0000}"/>
    <cellStyle name="Comma 9 2 4 6" xfId="453" xr:uid="{00000000-0005-0000-0000-0000650A0000}"/>
    <cellStyle name="Comma 9 2 5" xfId="599" xr:uid="{00000000-0005-0000-0000-0000660A0000}"/>
    <cellStyle name="Comma 9 2 5 2" xfId="1137" xr:uid="{00000000-0005-0000-0000-0000670A0000}"/>
    <cellStyle name="Comma 9 2 5 2 2" xfId="2217" xr:uid="{00000000-0005-0000-0000-0000680A0000}"/>
    <cellStyle name="Comma 9 2 5 3" xfId="1679" xr:uid="{00000000-0005-0000-0000-0000690A0000}"/>
    <cellStyle name="Comma 9 2 6" xfId="870" xr:uid="{00000000-0005-0000-0000-00006A0A0000}"/>
    <cellStyle name="Comma 9 2 6 2" xfId="1950" xr:uid="{00000000-0005-0000-0000-00006B0A0000}"/>
    <cellStyle name="Comma 9 2 7" xfId="1412" xr:uid="{00000000-0005-0000-0000-00006C0A0000}"/>
    <cellStyle name="Comma 9 2 8" xfId="2493" xr:uid="{00000000-0005-0000-0000-00006D0A0000}"/>
    <cellStyle name="Comma 9 2 9" xfId="332" xr:uid="{00000000-0005-0000-0000-00006E0A0000}"/>
    <cellStyle name="Comma 9 3" xfId="66" xr:uid="{00000000-0005-0000-0000-00006F0A0000}"/>
    <cellStyle name="Comma 9 3 2" xfId="128" xr:uid="{00000000-0005-0000-0000-0000700A0000}"/>
    <cellStyle name="Comma 9 3 2 2" xfId="254" xr:uid="{00000000-0005-0000-0000-0000710A0000}"/>
    <cellStyle name="Comma 9 3 2 2 2" xfId="801" xr:uid="{00000000-0005-0000-0000-0000720A0000}"/>
    <cellStyle name="Comma 9 3 2 2 2 2" xfId="1339" xr:uid="{00000000-0005-0000-0000-0000730A0000}"/>
    <cellStyle name="Comma 9 3 2 2 2 2 2" xfId="2419" xr:uid="{00000000-0005-0000-0000-0000740A0000}"/>
    <cellStyle name="Comma 9 3 2 2 2 3" xfId="1881" xr:uid="{00000000-0005-0000-0000-0000750A0000}"/>
    <cellStyle name="Comma 9 3 2 2 3" xfId="1072" xr:uid="{00000000-0005-0000-0000-0000760A0000}"/>
    <cellStyle name="Comma 9 3 2 2 3 2" xfId="2152" xr:uid="{00000000-0005-0000-0000-0000770A0000}"/>
    <cellStyle name="Comma 9 3 2 2 4" xfId="1614" xr:uid="{00000000-0005-0000-0000-0000780A0000}"/>
    <cellStyle name="Comma 9 3 2 2 5" xfId="2695" xr:uid="{00000000-0005-0000-0000-0000790A0000}"/>
    <cellStyle name="Comma 9 3 2 2 6" xfId="534" xr:uid="{00000000-0005-0000-0000-00007A0A0000}"/>
    <cellStyle name="Comma 9 3 2 3" xfId="675" xr:uid="{00000000-0005-0000-0000-00007B0A0000}"/>
    <cellStyle name="Comma 9 3 2 3 2" xfId="1213" xr:uid="{00000000-0005-0000-0000-00007C0A0000}"/>
    <cellStyle name="Comma 9 3 2 3 2 2" xfId="2293" xr:uid="{00000000-0005-0000-0000-00007D0A0000}"/>
    <cellStyle name="Comma 9 3 2 3 3" xfId="1755" xr:uid="{00000000-0005-0000-0000-00007E0A0000}"/>
    <cellStyle name="Comma 9 3 2 4" xfId="946" xr:uid="{00000000-0005-0000-0000-00007F0A0000}"/>
    <cellStyle name="Comma 9 3 2 4 2" xfId="2026" xr:uid="{00000000-0005-0000-0000-0000800A0000}"/>
    <cellStyle name="Comma 9 3 2 5" xfId="1488" xr:uid="{00000000-0005-0000-0000-0000810A0000}"/>
    <cellStyle name="Comma 9 3 2 6" xfId="2569" xr:uid="{00000000-0005-0000-0000-0000820A0000}"/>
    <cellStyle name="Comma 9 3 2 7" xfId="408" xr:uid="{00000000-0005-0000-0000-0000830A0000}"/>
    <cellStyle name="Comma 9 3 3" xfId="190" xr:uid="{00000000-0005-0000-0000-0000840A0000}"/>
    <cellStyle name="Comma 9 3 3 2" xfId="737" xr:uid="{00000000-0005-0000-0000-0000850A0000}"/>
    <cellStyle name="Comma 9 3 3 2 2" xfId="1275" xr:uid="{00000000-0005-0000-0000-0000860A0000}"/>
    <cellStyle name="Comma 9 3 3 2 2 2" xfId="2355" xr:uid="{00000000-0005-0000-0000-0000870A0000}"/>
    <cellStyle name="Comma 9 3 3 2 3" xfId="1817" xr:uid="{00000000-0005-0000-0000-0000880A0000}"/>
    <cellStyle name="Comma 9 3 3 3" xfId="1008" xr:uid="{00000000-0005-0000-0000-0000890A0000}"/>
    <cellStyle name="Comma 9 3 3 3 2" xfId="2088" xr:uid="{00000000-0005-0000-0000-00008A0A0000}"/>
    <cellStyle name="Comma 9 3 3 4" xfId="1550" xr:uid="{00000000-0005-0000-0000-00008B0A0000}"/>
    <cellStyle name="Comma 9 3 3 5" xfId="2631" xr:uid="{00000000-0005-0000-0000-00008C0A0000}"/>
    <cellStyle name="Comma 9 3 3 6" xfId="470" xr:uid="{00000000-0005-0000-0000-00008D0A0000}"/>
    <cellStyle name="Comma 9 3 4" xfId="613" xr:uid="{00000000-0005-0000-0000-00008E0A0000}"/>
    <cellStyle name="Comma 9 3 4 2" xfId="1151" xr:uid="{00000000-0005-0000-0000-00008F0A0000}"/>
    <cellStyle name="Comma 9 3 4 2 2" xfId="2231" xr:uid="{00000000-0005-0000-0000-0000900A0000}"/>
    <cellStyle name="Comma 9 3 4 3" xfId="1693" xr:uid="{00000000-0005-0000-0000-0000910A0000}"/>
    <cellStyle name="Comma 9 3 5" xfId="884" xr:uid="{00000000-0005-0000-0000-0000920A0000}"/>
    <cellStyle name="Comma 9 3 5 2" xfId="1964" xr:uid="{00000000-0005-0000-0000-0000930A0000}"/>
    <cellStyle name="Comma 9 3 6" xfId="1426" xr:uid="{00000000-0005-0000-0000-0000940A0000}"/>
    <cellStyle name="Comma 9 3 7" xfId="2507" xr:uid="{00000000-0005-0000-0000-0000950A0000}"/>
    <cellStyle name="Comma 9 3 8" xfId="346" xr:uid="{00000000-0005-0000-0000-0000960A0000}"/>
    <cellStyle name="Comma 9 4" xfId="96" xr:uid="{00000000-0005-0000-0000-0000970A0000}"/>
    <cellStyle name="Comma 9 4 2" xfId="222" xr:uid="{00000000-0005-0000-0000-0000980A0000}"/>
    <cellStyle name="Comma 9 4 2 2" xfId="769" xr:uid="{00000000-0005-0000-0000-0000990A0000}"/>
    <cellStyle name="Comma 9 4 2 2 2" xfId="1307" xr:uid="{00000000-0005-0000-0000-00009A0A0000}"/>
    <cellStyle name="Comma 9 4 2 2 2 2" xfId="2387" xr:uid="{00000000-0005-0000-0000-00009B0A0000}"/>
    <cellStyle name="Comma 9 4 2 2 3" xfId="1849" xr:uid="{00000000-0005-0000-0000-00009C0A0000}"/>
    <cellStyle name="Comma 9 4 2 3" xfId="1040" xr:uid="{00000000-0005-0000-0000-00009D0A0000}"/>
    <cellStyle name="Comma 9 4 2 3 2" xfId="2120" xr:uid="{00000000-0005-0000-0000-00009E0A0000}"/>
    <cellStyle name="Comma 9 4 2 4" xfId="1582" xr:uid="{00000000-0005-0000-0000-00009F0A0000}"/>
    <cellStyle name="Comma 9 4 2 5" xfId="2663" xr:uid="{00000000-0005-0000-0000-0000A00A0000}"/>
    <cellStyle name="Comma 9 4 2 6" xfId="502" xr:uid="{00000000-0005-0000-0000-0000A10A0000}"/>
    <cellStyle name="Comma 9 4 3" xfId="643" xr:uid="{00000000-0005-0000-0000-0000A20A0000}"/>
    <cellStyle name="Comma 9 4 3 2" xfId="1181" xr:uid="{00000000-0005-0000-0000-0000A30A0000}"/>
    <cellStyle name="Comma 9 4 3 2 2" xfId="2261" xr:uid="{00000000-0005-0000-0000-0000A40A0000}"/>
    <cellStyle name="Comma 9 4 3 3" xfId="1723" xr:uid="{00000000-0005-0000-0000-0000A50A0000}"/>
    <cellStyle name="Comma 9 4 4" xfId="914" xr:uid="{00000000-0005-0000-0000-0000A60A0000}"/>
    <cellStyle name="Comma 9 4 4 2" xfId="1994" xr:uid="{00000000-0005-0000-0000-0000A70A0000}"/>
    <cellStyle name="Comma 9 4 5" xfId="1456" xr:uid="{00000000-0005-0000-0000-0000A80A0000}"/>
    <cellStyle name="Comma 9 4 6" xfId="2537" xr:uid="{00000000-0005-0000-0000-0000A90A0000}"/>
    <cellStyle name="Comma 9 4 7" xfId="376" xr:uid="{00000000-0005-0000-0000-0000AA0A0000}"/>
    <cellStyle name="Comma 9 5" xfId="158" xr:uid="{00000000-0005-0000-0000-0000AB0A0000}"/>
    <cellStyle name="Comma 9 5 2" xfId="705" xr:uid="{00000000-0005-0000-0000-0000AC0A0000}"/>
    <cellStyle name="Comma 9 5 2 2" xfId="1243" xr:uid="{00000000-0005-0000-0000-0000AD0A0000}"/>
    <cellStyle name="Comma 9 5 2 2 2" xfId="2323" xr:uid="{00000000-0005-0000-0000-0000AE0A0000}"/>
    <cellStyle name="Comma 9 5 2 3" xfId="1785" xr:uid="{00000000-0005-0000-0000-0000AF0A0000}"/>
    <cellStyle name="Comma 9 5 3" xfId="976" xr:uid="{00000000-0005-0000-0000-0000B00A0000}"/>
    <cellStyle name="Comma 9 5 3 2" xfId="2056" xr:uid="{00000000-0005-0000-0000-0000B10A0000}"/>
    <cellStyle name="Comma 9 5 4" xfId="1518" xr:uid="{00000000-0005-0000-0000-0000B20A0000}"/>
    <cellStyle name="Comma 9 5 5" xfId="2599" xr:uid="{00000000-0005-0000-0000-0000B30A0000}"/>
    <cellStyle name="Comma 9 5 6" xfId="438" xr:uid="{00000000-0005-0000-0000-0000B40A0000}"/>
    <cellStyle name="Comma 9 6" xfId="586" xr:uid="{00000000-0005-0000-0000-0000B50A0000}"/>
    <cellStyle name="Comma 9 6 2" xfId="1124" xr:uid="{00000000-0005-0000-0000-0000B60A0000}"/>
    <cellStyle name="Comma 9 6 2 2" xfId="2204" xr:uid="{00000000-0005-0000-0000-0000B70A0000}"/>
    <cellStyle name="Comma 9 6 3" xfId="1666" xr:uid="{00000000-0005-0000-0000-0000B80A0000}"/>
    <cellStyle name="Comma 9 7" xfId="857" xr:uid="{00000000-0005-0000-0000-0000B90A0000}"/>
    <cellStyle name="Comma 9 7 2" xfId="1937" xr:uid="{00000000-0005-0000-0000-0000BA0A0000}"/>
    <cellStyle name="Comma 9 8" xfId="1399" xr:uid="{00000000-0005-0000-0000-0000BB0A0000}"/>
    <cellStyle name="Comma 9 9" xfId="2480" xr:uid="{00000000-0005-0000-0000-0000BC0A0000}"/>
    <cellStyle name="Hyperlink" xfId="282" builtinId="8"/>
    <cellStyle name="Normal" xfId="0" builtinId="0"/>
    <cellStyle name="Normal 2" xfId="25" xr:uid="{00000000-0005-0000-0000-0000BF0A0000}"/>
    <cellStyle name="Normal 2 2" xfId="17" xr:uid="{00000000-0005-0000-0000-0000C00A0000}"/>
    <cellStyle name="Normal 2 3" xfId="26" xr:uid="{00000000-0005-0000-0000-0000C10A0000}"/>
    <cellStyle name="Normal 2 3 2" xfId="27" xr:uid="{00000000-0005-0000-0000-0000C20A0000}"/>
    <cellStyle name="Normal 2 4" xfId="10" xr:uid="{00000000-0005-0000-0000-0000C30A0000}"/>
    <cellStyle name="Normal 3" xfId="28" xr:uid="{00000000-0005-0000-0000-0000C40A0000}"/>
    <cellStyle name="Normal 3 2" xfId="29" xr:uid="{00000000-0005-0000-0000-0000C50A0000}"/>
    <cellStyle name="Normal 4" xfId="30" xr:uid="{00000000-0005-0000-0000-0000C60A0000}"/>
    <cellStyle name="Normal 4 2" xfId="31" xr:uid="{00000000-0005-0000-0000-0000C70A0000}"/>
    <cellStyle name="Normal 5" xfId="32" xr:uid="{00000000-0005-0000-0000-0000C80A0000}"/>
    <cellStyle name="Normal 5 2" xfId="33" xr:uid="{00000000-0005-0000-0000-0000C90A0000}"/>
    <cellStyle name="Normal 6" xfId="15" xr:uid="{00000000-0005-0000-0000-0000CA0A0000}"/>
    <cellStyle name="Normal 7" xfId="286" xr:uid="{00000000-0005-0000-0000-0000CB0A0000}"/>
    <cellStyle name="Normal 8" xfId="285" xr:uid="{00000000-0005-0000-0000-0000CC0A0000}"/>
    <cellStyle name="Percent" xfId="280" builtinId="5"/>
    <cellStyle name="Percent 2" xfId="34" xr:uid="{00000000-0005-0000-0000-0000CE0A0000}"/>
    <cellStyle name="Percent 2 2" xfId="35" xr:uid="{00000000-0005-0000-0000-0000CF0A0000}"/>
    <cellStyle name="Percent 3" xfId="36" xr:uid="{00000000-0005-0000-0000-0000D00A0000}"/>
    <cellStyle name="Percent 3 2" xfId="37" xr:uid="{00000000-0005-0000-0000-0000D10A0000}"/>
    <cellStyle name="Percent 4" xfId="14" xr:uid="{00000000-0005-0000-0000-0000D20A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3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 Light"/>
        <scheme val="major"/>
      </font>
      <numFmt numFmtId="173" formatCode="[$-409]mmm\-yy;@"/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font>
        <strike val="0"/>
        <outline val="0"/>
        <shadow val="0"/>
        <vertAlign val="baseline"/>
        <name val="Calibri Light"/>
        <scheme val="maj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scheme val="major"/>
      </font>
      <fill>
        <patternFill patternType="solid">
          <fgColor indexed="64"/>
          <bgColor theme="4" tint="0.599993896298104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'[1]Tab6 Trade Balance'!$B$3</c:f>
              <c:strCache>
                <c:ptCount val="1"/>
                <c:pt idx="0">
                  <c:v>Export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Balance'!$B$4:$B$16</c:f>
              <c:numCache>
                <c:formatCode>General</c:formatCode>
                <c:ptCount val="13"/>
                <c:pt idx="0">
                  <c:v>5315.6568844200001</c:v>
                </c:pt>
                <c:pt idx="1">
                  <c:v>5315.8228073800001</c:v>
                </c:pt>
                <c:pt idx="2">
                  <c:v>6895.9481269200005</c:v>
                </c:pt>
                <c:pt idx="3">
                  <c:v>7258.1388778500004</c:v>
                </c:pt>
                <c:pt idx="4">
                  <c:v>6312.5826701400001</c:v>
                </c:pt>
                <c:pt idx="5">
                  <c:v>6287.3937245200004</c:v>
                </c:pt>
                <c:pt idx="6">
                  <c:v>7948.1636129099998</c:v>
                </c:pt>
                <c:pt idx="7">
                  <c:v>8788.33243932</c:v>
                </c:pt>
                <c:pt idx="8">
                  <c:v>6048.1272332799999</c:v>
                </c:pt>
                <c:pt idx="9">
                  <c:v>6343.7814341599997</c:v>
                </c:pt>
                <c:pt idx="10">
                  <c:v>8573.8160383699997</c:v>
                </c:pt>
                <c:pt idx="11">
                  <c:v>8270.0699688999994</c:v>
                </c:pt>
                <c:pt idx="12">
                  <c:v>7184.7746741599994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548-960A-C148D1D7000F}"/>
            </c:ext>
          </c:extLst>
        </c:ser>
        <c:ser>
          <c:idx val="1"/>
          <c:order val="1"/>
          <c:tx>
            <c:strRef>
              <c:f>'[1]Tab6 Trade Balance'!$C$3</c:f>
              <c:strCache>
                <c:ptCount val="1"/>
                <c:pt idx="0">
                  <c:v>Import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Balance'!$C$4:$C$16</c:f>
              <c:numCache>
                <c:formatCode>General</c:formatCode>
                <c:ptCount val="13"/>
                <c:pt idx="0">
                  <c:v>7987.6914034900001</c:v>
                </c:pt>
                <c:pt idx="1">
                  <c:v>8055.9726807799998</c:v>
                </c:pt>
                <c:pt idx="2">
                  <c:v>12424.64994718</c:v>
                </c:pt>
                <c:pt idx="3">
                  <c:v>8814.4303452420008</c:v>
                </c:pt>
                <c:pt idx="4">
                  <c:v>8587.3998464199994</c:v>
                </c:pt>
                <c:pt idx="5">
                  <c:v>10433.236949959999</c:v>
                </c:pt>
                <c:pt idx="6">
                  <c:v>10701.353304910001</c:v>
                </c:pt>
                <c:pt idx="7">
                  <c:v>9387.2758201299985</c:v>
                </c:pt>
                <c:pt idx="8">
                  <c:v>10122.042934229999</c:v>
                </c:pt>
                <c:pt idx="9">
                  <c:v>12466.903481399999</c:v>
                </c:pt>
                <c:pt idx="10">
                  <c:v>9780.7588952800015</c:v>
                </c:pt>
                <c:pt idx="11">
                  <c:v>11143.436280129999</c:v>
                </c:pt>
                <c:pt idx="12">
                  <c:v>10117.54036915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7308416"/>
        <c:axId val="137318400"/>
      </c:barChart>
      <c:lineChart>
        <c:grouping val="standard"/>
        <c:varyColors val="0"/>
        <c:ser>
          <c:idx val="2"/>
          <c:order val="2"/>
          <c:tx>
            <c:strRef>
              <c:f>'[2]Chart 2&amp;3'!$D$31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2&amp;3'!$D$32:$D$44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2-4548-960A-C148D1D7000F}"/>
            </c:ext>
          </c:extLst>
        </c:ser>
        <c:ser>
          <c:idx val="3"/>
          <c:order val="3"/>
          <c:tx>
            <c:strRef>
              <c:f>'[2]Chart 2&amp;3'!$E$31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2&amp;3'!$E$32:$E$44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19936"/>
        <c:axId val="137321472"/>
      </c:lineChart>
      <c:catAx>
        <c:axId val="1373084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137318400"/>
        <c:crosses val="autoZero"/>
        <c:auto val="1"/>
        <c:lblAlgn val="ctr"/>
        <c:lblOffset val="100"/>
        <c:noMultiLvlLbl val="1"/>
      </c:catAx>
      <c:valAx>
        <c:axId val="13731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137308416"/>
        <c:crosses val="autoZero"/>
        <c:crossBetween val="between"/>
      </c:valAx>
      <c:catAx>
        <c:axId val="13731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7321472"/>
        <c:crosses val="autoZero"/>
        <c:auto val="1"/>
        <c:lblAlgn val="ctr"/>
        <c:lblOffset val="100"/>
        <c:noMultiLvlLbl val="0"/>
      </c:catAx>
      <c:valAx>
        <c:axId val="137321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137319936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en-N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N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+mj-lt"/>
            </a:rPr>
            <a:t>Merchandise Trade Bulletin for March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8774"/>
          <a:ext cx="10875150" cy="3542872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+mj-lt"/>
            </a:rPr>
            <a:t>Merchandise Trade Bulletin for March 2023</a:t>
          </a:r>
        </a:p>
      </dsp:txBody>
      <dsp:txXfrm>
        <a:off x="0" y="8774"/>
        <a:ext cx="10875150" cy="2361915"/>
      </dsp:txXfrm>
    </dsp:sp>
    <dsp:sp modelId="{B63769A4-BF7D-4EC4-80CA-F6ED6EF4F2D1}">
      <dsp:nvSpPr>
        <dsp:cNvPr id="0" name=""/>
        <dsp:cNvSpPr/>
      </dsp:nvSpPr>
      <dsp:spPr>
        <a:xfrm>
          <a:off x="2227440" y="2370689"/>
          <a:ext cx="10875150" cy="33984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608" tIns="419608" rIns="419608" bIns="419608" numCol="1" spcCol="1270" anchor="t" anchorCtr="0">
          <a:noAutofit/>
        </a:bodyPr>
        <a:lstStyle/>
        <a:p>
          <a:pPr marL="285750" lvl="1" indent="-285750" algn="l" defTabSz="26225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5900" kern="1200"/>
        </a:p>
      </dsp:txBody>
      <dsp:txXfrm>
        <a:off x="2326976" y="2470225"/>
        <a:ext cx="10676078" cy="319932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53</xdr:row>
      <xdr:rowOff>0</xdr:rowOff>
    </xdr:from>
    <xdr:to>
      <xdr:col>17</xdr:col>
      <xdr:colOff>600075</xdr:colOff>
      <xdr:row>75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tukondjere/Downloads/Copy%20of%20August%20Trade%20Bulletin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ambonde/Downloads/Draft%20of%20FEB_2022%20trade%20bulletin%20%20charts%20%20tables%2014%20FEB%20202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 Revisions"/>
      <sheetName val="Tab2 Cumulative Trade Value"/>
      <sheetName val="Tab3 Export by ISIC"/>
      <sheetName val="Tab4 Re-export by ISIC"/>
      <sheetName val="Tab5 Import by ISIC"/>
      <sheetName val="Tab6 Trade Balance"/>
      <sheetName val="Tab7 Trade Bal by prtner &amp; prdc"/>
      <sheetName val="Tab9 Exports by Partner"/>
      <sheetName val="Tab10 Imports by Partner"/>
      <sheetName val="Table11_Export by products"/>
      <sheetName val="Tab12 Re-export by Product"/>
      <sheetName val="Table13_Import by products"/>
      <sheetName val="Table14_Top5 Exports by Partner"/>
      <sheetName val="Table15_Top5 re-exp by Partner"/>
      <sheetName val=" Table16 Top5 import by Partner"/>
      <sheetName val="Tab17 Export by economic "/>
      <sheetName val="Tab18 Import by economic "/>
      <sheetName val="Tab19 Exp by mode of trnsprt"/>
      <sheetName val="Tab20 Exp by commodity(MoT)"/>
      <sheetName val="Tab21 import by mode of trnsprt"/>
      <sheetName val="Tab22 Imp by commodity(MoT)"/>
      <sheetName val="Border post"/>
      <sheetName val="Tab 22 AfCFTA"/>
      <sheetName val="Commodity of the Month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Export</v>
          </cell>
          <cell r="C3" t="str">
            <v>Import</v>
          </cell>
        </row>
        <row r="4">
          <cell r="A4" t="str">
            <v>Aug</v>
          </cell>
          <cell r="B4">
            <v>5315.6568844200001</v>
          </cell>
          <cell r="C4">
            <v>7987.6914034900001</v>
          </cell>
        </row>
        <row r="5">
          <cell r="A5" t="str">
            <v>Sep</v>
          </cell>
          <cell r="B5">
            <v>5315.8228073800001</v>
          </cell>
          <cell r="C5">
            <v>8055.9726807799998</v>
          </cell>
        </row>
        <row r="6">
          <cell r="A6" t="str">
            <v>Oct</v>
          </cell>
          <cell r="B6">
            <v>6895.9481269200005</v>
          </cell>
          <cell r="C6">
            <v>12424.64994718</v>
          </cell>
        </row>
        <row r="7">
          <cell r="A7" t="str">
            <v>Nov</v>
          </cell>
          <cell r="B7">
            <v>7258.1388778500004</v>
          </cell>
          <cell r="C7">
            <v>8814.4303452420008</v>
          </cell>
        </row>
        <row r="8">
          <cell r="A8" t="str">
            <v>Dec</v>
          </cell>
          <cell r="B8">
            <v>6312.5826701400001</v>
          </cell>
          <cell r="C8">
            <v>8587.3998464199994</v>
          </cell>
        </row>
        <row r="9">
          <cell r="A9" t="str">
            <v>Jan</v>
          </cell>
          <cell r="B9">
            <v>6287.3937245200004</v>
          </cell>
          <cell r="C9">
            <v>10433.236949959999</v>
          </cell>
        </row>
        <row r="10">
          <cell r="A10" t="str">
            <v>Feb</v>
          </cell>
          <cell r="B10">
            <v>7948.1636129099998</v>
          </cell>
          <cell r="C10">
            <v>10701.353304910001</v>
          </cell>
        </row>
        <row r="11">
          <cell r="A11" t="str">
            <v>Mar</v>
          </cell>
          <cell r="B11">
            <v>8788.33243932</v>
          </cell>
          <cell r="C11">
            <v>9387.2758201299985</v>
          </cell>
        </row>
        <row r="12">
          <cell r="A12" t="str">
            <v>Apr</v>
          </cell>
          <cell r="B12">
            <v>6048.1272332799999</v>
          </cell>
          <cell r="C12">
            <v>10122.042934229999</v>
          </cell>
        </row>
        <row r="13">
          <cell r="A13" t="str">
            <v>May</v>
          </cell>
          <cell r="B13">
            <v>6343.7814341599997</v>
          </cell>
          <cell r="C13">
            <v>12466.903481399999</v>
          </cell>
        </row>
        <row r="14">
          <cell r="A14" t="str">
            <v>Jun</v>
          </cell>
          <cell r="B14">
            <v>8573.8160383699997</v>
          </cell>
          <cell r="C14">
            <v>9780.7588952800015</v>
          </cell>
        </row>
        <row r="15">
          <cell r="A15" t="str">
            <v>Jul</v>
          </cell>
          <cell r="B15">
            <v>8270.0699688999994</v>
          </cell>
          <cell r="C15">
            <v>11143.436280129999</v>
          </cell>
        </row>
        <row r="16">
          <cell r="A16" t="str">
            <v>Aug</v>
          </cell>
          <cell r="B16">
            <v>7184.7746741599994</v>
          </cell>
          <cell r="C16">
            <v>10117.54036915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_Cumulative Trade Values"/>
      <sheetName val="World zone"/>
      <sheetName val="Revisions"/>
      <sheetName val="Table 3Export by ISIC"/>
      <sheetName val="Table4Re-exp by ISIC"/>
      <sheetName val="Table5Imp by ISIC"/>
      <sheetName val="Chart 2&amp;3"/>
      <sheetName val="Quarterly"/>
      <sheetName val="Chart 4_Export by Partner"/>
      <sheetName val="Chart 5_Import by partner"/>
      <sheetName val="Table12_Export by products"/>
      <sheetName val="Table13_Re-export by products"/>
      <sheetName val="Table14_Import by products"/>
      <sheetName val="Table15_Top5 Exports by Partner"/>
      <sheetName val="Table16_Top5 re-exp by Partner"/>
      <sheetName val=" Table17 Top5 import by Partner"/>
      <sheetName val="Tab18 export by economic region"/>
      <sheetName val="Tab19 import by economic region"/>
      <sheetName val="Tab20 Export by mode of trnsprt"/>
      <sheetName val="Tab21 import by mode of trnsprt"/>
      <sheetName val="Tab22 Export by border post"/>
      <sheetName val="Tab23 Import by border post"/>
      <sheetName val="Tab24 Commodity of the month"/>
      <sheetName val="EX by Mode"/>
      <sheetName val="IM by Mode"/>
      <sheetName val="Tab6 Trade Balance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>
            <v>0</v>
          </cell>
        </row>
        <row r="33">
          <cell r="D33">
            <v>0</v>
          </cell>
          <cell r="E33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32" displayName="Table232" ref="A2:E15" totalsRowShown="0" headerRowDxfId="14" dataDxfId="12" totalsRowDxfId="10" headerRowBorderDxfId="13" tableBorderDxfId="11">
  <tableColumns count="5">
    <tableColumn id="1" xr3:uid="{00000000-0010-0000-0000-000001000000}" name="Period" dataDxfId="9" totalsRowDxfId="8"/>
    <tableColumn id="2" xr3:uid="{00000000-0010-0000-0000-000002000000}" name="Exports" dataDxfId="7" totalsRowDxfId="6" dataCellStyle="Comma 67"/>
    <tableColumn id="3" xr3:uid="{00000000-0010-0000-0000-000003000000}" name="Imports" dataDxfId="5" totalsRowDxfId="4" dataCellStyle="Comma 67"/>
    <tableColumn id="4" xr3:uid="{00000000-0010-0000-0000-000004000000}" name="Imports (-)" dataDxfId="3" totalsRowDxfId="2" dataCellStyle="Comma">
      <calculatedColumnFormula>-Table232[[#This Row],[Imports]]</calculatedColumnFormula>
    </tableColumn>
    <tableColumn id="5" xr3:uid="{00000000-0010-0000-0000-000005000000}" name="Trade bal" dataDxfId="1" totalsRowDxfId="0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workbookViewId="0"/>
  </sheetViews>
  <sheetFormatPr defaultColWidth="8.81640625" defaultRowHeight="15.5" x14ac:dyDescent="0.35"/>
  <cols>
    <col min="1" max="1" width="25.81640625" style="80" customWidth="1"/>
    <col min="2" max="2" width="12.1796875" style="80" customWidth="1"/>
    <col min="3" max="7" width="8.81640625" style="80"/>
    <col min="8" max="8" width="20.1796875" style="80" customWidth="1"/>
    <col min="9" max="16384" width="8.81640625" style="80"/>
  </cols>
  <sheetData>
    <row r="1" spans="1:8" ht="22.5" customHeight="1" x14ac:dyDescent="0.35">
      <c r="A1" s="78" t="s">
        <v>334</v>
      </c>
      <c r="B1" s="78"/>
      <c r="C1" s="81"/>
      <c r="D1" s="81"/>
      <c r="E1" s="81"/>
      <c r="F1" s="81"/>
      <c r="G1" s="271"/>
      <c r="H1" s="271"/>
    </row>
    <row r="2" spans="1:8" x14ac:dyDescent="0.35">
      <c r="A2" s="79"/>
    </row>
    <row r="3" spans="1:8" x14ac:dyDescent="0.35">
      <c r="A3" s="79" t="s">
        <v>335</v>
      </c>
      <c r="G3" s="79"/>
    </row>
    <row r="4" spans="1:8" x14ac:dyDescent="0.35">
      <c r="A4" s="240" t="s">
        <v>336</v>
      </c>
      <c r="G4" s="79"/>
    </row>
    <row r="5" spans="1:8" x14ac:dyDescent="0.35">
      <c r="A5" s="240" t="s">
        <v>499</v>
      </c>
      <c r="G5" s="79"/>
    </row>
    <row r="6" spans="1:8" x14ac:dyDescent="0.35">
      <c r="A6" s="79" t="s">
        <v>500</v>
      </c>
      <c r="G6" s="79"/>
    </row>
    <row r="7" spans="1:8" x14ac:dyDescent="0.35">
      <c r="A7" s="79" t="s">
        <v>501</v>
      </c>
      <c r="G7" s="79"/>
    </row>
    <row r="8" spans="1:8" x14ac:dyDescent="0.35">
      <c r="A8" s="79" t="s">
        <v>502</v>
      </c>
      <c r="G8" s="79"/>
    </row>
    <row r="9" spans="1:8" x14ac:dyDescent="0.35">
      <c r="A9" s="79" t="s">
        <v>503</v>
      </c>
      <c r="G9" s="79"/>
    </row>
    <row r="10" spans="1:8" x14ac:dyDescent="0.35">
      <c r="A10" s="79" t="s">
        <v>504</v>
      </c>
      <c r="G10" s="79"/>
    </row>
    <row r="11" spans="1:8" x14ac:dyDescent="0.35">
      <c r="A11" s="79" t="s">
        <v>517</v>
      </c>
      <c r="G11" s="79"/>
    </row>
    <row r="12" spans="1:8" x14ac:dyDescent="0.35">
      <c r="A12" s="79" t="s">
        <v>505</v>
      </c>
      <c r="G12" s="79"/>
    </row>
    <row r="13" spans="1:8" x14ac:dyDescent="0.35">
      <c r="A13" s="79" t="s">
        <v>518</v>
      </c>
      <c r="G13" s="79"/>
    </row>
    <row r="14" spans="1:8" x14ac:dyDescent="0.35">
      <c r="A14" s="79" t="s">
        <v>506</v>
      </c>
      <c r="G14" s="79"/>
    </row>
    <row r="15" spans="1:8" x14ac:dyDescent="0.35">
      <c r="A15" s="79" t="s">
        <v>507</v>
      </c>
    </row>
    <row r="16" spans="1:8" x14ac:dyDescent="0.35">
      <c r="A16" s="79" t="s">
        <v>508</v>
      </c>
    </row>
    <row r="17" spans="1:1" x14ac:dyDescent="0.35">
      <c r="A17" s="79" t="s">
        <v>519</v>
      </c>
    </row>
    <row r="18" spans="1:1" x14ac:dyDescent="0.35">
      <c r="A18" s="79" t="s">
        <v>521</v>
      </c>
    </row>
    <row r="19" spans="1:1" x14ac:dyDescent="0.35">
      <c r="A19" s="79" t="s">
        <v>520</v>
      </c>
    </row>
    <row r="20" spans="1:1" x14ac:dyDescent="0.35">
      <c r="A20" s="79" t="s">
        <v>509</v>
      </c>
    </row>
    <row r="21" spans="1:1" x14ac:dyDescent="0.35">
      <c r="A21" s="79" t="s">
        <v>510</v>
      </c>
    </row>
    <row r="22" spans="1:1" x14ac:dyDescent="0.35">
      <c r="A22" s="79" t="s">
        <v>511</v>
      </c>
    </row>
    <row r="23" spans="1:1" x14ac:dyDescent="0.35">
      <c r="A23" s="79" t="s">
        <v>512</v>
      </c>
    </row>
    <row r="24" spans="1:1" x14ac:dyDescent="0.35">
      <c r="A24" s="79" t="s">
        <v>513</v>
      </c>
    </row>
    <row r="25" spans="1:1" x14ac:dyDescent="0.35">
      <c r="A25" s="79" t="s">
        <v>523</v>
      </c>
    </row>
    <row r="26" spans="1:1" x14ac:dyDescent="0.35">
      <c r="A26" s="82" t="s">
        <v>514</v>
      </c>
    </row>
    <row r="27" spans="1:1" x14ac:dyDescent="0.35">
      <c r="A27" s="79" t="s">
        <v>522</v>
      </c>
    </row>
    <row r="28" spans="1:1" x14ac:dyDescent="0.35">
      <c r="A28" s="79" t="s">
        <v>515</v>
      </c>
    </row>
    <row r="29" spans="1:1" x14ac:dyDescent="0.35">
      <c r="A29" s="79" t="s">
        <v>516</v>
      </c>
    </row>
    <row r="30" spans="1:1" x14ac:dyDescent="0.35">
      <c r="A30" s="82" t="s">
        <v>552</v>
      </c>
    </row>
    <row r="31" spans="1:1" x14ac:dyDescent="0.35">
      <c r="A31" s="82" t="s">
        <v>553</v>
      </c>
    </row>
    <row r="32" spans="1:1" x14ac:dyDescent="0.35">
      <c r="A32" s="79" t="s">
        <v>651</v>
      </c>
    </row>
    <row r="33" spans="1:4" x14ac:dyDescent="0.35">
      <c r="A33" s="79"/>
    </row>
    <row r="34" spans="1:4" x14ac:dyDescent="0.35">
      <c r="A34" s="79"/>
    </row>
    <row r="35" spans="1:4" x14ac:dyDescent="0.35">
      <c r="A35" s="79"/>
    </row>
    <row r="36" spans="1:4" ht="14.5" customHeight="1" x14ac:dyDescent="0.35">
      <c r="A36" s="79"/>
      <c r="B36" s="81"/>
      <c r="D36" s="81"/>
    </row>
    <row r="37" spans="1:4" ht="14.5" customHeight="1" x14ac:dyDescent="0.35">
      <c r="A37" s="79"/>
      <c r="D37" s="81"/>
    </row>
    <row r="38" spans="1:4" x14ac:dyDescent="0.35">
      <c r="A38" s="79"/>
    </row>
    <row r="39" spans="1:4" x14ac:dyDescent="0.35">
      <c r="A39" s="79"/>
    </row>
  </sheetData>
  <mergeCells count="1">
    <mergeCell ref="G1:H1"/>
  </mergeCells>
  <hyperlinks>
    <hyperlink ref="A3" location="'Tab1 Revisions'!A1" display="Table 1: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8"/>
  <sheetViews>
    <sheetView zoomScale="80" zoomScaleNormal="80" workbookViewId="0">
      <selection activeCell="K27" sqref="K27"/>
    </sheetView>
  </sheetViews>
  <sheetFormatPr defaultColWidth="8.81640625" defaultRowHeight="15.5" x14ac:dyDescent="0.35"/>
  <cols>
    <col min="1" max="1" width="24.08984375" style="1" customWidth="1"/>
    <col min="2" max="2" width="15.1796875" style="1" customWidth="1"/>
    <col min="3" max="3" width="15.453125" style="1" customWidth="1"/>
    <col min="4" max="4" width="15.1796875" style="1" bestFit="1" customWidth="1"/>
    <col min="5" max="16384" width="8.81640625" style="1"/>
  </cols>
  <sheetData>
    <row r="1" spans="1:6" x14ac:dyDescent="0.35">
      <c r="A1" s="59" t="s">
        <v>621</v>
      </c>
      <c r="F1" s="21" t="s">
        <v>316</v>
      </c>
    </row>
    <row r="2" spans="1:6" x14ac:dyDescent="0.35">
      <c r="A2" s="110" t="s">
        <v>354</v>
      </c>
      <c r="B2" s="110" t="s">
        <v>347</v>
      </c>
      <c r="C2" s="110" t="s">
        <v>268</v>
      </c>
      <c r="D2" s="110" t="s">
        <v>269</v>
      </c>
    </row>
    <row r="3" spans="1:6" x14ac:dyDescent="0.35">
      <c r="A3" s="87" t="s">
        <v>80</v>
      </c>
      <c r="B3" s="256">
        <v>463.13200000000001</v>
      </c>
      <c r="C3" s="256">
        <v>2161.317</v>
      </c>
      <c r="D3" s="257">
        <v>-1698.1849999999999</v>
      </c>
    </row>
    <row r="4" spans="1:6" x14ac:dyDescent="0.35">
      <c r="A4" s="88" t="s">
        <v>67</v>
      </c>
      <c r="B4" s="258">
        <v>0.127</v>
      </c>
      <c r="C4" s="258">
        <v>1545.8979999999999</v>
      </c>
      <c r="D4" s="259">
        <v>-1545.771</v>
      </c>
    </row>
    <row r="5" spans="1:6" x14ac:dyDescent="0.35">
      <c r="A5" s="88" t="s">
        <v>219</v>
      </c>
      <c r="B5" s="258">
        <v>52.128999999999998</v>
      </c>
      <c r="C5" s="258">
        <v>621.87900000000002</v>
      </c>
      <c r="D5" s="259">
        <v>-569.75</v>
      </c>
    </row>
    <row r="6" spans="1:6" x14ac:dyDescent="0.35">
      <c r="A6" s="88" t="s">
        <v>151</v>
      </c>
      <c r="B6" s="258">
        <v>3310.837</v>
      </c>
      <c r="C6" s="258">
        <v>387.09899999999999</v>
      </c>
      <c r="D6" s="259">
        <v>2923.7379999999998</v>
      </c>
    </row>
    <row r="7" spans="1:6" x14ac:dyDescent="0.35">
      <c r="A7" s="88" t="s">
        <v>185</v>
      </c>
      <c r="B7" s="258">
        <v>40.630000000000003</v>
      </c>
      <c r="C7" s="258">
        <v>384.68799999999999</v>
      </c>
      <c r="D7" s="259">
        <v>-344.05799999999999</v>
      </c>
    </row>
    <row r="8" spans="1:6" x14ac:dyDescent="0.35">
      <c r="A8" s="88" t="s">
        <v>216</v>
      </c>
      <c r="B8" s="258">
        <v>106.251</v>
      </c>
      <c r="C8" s="258">
        <v>380.01600000000002</v>
      </c>
      <c r="D8" s="259">
        <v>-273.76499999999999</v>
      </c>
    </row>
    <row r="9" spans="1:6" x14ac:dyDescent="0.35">
      <c r="A9" s="88" t="s">
        <v>218</v>
      </c>
      <c r="B9" s="258">
        <v>9.9369999999999994</v>
      </c>
      <c r="C9" s="258">
        <v>252.48599999999999</v>
      </c>
      <c r="D9" s="259">
        <v>-242.54899999999998</v>
      </c>
    </row>
    <row r="10" spans="1:6" x14ac:dyDescent="0.35">
      <c r="A10" s="88" t="s">
        <v>73</v>
      </c>
      <c r="B10" s="258">
        <v>4.0000000000000001E-3</v>
      </c>
      <c r="C10" s="258">
        <v>248.346</v>
      </c>
      <c r="D10" s="259">
        <v>-248.34200000000001</v>
      </c>
    </row>
    <row r="11" spans="1:6" x14ac:dyDescent="0.35">
      <c r="A11" s="88" t="s">
        <v>62</v>
      </c>
      <c r="B11" s="258">
        <v>57.491</v>
      </c>
      <c r="C11" s="258">
        <v>175.72900000000001</v>
      </c>
      <c r="D11" s="259">
        <v>-118.23800000000001</v>
      </c>
    </row>
    <row r="12" spans="1:6" x14ac:dyDescent="0.35">
      <c r="A12" s="88" t="s">
        <v>123</v>
      </c>
      <c r="B12" s="258">
        <v>77.409000000000006</v>
      </c>
      <c r="C12" s="258">
        <v>166.678</v>
      </c>
      <c r="D12" s="259">
        <v>-89.268999999999991</v>
      </c>
    </row>
    <row r="13" spans="1:6" x14ac:dyDescent="0.35">
      <c r="A13" s="88" t="s">
        <v>37</v>
      </c>
      <c r="B13" s="258">
        <v>73.73</v>
      </c>
      <c r="C13" s="258">
        <v>163.441</v>
      </c>
      <c r="D13" s="259">
        <v>-89.710999999999999</v>
      </c>
    </row>
    <row r="14" spans="1:6" x14ac:dyDescent="0.35">
      <c r="A14" s="88" t="s">
        <v>210</v>
      </c>
      <c r="B14" s="258">
        <v>4.8029999999999999</v>
      </c>
      <c r="C14" s="258">
        <v>158.77000000000001</v>
      </c>
      <c r="D14" s="259">
        <v>-153.96700000000001</v>
      </c>
    </row>
    <row r="15" spans="1:6" x14ac:dyDescent="0.35">
      <c r="A15" s="88" t="s">
        <v>105</v>
      </c>
      <c r="B15" s="258">
        <v>0.45700000000000002</v>
      </c>
      <c r="C15" s="258">
        <v>158.69499999999999</v>
      </c>
      <c r="D15" s="259">
        <v>-158.238</v>
      </c>
    </row>
    <row r="16" spans="1:6" x14ac:dyDescent="0.35">
      <c r="A16" s="88" t="s">
        <v>26</v>
      </c>
      <c r="B16" s="258">
        <v>69.156999999999996</v>
      </c>
      <c r="C16" s="258">
        <v>151.226</v>
      </c>
      <c r="D16" s="259">
        <v>-82.069000000000003</v>
      </c>
    </row>
    <row r="17" spans="1:4" x14ac:dyDescent="0.35">
      <c r="A17" s="88" t="s">
        <v>16</v>
      </c>
      <c r="B17" s="258">
        <v>0.01</v>
      </c>
      <c r="C17" s="258">
        <v>140.88300000000001</v>
      </c>
      <c r="D17" s="259">
        <v>-140.87300000000002</v>
      </c>
    </row>
    <row r="18" spans="1:4" x14ac:dyDescent="0.35">
      <c r="A18" s="88" t="s">
        <v>221</v>
      </c>
      <c r="B18" s="258">
        <v>5.7640000000000002</v>
      </c>
      <c r="C18" s="258">
        <v>134.80500000000001</v>
      </c>
      <c r="D18" s="259">
        <v>-129.041</v>
      </c>
    </row>
    <row r="19" spans="1:4" x14ac:dyDescent="0.35">
      <c r="A19" s="88" t="s">
        <v>129</v>
      </c>
      <c r="B19" s="258">
        <v>32.186</v>
      </c>
      <c r="C19" s="258">
        <v>134.74799999999999</v>
      </c>
      <c r="D19" s="259">
        <v>-102.56199999999998</v>
      </c>
    </row>
    <row r="20" spans="1:4" x14ac:dyDescent="0.35">
      <c r="A20" s="88" t="s">
        <v>176</v>
      </c>
      <c r="B20" s="258">
        <v>14.016</v>
      </c>
      <c r="C20" s="258">
        <v>128.65600000000001</v>
      </c>
      <c r="D20" s="259">
        <v>-114.64</v>
      </c>
    </row>
    <row r="21" spans="1:4" x14ac:dyDescent="0.35">
      <c r="A21" s="88" t="s">
        <v>190</v>
      </c>
      <c r="B21" s="258">
        <v>32.823999999999998</v>
      </c>
      <c r="C21" s="258">
        <v>119.593</v>
      </c>
      <c r="D21" s="259">
        <v>-86.769000000000005</v>
      </c>
    </row>
    <row r="22" spans="1:4" x14ac:dyDescent="0.35">
      <c r="A22" s="88" t="s">
        <v>251</v>
      </c>
      <c r="B22" s="258">
        <v>10.41</v>
      </c>
      <c r="C22" s="258">
        <v>108.758</v>
      </c>
      <c r="D22" s="259">
        <v>-98.347999999999999</v>
      </c>
    </row>
    <row r="23" spans="1:4" x14ac:dyDescent="0.35">
      <c r="A23" s="88" t="s">
        <v>107</v>
      </c>
      <c r="B23" s="258">
        <v>0.49199999999999999</v>
      </c>
      <c r="C23" s="258">
        <v>107.256</v>
      </c>
      <c r="D23" s="259">
        <v>-106.764</v>
      </c>
    </row>
    <row r="24" spans="1:4" x14ac:dyDescent="0.35">
      <c r="A24" s="88" t="s">
        <v>217</v>
      </c>
      <c r="B24" s="258">
        <v>9.8979999999999997</v>
      </c>
      <c r="C24" s="258">
        <v>98.643000000000001</v>
      </c>
      <c r="D24" s="259">
        <v>-88.745000000000005</v>
      </c>
    </row>
    <row r="25" spans="1:4" x14ac:dyDescent="0.35">
      <c r="A25" s="88" t="s">
        <v>220</v>
      </c>
      <c r="B25" s="258">
        <v>4.8369999999999997</v>
      </c>
      <c r="C25" s="258">
        <v>96.736999999999995</v>
      </c>
      <c r="D25" s="259">
        <v>-91.899999999999991</v>
      </c>
    </row>
    <row r="26" spans="1:4" x14ac:dyDescent="0.35">
      <c r="A26" s="88" t="s">
        <v>108</v>
      </c>
      <c r="B26" s="258">
        <v>38.353999999999999</v>
      </c>
      <c r="C26" s="258">
        <v>96.632999999999996</v>
      </c>
      <c r="D26" s="259">
        <v>-58.278999999999996</v>
      </c>
    </row>
    <row r="27" spans="1:4" x14ac:dyDescent="0.35">
      <c r="A27" s="88" t="s">
        <v>134</v>
      </c>
      <c r="B27" s="258">
        <v>0.96199999999999997</v>
      </c>
      <c r="C27" s="258">
        <v>96.393000000000001</v>
      </c>
      <c r="D27" s="259">
        <v>-95.430999999999997</v>
      </c>
    </row>
    <row r="28" spans="1:4" x14ac:dyDescent="0.35">
      <c r="A28" s="88" t="s">
        <v>35</v>
      </c>
      <c r="B28" s="258">
        <v>21.532</v>
      </c>
      <c r="C28" s="258">
        <v>91.488</v>
      </c>
      <c r="D28" s="259">
        <v>-69.956000000000003</v>
      </c>
    </row>
    <row r="29" spans="1:4" x14ac:dyDescent="0.35">
      <c r="A29" s="88" t="s">
        <v>33</v>
      </c>
      <c r="B29" s="258">
        <v>22.27</v>
      </c>
      <c r="C29" s="258">
        <v>88.575000000000003</v>
      </c>
      <c r="D29" s="259">
        <v>-66.305000000000007</v>
      </c>
    </row>
    <row r="30" spans="1:4" x14ac:dyDescent="0.35">
      <c r="A30" s="88" t="s">
        <v>20</v>
      </c>
      <c r="B30" s="258">
        <v>26.975000000000001</v>
      </c>
      <c r="C30" s="258">
        <v>82.795000000000002</v>
      </c>
      <c r="D30" s="259">
        <v>-55.82</v>
      </c>
    </row>
    <row r="31" spans="1:4" x14ac:dyDescent="0.35">
      <c r="A31" s="88" t="s">
        <v>2</v>
      </c>
      <c r="B31" s="258">
        <v>90.058000000000007</v>
      </c>
      <c r="C31" s="258">
        <v>82.707999999999998</v>
      </c>
      <c r="D31" s="259">
        <v>7.3500000000000085</v>
      </c>
    </row>
    <row r="32" spans="1:4" x14ac:dyDescent="0.35">
      <c r="A32" s="88" t="s">
        <v>197</v>
      </c>
      <c r="B32" s="258">
        <v>5.7830000000000004</v>
      </c>
      <c r="C32" s="258">
        <v>79.546999999999997</v>
      </c>
      <c r="D32" s="259">
        <v>-73.763999999999996</v>
      </c>
    </row>
    <row r="33" spans="1:4" x14ac:dyDescent="0.35">
      <c r="A33" s="88" t="s">
        <v>196</v>
      </c>
      <c r="B33" s="258">
        <v>4.6539999999999999</v>
      </c>
      <c r="C33" s="258">
        <v>76.97</v>
      </c>
      <c r="D33" s="259">
        <v>-72.316000000000003</v>
      </c>
    </row>
    <row r="34" spans="1:4" x14ac:dyDescent="0.35">
      <c r="A34" s="88" t="s">
        <v>236</v>
      </c>
      <c r="B34" s="258">
        <v>0.32400000000000001</v>
      </c>
      <c r="C34" s="258">
        <v>75.492999999999995</v>
      </c>
      <c r="D34" s="259">
        <v>-75.168999999999997</v>
      </c>
    </row>
    <row r="35" spans="1:4" x14ac:dyDescent="0.35">
      <c r="A35" s="88" t="s">
        <v>114</v>
      </c>
      <c r="B35" s="258">
        <v>29.338000000000001</v>
      </c>
      <c r="C35" s="258">
        <v>74.578000000000003</v>
      </c>
      <c r="D35" s="259">
        <v>-45.24</v>
      </c>
    </row>
    <row r="36" spans="1:4" x14ac:dyDescent="0.35">
      <c r="A36" s="88" t="s">
        <v>205</v>
      </c>
      <c r="B36" s="258">
        <v>1.1819999999999999</v>
      </c>
      <c r="C36" s="258">
        <v>71.757000000000005</v>
      </c>
      <c r="D36" s="259">
        <v>-70.575000000000003</v>
      </c>
    </row>
    <row r="37" spans="1:4" x14ac:dyDescent="0.35">
      <c r="A37" s="88" t="s">
        <v>230</v>
      </c>
      <c r="B37" s="258">
        <v>7.4210000000000003</v>
      </c>
      <c r="C37" s="258">
        <v>69.114999999999995</v>
      </c>
      <c r="D37" s="259">
        <v>-61.693999999999996</v>
      </c>
    </row>
    <row r="38" spans="1:4" x14ac:dyDescent="0.35">
      <c r="A38" s="88" t="s">
        <v>243</v>
      </c>
      <c r="B38" s="258">
        <v>5.4909999999999997</v>
      </c>
      <c r="C38" s="258">
        <v>68.021000000000001</v>
      </c>
      <c r="D38" s="259">
        <v>-62.53</v>
      </c>
    </row>
    <row r="39" spans="1:4" x14ac:dyDescent="0.35">
      <c r="A39" s="88" t="s">
        <v>135</v>
      </c>
      <c r="B39" s="258">
        <v>0.80600000000000005</v>
      </c>
      <c r="C39" s="258">
        <v>67.766000000000005</v>
      </c>
      <c r="D39" s="259">
        <v>-66.960000000000008</v>
      </c>
    </row>
    <row r="40" spans="1:4" x14ac:dyDescent="0.35">
      <c r="A40" s="88" t="s">
        <v>160</v>
      </c>
      <c r="B40" s="258">
        <v>0.85699999999999998</v>
      </c>
      <c r="C40" s="258">
        <v>65.718999999999994</v>
      </c>
      <c r="D40" s="259">
        <v>-64.861999999999995</v>
      </c>
    </row>
    <row r="41" spans="1:4" x14ac:dyDescent="0.35">
      <c r="A41" s="88" t="s">
        <v>241</v>
      </c>
      <c r="B41" s="258">
        <v>3.294</v>
      </c>
      <c r="C41" s="258">
        <v>62.225000000000001</v>
      </c>
      <c r="D41" s="259">
        <v>-58.931000000000004</v>
      </c>
    </row>
    <row r="42" spans="1:4" x14ac:dyDescent="0.35">
      <c r="A42" s="88" t="s">
        <v>198</v>
      </c>
      <c r="B42" s="258">
        <v>4.9649999999999999</v>
      </c>
      <c r="C42" s="258">
        <v>59.569000000000003</v>
      </c>
      <c r="D42" s="259">
        <v>-54.603999999999999</v>
      </c>
    </row>
    <row r="43" spans="1:4" x14ac:dyDescent="0.35">
      <c r="A43" s="88" t="s">
        <v>109</v>
      </c>
      <c r="B43" s="258">
        <v>10.593999999999999</v>
      </c>
      <c r="C43" s="258">
        <v>58.246000000000002</v>
      </c>
      <c r="D43" s="259">
        <v>-47.652000000000001</v>
      </c>
    </row>
    <row r="44" spans="1:4" x14ac:dyDescent="0.35">
      <c r="A44" s="88" t="s">
        <v>157</v>
      </c>
      <c r="B44" s="258">
        <v>41.430999999999997</v>
      </c>
      <c r="C44" s="258">
        <v>55.790999999999997</v>
      </c>
      <c r="D44" s="259">
        <v>-14.36</v>
      </c>
    </row>
    <row r="45" spans="1:4" x14ac:dyDescent="0.35">
      <c r="A45" s="88" t="s">
        <v>239</v>
      </c>
      <c r="B45" s="258">
        <v>0.43099999999999999</v>
      </c>
      <c r="C45" s="258">
        <v>55.14</v>
      </c>
      <c r="D45" s="259">
        <v>-54.709000000000003</v>
      </c>
    </row>
    <row r="46" spans="1:4" x14ac:dyDescent="0.35">
      <c r="A46" s="88" t="s">
        <v>215</v>
      </c>
      <c r="B46" s="258">
        <v>1.877</v>
      </c>
      <c r="C46" s="258">
        <v>54.026000000000003</v>
      </c>
      <c r="D46" s="259">
        <v>-52.149000000000001</v>
      </c>
    </row>
    <row r="47" spans="1:4" x14ac:dyDescent="0.35">
      <c r="A47" s="88" t="s">
        <v>5</v>
      </c>
      <c r="B47" s="258">
        <v>0.47099999999999997</v>
      </c>
      <c r="C47" s="258">
        <v>53.953000000000003</v>
      </c>
      <c r="D47" s="259">
        <v>-53.482000000000006</v>
      </c>
    </row>
    <row r="48" spans="1:4" x14ac:dyDescent="0.35">
      <c r="A48" s="88" t="s">
        <v>223</v>
      </c>
      <c r="B48" s="258">
        <v>1.149</v>
      </c>
      <c r="C48" s="258">
        <v>51.265000000000001</v>
      </c>
      <c r="D48" s="259">
        <v>-50.116</v>
      </c>
    </row>
    <row r="49" spans="1:4" x14ac:dyDescent="0.35">
      <c r="A49" s="88" t="s">
        <v>213</v>
      </c>
      <c r="B49" s="258">
        <v>0.80100000000000005</v>
      </c>
      <c r="C49" s="258">
        <v>51.247</v>
      </c>
      <c r="D49" s="259">
        <v>-50.445999999999998</v>
      </c>
    </row>
    <row r="50" spans="1:4" x14ac:dyDescent="0.35">
      <c r="A50" s="88" t="s">
        <v>179</v>
      </c>
      <c r="B50" s="258">
        <v>17.846</v>
      </c>
      <c r="C50" s="258">
        <v>51.146999999999998</v>
      </c>
      <c r="D50" s="259">
        <v>-33.301000000000002</v>
      </c>
    </row>
    <row r="51" spans="1:4" x14ac:dyDescent="0.35">
      <c r="A51" s="88" t="s">
        <v>98</v>
      </c>
      <c r="B51" s="258">
        <v>26.445</v>
      </c>
      <c r="C51" s="258">
        <v>50.701999999999998</v>
      </c>
      <c r="D51" s="259">
        <v>-24.256999999999998</v>
      </c>
    </row>
    <row r="52" spans="1:4" x14ac:dyDescent="0.35">
      <c r="A52" s="88" t="s">
        <v>36</v>
      </c>
      <c r="B52" s="258">
        <v>0.73599999999999999</v>
      </c>
      <c r="C52" s="258">
        <v>50.073</v>
      </c>
      <c r="D52" s="259">
        <v>-49.337000000000003</v>
      </c>
    </row>
    <row r="53" spans="1:4" x14ac:dyDescent="0.35">
      <c r="A53" s="88" t="s">
        <v>104</v>
      </c>
      <c r="B53" s="258">
        <v>2.2120000000000002</v>
      </c>
      <c r="C53" s="258">
        <v>49.542999999999999</v>
      </c>
      <c r="D53" s="259">
        <v>-47.330999999999996</v>
      </c>
    </row>
    <row r="54" spans="1:4" x14ac:dyDescent="0.35">
      <c r="A54" s="88" t="s">
        <v>195</v>
      </c>
      <c r="B54" s="258">
        <v>1.0920000000000001</v>
      </c>
      <c r="C54" s="258">
        <v>48.887</v>
      </c>
      <c r="D54" s="259">
        <v>-47.795000000000002</v>
      </c>
    </row>
    <row r="55" spans="1:4" x14ac:dyDescent="0.35">
      <c r="A55" s="88" t="s">
        <v>204</v>
      </c>
      <c r="B55" s="258">
        <v>0.60699999999999998</v>
      </c>
      <c r="C55" s="258">
        <v>48.741</v>
      </c>
      <c r="D55" s="259">
        <v>-48.134</v>
      </c>
    </row>
    <row r="56" spans="1:4" x14ac:dyDescent="0.35">
      <c r="A56" s="88" t="s">
        <v>88</v>
      </c>
      <c r="B56" s="258">
        <v>7.0000000000000007E-2</v>
      </c>
      <c r="C56" s="258">
        <v>48.508000000000003</v>
      </c>
      <c r="D56" s="259">
        <v>-48.438000000000002</v>
      </c>
    </row>
    <row r="57" spans="1:4" x14ac:dyDescent="0.35">
      <c r="A57" s="88" t="s">
        <v>21</v>
      </c>
      <c r="B57" s="258">
        <v>8.718</v>
      </c>
      <c r="C57" s="258">
        <v>48.414000000000001</v>
      </c>
      <c r="D57" s="259">
        <v>-39.695999999999998</v>
      </c>
    </row>
    <row r="58" spans="1:4" x14ac:dyDescent="0.35">
      <c r="A58" s="88" t="s">
        <v>143</v>
      </c>
      <c r="B58" s="258">
        <v>2.9119999999999999</v>
      </c>
      <c r="C58" s="258">
        <v>48.259</v>
      </c>
      <c r="D58" s="259">
        <v>-45.347000000000001</v>
      </c>
    </row>
    <row r="59" spans="1:4" x14ac:dyDescent="0.35">
      <c r="A59" s="88" t="s">
        <v>169</v>
      </c>
      <c r="B59" s="258">
        <v>4.6470000000000002</v>
      </c>
      <c r="C59" s="258">
        <v>48.253999999999998</v>
      </c>
      <c r="D59" s="259">
        <v>-43.606999999999999</v>
      </c>
    </row>
    <row r="60" spans="1:4" x14ac:dyDescent="0.35">
      <c r="A60" s="88" t="s">
        <v>148</v>
      </c>
      <c r="B60" s="258">
        <v>0.504</v>
      </c>
      <c r="C60" s="258">
        <v>46.588000000000001</v>
      </c>
      <c r="D60" s="259">
        <v>-46.084000000000003</v>
      </c>
    </row>
    <row r="61" spans="1:4" x14ac:dyDescent="0.35">
      <c r="A61" s="88" t="s">
        <v>64</v>
      </c>
      <c r="B61" s="258">
        <v>163.667</v>
      </c>
      <c r="C61" s="258">
        <v>46</v>
      </c>
      <c r="D61" s="259">
        <v>117.667</v>
      </c>
    </row>
    <row r="62" spans="1:4" x14ac:dyDescent="0.35">
      <c r="A62" s="88" t="s">
        <v>212</v>
      </c>
      <c r="B62" s="258">
        <v>1.0069999999999999</v>
      </c>
      <c r="C62" s="258">
        <v>45.68</v>
      </c>
      <c r="D62" s="259">
        <v>-44.673000000000002</v>
      </c>
    </row>
    <row r="63" spans="1:4" x14ac:dyDescent="0.35">
      <c r="A63" s="88" t="s">
        <v>201</v>
      </c>
      <c r="B63" s="258">
        <v>4.5510000000000002</v>
      </c>
      <c r="C63" s="258">
        <v>41.311999999999998</v>
      </c>
      <c r="D63" s="259">
        <v>-36.760999999999996</v>
      </c>
    </row>
    <row r="64" spans="1:4" x14ac:dyDescent="0.35">
      <c r="A64" s="88" t="s">
        <v>250</v>
      </c>
      <c r="B64" s="258">
        <v>228.66499999999999</v>
      </c>
      <c r="C64" s="258">
        <v>40.634999999999998</v>
      </c>
      <c r="D64" s="259">
        <v>188.03</v>
      </c>
    </row>
    <row r="65" spans="1:4" x14ac:dyDescent="0.35">
      <c r="A65" s="88" t="s">
        <v>173</v>
      </c>
      <c r="B65" s="258">
        <v>2.7040000000000002</v>
      </c>
      <c r="C65" s="258">
        <v>39.805999999999997</v>
      </c>
      <c r="D65" s="259">
        <v>-37.101999999999997</v>
      </c>
    </row>
    <row r="66" spans="1:4" x14ac:dyDescent="0.35">
      <c r="A66" s="88" t="s">
        <v>146</v>
      </c>
      <c r="B66" s="258">
        <v>1.3680000000000001</v>
      </c>
      <c r="C66" s="258">
        <v>39.645000000000003</v>
      </c>
      <c r="D66" s="259">
        <v>-38.277000000000001</v>
      </c>
    </row>
    <row r="67" spans="1:4" x14ac:dyDescent="0.35">
      <c r="A67" s="88" t="s">
        <v>257</v>
      </c>
      <c r="B67" s="258">
        <v>0.66900000000000004</v>
      </c>
      <c r="C67" s="258">
        <v>39.363</v>
      </c>
      <c r="D67" s="259">
        <v>-38.694000000000003</v>
      </c>
    </row>
    <row r="68" spans="1:4" x14ac:dyDescent="0.35">
      <c r="A68" s="88" t="s">
        <v>232</v>
      </c>
      <c r="B68" s="258">
        <v>0.217</v>
      </c>
      <c r="C68" s="258">
        <v>37.743000000000002</v>
      </c>
      <c r="D68" s="259">
        <v>-37.526000000000003</v>
      </c>
    </row>
    <row r="69" spans="1:4" x14ac:dyDescent="0.35">
      <c r="A69" s="88" t="s">
        <v>39</v>
      </c>
      <c r="B69" s="258">
        <v>6.0259999999999998</v>
      </c>
      <c r="C69" s="258">
        <v>37.615000000000002</v>
      </c>
      <c r="D69" s="259">
        <v>-31.589000000000002</v>
      </c>
    </row>
    <row r="70" spans="1:4" x14ac:dyDescent="0.35">
      <c r="A70" s="88" t="s">
        <v>23</v>
      </c>
      <c r="B70" s="258">
        <v>27.331</v>
      </c>
      <c r="C70" s="258">
        <v>36.734999999999999</v>
      </c>
      <c r="D70" s="259">
        <v>-9.4039999999999999</v>
      </c>
    </row>
    <row r="71" spans="1:4" x14ac:dyDescent="0.35">
      <c r="A71" s="88" t="s">
        <v>149</v>
      </c>
      <c r="B71" s="258">
        <v>2.0379999999999998</v>
      </c>
      <c r="C71" s="258">
        <v>36.399000000000001</v>
      </c>
      <c r="D71" s="259">
        <v>-34.361000000000004</v>
      </c>
    </row>
    <row r="72" spans="1:4" x14ac:dyDescent="0.35">
      <c r="A72" s="88" t="s">
        <v>97</v>
      </c>
      <c r="B72" s="258">
        <v>61.343000000000004</v>
      </c>
      <c r="C72" s="258">
        <v>35.875999999999998</v>
      </c>
      <c r="D72" s="259">
        <v>25.467000000000006</v>
      </c>
    </row>
    <row r="73" spans="1:4" x14ac:dyDescent="0.35">
      <c r="A73" s="88" t="s">
        <v>199</v>
      </c>
      <c r="B73" s="258">
        <v>0.16400000000000001</v>
      </c>
      <c r="C73" s="258">
        <v>35.74</v>
      </c>
      <c r="D73" s="259">
        <v>-35.576000000000001</v>
      </c>
    </row>
    <row r="74" spans="1:4" x14ac:dyDescent="0.35">
      <c r="A74" s="88" t="s">
        <v>211</v>
      </c>
      <c r="B74" s="258">
        <v>0.79300000000000004</v>
      </c>
      <c r="C74" s="258">
        <v>35.719000000000001</v>
      </c>
      <c r="D74" s="259">
        <v>-34.926000000000002</v>
      </c>
    </row>
    <row r="75" spans="1:4" x14ac:dyDescent="0.35">
      <c r="A75" s="88" t="s">
        <v>233</v>
      </c>
      <c r="B75" s="258">
        <v>1.7999999999999999E-2</v>
      </c>
      <c r="C75" s="258">
        <v>34.924999999999997</v>
      </c>
      <c r="D75" s="259">
        <v>-34.906999999999996</v>
      </c>
    </row>
    <row r="76" spans="1:4" x14ac:dyDescent="0.35">
      <c r="A76" s="88" t="s">
        <v>184</v>
      </c>
      <c r="B76" s="258" t="s">
        <v>317</v>
      </c>
      <c r="C76" s="258">
        <v>34.045999999999999</v>
      </c>
      <c r="D76" s="259">
        <v>-34.045999999999999</v>
      </c>
    </row>
    <row r="77" spans="1:4" x14ac:dyDescent="0.35">
      <c r="A77" s="88" t="s">
        <v>155</v>
      </c>
      <c r="B77" s="258">
        <v>6.5250000000000004</v>
      </c>
      <c r="C77" s="258">
        <v>33.057000000000002</v>
      </c>
      <c r="D77" s="259">
        <v>-26.532000000000004</v>
      </c>
    </row>
    <row r="78" spans="1:4" x14ac:dyDescent="0.35">
      <c r="A78" s="88" t="s">
        <v>170</v>
      </c>
      <c r="B78" s="258">
        <v>36.942999999999998</v>
      </c>
      <c r="C78" s="258">
        <v>31.489000000000001</v>
      </c>
      <c r="D78" s="259">
        <v>5.4539999999999971</v>
      </c>
    </row>
    <row r="79" spans="1:4" x14ac:dyDescent="0.35">
      <c r="A79" s="88" t="s">
        <v>252</v>
      </c>
      <c r="B79" s="258">
        <v>0.22900000000000001</v>
      </c>
      <c r="C79" s="258">
        <v>30.145</v>
      </c>
      <c r="D79" s="259">
        <v>-29.916</v>
      </c>
    </row>
    <row r="80" spans="1:4" x14ac:dyDescent="0.35">
      <c r="A80" s="88" t="s">
        <v>130</v>
      </c>
      <c r="B80" s="258">
        <v>0.57999999999999996</v>
      </c>
      <c r="C80" s="258">
        <v>30.116</v>
      </c>
      <c r="D80" s="259">
        <v>-29.536000000000001</v>
      </c>
    </row>
    <row r="81" spans="1:4" x14ac:dyDescent="0.35">
      <c r="A81" s="88" t="s">
        <v>182</v>
      </c>
      <c r="B81" s="258">
        <v>14.39</v>
      </c>
      <c r="C81" s="258">
        <v>29.942</v>
      </c>
      <c r="D81" s="259">
        <v>-15.552</v>
      </c>
    </row>
    <row r="82" spans="1:4" x14ac:dyDescent="0.35">
      <c r="A82" s="88" t="s">
        <v>234</v>
      </c>
      <c r="B82" s="258">
        <v>0.113</v>
      </c>
      <c r="C82" s="258">
        <v>29.257000000000001</v>
      </c>
      <c r="D82" s="259">
        <v>-29.144000000000002</v>
      </c>
    </row>
    <row r="83" spans="1:4" x14ac:dyDescent="0.35">
      <c r="A83" s="88" t="s">
        <v>181</v>
      </c>
      <c r="B83" s="258">
        <v>1.74</v>
      </c>
      <c r="C83" s="258">
        <v>29.135000000000002</v>
      </c>
      <c r="D83" s="259">
        <v>-27.395000000000003</v>
      </c>
    </row>
    <row r="84" spans="1:4" x14ac:dyDescent="0.35">
      <c r="A84" s="88" t="s">
        <v>27</v>
      </c>
      <c r="B84" s="258">
        <v>0.187</v>
      </c>
      <c r="C84" s="258">
        <v>28.631</v>
      </c>
      <c r="D84" s="259">
        <v>-28.443999999999999</v>
      </c>
    </row>
    <row r="85" spans="1:4" x14ac:dyDescent="0.35">
      <c r="A85" s="88" t="s">
        <v>235</v>
      </c>
      <c r="B85" s="258">
        <v>7.9000000000000001E-2</v>
      </c>
      <c r="C85" s="258">
        <v>28.388000000000002</v>
      </c>
      <c r="D85" s="259">
        <v>-28.309000000000001</v>
      </c>
    </row>
    <row r="86" spans="1:4" x14ac:dyDescent="0.35">
      <c r="A86" s="88" t="s">
        <v>99</v>
      </c>
      <c r="B86" s="258">
        <v>0.314</v>
      </c>
      <c r="C86" s="258">
        <v>27.768000000000001</v>
      </c>
      <c r="D86" s="259">
        <v>-27.454000000000001</v>
      </c>
    </row>
    <row r="87" spans="1:4" x14ac:dyDescent="0.35">
      <c r="A87" s="88" t="s">
        <v>171</v>
      </c>
      <c r="B87" s="258">
        <v>1.04</v>
      </c>
      <c r="C87" s="258">
        <v>27.715</v>
      </c>
      <c r="D87" s="259">
        <v>-26.675000000000001</v>
      </c>
    </row>
    <row r="88" spans="1:4" x14ac:dyDescent="0.35">
      <c r="A88" s="88" t="s">
        <v>132</v>
      </c>
      <c r="B88" s="258">
        <v>0.70099999999999996</v>
      </c>
      <c r="C88" s="258">
        <v>27.204000000000001</v>
      </c>
      <c r="D88" s="259">
        <v>-26.503</v>
      </c>
    </row>
    <row r="89" spans="1:4" x14ac:dyDescent="0.35">
      <c r="A89" s="88" t="s">
        <v>207</v>
      </c>
      <c r="B89" s="258">
        <v>1.0029999999999999</v>
      </c>
      <c r="C89" s="258">
        <v>26.981999999999999</v>
      </c>
      <c r="D89" s="259">
        <v>-25.978999999999999</v>
      </c>
    </row>
    <row r="90" spans="1:4" x14ac:dyDescent="0.35">
      <c r="A90" s="88" t="s">
        <v>172</v>
      </c>
      <c r="B90" s="258">
        <v>0.68600000000000005</v>
      </c>
      <c r="C90" s="258">
        <v>26.794</v>
      </c>
      <c r="D90" s="259">
        <v>-26.108000000000001</v>
      </c>
    </row>
    <row r="91" spans="1:4" x14ac:dyDescent="0.35">
      <c r="A91" s="88" t="s">
        <v>22</v>
      </c>
      <c r="B91" s="258">
        <v>0.217</v>
      </c>
      <c r="C91" s="258">
        <v>26.614999999999998</v>
      </c>
      <c r="D91" s="259">
        <v>-26.398</v>
      </c>
    </row>
    <row r="92" spans="1:4" x14ac:dyDescent="0.35">
      <c r="A92" s="88" t="s">
        <v>25</v>
      </c>
      <c r="B92" s="258">
        <v>7.0000000000000007E-2</v>
      </c>
      <c r="C92" s="258">
        <v>26.033999999999999</v>
      </c>
      <c r="D92" s="259">
        <v>-25.963999999999999</v>
      </c>
    </row>
    <row r="93" spans="1:4" x14ac:dyDescent="0.35">
      <c r="A93" s="88" t="s">
        <v>7</v>
      </c>
      <c r="B93" s="258">
        <v>7.5999999999999998E-2</v>
      </c>
      <c r="C93" s="258">
        <v>25.385000000000002</v>
      </c>
      <c r="D93" s="259">
        <v>-25.309000000000001</v>
      </c>
    </row>
    <row r="94" spans="1:4" x14ac:dyDescent="0.35">
      <c r="A94" s="88" t="s">
        <v>202</v>
      </c>
      <c r="B94" s="258">
        <v>3.927</v>
      </c>
      <c r="C94" s="258">
        <v>24.675999999999998</v>
      </c>
      <c r="D94" s="259">
        <v>-20.748999999999999</v>
      </c>
    </row>
    <row r="95" spans="1:4" x14ac:dyDescent="0.35">
      <c r="A95" s="88" t="s">
        <v>189</v>
      </c>
      <c r="B95" s="258">
        <v>12.481999999999999</v>
      </c>
      <c r="C95" s="258">
        <v>23.872</v>
      </c>
      <c r="D95" s="259">
        <v>-11.39</v>
      </c>
    </row>
    <row r="96" spans="1:4" x14ac:dyDescent="0.35">
      <c r="A96" s="88" t="s">
        <v>9</v>
      </c>
      <c r="B96" s="258">
        <v>1282.3510000000001</v>
      </c>
      <c r="C96" s="258">
        <v>23.602</v>
      </c>
      <c r="D96" s="259">
        <v>1258.749</v>
      </c>
    </row>
    <row r="97" spans="1:5" x14ac:dyDescent="0.35">
      <c r="A97" s="88" t="s">
        <v>30</v>
      </c>
      <c r="B97" s="258">
        <v>9.6000000000000002E-2</v>
      </c>
      <c r="C97" s="258">
        <v>23.53</v>
      </c>
      <c r="D97" s="259">
        <v>-23.434000000000001</v>
      </c>
    </row>
    <row r="98" spans="1:5" x14ac:dyDescent="0.35">
      <c r="A98" s="88" t="s">
        <v>103</v>
      </c>
      <c r="B98" s="258">
        <v>1.7210000000000001</v>
      </c>
      <c r="C98" s="258">
        <v>23.08</v>
      </c>
      <c r="D98" s="259">
        <v>-21.358999999999998</v>
      </c>
    </row>
    <row r="99" spans="1:5" x14ac:dyDescent="0.35">
      <c r="A99" s="88" t="s">
        <v>110</v>
      </c>
      <c r="B99" s="258">
        <v>0.77500000000000002</v>
      </c>
      <c r="C99" s="258">
        <v>23.007999999999999</v>
      </c>
      <c r="D99" s="259">
        <v>-22.233000000000001</v>
      </c>
    </row>
    <row r="100" spans="1:5" x14ac:dyDescent="0.35">
      <c r="A100" s="88" t="s">
        <v>14</v>
      </c>
      <c r="B100" s="258" t="s">
        <v>317</v>
      </c>
      <c r="C100" s="258">
        <v>22.972999999999999</v>
      </c>
      <c r="D100" s="259">
        <v>-22.972999999999999</v>
      </c>
      <c r="E100" s="40"/>
    </row>
    <row r="101" spans="1:5" x14ac:dyDescent="0.35">
      <c r="A101" s="88" t="s">
        <v>75</v>
      </c>
      <c r="B101" s="258">
        <v>15.393000000000001</v>
      </c>
      <c r="C101" s="258">
        <v>22.456</v>
      </c>
      <c r="D101" s="259">
        <v>-7.0629999999999988</v>
      </c>
    </row>
    <row r="102" spans="1:5" x14ac:dyDescent="0.35">
      <c r="A102" s="88" t="s">
        <v>71</v>
      </c>
      <c r="B102" s="258">
        <v>211.53299999999999</v>
      </c>
      <c r="C102" s="258">
        <v>22.058</v>
      </c>
      <c r="D102" s="259">
        <v>189.47499999999999</v>
      </c>
    </row>
    <row r="103" spans="1:5" x14ac:dyDescent="0.35">
      <c r="A103" s="88" t="s">
        <v>116</v>
      </c>
      <c r="B103" s="258">
        <v>0.23200000000000001</v>
      </c>
      <c r="C103" s="258">
        <v>21.795000000000002</v>
      </c>
      <c r="D103" s="259">
        <v>-21.563000000000002</v>
      </c>
    </row>
    <row r="104" spans="1:5" x14ac:dyDescent="0.35">
      <c r="A104" s="88" t="s">
        <v>12</v>
      </c>
      <c r="B104" s="258">
        <v>39.710999999999999</v>
      </c>
      <c r="C104" s="258">
        <v>20.891999999999999</v>
      </c>
      <c r="D104" s="259">
        <v>18.818999999999999</v>
      </c>
    </row>
    <row r="105" spans="1:5" x14ac:dyDescent="0.35">
      <c r="A105" s="88" t="s">
        <v>50</v>
      </c>
      <c r="B105" s="258">
        <v>0.84099999999999997</v>
      </c>
      <c r="C105" s="258">
        <v>20.631</v>
      </c>
      <c r="D105" s="259">
        <v>-19.79</v>
      </c>
    </row>
    <row r="106" spans="1:5" x14ac:dyDescent="0.35">
      <c r="A106" s="88" t="s">
        <v>142</v>
      </c>
      <c r="B106" s="258">
        <v>0.318</v>
      </c>
      <c r="C106" s="258">
        <v>19.312999999999999</v>
      </c>
      <c r="D106" s="259">
        <v>-18.994999999999997</v>
      </c>
    </row>
    <row r="107" spans="1:5" x14ac:dyDescent="0.35">
      <c r="A107" s="88" t="s">
        <v>121</v>
      </c>
      <c r="B107" s="258">
        <v>1E-3</v>
      </c>
      <c r="C107" s="258">
        <v>19.204999999999998</v>
      </c>
      <c r="D107" s="259">
        <v>-19.203999999999997</v>
      </c>
    </row>
    <row r="108" spans="1:5" x14ac:dyDescent="0.35">
      <c r="A108" s="88" t="s">
        <v>82</v>
      </c>
      <c r="B108" s="258">
        <v>1.7000000000000001E-2</v>
      </c>
      <c r="C108" s="258">
        <v>18.411000000000001</v>
      </c>
      <c r="D108" s="259">
        <v>-18.394000000000002</v>
      </c>
    </row>
    <row r="109" spans="1:5" x14ac:dyDescent="0.35">
      <c r="A109" s="88" t="s">
        <v>175</v>
      </c>
      <c r="B109" s="258">
        <v>0.84899999999999998</v>
      </c>
      <c r="C109" s="258">
        <v>18.105</v>
      </c>
      <c r="D109" s="259">
        <v>-17.256</v>
      </c>
    </row>
    <row r="110" spans="1:5" x14ac:dyDescent="0.35">
      <c r="A110" s="88" t="s">
        <v>119</v>
      </c>
      <c r="B110" s="258">
        <v>9.0999999999999998E-2</v>
      </c>
      <c r="C110" s="258">
        <v>17.815000000000001</v>
      </c>
      <c r="D110" s="259">
        <v>-17.724</v>
      </c>
    </row>
    <row r="111" spans="1:5" x14ac:dyDescent="0.35">
      <c r="A111" s="88" t="s">
        <v>145</v>
      </c>
      <c r="B111" s="258">
        <v>37.625999999999998</v>
      </c>
      <c r="C111" s="258">
        <v>17.477</v>
      </c>
      <c r="D111" s="259">
        <v>20.148999999999997</v>
      </c>
    </row>
    <row r="112" spans="1:5" x14ac:dyDescent="0.35">
      <c r="A112" s="88" t="s">
        <v>237</v>
      </c>
      <c r="B112" s="258">
        <v>0.16800000000000001</v>
      </c>
      <c r="C112" s="258">
        <v>17.234999999999999</v>
      </c>
      <c r="D112" s="259">
        <v>-17.067</v>
      </c>
    </row>
    <row r="113" spans="1:4" x14ac:dyDescent="0.35">
      <c r="A113" s="88" t="s">
        <v>117</v>
      </c>
      <c r="B113" s="258">
        <v>0.247</v>
      </c>
      <c r="C113" s="258">
        <v>16.512</v>
      </c>
      <c r="D113" s="259">
        <v>-16.265000000000001</v>
      </c>
    </row>
    <row r="114" spans="1:4" x14ac:dyDescent="0.35">
      <c r="A114" s="88" t="s">
        <v>200</v>
      </c>
      <c r="B114" s="258">
        <v>3.331</v>
      </c>
      <c r="C114" s="258">
        <v>16.495999999999999</v>
      </c>
      <c r="D114" s="259">
        <v>-13.164999999999999</v>
      </c>
    </row>
    <row r="115" spans="1:4" x14ac:dyDescent="0.35">
      <c r="A115" s="88" t="s">
        <v>32</v>
      </c>
      <c r="B115" s="258">
        <v>0.60499999999999998</v>
      </c>
      <c r="C115" s="258">
        <v>16.382000000000001</v>
      </c>
      <c r="D115" s="259">
        <v>-15.777000000000001</v>
      </c>
    </row>
    <row r="116" spans="1:4" x14ac:dyDescent="0.35">
      <c r="A116" s="88" t="s">
        <v>180</v>
      </c>
      <c r="B116" s="258">
        <v>1.0999999999999999E-2</v>
      </c>
      <c r="C116" s="258">
        <v>15.579000000000001</v>
      </c>
      <c r="D116" s="259">
        <v>-15.568000000000001</v>
      </c>
    </row>
    <row r="117" spans="1:4" x14ac:dyDescent="0.35">
      <c r="A117" s="88" t="s">
        <v>122</v>
      </c>
      <c r="B117" s="258">
        <v>0.42499999999999999</v>
      </c>
      <c r="C117" s="258">
        <v>15.26</v>
      </c>
      <c r="D117" s="259">
        <v>-14.834999999999999</v>
      </c>
    </row>
    <row r="118" spans="1:4" x14ac:dyDescent="0.35">
      <c r="A118" s="88" t="s">
        <v>229</v>
      </c>
      <c r="B118" s="258">
        <v>0.61199999999999999</v>
      </c>
      <c r="C118" s="258">
        <v>15.045999999999999</v>
      </c>
      <c r="D118" s="259">
        <v>-14.433999999999999</v>
      </c>
    </row>
    <row r="119" spans="1:4" x14ac:dyDescent="0.35">
      <c r="A119" s="88" t="s">
        <v>231</v>
      </c>
      <c r="B119" s="258">
        <v>0.216</v>
      </c>
      <c r="C119" s="258">
        <v>14.941000000000001</v>
      </c>
      <c r="D119" s="259">
        <v>-14.725000000000001</v>
      </c>
    </row>
    <row r="120" spans="1:4" x14ac:dyDescent="0.35">
      <c r="A120" s="88" t="s">
        <v>225</v>
      </c>
      <c r="B120" s="258">
        <v>4.0049999999999999</v>
      </c>
      <c r="C120" s="258">
        <v>14.861000000000001</v>
      </c>
      <c r="D120" s="259">
        <v>-10.856000000000002</v>
      </c>
    </row>
    <row r="121" spans="1:4" x14ac:dyDescent="0.35">
      <c r="A121" s="88" t="s">
        <v>28</v>
      </c>
      <c r="B121" s="258">
        <v>4.8000000000000001E-2</v>
      </c>
      <c r="C121" s="258">
        <v>14.226000000000001</v>
      </c>
      <c r="D121" s="259">
        <v>-14.178000000000001</v>
      </c>
    </row>
    <row r="122" spans="1:4" x14ac:dyDescent="0.35">
      <c r="A122" s="88" t="s">
        <v>4</v>
      </c>
      <c r="B122" s="258">
        <v>0.57099999999999995</v>
      </c>
      <c r="C122" s="258">
        <v>14.08</v>
      </c>
      <c r="D122" s="259">
        <v>-13.509</v>
      </c>
    </row>
    <row r="123" spans="1:4" x14ac:dyDescent="0.35">
      <c r="A123" s="88" t="s">
        <v>34</v>
      </c>
      <c r="B123" s="258">
        <v>1.4E-2</v>
      </c>
      <c r="C123" s="258">
        <v>14.077</v>
      </c>
      <c r="D123" s="259">
        <v>-14.063000000000001</v>
      </c>
    </row>
    <row r="124" spans="1:4" x14ac:dyDescent="0.35">
      <c r="A124" s="88" t="s">
        <v>49</v>
      </c>
      <c r="B124" s="258">
        <v>3.3130000000000002</v>
      </c>
      <c r="C124" s="258">
        <v>14.069000000000001</v>
      </c>
      <c r="D124" s="259">
        <v>-10.756</v>
      </c>
    </row>
    <row r="125" spans="1:4" x14ac:dyDescent="0.35">
      <c r="A125" s="88" t="s">
        <v>238</v>
      </c>
      <c r="B125" s="258">
        <v>0.34300000000000003</v>
      </c>
      <c r="C125" s="258">
        <v>14.026</v>
      </c>
      <c r="D125" s="259">
        <v>-13.683</v>
      </c>
    </row>
    <row r="126" spans="1:4" x14ac:dyDescent="0.35">
      <c r="A126" s="88" t="s">
        <v>247</v>
      </c>
      <c r="B126" s="258">
        <v>0.193</v>
      </c>
      <c r="C126" s="258">
        <v>13.930999999999999</v>
      </c>
      <c r="D126" s="259">
        <v>-13.738</v>
      </c>
    </row>
    <row r="127" spans="1:4" x14ac:dyDescent="0.35">
      <c r="A127" s="88" t="s">
        <v>106</v>
      </c>
      <c r="B127" s="258">
        <v>1.0940000000000001</v>
      </c>
      <c r="C127" s="258">
        <v>13.815</v>
      </c>
      <c r="D127" s="259">
        <v>-12.721</v>
      </c>
    </row>
    <row r="128" spans="1:4" x14ac:dyDescent="0.35">
      <c r="A128" s="88" t="s">
        <v>133</v>
      </c>
      <c r="B128" s="258">
        <v>4.7640000000000002</v>
      </c>
      <c r="C128" s="258">
        <v>13.693</v>
      </c>
      <c r="D128" s="259">
        <v>-8.9289999999999985</v>
      </c>
    </row>
    <row r="129" spans="1:4" x14ac:dyDescent="0.35">
      <c r="A129" s="88" t="s">
        <v>147</v>
      </c>
      <c r="B129" s="258">
        <v>0.54200000000000004</v>
      </c>
      <c r="C129" s="258">
        <v>13.557</v>
      </c>
      <c r="D129" s="259">
        <v>-13.015000000000001</v>
      </c>
    </row>
    <row r="130" spans="1:4" x14ac:dyDescent="0.35">
      <c r="A130" s="88" t="s">
        <v>76</v>
      </c>
      <c r="B130" s="258">
        <v>16.225999999999999</v>
      </c>
      <c r="C130" s="258">
        <v>13.33</v>
      </c>
      <c r="D130" s="259">
        <v>2.895999999999999</v>
      </c>
    </row>
    <row r="131" spans="1:4" x14ac:dyDescent="0.35">
      <c r="A131" s="88" t="s">
        <v>13</v>
      </c>
      <c r="B131" s="258" t="s">
        <v>317</v>
      </c>
      <c r="C131" s="258">
        <v>13.031000000000001</v>
      </c>
      <c r="D131" s="259">
        <v>-13.031000000000001</v>
      </c>
    </row>
    <row r="132" spans="1:4" x14ac:dyDescent="0.35">
      <c r="A132" s="88" t="s">
        <v>24</v>
      </c>
      <c r="B132" s="258">
        <v>1.6E-2</v>
      </c>
      <c r="C132" s="258">
        <v>12.989000000000001</v>
      </c>
      <c r="D132" s="259">
        <v>-12.973000000000001</v>
      </c>
    </row>
    <row r="133" spans="1:4" x14ac:dyDescent="0.35">
      <c r="A133" s="88" t="s">
        <v>128</v>
      </c>
      <c r="B133" s="258">
        <v>1.147</v>
      </c>
      <c r="C133" s="258">
        <v>12.941000000000001</v>
      </c>
      <c r="D133" s="259">
        <v>-11.794</v>
      </c>
    </row>
    <row r="134" spans="1:4" x14ac:dyDescent="0.35">
      <c r="A134" s="88" t="s">
        <v>164</v>
      </c>
      <c r="B134" s="258">
        <v>2.3E-2</v>
      </c>
      <c r="C134" s="258">
        <v>12.157</v>
      </c>
      <c r="D134" s="259">
        <v>-12.134</v>
      </c>
    </row>
    <row r="135" spans="1:4" x14ac:dyDescent="0.35">
      <c r="A135" s="88" t="s">
        <v>194</v>
      </c>
      <c r="B135" s="258">
        <v>1.2E-2</v>
      </c>
      <c r="C135" s="258">
        <v>11.682</v>
      </c>
      <c r="D135" s="259">
        <v>-11.67</v>
      </c>
    </row>
    <row r="136" spans="1:4" x14ac:dyDescent="0.35">
      <c r="A136" s="88" t="s">
        <v>203</v>
      </c>
      <c r="B136" s="258">
        <v>0.34</v>
      </c>
      <c r="C136" s="258">
        <v>11.539</v>
      </c>
      <c r="D136" s="259">
        <v>-11.199</v>
      </c>
    </row>
    <row r="137" spans="1:4" x14ac:dyDescent="0.35">
      <c r="A137" s="88" t="s">
        <v>183</v>
      </c>
      <c r="B137" s="258">
        <v>0.22900000000000001</v>
      </c>
      <c r="C137" s="258">
        <v>11.269</v>
      </c>
      <c r="D137" s="259">
        <v>-11.040000000000001</v>
      </c>
    </row>
    <row r="138" spans="1:4" x14ac:dyDescent="0.35">
      <c r="A138" s="88" t="s">
        <v>94</v>
      </c>
      <c r="B138" s="258">
        <v>5.1779999999999999</v>
      </c>
      <c r="C138" s="258">
        <v>10.894</v>
      </c>
      <c r="D138" s="259">
        <v>-5.7160000000000002</v>
      </c>
    </row>
    <row r="139" spans="1:4" x14ac:dyDescent="0.35">
      <c r="A139" s="88" t="s">
        <v>152</v>
      </c>
      <c r="B139" s="258">
        <v>9.4009999999999998</v>
      </c>
      <c r="C139" s="258">
        <v>10.715</v>
      </c>
      <c r="D139" s="259">
        <v>-1.3140000000000001</v>
      </c>
    </row>
    <row r="140" spans="1:4" x14ac:dyDescent="0.35">
      <c r="A140" s="88" t="s">
        <v>120</v>
      </c>
      <c r="B140" s="258">
        <v>1.4E-2</v>
      </c>
      <c r="C140" s="258">
        <v>10.714</v>
      </c>
      <c r="D140" s="259">
        <v>-10.700000000000001</v>
      </c>
    </row>
    <row r="141" spans="1:4" x14ac:dyDescent="0.35">
      <c r="A141" s="88" t="s">
        <v>154</v>
      </c>
      <c r="B141" s="258">
        <v>7.0000000000000001E-3</v>
      </c>
      <c r="C141" s="258">
        <v>10.686</v>
      </c>
      <c r="D141" s="259">
        <v>-10.679</v>
      </c>
    </row>
    <row r="142" spans="1:4" x14ac:dyDescent="0.35">
      <c r="A142" s="88" t="s">
        <v>159</v>
      </c>
      <c r="B142" s="258">
        <v>0.13200000000000001</v>
      </c>
      <c r="C142" s="258">
        <v>10.628</v>
      </c>
      <c r="D142" s="259">
        <v>-10.496</v>
      </c>
    </row>
    <row r="143" spans="1:4" x14ac:dyDescent="0.35">
      <c r="A143" s="88" t="s">
        <v>6</v>
      </c>
      <c r="B143" s="258">
        <v>0.40400000000000003</v>
      </c>
      <c r="C143" s="258">
        <v>9.9480000000000004</v>
      </c>
      <c r="D143" s="259">
        <v>-9.5440000000000005</v>
      </c>
    </row>
    <row r="144" spans="1:4" x14ac:dyDescent="0.35">
      <c r="A144" s="88" t="s">
        <v>150</v>
      </c>
      <c r="B144" s="258">
        <v>7.3999999999999996E-2</v>
      </c>
      <c r="C144" s="258">
        <v>9.9090000000000007</v>
      </c>
      <c r="D144" s="259">
        <v>-9.8350000000000009</v>
      </c>
    </row>
    <row r="145" spans="1:4" x14ac:dyDescent="0.35">
      <c r="A145" s="88" t="s">
        <v>253</v>
      </c>
      <c r="B145" s="258">
        <v>0.28699999999999998</v>
      </c>
      <c r="C145" s="258">
        <v>9.7309999999999999</v>
      </c>
      <c r="D145" s="259">
        <v>-9.4439999999999991</v>
      </c>
    </row>
    <row r="146" spans="1:4" x14ac:dyDescent="0.35">
      <c r="A146" s="88" t="s">
        <v>254</v>
      </c>
      <c r="B146" s="258">
        <v>19.305</v>
      </c>
      <c r="C146" s="258">
        <v>9.3819999999999997</v>
      </c>
      <c r="D146" s="259">
        <v>9.923</v>
      </c>
    </row>
    <row r="147" spans="1:4" x14ac:dyDescent="0.35">
      <c r="A147" s="88" t="s">
        <v>256</v>
      </c>
      <c r="B147" s="258">
        <v>0.214</v>
      </c>
      <c r="C147" s="258">
        <v>9.3170000000000002</v>
      </c>
      <c r="D147" s="259">
        <v>-9.1029999999999998</v>
      </c>
    </row>
    <row r="148" spans="1:4" x14ac:dyDescent="0.35">
      <c r="A148" s="88" t="s">
        <v>222</v>
      </c>
      <c r="B148" s="258">
        <v>0.54600000000000004</v>
      </c>
      <c r="C148" s="258">
        <v>8.9459999999999997</v>
      </c>
      <c r="D148" s="259">
        <v>-8.4</v>
      </c>
    </row>
    <row r="149" spans="1:4" x14ac:dyDescent="0.35">
      <c r="A149" s="88" t="s">
        <v>206</v>
      </c>
      <c r="B149" s="258">
        <v>0.48899999999999999</v>
      </c>
      <c r="C149" s="258">
        <v>8.7129999999999992</v>
      </c>
      <c r="D149" s="259">
        <v>-8.2239999999999984</v>
      </c>
    </row>
    <row r="150" spans="1:4" x14ac:dyDescent="0.35">
      <c r="A150" s="88" t="s">
        <v>158</v>
      </c>
      <c r="B150" s="258" t="s">
        <v>317</v>
      </c>
      <c r="C150" s="258">
        <v>8.2970000000000006</v>
      </c>
      <c r="D150" s="259">
        <v>-8.2970000000000006</v>
      </c>
    </row>
    <row r="151" spans="1:4" x14ac:dyDescent="0.35">
      <c r="A151" s="88" t="s">
        <v>162</v>
      </c>
      <c r="B151" s="258">
        <v>273.29399999999998</v>
      </c>
      <c r="C151" s="258">
        <v>7.984</v>
      </c>
      <c r="D151" s="259">
        <v>265.31</v>
      </c>
    </row>
    <row r="152" spans="1:4" x14ac:dyDescent="0.35">
      <c r="A152" s="88" t="s">
        <v>226</v>
      </c>
      <c r="B152" s="258">
        <v>0.35599999999999998</v>
      </c>
      <c r="C152" s="258">
        <v>7.5279999999999996</v>
      </c>
      <c r="D152" s="259">
        <v>-7.1719999999999997</v>
      </c>
    </row>
    <row r="153" spans="1:4" x14ac:dyDescent="0.35">
      <c r="A153" s="88" t="s">
        <v>242</v>
      </c>
      <c r="B153" s="258" t="s">
        <v>317</v>
      </c>
      <c r="C153" s="258">
        <v>7.4480000000000004</v>
      </c>
      <c r="D153" s="259">
        <v>-7.4480000000000004</v>
      </c>
    </row>
    <row r="154" spans="1:4" x14ac:dyDescent="0.35">
      <c r="A154" s="88" t="s">
        <v>89</v>
      </c>
      <c r="B154" s="258">
        <v>0.42199999999999999</v>
      </c>
      <c r="C154" s="258">
        <v>7.3419999999999996</v>
      </c>
      <c r="D154" s="259">
        <v>-6.92</v>
      </c>
    </row>
    <row r="155" spans="1:4" x14ac:dyDescent="0.35">
      <c r="A155" s="88" t="s">
        <v>81</v>
      </c>
      <c r="B155" s="258">
        <v>23.7</v>
      </c>
      <c r="C155" s="258">
        <v>7.3049999999999997</v>
      </c>
      <c r="D155" s="259">
        <v>16.395</v>
      </c>
    </row>
    <row r="156" spans="1:4" x14ac:dyDescent="0.35">
      <c r="A156" s="88" t="s">
        <v>31</v>
      </c>
      <c r="B156" s="258">
        <v>3.0000000000000001E-3</v>
      </c>
      <c r="C156" s="258">
        <v>7.04</v>
      </c>
      <c r="D156" s="259">
        <v>-7.0369999999999999</v>
      </c>
    </row>
    <row r="157" spans="1:4" x14ac:dyDescent="0.35">
      <c r="A157" s="88" t="s">
        <v>191</v>
      </c>
      <c r="B157" s="258">
        <v>9.6000000000000002E-2</v>
      </c>
      <c r="C157" s="258">
        <v>6.9480000000000004</v>
      </c>
      <c r="D157" s="259">
        <v>-6.8520000000000003</v>
      </c>
    </row>
    <row r="158" spans="1:4" x14ac:dyDescent="0.35">
      <c r="A158" s="88" t="s">
        <v>83</v>
      </c>
      <c r="B158" s="258">
        <v>1.4E-2</v>
      </c>
      <c r="C158" s="258">
        <v>6.7110000000000003</v>
      </c>
      <c r="D158" s="259">
        <v>-6.6970000000000001</v>
      </c>
    </row>
    <row r="159" spans="1:4" x14ac:dyDescent="0.35">
      <c r="A159" s="88" t="s">
        <v>174</v>
      </c>
      <c r="B159" s="258">
        <v>3.9E-2</v>
      </c>
      <c r="C159" s="258">
        <v>5.8220000000000001</v>
      </c>
      <c r="D159" s="259">
        <v>-5.7830000000000004</v>
      </c>
    </row>
    <row r="160" spans="1:4" x14ac:dyDescent="0.35">
      <c r="A160" s="88" t="s">
        <v>214</v>
      </c>
      <c r="B160" s="258">
        <v>1E-3</v>
      </c>
      <c r="C160" s="258">
        <v>5.7629999999999999</v>
      </c>
      <c r="D160" s="259">
        <v>-5.7619999999999996</v>
      </c>
    </row>
    <row r="161" spans="1:4" x14ac:dyDescent="0.35">
      <c r="A161" s="88" t="s">
        <v>249</v>
      </c>
      <c r="B161" s="258">
        <v>0.38200000000000001</v>
      </c>
      <c r="C161" s="258">
        <v>5.6870000000000003</v>
      </c>
      <c r="D161" s="259">
        <v>-5.3050000000000006</v>
      </c>
    </row>
    <row r="162" spans="1:4" x14ac:dyDescent="0.35">
      <c r="A162" s="88" t="s">
        <v>113</v>
      </c>
      <c r="B162" s="258">
        <v>8.5000000000000006E-2</v>
      </c>
      <c r="C162" s="258">
        <v>5.5449999999999999</v>
      </c>
      <c r="D162" s="259">
        <v>-5.46</v>
      </c>
    </row>
    <row r="163" spans="1:4" x14ac:dyDescent="0.35">
      <c r="A163" s="88" t="s">
        <v>255</v>
      </c>
      <c r="B163" s="258">
        <v>8.2000000000000003E-2</v>
      </c>
      <c r="C163" s="258">
        <v>5.4320000000000004</v>
      </c>
      <c r="D163" s="259">
        <v>-5.3500000000000005</v>
      </c>
    </row>
    <row r="164" spans="1:4" x14ac:dyDescent="0.35">
      <c r="A164" s="88" t="s">
        <v>144</v>
      </c>
      <c r="B164" s="258">
        <v>7.8E-2</v>
      </c>
      <c r="C164" s="258">
        <v>5.2809999999999997</v>
      </c>
      <c r="D164" s="259">
        <v>-5.2029999999999994</v>
      </c>
    </row>
    <row r="165" spans="1:4" x14ac:dyDescent="0.35">
      <c r="A165" s="88" t="s">
        <v>224</v>
      </c>
      <c r="B165" s="258">
        <v>2.9000000000000001E-2</v>
      </c>
      <c r="C165" s="258">
        <v>5.0330000000000004</v>
      </c>
      <c r="D165" s="259">
        <v>-5.0040000000000004</v>
      </c>
    </row>
    <row r="166" spans="1:4" x14ac:dyDescent="0.35">
      <c r="A166" s="88" t="s">
        <v>0</v>
      </c>
      <c r="B166" s="258">
        <v>184.21100000000001</v>
      </c>
      <c r="C166" s="258">
        <v>4.5540000000000003</v>
      </c>
      <c r="D166" s="259">
        <v>179.65700000000001</v>
      </c>
    </row>
    <row r="167" spans="1:4" x14ac:dyDescent="0.35">
      <c r="A167" s="88" t="s">
        <v>240</v>
      </c>
      <c r="B167" s="258">
        <v>0.64</v>
      </c>
      <c r="C167" s="258">
        <v>4.5030000000000001</v>
      </c>
      <c r="D167" s="259">
        <v>-3.863</v>
      </c>
    </row>
    <row r="168" spans="1:4" x14ac:dyDescent="0.35">
      <c r="A168" s="88" t="s">
        <v>228</v>
      </c>
      <c r="B168" s="258">
        <v>3.5999999999999997E-2</v>
      </c>
      <c r="C168" s="258">
        <v>4.4219999999999997</v>
      </c>
      <c r="D168" s="259">
        <v>-4.3860000000000001</v>
      </c>
    </row>
    <row r="169" spans="1:4" x14ac:dyDescent="0.35">
      <c r="A169" s="88" t="s">
        <v>61</v>
      </c>
      <c r="B169" s="258">
        <v>72.454999999999998</v>
      </c>
      <c r="C169" s="258">
        <v>4.3369999999999997</v>
      </c>
      <c r="D169" s="259">
        <v>68.117999999999995</v>
      </c>
    </row>
    <row r="170" spans="1:4" x14ac:dyDescent="0.35">
      <c r="A170" s="88" t="s">
        <v>209</v>
      </c>
      <c r="B170" s="258">
        <v>5.8000000000000003E-2</v>
      </c>
      <c r="C170" s="258">
        <v>4.2359999999999998</v>
      </c>
      <c r="D170" s="259">
        <v>-4.1779999999999999</v>
      </c>
    </row>
    <row r="171" spans="1:4" x14ac:dyDescent="0.35">
      <c r="A171" s="88" t="s">
        <v>186</v>
      </c>
      <c r="B171" s="258">
        <v>0.33400000000000002</v>
      </c>
      <c r="C171" s="258">
        <v>3.6579999999999999</v>
      </c>
      <c r="D171" s="259">
        <v>-3.3239999999999998</v>
      </c>
    </row>
    <row r="172" spans="1:4" x14ac:dyDescent="0.35">
      <c r="A172" s="88" t="s">
        <v>17</v>
      </c>
      <c r="B172" s="258" t="s">
        <v>317</v>
      </c>
      <c r="C172" s="258">
        <v>3.5670000000000002</v>
      </c>
      <c r="D172" s="259">
        <v>-3.5670000000000002</v>
      </c>
    </row>
    <row r="173" spans="1:4" x14ac:dyDescent="0.35">
      <c r="A173" s="88" t="s">
        <v>125</v>
      </c>
      <c r="B173" s="258">
        <v>8.8659999999999997</v>
      </c>
      <c r="C173" s="258">
        <v>3.5369999999999999</v>
      </c>
      <c r="D173" s="259">
        <v>5.3289999999999997</v>
      </c>
    </row>
    <row r="174" spans="1:4" x14ac:dyDescent="0.35">
      <c r="A174" s="88" t="s">
        <v>111</v>
      </c>
      <c r="B174" s="258" t="s">
        <v>317</v>
      </c>
      <c r="C174" s="258">
        <v>3.536</v>
      </c>
      <c r="D174" s="259">
        <v>-3.536</v>
      </c>
    </row>
    <row r="175" spans="1:4" x14ac:dyDescent="0.35">
      <c r="A175" s="88" t="s">
        <v>138</v>
      </c>
      <c r="B175" s="258">
        <v>8.4000000000000005E-2</v>
      </c>
      <c r="C175" s="258">
        <v>3.488</v>
      </c>
      <c r="D175" s="259">
        <v>-3.4039999999999999</v>
      </c>
    </row>
    <row r="176" spans="1:4" x14ac:dyDescent="0.35">
      <c r="A176" s="88" t="s">
        <v>244</v>
      </c>
      <c r="B176" s="258">
        <v>3.6999999999999998E-2</v>
      </c>
      <c r="C176" s="258">
        <v>3.3570000000000002</v>
      </c>
      <c r="D176" s="259">
        <v>-3.3200000000000003</v>
      </c>
    </row>
    <row r="177" spans="1:4" x14ac:dyDescent="0.35">
      <c r="A177" s="88" t="s">
        <v>156</v>
      </c>
      <c r="B177" s="258" t="s">
        <v>317</v>
      </c>
      <c r="C177" s="258">
        <v>3.0049999999999999</v>
      </c>
      <c r="D177" s="259">
        <v>-3.0049999999999999</v>
      </c>
    </row>
    <row r="178" spans="1:4" x14ac:dyDescent="0.35">
      <c r="A178" s="88" t="s">
        <v>139</v>
      </c>
      <c r="B178" s="258">
        <v>4.0000000000000001E-3</v>
      </c>
      <c r="C178" s="258">
        <v>2.9220000000000002</v>
      </c>
      <c r="D178" s="259">
        <v>-2.9180000000000001</v>
      </c>
    </row>
    <row r="179" spans="1:4" x14ac:dyDescent="0.35">
      <c r="A179" s="88" t="s">
        <v>188</v>
      </c>
      <c r="B179" s="258">
        <v>3.2000000000000001E-2</v>
      </c>
      <c r="C179" s="258">
        <v>2.9089999999999998</v>
      </c>
      <c r="D179" s="259">
        <v>-2.8769999999999998</v>
      </c>
    </row>
    <row r="180" spans="1:4" x14ac:dyDescent="0.35">
      <c r="A180" s="88" t="s">
        <v>112</v>
      </c>
      <c r="B180" s="258">
        <v>1.125</v>
      </c>
      <c r="C180" s="258">
        <v>2.6320000000000001</v>
      </c>
      <c r="D180" s="259">
        <v>-1.5070000000000001</v>
      </c>
    </row>
    <row r="181" spans="1:4" x14ac:dyDescent="0.35">
      <c r="A181" s="88" t="s">
        <v>192</v>
      </c>
      <c r="B181" s="258" t="s">
        <v>317</v>
      </c>
      <c r="C181" s="258">
        <v>2.6160000000000001</v>
      </c>
      <c r="D181" s="259">
        <v>-2.6160000000000001</v>
      </c>
    </row>
    <row r="182" spans="1:4" x14ac:dyDescent="0.35">
      <c r="A182" s="88" t="s">
        <v>74</v>
      </c>
      <c r="B182" s="258">
        <v>0.89</v>
      </c>
      <c r="C182" s="258">
        <v>2.4950000000000001</v>
      </c>
      <c r="D182" s="259">
        <v>-1.605</v>
      </c>
    </row>
    <row r="183" spans="1:4" x14ac:dyDescent="0.35">
      <c r="A183" s="88" t="s">
        <v>96</v>
      </c>
      <c r="B183" s="258">
        <v>5.8000000000000003E-2</v>
      </c>
      <c r="C183" s="258">
        <v>2.4300000000000002</v>
      </c>
      <c r="D183" s="259">
        <v>-2.3720000000000003</v>
      </c>
    </row>
    <row r="184" spans="1:4" x14ac:dyDescent="0.35">
      <c r="A184" s="88" t="s">
        <v>248</v>
      </c>
      <c r="B184" s="258">
        <v>4.0000000000000001E-3</v>
      </c>
      <c r="C184" s="258">
        <v>2.4209999999999998</v>
      </c>
      <c r="D184" s="259">
        <v>-2.4169999999999998</v>
      </c>
    </row>
    <row r="185" spans="1:4" x14ac:dyDescent="0.35">
      <c r="A185" s="88" t="s">
        <v>262</v>
      </c>
      <c r="B185" s="258" t="s">
        <v>317</v>
      </c>
      <c r="C185" s="258">
        <v>2.4079999999999999</v>
      </c>
      <c r="D185" s="259">
        <v>-2.4079999999999999</v>
      </c>
    </row>
    <row r="186" spans="1:4" x14ac:dyDescent="0.35">
      <c r="A186" s="88" t="s">
        <v>42</v>
      </c>
      <c r="B186" s="258">
        <v>2.3029999999999999</v>
      </c>
      <c r="C186" s="258">
        <v>2.3159999999999998</v>
      </c>
      <c r="D186" s="259">
        <v>-1.2999999999999901E-2</v>
      </c>
    </row>
    <row r="187" spans="1:4" x14ac:dyDescent="0.35">
      <c r="A187" s="88" t="s">
        <v>141</v>
      </c>
      <c r="B187" s="258">
        <v>2E-3</v>
      </c>
      <c r="C187" s="258">
        <v>2.29</v>
      </c>
      <c r="D187" s="259">
        <v>-2.2880000000000003</v>
      </c>
    </row>
    <row r="188" spans="1:4" x14ac:dyDescent="0.35">
      <c r="A188" s="88" t="s">
        <v>91</v>
      </c>
      <c r="B188" s="258">
        <v>2E-3</v>
      </c>
      <c r="C188" s="258">
        <v>2.2330000000000001</v>
      </c>
      <c r="D188" s="259">
        <v>-2.2310000000000003</v>
      </c>
    </row>
    <row r="189" spans="1:4" x14ac:dyDescent="0.35">
      <c r="A189" s="88" t="s">
        <v>92</v>
      </c>
      <c r="B189" s="258">
        <v>5.0999999999999997E-2</v>
      </c>
      <c r="C189" s="258">
        <v>1.974</v>
      </c>
      <c r="D189" s="259">
        <v>-1.923</v>
      </c>
    </row>
    <row r="190" spans="1:4" x14ac:dyDescent="0.35">
      <c r="A190" s="88" t="s">
        <v>137</v>
      </c>
      <c r="B190" s="258">
        <v>2.5999999999999999E-2</v>
      </c>
      <c r="C190" s="258">
        <v>1.901</v>
      </c>
      <c r="D190" s="259">
        <v>-1.875</v>
      </c>
    </row>
    <row r="191" spans="1:4" x14ac:dyDescent="0.35">
      <c r="A191" s="88" t="s">
        <v>18</v>
      </c>
      <c r="B191" s="258">
        <v>1.7000000000000001E-2</v>
      </c>
      <c r="C191" s="258">
        <v>1.8360000000000001</v>
      </c>
      <c r="D191" s="259">
        <v>-1.8190000000000002</v>
      </c>
    </row>
    <row r="192" spans="1:4" x14ac:dyDescent="0.35">
      <c r="A192" s="88" t="s">
        <v>208</v>
      </c>
      <c r="B192" s="258">
        <v>3.5999999999999997E-2</v>
      </c>
      <c r="C192" s="258">
        <v>1.7410000000000001</v>
      </c>
      <c r="D192" s="259">
        <v>-1.7050000000000001</v>
      </c>
    </row>
    <row r="193" spans="1:4" x14ac:dyDescent="0.35">
      <c r="A193" s="88" t="s">
        <v>118</v>
      </c>
      <c r="B193" s="258" t="s">
        <v>317</v>
      </c>
      <c r="C193" s="258">
        <v>1.6060000000000001</v>
      </c>
      <c r="D193" s="259">
        <v>-1.6060000000000001</v>
      </c>
    </row>
    <row r="194" spans="1:4" x14ac:dyDescent="0.35">
      <c r="A194" s="88" t="s">
        <v>101</v>
      </c>
      <c r="B194" s="258" t="s">
        <v>317</v>
      </c>
      <c r="C194" s="258">
        <v>1.5920000000000001</v>
      </c>
      <c r="D194" s="259">
        <v>-1.5920000000000001</v>
      </c>
    </row>
    <row r="195" spans="1:4" x14ac:dyDescent="0.35">
      <c r="A195" s="88" t="s">
        <v>3</v>
      </c>
      <c r="B195" s="258">
        <v>0.84</v>
      </c>
      <c r="C195" s="258">
        <v>1.5720000000000001</v>
      </c>
      <c r="D195" s="259">
        <v>-0.7320000000000001</v>
      </c>
    </row>
    <row r="196" spans="1:4" x14ac:dyDescent="0.35">
      <c r="A196" s="88" t="s">
        <v>140</v>
      </c>
      <c r="B196" s="258">
        <v>5.0000000000000001E-3</v>
      </c>
      <c r="C196" s="258">
        <v>1.5620000000000001</v>
      </c>
      <c r="D196" s="259">
        <v>-1.5570000000000002</v>
      </c>
    </row>
    <row r="197" spans="1:4" x14ac:dyDescent="0.35">
      <c r="A197" s="88" t="s">
        <v>95</v>
      </c>
      <c r="B197" s="258">
        <v>0.48199999999999998</v>
      </c>
      <c r="C197" s="258">
        <v>1.397</v>
      </c>
      <c r="D197" s="259">
        <v>-0.91500000000000004</v>
      </c>
    </row>
    <row r="198" spans="1:4" x14ac:dyDescent="0.35">
      <c r="A198" s="88" t="s">
        <v>126</v>
      </c>
      <c r="B198" s="258" t="s">
        <v>317</v>
      </c>
      <c r="C198" s="258">
        <v>1.3720000000000001</v>
      </c>
      <c r="D198" s="259">
        <v>-1.3720000000000001</v>
      </c>
    </row>
    <row r="199" spans="1:4" x14ac:dyDescent="0.35">
      <c r="A199" s="88" t="s">
        <v>136</v>
      </c>
      <c r="B199" s="258">
        <v>2.1999999999999999E-2</v>
      </c>
      <c r="C199" s="258">
        <v>1.355</v>
      </c>
      <c r="D199" s="259">
        <v>-1.333</v>
      </c>
    </row>
    <row r="200" spans="1:4" x14ac:dyDescent="0.35">
      <c r="A200" s="88" t="s">
        <v>11</v>
      </c>
      <c r="B200" s="258">
        <v>122.845</v>
      </c>
      <c r="C200" s="258">
        <v>1.335</v>
      </c>
      <c r="D200" s="259">
        <v>121.51</v>
      </c>
    </row>
    <row r="201" spans="1:4" x14ac:dyDescent="0.35">
      <c r="A201" s="88" t="s">
        <v>19</v>
      </c>
      <c r="B201" s="258">
        <v>0.156</v>
      </c>
      <c r="C201" s="258">
        <v>1.3080000000000001</v>
      </c>
      <c r="D201" s="259">
        <v>-1.1520000000000001</v>
      </c>
    </row>
    <row r="202" spans="1:4" x14ac:dyDescent="0.35">
      <c r="A202" s="88" t="s">
        <v>55</v>
      </c>
      <c r="B202" s="258" t="s">
        <v>317</v>
      </c>
      <c r="C202" s="258">
        <v>1.157</v>
      </c>
      <c r="D202" s="259">
        <v>-1.157</v>
      </c>
    </row>
    <row r="203" spans="1:4" x14ac:dyDescent="0.35">
      <c r="A203" s="88" t="s">
        <v>93</v>
      </c>
      <c r="B203" s="258">
        <v>1.4E-2</v>
      </c>
      <c r="C203" s="258">
        <v>1.1539999999999999</v>
      </c>
      <c r="D203" s="259">
        <v>-1.1399999999999999</v>
      </c>
    </row>
    <row r="204" spans="1:4" x14ac:dyDescent="0.35">
      <c r="A204" s="88" t="s">
        <v>87</v>
      </c>
      <c r="B204" s="258">
        <v>0.126</v>
      </c>
      <c r="C204" s="258">
        <v>1.0569999999999999</v>
      </c>
      <c r="D204" s="259">
        <v>-0.93099999999999994</v>
      </c>
    </row>
    <row r="205" spans="1:4" x14ac:dyDescent="0.35">
      <c r="A205" s="88" t="s">
        <v>40</v>
      </c>
      <c r="B205" s="258">
        <v>2.7E-2</v>
      </c>
      <c r="C205" s="258">
        <v>1.0449999999999999</v>
      </c>
      <c r="D205" s="259">
        <v>-1.018</v>
      </c>
    </row>
    <row r="206" spans="1:4" x14ac:dyDescent="0.35">
      <c r="A206" s="88" t="s">
        <v>59</v>
      </c>
      <c r="B206" s="258">
        <v>7.0000000000000001E-3</v>
      </c>
      <c r="C206" s="258">
        <v>0.997</v>
      </c>
      <c r="D206" s="259">
        <v>-0.99</v>
      </c>
    </row>
    <row r="207" spans="1:4" x14ac:dyDescent="0.35">
      <c r="A207" s="88" t="s">
        <v>45</v>
      </c>
      <c r="B207" s="258">
        <v>3.0000000000000001E-3</v>
      </c>
      <c r="C207" s="258">
        <v>0.96099999999999997</v>
      </c>
      <c r="D207" s="259">
        <v>-0.95799999999999996</v>
      </c>
    </row>
    <row r="208" spans="1:4" x14ac:dyDescent="0.35">
      <c r="A208" s="88" t="s">
        <v>166</v>
      </c>
      <c r="B208" s="258">
        <v>1.0999999999999999E-2</v>
      </c>
      <c r="C208" s="258">
        <v>0.88100000000000001</v>
      </c>
      <c r="D208" s="259">
        <v>-0.87</v>
      </c>
    </row>
    <row r="209" spans="1:4" x14ac:dyDescent="0.35">
      <c r="A209" s="88" t="s">
        <v>43</v>
      </c>
      <c r="B209" s="258">
        <v>1E-3</v>
      </c>
      <c r="C209" s="258">
        <v>0.84599999999999997</v>
      </c>
      <c r="D209" s="259">
        <v>-0.84499999999999997</v>
      </c>
    </row>
    <row r="210" spans="1:4" x14ac:dyDescent="0.35">
      <c r="A210" s="88" t="s">
        <v>193</v>
      </c>
      <c r="B210" s="258">
        <v>1E-3</v>
      </c>
      <c r="C210" s="258">
        <v>0.74099999999999999</v>
      </c>
      <c r="D210" s="259">
        <v>-0.74</v>
      </c>
    </row>
    <row r="211" spans="1:4" x14ac:dyDescent="0.35">
      <c r="A211" s="88" t="s">
        <v>1</v>
      </c>
      <c r="B211" s="258">
        <v>69.703999999999994</v>
      </c>
      <c r="C211" s="258">
        <v>0.60099999999999998</v>
      </c>
      <c r="D211" s="259">
        <v>69.102999999999994</v>
      </c>
    </row>
    <row r="212" spans="1:4" x14ac:dyDescent="0.35">
      <c r="A212" s="88" t="s">
        <v>63</v>
      </c>
      <c r="B212" s="258">
        <v>1.0999999999999999E-2</v>
      </c>
      <c r="C212" s="258">
        <v>0.504</v>
      </c>
      <c r="D212" s="259">
        <v>-0.49299999999999999</v>
      </c>
    </row>
    <row r="213" spans="1:4" x14ac:dyDescent="0.35">
      <c r="A213" s="88" t="s">
        <v>79</v>
      </c>
      <c r="B213" s="258">
        <v>2.7E-2</v>
      </c>
      <c r="C213" s="258">
        <v>0.48699999999999999</v>
      </c>
      <c r="D213" s="259">
        <v>-0.45999999999999996</v>
      </c>
    </row>
    <row r="214" spans="1:4" x14ac:dyDescent="0.35">
      <c r="A214" s="88" t="s">
        <v>48</v>
      </c>
      <c r="B214" s="258">
        <v>0.308</v>
      </c>
      <c r="C214" s="258">
        <v>0.47099999999999997</v>
      </c>
      <c r="D214" s="259">
        <v>-0.16299999999999998</v>
      </c>
    </row>
    <row r="215" spans="1:4" x14ac:dyDescent="0.35">
      <c r="A215" s="88" t="s">
        <v>245</v>
      </c>
      <c r="B215" s="258">
        <v>2E-3</v>
      </c>
      <c r="C215" s="258">
        <v>0.36499999999999999</v>
      </c>
      <c r="D215" s="259">
        <v>-0.36299999999999999</v>
      </c>
    </row>
    <row r="216" spans="1:4" x14ac:dyDescent="0.35">
      <c r="A216" s="88" t="s">
        <v>56</v>
      </c>
      <c r="B216" s="258" t="s">
        <v>317</v>
      </c>
      <c r="C216" s="258">
        <v>0.33200000000000002</v>
      </c>
      <c r="D216" s="259">
        <v>-0.33200000000000002</v>
      </c>
    </row>
    <row r="217" spans="1:4" x14ac:dyDescent="0.35">
      <c r="A217" s="88" t="s">
        <v>60</v>
      </c>
      <c r="B217" s="258">
        <v>1.2250000000000001</v>
      </c>
      <c r="C217" s="258">
        <v>0.316</v>
      </c>
      <c r="D217" s="259">
        <v>0.90900000000000003</v>
      </c>
    </row>
    <row r="218" spans="1:4" x14ac:dyDescent="0.35">
      <c r="A218" s="88" t="s">
        <v>100</v>
      </c>
      <c r="B218" s="258" t="s">
        <v>317</v>
      </c>
      <c r="C218" s="258">
        <v>0.312</v>
      </c>
      <c r="D218" s="259">
        <v>-0.312</v>
      </c>
    </row>
    <row r="219" spans="1:4" x14ac:dyDescent="0.35">
      <c r="A219" s="88" t="s">
        <v>90</v>
      </c>
      <c r="B219" s="258">
        <v>0.19600000000000001</v>
      </c>
      <c r="C219" s="258">
        <v>0.28599999999999998</v>
      </c>
      <c r="D219" s="259">
        <v>-8.9999999999999969E-2</v>
      </c>
    </row>
    <row r="220" spans="1:4" x14ac:dyDescent="0.35">
      <c r="A220" s="88" t="s">
        <v>72</v>
      </c>
      <c r="B220" s="258">
        <v>21.600999999999999</v>
      </c>
      <c r="C220" s="258">
        <v>0.27500000000000002</v>
      </c>
      <c r="D220" s="259">
        <v>21.326000000000001</v>
      </c>
    </row>
    <row r="221" spans="1:4" x14ac:dyDescent="0.35">
      <c r="A221" s="88" t="s">
        <v>57</v>
      </c>
      <c r="B221" s="258" t="s">
        <v>317</v>
      </c>
      <c r="C221" s="258">
        <v>0.27400000000000002</v>
      </c>
      <c r="D221" s="259">
        <v>-0.27400000000000002</v>
      </c>
    </row>
    <row r="222" spans="1:4" x14ac:dyDescent="0.35">
      <c r="A222" s="88" t="s">
        <v>187</v>
      </c>
      <c r="B222" s="258" t="s">
        <v>317</v>
      </c>
      <c r="C222" s="258">
        <v>0.26900000000000002</v>
      </c>
      <c r="D222" s="259">
        <v>-0.26900000000000002</v>
      </c>
    </row>
    <row r="223" spans="1:4" x14ac:dyDescent="0.35">
      <c r="A223" s="88" t="s">
        <v>53</v>
      </c>
      <c r="B223" s="258" t="s">
        <v>317</v>
      </c>
      <c r="C223" s="258">
        <v>0.24299999999999999</v>
      </c>
      <c r="D223" s="259">
        <v>-0.24299999999999999</v>
      </c>
    </row>
    <row r="224" spans="1:4" x14ac:dyDescent="0.35">
      <c r="A224" s="88" t="s">
        <v>29</v>
      </c>
      <c r="B224" s="258">
        <v>5.0000000000000001E-3</v>
      </c>
      <c r="C224" s="258">
        <v>0.23</v>
      </c>
      <c r="D224" s="259">
        <v>-0.22500000000000001</v>
      </c>
    </row>
    <row r="225" spans="1:4" x14ac:dyDescent="0.35">
      <c r="A225" s="88" t="s">
        <v>47</v>
      </c>
      <c r="B225" s="258">
        <v>140.84899999999999</v>
      </c>
      <c r="C225" s="258">
        <v>0.20200000000000001</v>
      </c>
      <c r="D225" s="259">
        <v>140.64699999999999</v>
      </c>
    </row>
    <row r="226" spans="1:4" x14ac:dyDescent="0.35">
      <c r="A226" s="88" t="s">
        <v>77</v>
      </c>
      <c r="B226" s="258">
        <v>0.42599999999999999</v>
      </c>
      <c r="C226" s="258">
        <v>0.18099999999999999</v>
      </c>
      <c r="D226" s="259">
        <v>0.245</v>
      </c>
    </row>
    <row r="227" spans="1:4" x14ac:dyDescent="0.35">
      <c r="A227" s="88" t="s">
        <v>102</v>
      </c>
      <c r="B227" s="258">
        <v>6.0000000000000001E-3</v>
      </c>
      <c r="C227" s="258">
        <v>0.17199999999999999</v>
      </c>
      <c r="D227" s="259">
        <v>-0.16599999999999998</v>
      </c>
    </row>
    <row r="228" spans="1:4" x14ac:dyDescent="0.35">
      <c r="A228" s="88" t="s">
        <v>227</v>
      </c>
      <c r="B228" s="258">
        <v>3.6999999999999998E-2</v>
      </c>
      <c r="C228" s="258">
        <v>0.14000000000000001</v>
      </c>
      <c r="D228" s="259">
        <v>-0.10300000000000001</v>
      </c>
    </row>
    <row r="229" spans="1:4" x14ac:dyDescent="0.35">
      <c r="A229" s="88" t="s">
        <v>10</v>
      </c>
      <c r="B229" s="258">
        <v>10.582000000000001</v>
      </c>
      <c r="C229" s="258">
        <v>0.11799999999999999</v>
      </c>
      <c r="D229" s="259">
        <v>10.464</v>
      </c>
    </row>
    <row r="230" spans="1:4" x14ac:dyDescent="0.35">
      <c r="A230" s="88" t="s">
        <v>124</v>
      </c>
      <c r="B230" s="258" t="s">
        <v>317</v>
      </c>
      <c r="C230" s="258">
        <v>0.104</v>
      </c>
      <c r="D230" s="259">
        <v>-0.104</v>
      </c>
    </row>
    <row r="231" spans="1:4" x14ac:dyDescent="0.35">
      <c r="A231" s="88" t="s">
        <v>78</v>
      </c>
      <c r="B231" s="258" t="s">
        <v>317</v>
      </c>
      <c r="C231" s="258">
        <v>9.5000000000000001E-2</v>
      </c>
      <c r="D231" s="259">
        <v>-9.5000000000000001E-2</v>
      </c>
    </row>
    <row r="232" spans="1:4" x14ac:dyDescent="0.35">
      <c r="A232" s="88" t="s">
        <v>153</v>
      </c>
      <c r="B232" s="258" t="s">
        <v>317</v>
      </c>
      <c r="C232" s="258">
        <v>9.1999999999999998E-2</v>
      </c>
      <c r="D232" s="259">
        <v>-9.1999999999999998E-2</v>
      </c>
    </row>
    <row r="233" spans="1:4" x14ac:dyDescent="0.35">
      <c r="A233" s="88" t="s">
        <v>58</v>
      </c>
      <c r="B233" s="258" t="s">
        <v>317</v>
      </c>
      <c r="C233" s="258">
        <v>0.09</v>
      </c>
      <c r="D233" s="259">
        <v>-0.09</v>
      </c>
    </row>
    <row r="234" spans="1:4" x14ac:dyDescent="0.35">
      <c r="A234" s="88" t="s">
        <v>46</v>
      </c>
      <c r="B234" s="258" t="s">
        <v>317</v>
      </c>
      <c r="C234" s="258">
        <v>0.05</v>
      </c>
      <c r="D234" s="259">
        <v>-0.05</v>
      </c>
    </row>
    <row r="235" spans="1:4" x14ac:dyDescent="0.35">
      <c r="A235" s="88" t="s">
        <v>38</v>
      </c>
      <c r="B235" s="258" t="s">
        <v>317</v>
      </c>
      <c r="C235" s="258">
        <v>4.8000000000000001E-2</v>
      </c>
      <c r="D235" s="259">
        <v>-4.8000000000000001E-2</v>
      </c>
    </row>
    <row r="236" spans="1:4" x14ac:dyDescent="0.35">
      <c r="A236" s="88" t="s">
        <v>131</v>
      </c>
      <c r="B236" s="258">
        <v>4.5999999999999999E-2</v>
      </c>
      <c r="C236" s="258">
        <v>3.6999999999999998E-2</v>
      </c>
      <c r="D236" s="259">
        <v>9.0000000000000011E-3</v>
      </c>
    </row>
    <row r="237" spans="1:4" x14ac:dyDescent="0.35">
      <c r="A237" s="88" t="s">
        <v>177</v>
      </c>
      <c r="B237" s="258">
        <v>1.7999999999999999E-2</v>
      </c>
      <c r="C237" s="258">
        <v>3.5000000000000003E-2</v>
      </c>
      <c r="D237" s="259">
        <v>-1.7000000000000005E-2</v>
      </c>
    </row>
    <row r="238" spans="1:4" x14ac:dyDescent="0.35">
      <c r="A238" s="88" t="s">
        <v>44</v>
      </c>
      <c r="B238" s="258">
        <v>2.4E-2</v>
      </c>
      <c r="C238" s="258">
        <v>3.4000000000000002E-2</v>
      </c>
      <c r="D238" s="259">
        <v>-1.0000000000000002E-2</v>
      </c>
    </row>
    <row r="239" spans="1:4" x14ac:dyDescent="0.35">
      <c r="A239" s="88" t="s">
        <v>163</v>
      </c>
      <c r="B239" s="258" t="s">
        <v>317</v>
      </c>
      <c r="C239" s="258">
        <v>3.1E-2</v>
      </c>
      <c r="D239" s="259">
        <v>-3.1E-2</v>
      </c>
    </row>
    <row r="240" spans="1:4" x14ac:dyDescent="0.35">
      <c r="A240" s="88" t="s">
        <v>69</v>
      </c>
      <c r="B240" s="258" t="s">
        <v>317</v>
      </c>
      <c r="C240" s="258">
        <v>2.9000000000000001E-2</v>
      </c>
      <c r="D240" s="259">
        <v>-2.9000000000000001E-2</v>
      </c>
    </row>
    <row r="241" spans="1:4" x14ac:dyDescent="0.35">
      <c r="A241" s="88" t="s">
        <v>127</v>
      </c>
      <c r="B241" s="258">
        <v>0.39800000000000002</v>
      </c>
      <c r="C241" s="258">
        <v>2.5000000000000001E-2</v>
      </c>
      <c r="D241" s="259">
        <v>0.373</v>
      </c>
    </row>
    <row r="242" spans="1:4" x14ac:dyDescent="0.35">
      <c r="A242" s="88" t="s">
        <v>15</v>
      </c>
      <c r="B242" s="258" t="s">
        <v>317</v>
      </c>
      <c r="C242" s="258">
        <v>2.1999999999999999E-2</v>
      </c>
      <c r="D242" s="259">
        <v>-2.1999999999999999E-2</v>
      </c>
    </row>
    <row r="243" spans="1:4" x14ac:dyDescent="0.35">
      <c r="A243" s="88" t="s">
        <v>8</v>
      </c>
      <c r="B243" s="258">
        <v>1.6180000000000001</v>
      </c>
      <c r="C243" s="258">
        <v>1.2E-2</v>
      </c>
      <c r="D243" s="259">
        <v>1.6060000000000001</v>
      </c>
    </row>
    <row r="244" spans="1:4" x14ac:dyDescent="0.35">
      <c r="A244" s="88" t="s">
        <v>165</v>
      </c>
      <c r="B244" s="258" t="s">
        <v>317</v>
      </c>
      <c r="C244" s="258">
        <v>1.0999999999999999E-2</v>
      </c>
      <c r="D244" s="259">
        <v>-1.0999999999999999E-2</v>
      </c>
    </row>
    <row r="245" spans="1:4" x14ac:dyDescent="0.35">
      <c r="A245" s="88" t="s">
        <v>84</v>
      </c>
      <c r="B245" s="258" t="s">
        <v>317</v>
      </c>
      <c r="C245" s="258">
        <v>7.0000000000000001E-3</v>
      </c>
      <c r="D245" s="259">
        <v>-7.0000000000000001E-3</v>
      </c>
    </row>
    <row r="246" spans="1:4" x14ac:dyDescent="0.35">
      <c r="A246" s="88" t="s">
        <v>161</v>
      </c>
      <c r="B246" s="258" t="s">
        <v>317</v>
      </c>
      <c r="C246" s="258">
        <v>4.0000000000000001E-3</v>
      </c>
      <c r="D246" s="259">
        <v>-4.0000000000000001E-3</v>
      </c>
    </row>
    <row r="247" spans="1:4" x14ac:dyDescent="0.35">
      <c r="A247" s="88" t="s">
        <v>261</v>
      </c>
      <c r="B247" s="258">
        <v>747.29300000000001</v>
      </c>
      <c r="C247" s="258">
        <v>2E-3</v>
      </c>
      <c r="D247" s="259">
        <v>747.29100000000005</v>
      </c>
    </row>
    <row r="248" spans="1:4" x14ac:dyDescent="0.35">
      <c r="A248" s="88" t="s">
        <v>41</v>
      </c>
      <c r="B248" s="258">
        <v>0.502</v>
      </c>
      <c r="C248" s="258">
        <v>1E-3</v>
      </c>
      <c r="D248" s="259">
        <v>0.501</v>
      </c>
    </row>
    <row r="249" spans="1:4" x14ac:dyDescent="0.35">
      <c r="A249" s="88" t="s">
        <v>85</v>
      </c>
      <c r="B249" s="258" t="s">
        <v>317</v>
      </c>
      <c r="C249" s="258">
        <v>1E-3</v>
      </c>
      <c r="D249" s="259">
        <v>-1E-3</v>
      </c>
    </row>
    <row r="250" spans="1:4" x14ac:dyDescent="0.35">
      <c r="A250" s="88" t="s">
        <v>260</v>
      </c>
      <c r="B250" s="258" t="s">
        <v>317</v>
      </c>
      <c r="C250" s="258">
        <v>1E-3</v>
      </c>
      <c r="D250" s="259">
        <v>-1E-3</v>
      </c>
    </row>
    <row r="251" spans="1:4" x14ac:dyDescent="0.35">
      <c r="A251" s="88" t="s">
        <v>65</v>
      </c>
      <c r="B251" s="258">
        <v>7.0999999999999994E-2</v>
      </c>
      <c r="C251" s="258">
        <v>0</v>
      </c>
      <c r="D251" s="259">
        <v>7.0999999999999994E-2</v>
      </c>
    </row>
    <row r="252" spans="1:4" x14ac:dyDescent="0.35">
      <c r="A252" s="88" t="s">
        <v>54</v>
      </c>
      <c r="B252" s="258" t="s">
        <v>317</v>
      </c>
      <c r="C252" s="258">
        <v>0</v>
      </c>
      <c r="D252" s="259">
        <v>0</v>
      </c>
    </row>
    <row r="253" spans="1:4" x14ac:dyDescent="0.35">
      <c r="A253" s="88" t="s">
        <v>70</v>
      </c>
      <c r="B253" s="258">
        <v>1476.636</v>
      </c>
      <c r="C253" s="258">
        <v>0</v>
      </c>
      <c r="D253" s="259">
        <v>1476.636</v>
      </c>
    </row>
    <row r="254" spans="1:4" x14ac:dyDescent="0.35">
      <c r="A254" s="88" t="s">
        <v>66</v>
      </c>
      <c r="B254" s="258">
        <v>49.432000000000002</v>
      </c>
      <c r="C254" s="258">
        <v>0</v>
      </c>
      <c r="D254" s="259">
        <v>49.432000000000002</v>
      </c>
    </row>
    <row r="255" spans="1:4" x14ac:dyDescent="0.35">
      <c r="A255" s="88" t="s">
        <v>51</v>
      </c>
      <c r="B255" s="258">
        <v>1.925</v>
      </c>
      <c r="C255" s="258">
        <v>0</v>
      </c>
      <c r="D255" s="259">
        <v>1.925</v>
      </c>
    </row>
    <row r="256" spans="1:4" x14ac:dyDescent="0.35">
      <c r="A256" s="88" t="s">
        <v>168</v>
      </c>
      <c r="B256" s="258">
        <v>0.128</v>
      </c>
      <c r="C256" s="258">
        <v>0</v>
      </c>
      <c r="D256" s="259">
        <v>0.128</v>
      </c>
    </row>
    <row r="257" spans="1:4" x14ac:dyDescent="0.35">
      <c r="A257" s="90" t="s">
        <v>115</v>
      </c>
      <c r="B257" s="260">
        <v>3.4000000000000002E-2</v>
      </c>
      <c r="C257" s="258">
        <v>0</v>
      </c>
      <c r="D257" s="259">
        <v>3.4000000000000002E-2</v>
      </c>
    </row>
    <row r="258" spans="1:4" x14ac:dyDescent="0.35">
      <c r="A258" s="116" t="s">
        <v>264</v>
      </c>
      <c r="B258" s="261">
        <v>10228.800000000005</v>
      </c>
      <c r="C258" s="261">
        <v>12440.522000000004</v>
      </c>
      <c r="D258" s="262">
        <v>-2211.7219999999998</v>
      </c>
    </row>
  </sheetData>
  <sortState xmlns:xlrd2="http://schemas.microsoft.com/office/spreadsheetml/2017/richdata2" ref="A3:D257">
    <sortCondition descending="1" ref="C3:C257"/>
  </sortState>
  <hyperlinks>
    <hyperlink ref="F1" location="'Table of Content'!A1" display="Table of Content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3"/>
  <sheetViews>
    <sheetView zoomScale="90" zoomScaleNormal="90" workbookViewId="0">
      <selection activeCell="K25" sqref="K25"/>
    </sheetView>
  </sheetViews>
  <sheetFormatPr defaultColWidth="9.1796875" defaultRowHeight="15.5" x14ac:dyDescent="0.35"/>
  <cols>
    <col min="1" max="1" width="21" style="1" customWidth="1"/>
    <col min="2" max="2" width="14.6328125" style="1" customWidth="1"/>
    <col min="3" max="3" width="8.453125" style="1" bestFit="1" customWidth="1"/>
    <col min="4" max="4" width="14.54296875" style="1" customWidth="1"/>
    <col min="5" max="5" width="8.453125" style="1" bestFit="1" customWidth="1"/>
    <col min="6" max="6" width="16.6328125" style="1" customWidth="1"/>
    <col min="7" max="7" width="8.453125" style="1" bestFit="1" customWidth="1"/>
    <col min="8" max="8" width="13.81640625" style="1" customWidth="1"/>
    <col min="9" max="9" width="11.81640625" style="1" bestFit="1" customWidth="1"/>
    <col min="10" max="16384" width="9.1796875" style="1"/>
  </cols>
  <sheetData>
    <row r="1" spans="1:16" x14ac:dyDescent="0.35">
      <c r="A1" s="54" t="s">
        <v>495</v>
      </c>
      <c r="B1" s="54"/>
      <c r="D1" s="41"/>
      <c r="E1" s="41"/>
      <c r="F1" s="55"/>
      <c r="K1" s="56" t="s">
        <v>316</v>
      </c>
      <c r="L1" s="8"/>
      <c r="M1" s="8"/>
      <c r="N1" s="8"/>
      <c r="O1" s="8"/>
      <c r="P1" s="8"/>
    </row>
    <row r="2" spans="1:16" x14ac:dyDescent="0.35">
      <c r="A2" s="287" t="s">
        <v>295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287" t="s">
        <v>296</v>
      </c>
      <c r="I2" s="287" t="s">
        <v>535</v>
      </c>
    </row>
    <row r="3" spans="1:16" x14ac:dyDescent="0.35">
      <c r="A3" s="288"/>
      <c r="B3" s="2" t="s">
        <v>297</v>
      </c>
      <c r="C3" s="2" t="s">
        <v>298</v>
      </c>
      <c r="D3" s="2" t="s">
        <v>297</v>
      </c>
      <c r="E3" s="2" t="s">
        <v>298</v>
      </c>
      <c r="F3" s="2" t="s">
        <v>297</v>
      </c>
      <c r="G3" s="2" t="s">
        <v>298</v>
      </c>
      <c r="H3" s="288"/>
      <c r="I3" s="288"/>
    </row>
    <row r="4" spans="1:16" x14ac:dyDescent="0.35">
      <c r="A4" s="87" t="s">
        <v>359</v>
      </c>
      <c r="B4" s="256">
        <v>968.52</v>
      </c>
      <c r="C4" s="226">
        <v>0.10917220322315675</v>
      </c>
      <c r="D4" s="256">
        <v>1243.9949999999999</v>
      </c>
      <c r="E4" s="226">
        <v>0.15365013797072058</v>
      </c>
      <c r="F4" s="256">
        <v>2160.6590000000001</v>
      </c>
      <c r="G4" s="51">
        <v>0.21123287079296976</v>
      </c>
      <c r="H4" s="226">
        <v>0.73687112890325146</v>
      </c>
      <c r="I4" s="226">
        <v>1.2308873332507333</v>
      </c>
    </row>
    <row r="5" spans="1:16" x14ac:dyDescent="0.35">
      <c r="A5" s="88" t="s">
        <v>299</v>
      </c>
      <c r="B5" s="258">
        <v>1300.819</v>
      </c>
      <c r="C5" s="227">
        <v>0.14662916225224418</v>
      </c>
      <c r="D5" s="258">
        <v>1436.0129999999999</v>
      </c>
      <c r="E5" s="227">
        <v>0.17736694727691701</v>
      </c>
      <c r="F5" s="258">
        <v>1705.086</v>
      </c>
      <c r="G5" s="49">
        <v>0.16669461063911595</v>
      </c>
      <c r="H5" s="227">
        <v>0.1873750446548883</v>
      </c>
      <c r="I5" s="227">
        <v>0.3107788247250387</v>
      </c>
    </row>
    <row r="6" spans="1:16" x14ac:dyDescent="0.35">
      <c r="A6" s="88" t="s">
        <v>375</v>
      </c>
      <c r="B6" s="258">
        <v>44.734999999999999</v>
      </c>
      <c r="C6" s="227">
        <v>5.0425582447320835E-3</v>
      </c>
      <c r="D6" s="258">
        <v>78.73</v>
      </c>
      <c r="E6" s="227">
        <v>9.7242154208295323E-3</v>
      </c>
      <c r="F6" s="258">
        <v>918.81200000000001</v>
      </c>
      <c r="G6" s="49">
        <v>8.9825972760639292E-2</v>
      </c>
      <c r="H6" s="227">
        <v>10.670417883907023</v>
      </c>
      <c r="I6" s="227">
        <v>19.538996311612831</v>
      </c>
      <c r="K6" s="53"/>
    </row>
    <row r="7" spans="1:16" x14ac:dyDescent="0.35">
      <c r="A7" s="88" t="s">
        <v>361</v>
      </c>
      <c r="B7" s="258">
        <v>629.851</v>
      </c>
      <c r="C7" s="227">
        <v>7.0997213658270872E-2</v>
      </c>
      <c r="D7" s="258">
        <v>700.77700000000004</v>
      </c>
      <c r="E7" s="227">
        <v>8.6555398322909399E-2</v>
      </c>
      <c r="F7" s="258">
        <v>733.98400000000004</v>
      </c>
      <c r="G7" s="49">
        <v>7.175660177571154E-2</v>
      </c>
      <c r="H7" s="227">
        <v>4.738597299854308E-2</v>
      </c>
      <c r="I7" s="227">
        <v>0.16532957794780034</v>
      </c>
    </row>
    <row r="8" spans="1:16" x14ac:dyDescent="0.35">
      <c r="A8" s="88" t="s">
        <v>360</v>
      </c>
      <c r="B8" s="258">
        <v>1403.3409999999999</v>
      </c>
      <c r="C8" s="227">
        <v>0.15818550865587494</v>
      </c>
      <c r="D8" s="258">
        <v>1076.67</v>
      </c>
      <c r="E8" s="227">
        <v>0.13298324675656714</v>
      </c>
      <c r="F8" s="258">
        <v>696.13499999999999</v>
      </c>
      <c r="G8" s="49">
        <v>6.8056363595303093E-2</v>
      </c>
      <c r="H8" s="227">
        <v>-0.35343698626320053</v>
      </c>
      <c r="I8" s="227">
        <v>-0.50394451526749373</v>
      </c>
    </row>
    <row r="9" spans="1:16" x14ac:dyDescent="0.35">
      <c r="A9" s="88" t="s">
        <v>367</v>
      </c>
      <c r="B9" s="258">
        <v>451.149</v>
      </c>
      <c r="C9" s="227">
        <v>5.0853808193866874E-2</v>
      </c>
      <c r="D9" s="258">
        <v>377.90600000000001</v>
      </c>
      <c r="E9" s="227">
        <v>4.6676481046919911E-2</v>
      </c>
      <c r="F9" s="258">
        <v>536.69500000000005</v>
      </c>
      <c r="G9" s="49">
        <v>5.2469003942886366E-2</v>
      </c>
      <c r="H9" s="227">
        <v>0.42018120908374046</v>
      </c>
      <c r="I9" s="227">
        <v>0.18961806409855742</v>
      </c>
    </row>
    <row r="10" spans="1:16" x14ac:dyDescent="0.35">
      <c r="A10" s="88" t="s">
        <v>365</v>
      </c>
      <c r="B10" s="258">
        <v>414.46</v>
      </c>
      <c r="C10" s="227">
        <v>4.6718200293096215E-2</v>
      </c>
      <c r="D10" s="258">
        <v>463.82799999999997</v>
      </c>
      <c r="E10" s="227">
        <v>5.7289005337387518E-2</v>
      </c>
      <c r="F10" s="258">
        <v>488.87599999999998</v>
      </c>
      <c r="G10" s="49">
        <v>4.7794066968357279E-2</v>
      </c>
      <c r="H10" s="227">
        <v>5.4002776891433957E-2</v>
      </c>
      <c r="I10" s="227">
        <v>0.17954929305602474</v>
      </c>
    </row>
    <row r="11" spans="1:16" x14ac:dyDescent="0.35">
      <c r="A11" s="88" t="s">
        <v>362</v>
      </c>
      <c r="B11" s="258">
        <v>602.48</v>
      </c>
      <c r="C11" s="227">
        <v>6.7911936767322809E-2</v>
      </c>
      <c r="D11" s="258">
        <v>391.161</v>
      </c>
      <c r="E11" s="227">
        <v>4.8313652079602441E-2</v>
      </c>
      <c r="F11" s="258">
        <v>410.81400000000002</v>
      </c>
      <c r="G11" s="49">
        <v>4.0162478476216318E-2</v>
      </c>
      <c r="H11" s="227">
        <v>5.0242738923359065E-2</v>
      </c>
      <c r="I11" s="227">
        <v>-0.31812840260257602</v>
      </c>
    </row>
    <row r="12" spans="1:16" x14ac:dyDescent="0.35">
      <c r="A12" s="88" t="s">
        <v>363</v>
      </c>
      <c r="B12" s="258">
        <v>352.51799999999997</v>
      </c>
      <c r="C12" s="227">
        <v>3.9736057836514238E-2</v>
      </c>
      <c r="D12" s="258">
        <v>211.18700000000001</v>
      </c>
      <c r="E12" s="227">
        <v>2.6084438995030185E-2</v>
      </c>
      <c r="F12" s="258">
        <v>403.505</v>
      </c>
      <c r="G12" s="49">
        <v>3.9447927474588661E-2</v>
      </c>
      <c r="H12" s="227">
        <v>0.91065264433890336</v>
      </c>
      <c r="I12" s="227">
        <v>0.14463658593320061</v>
      </c>
    </row>
    <row r="13" spans="1:16" x14ac:dyDescent="0.35">
      <c r="A13" s="88" t="s">
        <v>368</v>
      </c>
      <c r="B13" s="258">
        <v>239.029</v>
      </c>
      <c r="C13" s="227">
        <v>2.6943504072427966E-2</v>
      </c>
      <c r="D13" s="258">
        <v>809.22699999999998</v>
      </c>
      <c r="E13" s="227">
        <v>9.9950434044857345E-2</v>
      </c>
      <c r="F13" s="258">
        <v>385.68200000000002</v>
      </c>
      <c r="G13" s="49">
        <v>3.770549451494852E-2</v>
      </c>
      <c r="H13" s="227">
        <v>-0.52339454813049979</v>
      </c>
      <c r="I13" s="227">
        <v>0.61353643281777526</v>
      </c>
      <c r="J13" s="40"/>
    </row>
    <row r="14" spans="1:16" x14ac:dyDescent="0.35">
      <c r="A14" s="88" t="s">
        <v>369</v>
      </c>
      <c r="B14" s="258">
        <v>27.945</v>
      </c>
      <c r="C14" s="227">
        <v>3.1499785436244119E-3</v>
      </c>
      <c r="D14" s="258">
        <v>32.628999999999998</v>
      </c>
      <c r="E14" s="227">
        <v>4.0301209826780994E-3</v>
      </c>
      <c r="F14" s="258">
        <v>189.14</v>
      </c>
      <c r="G14" s="49">
        <v>1.8490925769305704E-2</v>
      </c>
      <c r="H14" s="227">
        <v>4.7966839314720033</v>
      </c>
      <c r="I14" s="227">
        <v>5.768294864913222</v>
      </c>
    </row>
    <row r="15" spans="1:16" x14ac:dyDescent="0.35">
      <c r="A15" s="88" t="s">
        <v>394</v>
      </c>
      <c r="B15" s="258">
        <v>0.36799999999999999</v>
      </c>
      <c r="C15" s="227">
        <v>4.1481198928387317E-5</v>
      </c>
      <c r="D15" s="258">
        <v>211.38300000000001</v>
      </c>
      <c r="E15" s="227">
        <v>2.6108647634970263E-2</v>
      </c>
      <c r="F15" s="258">
        <v>187.501</v>
      </c>
      <c r="G15" s="49">
        <v>1.8330691935447761E-2</v>
      </c>
      <c r="H15" s="227">
        <v>-0.11297975712332597</v>
      </c>
      <c r="I15" s="227">
        <v>508.51358695652175</v>
      </c>
    </row>
    <row r="16" spans="1:16" x14ac:dyDescent="0.35">
      <c r="A16" s="88" t="s">
        <v>390</v>
      </c>
      <c r="B16" s="258">
        <v>258.63099999999997</v>
      </c>
      <c r="C16" s="227">
        <v>2.9153054239260161E-2</v>
      </c>
      <c r="D16" s="258">
        <v>0.33100000000000002</v>
      </c>
      <c r="E16" s="227">
        <v>4.0882958266157437E-5</v>
      </c>
      <c r="F16" s="258">
        <v>171.953</v>
      </c>
      <c r="G16" s="49">
        <v>1.681067018509794E-2</v>
      </c>
      <c r="H16" s="227">
        <v>518.49546827794563</v>
      </c>
      <c r="I16" s="227">
        <v>-0.33514157235598196</v>
      </c>
    </row>
    <row r="17" spans="1:9" x14ac:dyDescent="0.35">
      <c r="A17" s="88" t="s">
        <v>366</v>
      </c>
      <c r="B17" s="258">
        <v>116.181</v>
      </c>
      <c r="C17" s="227">
        <v>1.3095997751899366E-2</v>
      </c>
      <c r="D17" s="258">
        <v>120.64100000000001</v>
      </c>
      <c r="E17" s="227">
        <v>1.4900788423527189E-2</v>
      </c>
      <c r="F17" s="258">
        <v>161.68100000000001</v>
      </c>
      <c r="G17" s="49">
        <v>1.5806446913963816E-2</v>
      </c>
      <c r="H17" s="227">
        <v>0.34018285657446468</v>
      </c>
      <c r="I17" s="227">
        <v>0.39163030099585994</v>
      </c>
    </row>
    <row r="18" spans="1:9" x14ac:dyDescent="0.35">
      <c r="A18" s="88" t="s">
        <v>374</v>
      </c>
      <c r="B18" s="258">
        <v>72.503</v>
      </c>
      <c r="C18" s="227">
        <v>8.1725852334371355E-3</v>
      </c>
      <c r="D18" s="258">
        <v>92.457999999999998</v>
      </c>
      <c r="E18" s="227">
        <v>1.1419808324387867E-2</v>
      </c>
      <c r="F18" s="258">
        <v>141.762</v>
      </c>
      <c r="G18" s="49">
        <v>1.385910235226983E-2</v>
      </c>
      <c r="H18" s="227">
        <v>0.53325834432931707</v>
      </c>
      <c r="I18" s="227">
        <v>0.95525702384728906</v>
      </c>
    </row>
    <row r="19" spans="1:9" x14ac:dyDescent="0.35">
      <c r="A19" s="88" t="s">
        <v>370</v>
      </c>
      <c r="B19" s="258">
        <v>906.07500000000005</v>
      </c>
      <c r="C19" s="227">
        <v>0.10213336227999603</v>
      </c>
      <c r="D19" s="258">
        <v>134.14400000000001</v>
      </c>
      <c r="E19" s="227">
        <v>1.6568590796542063E-2</v>
      </c>
      <c r="F19" s="258">
        <v>137.21299999999999</v>
      </c>
      <c r="G19" s="49">
        <v>1.3414377696858115E-2</v>
      </c>
      <c r="H19" s="227">
        <v>2.2878399332060928E-2</v>
      </c>
      <c r="I19" s="227">
        <v>-0.84856330877686725</v>
      </c>
    </row>
    <row r="20" spans="1:9" x14ac:dyDescent="0.35">
      <c r="A20" s="88" t="s">
        <v>371</v>
      </c>
      <c r="B20" s="258">
        <v>58.173000000000002</v>
      </c>
      <c r="C20" s="227">
        <v>6.5572983295137917E-3</v>
      </c>
      <c r="D20" s="258">
        <v>81.539000000000001</v>
      </c>
      <c r="E20" s="227">
        <v>1.0071164755480999E-2</v>
      </c>
      <c r="F20" s="258">
        <v>136.49600000000001</v>
      </c>
      <c r="G20" s="49">
        <v>1.3344281504743321E-2</v>
      </c>
      <c r="H20" s="227">
        <v>0.67399649247599314</v>
      </c>
      <c r="I20" s="227">
        <v>1.3463806233132209</v>
      </c>
    </row>
    <row r="21" spans="1:9" x14ac:dyDescent="0.35">
      <c r="A21" s="88" t="s">
        <v>377</v>
      </c>
      <c r="B21" s="258">
        <v>77.734999999999999</v>
      </c>
      <c r="C21" s="227">
        <v>8.7623396703755112E-3</v>
      </c>
      <c r="D21" s="258">
        <v>139.279</v>
      </c>
      <c r="E21" s="227">
        <v>1.7202832460278372E-2</v>
      </c>
      <c r="F21" s="258">
        <v>124.595</v>
      </c>
      <c r="G21" s="49">
        <v>1.2180802031440438E-2</v>
      </c>
      <c r="H21" s="227">
        <v>-0.1054286719462374</v>
      </c>
      <c r="I21" s="227">
        <v>0.60281726378079381</v>
      </c>
    </row>
    <row r="22" spans="1:9" x14ac:dyDescent="0.35">
      <c r="A22" s="88" t="s">
        <v>373</v>
      </c>
      <c r="B22" s="258">
        <v>24.710999999999999</v>
      </c>
      <c r="C22" s="227">
        <v>2.7854399639113559E-3</v>
      </c>
      <c r="D22" s="258">
        <v>60.238999999999997</v>
      </c>
      <c r="E22" s="227">
        <v>7.4403278640334065E-3</v>
      </c>
      <c r="F22" s="258">
        <v>95.093999999999994</v>
      </c>
      <c r="G22" s="49">
        <v>9.2966907851663137E-3</v>
      </c>
      <c r="H22" s="227">
        <v>0.5786118627467256</v>
      </c>
      <c r="I22" s="227">
        <v>2.8482457205293188</v>
      </c>
    </row>
    <row r="23" spans="1:9" x14ac:dyDescent="0.35">
      <c r="A23" s="88" t="s">
        <v>364</v>
      </c>
      <c r="B23" s="258">
        <v>329.89100000000002</v>
      </c>
      <c r="C23" s="227">
        <v>3.7185527705664731E-2</v>
      </c>
      <c r="D23" s="258">
        <v>31.838999999999999</v>
      </c>
      <c r="E23" s="227">
        <v>3.9325453421032823E-3</v>
      </c>
      <c r="F23" s="258">
        <v>60.728999999999999</v>
      </c>
      <c r="G23" s="49">
        <v>5.9370594852710488E-3</v>
      </c>
      <c r="H23" s="227">
        <v>0.90737774427588813</v>
      </c>
      <c r="I23" s="227">
        <v>-0.81591192242286092</v>
      </c>
    </row>
    <row r="24" spans="1:9" x14ac:dyDescent="0.35">
      <c r="A24" s="88" t="s">
        <v>372</v>
      </c>
      <c r="B24" s="258">
        <v>45.984999999999999</v>
      </c>
      <c r="C24" s="227">
        <v>5.1834590563094854E-3</v>
      </c>
      <c r="D24" s="258">
        <v>37.012999999999998</v>
      </c>
      <c r="E24" s="227">
        <v>4.5716040311337917E-3</v>
      </c>
      <c r="F24" s="258">
        <v>48.701000000000001</v>
      </c>
      <c r="G24" s="49">
        <v>4.7611640895154766E-3</v>
      </c>
      <c r="H24" s="227">
        <v>0.3157809418312485</v>
      </c>
      <c r="I24" s="227">
        <v>5.9062737849298719E-2</v>
      </c>
    </row>
    <row r="25" spans="1:9" x14ac:dyDescent="0.35">
      <c r="A25" s="88" t="s">
        <v>376</v>
      </c>
      <c r="B25" s="258">
        <v>27.088999999999999</v>
      </c>
      <c r="C25" s="227">
        <v>3.0534896678562065E-3</v>
      </c>
      <c r="D25" s="258">
        <v>29.302</v>
      </c>
      <c r="E25" s="227">
        <v>3.6191916710421302E-3</v>
      </c>
      <c r="F25" s="258">
        <v>39.421999999999997</v>
      </c>
      <c r="G25" s="49">
        <v>3.8540196451177407E-3</v>
      </c>
      <c r="H25" s="227">
        <v>0.34536891679748805</v>
      </c>
      <c r="I25" s="227">
        <v>0.45527704972498051</v>
      </c>
    </row>
    <row r="26" spans="1:9" x14ac:dyDescent="0.35">
      <c r="A26" s="88" t="s">
        <v>378</v>
      </c>
      <c r="B26" s="258">
        <v>18.114999999999998</v>
      </c>
      <c r="C26" s="227">
        <v>2.0419345613797179E-3</v>
      </c>
      <c r="D26" s="258">
        <v>32.128999999999998</v>
      </c>
      <c r="E26" s="227">
        <v>3.9683642481370763E-3</v>
      </c>
      <c r="F26" s="258">
        <v>29.585000000000001</v>
      </c>
      <c r="G26" s="49">
        <v>2.8923233524633042E-3</v>
      </c>
      <c r="H26" s="227">
        <v>-7.9180802390363736E-2</v>
      </c>
      <c r="I26" s="227">
        <v>0.63317692520011049</v>
      </c>
    </row>
    <row r="27" spans="1:9" x14ac:dyDescent="0.35">
      <c r="A27" s="88" t="s">
        <v>380</v>
      </c>
      <c r="B27" s="258">
        <v>19.811</v>
      </c>
      <c r="C27" s="227">
        <v>2.233108782527938E-3</v>
      </c>
      <c r="D27" s="258">
        <v>14.802</v>
      </c>
      <c r="E27" s="227">
        <v>1.8282463693524542E-3</v>
      </c>
      <c r="F27" s="258">
        <v>26.905999999999999</v>
      </c>
      <c r="G27" s="49">
        <v>2.6304158229297839E-3</v>
      </c>
      <c r="H27" s="227">
        <v>0.81772733414403453</v>
      </c>
      <c r="I27" s="227">
        <v>0.35813436979455848</v>
      </c>
    </row>
    <row r="28" spans="1:9" x14ac:dyDescent="0.35">
      <c r="A28" s="88" t="s">
        <v>304</v>
      </c>
      <c r="B28" s="258" t="s">
        <v>317</v>
      </c>
      <c r="C28" s="227">
        <v>0</v>
      </c>
      <c r="D28" s="258">
        <v>6.4989999999999997</v>
      </c>
      <c r="E28" s="227">
        <v>8.02714035564221E-4</v>
      </c>
      <c r="F28" s="258">
        <v>23.274999999999999</v>
      </c>
      <c r="G28" s="49">
        <v>2.2754377565855468E-3</v>
      </c>
      <c r="H28" s="227">
        <v>2.5813202031081706</v>
      </c>
      <c r="I28" s="227" t="s">
        <v>317</v>
      </c>
    </row>
    <row r="29" spans="1:9" x14ac:dyDescent="0.35">
      <c r="A29" s="88" t="s">
        <v>379</v>
      </c>
      <c r="B29" s="258">
        <v>3.0379999999999998</v>
      </c>
      <c r="C29" s="227">
        <v>3.4244533245771921E-4</v>
      </c>
      <c r="D29" s="258">
        <v>6.5570000000000004</v>
      </c>
      <c r="E29" s="227">
        <v>8.0987781677097981E-4</v>
      </c>
      <c r="F29" s="258">
        <v>19.096</v>
      </c>
      <c r="G29" s="49">
        <v>1.8668854736737959E-3</v>
      </c>
      <c r="H29" s="227">
        <v>1.9123074576788164</v>
      </c>
      <c r="I29" s="227">
        <v>5.2857142857142865</v>
      </c>
    </row>
    <row r="30" spans="1:9" x14ac:dyDescent="0.35">
      <c r="A30" s="88" t="s">
        <v>417</v>
      </c>
      <c r="B30" s="258">
        <v>13.89</v>
      </c>
      <c r="C30" s="227">
        <v>1.5656898182480974E-3</v>
      </c>
      <c r="D30" s="258">
        <v>19.157</v>
      </c>
      <c r="E30" s="227">
        <v>2.3661475272047671E-3</v>
      </c>
      <c r="F30" s="258">
        <v>19.084</v>
      </c>
      <c r="G30" s="49">
        <v>1.8657123156467701E-3</v>
      </c>
      <c r="H30" s="227">
        <v>-3.8106175288405986E-3</v>
      </c>
      <c r="I30" s="227">
        <v>0.37393808495320369</v>
      </c>
    </row>
    <row r="31" spans="1:9" x14ac:dyDescent="0.35">
      <c r="A31" s="88" t="s">
        <v>383</v>
      </c>
      <c r="B31" s="258">
        <v>11.808999999999999</v>
      </c>
      <c r="C31" s="227">
        <v>1.3311181471340374E-3</v>
      </c>
      <c r="D31" s="258">
        <v>21.934999999999999</v>
      </c>
      <c r="E31" s="227">
        <v>2.7092679443146929E-3</v>
      </c>
      <c r="F31" s="258">
        <v>16.850000000000001</v>
      </c>
      <c r="G31" s="49">
        <v>1.6473093962821252E-3</v>
      </c>
      <c r="H31" s="227">
        <v>-0.23182129017551845</v>
      </c>
      <c r="I31" s="227">
        <v>0.42687780506393458</v>
      </c>
    </row>
    <row r="32" spans="1:9" x14ac:dyDescent="0.35">
      <c r="A32" s="88" t="s">
        <v>387</v>
      </c>
      <c r="B32" s="258">
        <v>39.847000000000001</v>
      </c>
      <c r="C32" s="227">
        <v>4.4915797111398084E-3</v>
      </c>
      <c r="D32" s="258">
        <v>15.592000000000001</v>
      </c>
      <c r="E32" s="227">
        <v>1.925822009927271E-3</v>
      </c>
      <c r="F32" s="258">
        <v>16.158999999999999</v>
      </c>
      <c r="G32" s="49">
        <v>1.57975504655922E-3</v>
      </c>
      <c r="H32" s="227">
        <v>3.6364802462801382E-2</v>
      </c>
      <c r="I32" s="227">
        <v>-0.59447386252415491</v>
      </c>
    </row>
    <row r="33" spans="1:9" x14ac:dyDescent="0.35">
      <c r="A33" s="88" t="s">
        <v>381</v>
      </c>
      <c r="B33" s="258">
        <v>8.1920000000000002</v>
      </c>
      <c r="C33" s="227">
        <v>9.2340755875366552E-4</v>
      </c>
      <c r="D33" s="258">
        <v>12.345000000000001</v>
      </c>
      <c r="E33" s="227">
        <v>1.5247737758178658E-3</v>
      </c>
      <c r="F33" s="258">
        <v>14.9</v>
      </c>
      <c r="G33" s="49">
        <v>1.4566712168904252E-3</v>
      </c>
      <c r="H33" s="227">
        <v>0.2069663831510733</v>
      </c>
      <c r="I33" s="227">
        <v>0.81884765625</v>
      </c>
    </row>
    <row r="34" spans="1:9" x14ac:dyDescent="0.35">
      <c r="A34" s="88" t="s">
        <v>300</v>
      </c>
      <c r="B34" s="258">
        <v>103.566</v>
      </c>
      <c r="C34" s="227">
        <v>1.167402676146022E-2</v>
      </c>
      <c r="D34" s="258">
        <v>93.254000000000005</v>
      </c>
      <c r="E34" s="227">
        <v>1.1518125045777178E-2</v>
      </c>
      <c r="F34" s="258">
        <v>13.412000000000001</v>
      </c>
      <c r="G34" s="49">
        <v>1.3111996215392204E-3</v>
      </c>
      <c r="H34" s="227">
        <v>-0.8561777510884252</v>
      </c>
      <c r="I34" s="227">
        <v>-0.8704980398972636</v>
      </c>
    </row>
    <row r="35" spans="1:9" x14ac:dyDescent="0.35">
      <c r="A35" s="88" t="s">
        <v>419</v>
      </c>
      <c r="B35" s="258">
        <v>9.859</v>
      </c>
      <c r="C35" s="227">
        <v>1.1113128810732896E-3</v>
      </c>
      <c r="D35" s="258">
        <v>1.0629999999999999</v>
      </c>
      <c r="E35" s="227">
        <v>1.3129481763421555E-4</v>
      </c>
      <c r="F35" s="258">
        <v>11.48</v>
      </c>
      <c r="G35" s="49">
        <v>1.1223211791880593E-3</v>
      </c>
      <c r="H35" s="227">
        <v>9.7996237064910634</v>
      </c>
      <c r="I35" s="227">
        <v>0.16441829800182584</v>
      </c>
    </row>
    <row r="36" spans="1:9" x14ac:dyDescent="0.35">
      <c r="A36" s="88" t="s">
        <v>527</v>
      </c>
      <c r="B36" s="258">
        <v>0.43099999999999999</v>
      </c>
      <c r="C36" s="227">
        <v>4.8582599831888407E-5</v>
      </c>
      <c r="D36" s="258">
        <v>0.52300000000000002</v>
      </c>
      <c r="E36" s="227">
        <v>6.4597544329910388E-5</v>
      </c>
      <c r="F36" s="258">
        <v>9.6189999999999998</v>
      </c>
      <c r="G36" s="49">
        <v>9.4038392183013418E-4</v>
      </c>
      <c r="H36" s="227">
        <v>17.391969407265773</v>
      </c>
      <c r="I36" s="227">
        <v>21.317865429234338</v>
      </c>
    </row>
    <row r="37" spans="1:9" x14ac:dyDescent="0.35">
      <c r="A37" s="88" t="s">
        <v>385</v>
      </c>
      <c r="B37" s="258">
        <v>10.416</v>
      </c>
      <c r="C37" s="227">
        <v>1.1740982827121802E-3</v>
      </c>
      <c r="D37" s="258">
        <v>5.6390000000000002</v>
      </c>
      <c r="E37" s="227">
        <v>6.9649245215366092E-4</v>
      </c>
      <c r="F37" s="258">
        <v>9.423</v>
      </c>
      <c r="G37" s="49">
        <v>9.2122234072204538E-4</v>
      </c>
      <c r="H37" s="227">
        <v>0.67104096471005481</v>
      </c>
      <c r="I37" s="227">
        <v>-9.5334101382488545E-2</v>
      </c>
    </row>
    <row r="38" spans="1:9" x14ac:dyDescent="0.35">
      <c r="A38" s="88" t="s">
        <v>451</v>
      </c>
      <c r="B38" s="258">
        <v>0</v>
      </c>
      <c r="C38" s="227">
        <v>0</v>
      </c>
      <c r="D38" s="258">
        <v>5.2519999999999998</v>
      </c>
      <c r="E38" s="227">
        <v>6.4869273961890885E-4</v>
      </c>
      <c r="F38" s="258">
        <v>9.3529999999999998</v>
      </c>
      <c r="G38" s="49">
        <v>9.1437891889772796E-4</v>
      </c>
      <c r="H38" s="227">
        <v>0.78084539223153082</v>
      </c>
      <c r="I38" s="227" t="s">
        <v>317</v>
      </c>
    </row>
    <row r="39" spans="1:9" x14ac:dyDescent="0.35">
      <c r="A39" s="88" t="s">
        <v>382</v>
      </c>
      <c r="B39" s="258">
        <v>6.5170000000000003</v>
      </c>
      <c r="C39" s="227">
        <v>7.3460047123994612E-4</v>
      </c>
      <c r="D39" s="258">
        <v>8.14</v>
      </c>
      <c r="E39" s="227">
        <v>1.0053996383278597E-3</v>
      </c>
      <c r="F39" s="258">
        <v>8.1189999999999998</v>
      </c>
      <c r="G39" s="49">
        <v>7.9373916845190348E-4</v>
      </c>
      <c r="H39" s="227">
        <v>-2.579852579852715E-3</v>
      </c>
      <c r="I39" s="227">
        <v>0.24581862820316092</v>
      </c>
    </row>
    <row r="40" spans="1:9" x14ac:dyDescent="0.35">
      <c r="A40" s="88" t="s">
        <v>315</v>
      </c>
      <c r="B40" s="258">
        <v>1.331</v>
      </c>
      <c r="C40" s="227">
        <v>1.5003118416761826E-4</v>
      </c>
      <c r="D40" s="258">
        <v>6</v>
      </c>
      <c r="E40" s="227">
        <v>7.410808144922798E-4</v>
      </c>
      <c r="F40" s="258">
        <v>6.79</v>
      </c>
      <c r="G40" s="49">
        <v>6.6381191695879106E-4</v>
      </c>
      <c r="H40" s="227">
        <v>0.1316666666666666</v>
      </c>
      <c r="I40" s="227">
        <v>4.1014274981217129</v>
      </c>
    </row>
    <row r="41" spans="1:9" x14ac:dyDescent="0.35">
      <c r="A41" s="88" t="s">
        <v>384</v>
      </c>
      <c r="B41" s="258">
        <v>6.931</v>
      </c>
      <c r="C41" s="227">
        <v>7.8126682003438173E-4</v>
      </c>
      <c r="D41" s="258">
        <v>3.4870000000000001</v>
      </c>
      <c r="E41" s="227">
        <v>4.3069146668909663E-4</v>
      </c>
      <c r="F41" s="258">
        <v>6.0789999999999997</v>
      </c>
      <c r="G41" s="49">
        <v>5.9430230385750969E-4</v>
      </c>
      <c r="H41" s="227">
        <v>0.74333237740177793</v>
      </c>
      <c r="I41" s="227">
        <v>-0.1229259847063916</v>
      </c>
    </row>
    <row r="42" spans="1:9" x14ac:dyDescent="0.35">
      <c r="A42" s="88" t="s">
        <v>393</v>
      </c>
      <c r="B42" s="258">
        <v>1.1559999999999999</v>
      </c>
      <c r="C42" s="227">
        <v>1.303050705467819E-4</v>
      </c>
      <c r="D42" s="258">
        <v>10.717000000000001</v>
      </c>
      <c r="E42" s="227">
        <v>1.3236938481522938E-3</v>
      </c>
      <c r="F42" s="258">
        <v>6.0469999999999997</v>
      </c>
      <c r="G42" s="49">
        <v>5.9117388245210744E-4</v>
      </c>
      <c r="H42" s="227">
        <v>-0.43575627507698056</v>
      </c>
      <c r="I42" s="227">
        <v>4.2309688581314884</v>
      </c>
    </row>
    <row r="43" spans="1:9" x14ac:dyDescent="0.35">
      <c r="A43" s="88" t="s">
        <v>391</v>
      </c>
      <c r="B43" s="258">
        <v>1.3580000000000001</v>
      </c>
      <c r="C43" s="227">
        <v>1.5307464169769016E-4</v>
      </c>
      <c r="D43" s="258">
        <v>4.6100000000000003</v>
      </c>
      <c r="E43" s="227">
        <v>5.6939709246823502E-4</v>
      </c>
      <c r="F43" s="258">
        <v>4.5819999999999999</v>
      </c>
      <c r="G43" s="49">
        <v>4.4795083998603545E-4</v>
      </c>
      <c r="H43" s="227">
        <v>-6.0737527114967937E-3</v>
      </c>
      <c r="I43" s="227">
        <v>2.3740795287187035</v>
      </c>
    </row>
    <row r="44" spans="1:9" x14ac:dyDescent="0.35">
      <c r="A44" s="88" t="s">
        <v>558</v>
      </c>
      <c r="B44" s="258" t="s">
        <v>317</v>
      </c>
      <c r="C44" s="227">
        <v>0</v>
      </c>
      <c r="D44" s="258">
        <v>0.11700000000000001</v>
      </c>
      <c r="E44" s="227">
        <v>1.4451075882599457E-5</v>
      </c>
      <c r="F44" s="258">
        <v>3.988</v>
      </c>
      <c r="G44" s="49">
        <v>3.8987951764825606E-4</v>
      </c>
      <c r="H44" s="227">
        <v>33.085470085470085</v>
      </c>
      <c r="I44" s="227" t="s">
        <v>317</v>
      </c>
    </row>
    <row r="45" spans="1:9" x14ac:dyDescent="0.35">
      <c r="A45" s="88" t="s">
        <v>389</v>
      </c>
      <c r="B45" s="258">
        <v>0.40200000000000002</v>
      </c>
      <c r="C45" s="227">
        <v>4.531370100329267E-5</v>
      </c>
      <c r="D45" s="258">
        <v>1.508</v>
      </c>
      <c r="E45" s="227">
        <v>1.8625831137572633E-4</v>
      </c>
      <c r="F45" s="258">
        <v>3.8490000000000002</v>
      </c>
      <c r="G45" s="49">
        <v>3.7629043716854007E-4</v>
      </c>
      <c r="H45" s="227">
        <v>1.5523872679045092</v>
      </c>
      <c r="I45" s="227">
        <v>8.5746268656716413</v>
      </c>
    </row>
    <row r="46" spans="1:9" x14ac:dyDescent="0.35">
      <c r="A46" s="88" t="s">
        <v>411</v>
      </c>
      <c r="B46" s="258">
        <v>6.6550000000000002</v>
      </c>
      <c r="C46" s="227">
        <v>7.5015592083809129E-4</v>
      </c>
      <c r="D46" s="258">
        <v>2.2869999999999999</v>
      </c>
      <c r="E46" s="227">
        <v>2.8247530379064061E-4</v>
      </c>
      <c r="F46" s="258">
        <v>3.8260000000000001</v>
      </c>
      <c r="G46" s="49">
        <v>3.7404188428340717E-4</v>
      </c>
      <c r="H46" s="227">
        <v>0.67293397463926552</v>
      </c>
      <c r="I46" s="227">
        <v>-0.42509391435011268</v>
      </c>
    </row>
    <row r="47" spans="1:9" x14ac:dyDescent="0.35">
      <c r="A47" s="88" t="s">
        <v>525</v>
      </c>
      <c r="B47" s="258">
        <v>1.8540000000000001</v>
      </c>
      <c r="C47" s="227">
        <v>2.089840837316035E-4</v>
      </c>
      <c r="D47" s="258">
        <v>2.952</v>
      </c>
      <c r="E47" s="227">
        <v>3.6461176073020163E-4</v>
      </c>
      <c r="F47" s="258">
        <v>3.738</v>
      </c>
      <c r="G47" s="49">
        <v>3.6543872541855096E-4</v>
      </c>
      <c r="H47" s="227">
        <v>0.2662601626016261</v>
      </c>
      <c r="I47" s="227">
        <v>1.0161812297734625</v>
      </c>
    </row>
    <row r="48" spans="1:9" x14ac:dyDescent="0.35">
      <c r="A48" s="88" t="s">
        <v>396</v>
      </c>
      <c r="B48" s="258">
        <v>0.53200000000000003</v>
      </c>
      <c r="C48" s="227">
        <v>5.9967385407342539E-5</v>
      </c>
      <c r="D48" s="258">
        <v>1.1919999999999999</v>
      </c>
      <c r="E48" s="227">
        <v>1.4722805514579958E-4</v>
      </c>
      <c r="F48" s="258">
        <v>3.64</v>
      </c>
      <c r="G48" s="49">
        <v>3.5585793486450656E-4</v>
      </c>
      <c r="H48" s="227">
        <v>2.0536912751677856</v>
      </c>
      <c r="I48" s="227">
        <v>5.8421052631578947</v>
      </c>
    </row>
    <row r="49" spans="1:9" x14ac:dyDescent="0.35">
      <c r="A49" s="88" t="s">
        <v>307</v>
      </c>
      <c r="B49" s="258">
        <v>0.217</v>
      </c>
      <c r="C49" s="227">
        <v>2.4460380889837085E-5</v>
      </c>
      <c r="D49" s="258">
        <v>1.7000000000000001E-2</v>
      </c>
      <c r="E49" s="227">
        <v>2.099728974394793E-6</v>
      </c>
      <c r="F49" s="258">
        <v>2.234</v>
      </c>
      <c r="G49" s="49">
        <v>2.1840291936464496E-4</v>
      </c>
      <c r="H49" s="227">
        <v>130.41176470588235</v>
      </c>
      <c r="I49" s="227">
        <v>9.2949308755760374</v>
      </c>
    </row>
    <row r="50" spans="1:9" x14ac:dyDescent="0.35">
      <c r="A50" s="88" t="s">
        <v>403</v>
      </c>
      <c r="B50" s="258">
        <v>3.1110000000000002</v>
      </c>
      <c r="C50" s="227">
        <v>3.5067393985383952E-4</v>
      </c>
      <c r="D50" s="258">
        <v>0.86699999999999999</v>
      </c>
      <c r="E50" s="227">
        <v>1.0708617769413443E-4</v>
      </c>
      <c r="F50" s="258">
        <v>1.875</v>
      </c>
      <c r="G50" s="49">
        <v>1.8330594172278841E-4</v>
      </c>
      <c r="H50" s="227">
        <v>1.1626297577854672</v>
      </c>
      <c r="I50" s="227">
        <v>-0.39729990356798461</v>
      </c>
    </row>
    <row r="51" spans="1:9" x14ac:dyDescent="0.35">
      <c r="A51" s="88" t="s">
        <v>415</v>
      </c>
      <c r="B51" s="258">
        <v>4.9000000000000002E-2</v>
      </c>
      <c r="C51" s="227">
        <v>5.5233118138341806E-6</v>
      </c>
      <c r="D51" s="258">
        <v>5.5E-2</v>
      </c>
      <c r="E51" s="227">
        <v>6.7932407995125649E-6</v>
      </c>
      <c r="F51" s="258">
        <v>1.72</v>
      </c>
      <c r="G51" s="49">
        <v>1.6815265054037122E-4</v>
      </c>
      <c r="H51" s="227">
        <v>30.272727272727273</v>
      </c>
      <c r="I51" s="227">
        <v>34.102040816326529</v>
      </c>
    </row>
    <row r="52" spans="1:9" x14ac:dyDescent="0.35">
      <c r="A52" s="88" t="s">
        <v>301</v>
      </c>
      <c r="B52" s="258">
        <v>2.6389999999999998</v>
      </c>
      <c r="C52" s="227">
        <v>2.9746979340221228E-4</v>
      </c>
      <c r="D52" s="258">
        <v>0.63</v>
      </c>
      <c r="E52" s="227">
        <v>7.7813485521689376E-5</v>
      </c>
      <c r="F52" s="258">
        <v>1.7190000000000001</v>
      </c>
      <c r="G52" s="49">
        <v>1.6805488737145241E-4</v>
      </c>
      <c r="H52" s="227">
        <v>1.7285714285714286</v>
      </c>
      <c r="I52" s="227">
        <v>-0.34861690034103821</v>
      </c>
    </row>
    <row r="53" spans="1:9" x14ac:dyDescent="0.35">
      <c r="A53" s="88" t="s">
        <v>452</v>
      </c>
      <c r="B53" s="258">
        <v>0.14799999999999999</v>
      </c>
      <c r="C53" s="227">
        <v>1.6682656090764464E-5</v>
      </c>
      <c r="D53" s="258" t="s">
        <v>317</v>
      </c>
      <c r="E53" s="227">
        <v>0</v>
      </c>
      <c r="F53" s="258">
        <v>1.704</v>
      </c>
      <c r="G53" s="49">
        <v>1.6658843983767009E-4</v>
      </c>
      <c r="H53" s="227" t="s">
        <v>317</v>
      </c>
      <c r="I53" s="227">
        <v>10.513513513513514</v>
      </c>
    </row>
    <row r="54" spans="1:9" x14ac:dyDescent="0.35">
      <c r="A54" s="88" t="s">
        <v>436</v>
      </c>
      <c r="B54" s="258">
        <v>2.9220000000000002</v>
      </c>
      <c r="C54" s="227">
        <v>3.2936973714333626E-4</v>
      </c>
      <c r="D54" s="258">
        <v>0.65</v>
      </c>
      <c r="E54" s="227">
        <v>8.0283754903330307E-5</v>
      </c>
      <c r="F54" s="258">
        <v>1.679</v>
      </c>
      <c r="G54" s="49">
        <v>1.6414436061469961E-4</v>
      </c>
      <c r="H54" s="227">
        <v>1.583076923076923</v>
      </c>
      <c r="I54" s="227">
        <v>-0.42539356605065026</v>
      </c>
    </row>
    <row r="55" spans="1:9" x14ac:dyDescent="0.35">
      <c r="A55" s="88" t="s">
        <v>537</v>
      </c>
      <c r="B55" s="258">
        <v>0.78700000000000003</v>
      </c>
      <c r="C55" s="227">
        <v>8.871115096913266E-5</v>
      </c>
      <c r="D55" s="258">
        <v>1.2450000000000001</v>
      </c>
      <c r="E55" s="227">
        <v>1.5377426900714807E-4</v>
      </c>
      <c r="F55" s="258">
        <v>1.236</v>
      </c>
      <c r="G55" s="49">
        <v>1.2083527678366212E-4</v>
      </c>
      <c r="H55" s="227">
        <v>-7.2289156626507145E-3</v>
      </c>
      <c r="I55" s="227">
        <v>0.57052096569250299</v>
      </c>
    </row>
    <row r="56" spans="1:9" x14ac:dyDescent="0.35">
      <c r="A56" s="88" t="s">
        <v>405</v>
      </c>
      <c r="B56" s="258">
        <v>1.718</v>
      </c>
      <c r="C56" s="227">
        <v>1.9365407543198208E-4</v>
      </c>
      <c r="D56" s="258">
        <v>21.297999999999998</v>
      </c>
      <c r="E56" s="227">
        <v>2.6305898645094289E-3</v>
      </c>
      <c r="F56" s="258">
        <v>1.2070000000000001</v>
      </c>
      <c r="G56" s="49">
        <v>1.1800014488501633E-4</v>
      </c>
      <c r="H56" s="227">
        <v>-0.94332801201990801</v>
      </c>
      <c r="I56" s="227">
        <v>-0.29743888242142025</v>
      </c>
    </row>
    <row r="57" spans="1:9" x14ac:dyDescent="0.35">
      <c r="A57" s="88" t="s">
        <v>409</v>
      </c>
      <c r="B57" s="258">
        <v>0.80100000000000005</v>
      </c>
      <c r="C57" s="227">
        <v>9.0289240058799569E-5</v>
      </c>
      <c r="D57" s="258">
        <v>0.121</v>
      </c>
      <c r="E57" s="227">
        <v>1.4945129758927643E-5</v>
      </c>
      <c r="F57" s="258">
        <v>1.1759999999999999</v>
      </c>
      <c r="G57" s="49">
        <v>1.1496948664853288E-4</v>
      </c>
      <c r="H57" s="227">
        <v>8.7190082644628095</v>
      </c>
      <c r="I57" s="227">
        <v>0.46816479400749045</v>
      </c>
    </row>
    <row r="58" spans="1:9" x14ac:dyDescent="0.35">
      <c r="A58" s="88" t="s">
        <v>388</v>
      </c>
      <c r="B58" s="258">
        <v>3.88</v>
      </c>
      <c r="C58" s="227">
        <v>4.3735611913625757E-4</v>
      </c>
      <c r="D58" s="258">
        <v>3.9750000000000001</v>
      </c>
      <c r="E58" s="227">
        <v>4.9096603960113532E-4</v>
      </c>
      <c r="F58" s="258">
        <v>1.145</v>
      </c>
      <c r="G58" s="49">
        <v>1.1193882841204946E-4</v>
      </c>
      <c r="H58" s="227">
        <v>-0.71194968553459126</v>
      </c>
      <c r="I58" s="227">
        <v>-0.70489690721649478</v>
      </c>
    </row>
    <row r="59" spans="1:9" x14ac:dyDescent="0.35">
      <c r="A59" s="88" t="s">
        <v>395</v>
      </c>
      <c r="B59" s="258">
        <v>6.1189999999999998</v>
      </c>
      <c r="C59" s="227">
        <v>6.89737652833701E-4</v>
      </c>
      <c r="D59" s="258">
        <v>2.4849999999999999</v>
      </c>
      <c r="E59" s="227">
        <v>3.0693097066888584E-4</v>
      </c>
      <c r="F59" s="258">
        <v>0.996</v>
      </c>
      <c r="G59" s="49">
        <v>9.7372116243145198E-5</v>
      </c>
      <c r="H59" s="227">
        <v>-0.59919517102615694</v>
      </c>
      <c r="I59" s="227">
        <v>-0.83722830527864023</v>
      </c>
    </row>
    <row r="60" spans="1:9" x14ac:dyDescent="0.35">
      <c r="A60" s="88" t="s">
        <v>397</v>
      </c>
      <c r="B60" s="258">
        <v>0.73399999999999999</v>
      </c>
      <c r="C60" s="227">
        <v>8.2736956558250783E-5</v>
      </c>
      <c r="D60" s="258">
        <v>4.077</v>
      </c>
      <c r="E60" s="227">
        <v>5.0356441344750406E-4</v>
      </c>
      <c r="F60" s="258">
        <v>0.80700000000000005</v>
      </c>
      <c r="G60" s="49">
        <v>7.8894877317488128E-5</v>
      </c>
      <c r="H60" s="227">
        <v>-0.80206033848417957</v>
      </c>
      <c r="I60" s="227">
        <v>9.9455040871934797E-2</v>
      </c>
    </row>
    <row r="61" spans="1:9" x14ac:dyDescent="0.35">
      <c r="A61" s="88" t="s">
        <v>406</v>
      </c>
      <c r="B61" s="258">
        <v>11.576000000000001</v>
      </c>
      <c r="C61" s="227">
        <v>1.3048542358560097E-3</v>
      </c>
      <c r="D61" s="258">
        <v>0.502</v>
      </c>
      <c r="E61" s="227">
        <v>6.2003761479187413E-5</v>
      </c>
      <c r="F61" s="258">
        <v>0.76200000000000001</v>
      </c>
      <c r="G61" s="49">
        <v>7.4495534716141208E-5</v>
      </c>
      <c r="H61" s="227">
        <v>0.51792828685258963</v>
      </c>
      <c r="I61" s="227">
        <v>-0.93417415342087073</v>
      </c>
    </row>
    <row r="62" spans="1:9" x14ac:dyDescent="0.35">
      <c r="A62" s="88" t="s">
        <v>528</v>
      </c>
      <c r="B62" s="258">
        <v>3.9E-2</v>
      </c>
      <c r="C62" s="227">
        <v>4.3961053212149603E-6</v>
      </c>
      <c r="D62" s="258">
        <v>3.2309999999999999</v>
      </c>
      <c r="E62" s="227">
        <v>3.9907201860409265E-4</v>
      </c>
      <c r="F62" s="258">
        <v>0.68899999999999995</v>
      </c>
      <c r="G62" s="49">
        <v>6.7358823385067309E-5</v>
      </c>
      <c r="H62" s="227">
        <v>-0.78675332714329926</v>
      </c>
      <c r="I62" s="227">
        <v>16.666666666666664</v>
      </c>
    </row>
    <row r="63" spans="1:9" x14ac:dyDescent="0.35">
      <c r="A63" s="88" t="s">
        <v>401</v>
      </c>
      <c r="B63" s="258" t="s">
        <v>317</v>
      </c>
      <c r="C63" s="227">
        <v>0</v>
      </c>
      <c r="D63" s="258">
        <v>1.49</v>
      </c>
      <c r="E63" s="227">
        <v>1.8403506893224948E-4</v>
      </c>
      <c r="F63" s="258">
        <v>0.54900000000000004</v>
      </c>
      <c r="G63" s="49">
        <v>5.3671979736432447E-5</v>
      </c>
      <c r="H63" s="227">
        <v>-0.63154362416107379</v>
      </c>
      <c r="I63" s="227" t="s">
        <v>317</v>
      </c>
    </row>
    <row r="64" spans="1:9" x14ac:dyDescent="0.35">
      <c r="A64" s="88" t="s">
        <v>416</v>
      </c>
      <c r="B64" s="258" t="s">
        <v>317</v>
      </c>
      <c r="C64" s="227">
        <v>0</v>
      </c>
      <c r="D64" s="258">
        <v>0.66100000000000003</v>
      </c>
      <c r="E64" s="227">
        <v>8.164240306323283E-5</v>
      </c>
      <c r="F64" s="258">
        <v>0.49399999999999999</v>
      </c>
      <c r="G64" s="49">
        <v>4.8295005445897318E-5</v>
      </c>
      <c r="H64" s="227">
        <v>-0.25264750378214829</v>
      </c>
      <c r="I64" s="227" t="s">
        <v>317</v>
      </c>
    </row>
    <row r="65" spans="1:9" x14ac:dyDescent="0.35">
      <c r="A65" s="88" t="s">
        <v>429</v>
      </c>
      <c r="B65" s="258">
        <v>0.377</v>
      </c>
      <c r="C65" s="227">
        <v>4.2495684771744617E-5</v>
      </c>
      <c r="D65" s="258">
        <v>0.26500000000000001</v>
      </c>
      <c r="E65" s="227">
        <v>3.2731069306742361E-5</v>
      </c>
      <c r="F65" s="258">
        <v>0.49299999999999999</v>
      </c>
      <c r="G65" s="49">
        <v>4.8197242276978495E-5</v>
      </c>
      <c r="H65" s="227">
        <v>0.86037735849056585</v>
      </c>
      <c r="I65" s="227">
        <v>0.30769230769230771</v>
      </c>
    </row>
    <row r="66" spans="1:9" x14ac:dyDescent="0.35">
      <c r="A66" s="88" t="s">
        <v>392</v>
      </c>
      <c r="B66" s="258">
        <v>5.085</v>
      </c>
      <c r="C66" s="227">
        <v>5.7318450149687367E-4</v>
      </c>
      <c r="D66" s="258">
        <v>0.1</v>
      </c>
      <c r="E66" s="227">
        <v>1.2351346908204664E-5</v>
      </c>
      <c r="F66" s="258">
        <v>0.36899999999999999</v>
      </c>
      <c r="G66" s="49">
        <v>3.6074609331044755E-5</v>
      </c>
      <c r="H66" s="227">
        <v>2.69</v>
      </c>
      <c r="I66" s="227">
        <v>-0.92743362831858411</v>
      </c>
    </row>
    <row r="67" spans="1:9" x14ac:dyDescent="0.35">
      <c r="A67" s="88" t="s">
        <v>404</v>
      </c>
      <c r="B67" s="258">
        <v>0.23100000000000001</v>
      </c>
      <c r="C67" s="227">
        <v>2.6038469979503998E-5</v>
      </c>
      <c r="D67" s="258">
        <v>0.502</v>
      </c>
      <c r="E67" s="227">
        <v>6.2003761479187413E-5</v>
      </c>
      <c r="F67" s="258">
        <v>0.36399999999999999</v>
      </c>
      <c r="G67" s="49">
        <v>3.5585793486450657E-5</v>
      </c>
      <c r="H67" s="227">
        <v>-0.27490039840637448</v>
      </c>
      <c r="I67" s="227">
        <v>0.57575757575757569</v>
      </c>
    </row>
    <row r="68" spans="1:9" x14ac:dyDescent="0.35">
      <c r="A68" s="88" t="s">
        <v>457</v>
      </c>
      <c r="B68" s="258" t="s">
        <v>317</v>
      </c>
      <c r="C68" s="227">
        <v>0</v>
      </c>
      <c r="D68" s="258" t="s">
        <v>317</v>
      </c>
      <c r="E68" s="227">
        <v>0</v>
      </c>
      <c r="F68" s="258">
        <v>0.23</v>
      </c>
      <c r="G68" s="49">
        <v>2.2485528851328712E-5</v>
      </c>
      <c r="H68" s="227" t="s">
        <v>317</v>
      </c>
      <c r="I68" s="227" t="s">
        <v>317</v>
      </c>
    </row>
    <row r="69" spans="1:9" x14ac:dyDescent="0.35">
      <c r="A69" s="88" t="s">
        <v>526</v>
      </c>
      <c r="B69" s="258">
        <v>0.60799999999999998</v>
      </c>
      <c r="C69" s="227">
        <v>6.8534154751248604E-5</v>
      </c>
      <c r="D69" s="258" t="s">
        <v>317</v>
      </c>
      <c r="E69" s="227">
        <v>0</v>
      </c>
      <c r="F69" s="258">
        <v>0.223</v>
      </c>
      <c r="G69" s="49">
        <v>2.1801186668896967E-5</v>
      </c>
      <c r="H69" s="227" t="s">
        <v>317</v>
      </c>
      <c r="I69" s="227">
        <v>-0.63322368421052633</v>
      </c>
    </row>
    <row r="70" spans="1:9" x14ac:dyDescent="0.35">
      <c r="A70" s="88" t="s">
        <v>538</v>
      </c>
      <c r="B70" s="258" t="s">
        <v>317</v>
      </c>
      <c r="C70" s="227">
        <v>0</v>
      </c>
      <c r="D70" s="258" t="s">
        <v>317</v>
      </c>
      <c r="E70" s="227">
        <v>0</v>
      </c>
      <c r="F70" s="258">
        <v>0.217</v>
      </c>
      <c r="G70" s="49">
        <v>2.1214607655384046E-5</v>
      </c>
      <c r="H70" s="227" t="s">
        <v>317</v>
      </c>
      <c r="I70" s="227" t="s">
        <v>317</v>
      </c>
    </row>
    <row r="71" spans="1:9" x14ac:dyDescent="0.35">
      <c r="A71" s="88" t="s">
        <v>421</v>
      </c>
      <c r="B71" s="258">
        <v>65.358999999999995</v>
      </c>
      <c r="C71" s="227">
        <v>7.367308915109963E-3</v>
      </c>
      <c r="D71" s="258">
        <v>9.6000000000000002E-2</v>
      </c>
      <c r="E71" s="227">
        <v>1.1857293031876477E-5</v>
      </c>
      <c r="F71" s="258">
        <v>0.20499999999999999</v>
      </c>
      <c r="G71" s="49">
        <v>2.0041449628358197E-5</v>
      </c>
      <c r="H71" s="227">
        <v>1.1354166666666665</v>
      </c>
      <c r="I71" s="227">
        <v>-0.99686347710338286</v>
      </c>
    </row>
    <row r="72" spans="1:9" x14ac:dyDescent="0.35">
      <c r="A72" s="88" t="s">
        <v>614</v>
      </c>
      <c r="B72" s="258">
        <v>0.38100000000000001</v>
      </c>
      <c r="C72" s="227">
        <v>4.2946567368792307E-5</v>
      </c>
      <c r="D72" s="258" t="s">
        <v>317</v>
      </c>
      <c r="E72" s="227">
        <v>0</v>
      </c>
      <c r="F72" s="258">
        <v>0.20499999999999999</v>
      </c>
      <c r="G72" s="49">
        <v>2.0041449628358197E-5</v>
      </c>
      <c r="H72" s="227" t="s">
        <v>317</v>
      </c>
      <c r="I72" s="227">
        <v>-0.46194225721784776</v>
      </c>
    </row>
    <row r="73" spans="1:9" x14ac:dyDescent="0.35">
      <c r="A73" s="88" t="s">
        <v>557</v>
      </c>
      <c r="B73" s="258" t="s">
        <v>317</v>
      </c>
      <c r="C73" s="227">
        <v>0</v>
      </c>
      <c r="D73" s="258" t="s">
        <v>317</v>
      </c>
      <c r="E73" s="227">
        <v>0</v>
      </c>
      <c r="F73" s="258">
        <v>0.19700000000000001</v>
      </c>
      <c r="G73" s="49">
        <v>1.9259344277007635E-5</v>
      </c>
      <c r="H73" s="227" t="s">
        <v>317</v>
      </c>
      <c r="I73" s="227" t="s">
        <v>317</v>
      </c>
    </row>
    <row r="74" spans="1:9" x14ac:dyDescent="0.35">
      <c r="A74" s="88" t="s">
        <v>420</v>
      </c>
      <c r="B74" s="258">
        <v>6.8000000000000005E-2</v>
      </c>
      <c r="C74" s="227">
        <v>7.6650041498107003E-6</v>
      </c>
      <c r="D74" s="258" t="s">
        <v>317</v>
      </c>
      <c r="E74" s="227">
        <v>0</v>
      </c>
      <c r="F74" s="258">
        <v>0.15</v>
      </c>
      <c r="G74" s="49">
        <v>1.4664475337823072E-5</v>
      </c>
      <c r="H74" s="227" t="s">
        <v>317</v>
      </c>
      <c r="I74" s="227">
        <v>1.2058823529411762</v>
      </c>
    </row>
    <row r="75" spans="1:9" x14ac:dyDescent="0.35">
      <c r="A75" s="88" t="s">
        <v>407</v>
      </c>
      <c r="B75" s="258">
        <v>0.10199999999999999</v>
      </c>
      <c r="C75" s="227">
        <v>1.149750622471605E-5</v>
      </c>
      <c r="D75" s="258">
        <v>0.317</v>
      </c>
      <c r="E75" s="227">
        <v>3.9153769699008783E-5</v>
      </c>
      <c r="F75" s="258">
        <v>0.14799999999999999</v>
      </c>
      <c r="G75" s="49">
        <v>1.4468948999985431E-5</v>
      </c>
      <c r="H75" s="227">
        <v>-0.53312302839116721</v>
      </c>
      <c r="I75" s="227">
        <v>0.4509803921568627</v>
      </c>
    </row>
    <row r="76" spans="1:9" x14ac:dyDescent="0.35">
      <c r="A76" s="88" t="s">
        <v>427</v>
      </c>
      <c r="B76" s="258">
        <v>0.15</v>
      </c>
      <c r="C76" s="227">
        <v>1.6908097389288309E-5</v>
      </c>
      <c r="D76" s="258">
        <v>8.6999999999999994E-2</v>
      </c>
      <c r="E76" s="227">
        <v>1.0745671810138056E-5</v>
      </c>
      <c r="F76" s="258">
        <v>0.14399999999999999</v>
      </c>
      <c r="G76" s="49">
        <v>1.4077896324310149E-5</v>
      </c>
      <c r="H76" s="227">
        <v>0.65517241379310343</v>
      </c>
      <c r="I76" s="227">
        <v>-4.0000000000000036E-2</v>
      </c>
    </row>
    <row r="77" spans="1:9" x14ac:dyDescent="0.35">
      <c r="A77" s="88" t="s">
        <v>529</v>
      </c>
      <c r="B77" s="258">
        <v>2E-3</v>
      </c>
      <c r="C77" s="227">
        <v>2.2544129852384412E-7</v>
      </c>
      <c r="D77" s="258">
        <v>2.7E-2</v>
      </c>
      <c r="E77" s="227">
        <v>3.3348636652152589E-6</v>
      </c>
      <c r="F77" s="258">
        <v>0.14099999999999999</v>
      </c>
      <c r="G77" s="49">
        <v>1.3784606817553687E-5</v>
      </c>
      <c r="H77" s="227">
        <v>4.2222222222222214</v>
      </c>
      <c r="I77" s="227">
        <v>69.499999999999986</v>
      </c>
    </row>
    <row r="78" spans="1:9" x14ac:dyDescent="0.35">
      <c r="A78" s="88" t="s">
        <v>386</v>
      </c>
      <c r="B78" s="258">
        <v>2.4420000000000002</v>
      </c>
      <c r="C78" s="227">
        <v>2.7526382549761366E-4</v>
      </c>
      <c r="D78" s="258">
        <v>4.6470000000000002</v>
      </c>
      <c r="E78" s="227">
        <v>5.7396709082427073E-4</v>
      </c>
      <c r="F78" s="258">
        <v>0.13700000000000001</v>
      </c>
      <c r="G78" s="49">
        <v>1.3393554141878407E-5</v>
      </c>
      <c r="H78" s="227">
        <v>-0.97051861415967289</v>
      </c>
      <c r="I78" s="227">
        <v>-0.94389844389844391</v>
      </c>
    </row>
    <row r="79" spans="1:9" x14ac:dyDescent="0.35">
      <c r="A79" s="88" t="s">
        <v>454</v>
      </c>
      <c r="B79" s="258">
        <v>0</v>
      </c>
      <c r="C79" s="227">
        <v>0</v>
      </c>
      <c r="D79" s="258">
        <v>0.48699999999999999</v>
      </c>
      <c r="E79" s="227">
        <v>6.0151059442956708E-5</v>
      </c>
      <c r="F79" s="258">
        <v>0.129</v>
      </c>
      <c r="G79" s="49">
        <v>1.2611448790527842E-5</v>
      </c>
      <c r="H79" s="227">
        <v>-0.7351129363449691</v>
      </c>
      <c r="I79" s="227" t="s">
        <v>317</v>
      </c>
    </row>
    <row r="80" spans="1:9" x14ac:dyDescent="0.35">
      <c r="A80" s="88" t="s">
        <v>402</v>
      </c>
      <c r="B80" s="258">
        <v>1.0649999999999999</v>
      </c>
      <c r="C80" s="227">
        <v>1.2004749146394698E-4</v>
      </c>
      <c r="D80" s="258">
        <v>9.9000000000000005E-2</v>
      </c>
      <c r="E80" s="227">
        <v>1.2227833439122617E-5</v>
      </c>
      <c r="F80" s="258">
        <v>0.126</v>
      </c>
      <c r="G80" s="49">
        <v>1.2318159283771382E-5</v>
      </c>
      <c r="H80" s="227">
        <v>0.27272727272727271</v>
      </c>
      <c r="I80" s="227">
        <v>-0.88169014084507036</v>
      </c>
    </row>
    <row r="81" spans="1:9" x14ac:dyDescent="0.35">
      <c r="A81" s="88" t="s">
        <v>524</v>
      </c>
      <c r="B81" s="258" t="s">
        <v>317</v>
      </c>
      <c r="C81" s="227">
        <v>0</v>
      </c>
      <c r="D81" s="258" t="s">
        <v>317</v>
      </c>
      <c r="E81" s="227">
        <v>0</v>
      </c>
      <c r="F81" s="258">
        <v>0.11899999999999999</v>
      </c>
      <c r="G81" s="49">
        <v>1.1633817101339637E-5</v>
      </c>
      <c r="H81" s="227" t="s">
        <v>317</v>
      </c>
      <c r="I81" s="227" t="s">
        <v>317</v>
      </c>
    </row>
    <row r="82" spans="1:9" x14ac:dyDescent="0.35">
      <c r="A82" s="88" t="s">
        <v>414</v>
      </c>
      <c r="B82" s="258">
        <v>6.8730000000000002</v>
      </c>
      <c r="C82" s="227">
        <v>7.7472902237719031E-4</v>
      </c>
      <c r="D82" s="258">
        <v>2.2639999999999998</v>
      </c>
      <c r="E82" s="227">
        <v>2.7963449400175353E-4</v>
      </c>
      <c r="F82" s="258">
        <v>0.11899999999999999</v>
      </c>
      <c r="G82" s="49">
        <v>1.1633817101339637E-5</v>
      </c>
      <c r="H82" s="227">
        <v>-0.94743816254416957</v>
      </c>
      <c r="I82" s="227">
        <v>-0.9826858722537466</v>
      </c>
    </row>
    <row r="83" spans="1:9" x14ac:dyDescent="0.35">
      <c r="A83" s="88" t="s">
        <v>640</v>
      </c>
      <c r="B83" s="258" t="s">
        <v>317</v>
      </c>
      <c r="C83" s="227">
        <v>0</v>
      </c>
      <c r="D83" s="258" t="s">
        <v>317</v>
      </c>
      <c r="E83" s="227">
        <v>0</v>
      </c>
      <c r="F83" s="258">
        <v>0.11899999999999999</v>
      </c>
      <c r="G83" s="49">
        <v>1.1633817101339637E-5</v>
      </c>
      <c r="H83" s="227" t="s">
        <v>317</v>
      </c>
      <c r="I83" s="227" t="s">
        <v>317</v>
      </c>
    </row>
    <row r="84" spans="1:9" x14ac:dyDescent="0.35">
      <c r="A84" s="88" t="s">
        <v>302</v>
      </c>
      <c r="B84" s="258">
        <v>0.22</v>
      </c>
      <c r="C84" s="227">
        <v>2.4798542837622853E-5</v>
      </c>
      <c r="D84" s="258">
        <v>1.117</v>
      </c>
      <c r="E84" s="227">
        <v>1.3796454496464608E-4</v>
      </c>
      <c r="F84" s="258">
        <v>0.113</v>
      </c>
      <c r="G84" s="49">
        <v>1.1047238087826716E-5</v>
      </c>
      <c r="H84" s="227">
        <v>-0.89883616830796775</v>
      </c>
      <c r="I84" s="227">
        <v>-0.48636363636363633</v>
      </c>
    </row>
    <row r="85" spans="1:9" x14ac:dyDescent="0.35">
      <c r="A85" s="88" t="s">
        <v>433</v>
      </c>
      <c r="B85" s="258">
        <v>6.0000000000000001E-3</v>
      </c>
      <c r="C85" s="227">
        <v>6.7632389557153236E-7</v>
      </c>
      <c r="D85" s="258">
        <v>1.0999999999999999E-2</v>
      </c>
      <c r="E85" s="227">
        <v>1.3586481599025129E-6</v>
      </c>
      <c r="F85" s="258">
        <v>8.5999999999999993E-2</v>
      </c>
      <c r="G85" s="49">
        <v>8.4076325270185616E-6</v>
      </c>
      <c r="H85" s="227">
        <v>6.8181818181818183</v>
      </c>
      <c r="I85" s="227">
        <v>13.333333333333332</v>
      </c>
    </row>
    <row r="86" spans="1:9" x14ac:dyDescent="0.35">
      <c r="A86" s="88" t="s">
        <v>435</v>
      </c>
      <c r="B86" s="258" t="s">
        <v>317</v>
      </c>
      <c r="C86" s="227">
        <v>0</v>
      </c>
      <c r="D86" s="258" t="s">
        <v>317</v>
      </c>
      <c r="E86" s="227">
        <v>0</v>
      </c>
      <c r="F86" s="258">
        <v>7.8E-2</v>
      </c>
      <c r="G86" s="49">
        <v>7.6255271756679974E-6</v>
      </c>
      <c r="H86" s="227" t="s">
        <v>317</v>
      </c>
      <c r="I86" s="227" t="s">
        <v>317</v>
      </c>
    </row>
    <row r="87" spans="1:9" x14ac:dyDescent="0.35">
      <c r="A87" s="88" t="s">
        <v>309</v>
      </c>
      <c r="B87" s="258">
        <v>1.4E-2</v>
      </c>
      <c r="C87" s="227">
        <v>1.5780890896669087E-6</v>
      </c>
      <c r="D87" s="258">
        <v>1.2999999999999999E-2</v>
      </c>
      <c r="E87" s="227">
        <v>1.605675098066606E-6</v>
      </c>
      <c r="F87" s="258">
        <v>5.8999999999999997E-2</v>
      </c>
      <c r="G87" s="49">
        <v>5.7680269662104084E-6</v>
      </c>
      <c r="H87" s="227">
        <v>3.5384615384615383</v>
      </c>
      <c r="I87" s="227">
        <v>3.2142857142857144</v>
      </c>
    </row>
    <row r="88" spans="1:9" x14ac:dyDescent="0.35">
      <c r="A88" s="88" t="s">
        <v>306</v>
      </c>
      <c r="B88" s="258">
        <v>0.58199999999999996</v>
      </c>
      <c r="C88" s="227">
        <v>6.5603417870438639E-5</v>
      </c>
      <c r="D88" s="258">
        <v>1.2929999999999999</v>
      </c>
      <c r="E88" s="227">
        <v>1.5970291552308628E-4</v>
      </c>
      <c r="F88" s="258">
        <v>5.5E-2</v>
      </c>
      <c r="G88" s="49">
        <v>5.3769742905351267E-6</v>
      </c>
      <c r="H88" s="227">
        <v>-0.95746326372776491</v>
      </c>
      <c r="I88" s="227">
        <v>-0.90549828178694158</v>
      </c>
    </row>
    <row r="89" spans="1:9" x14ac:dyDescent="0.35">
      <c r="A89" s="88" t="s">
        <v>639</v>
      </c>
      <c r="B89" s="258">
        <v>3.3000000000000002E-2</v>
      </c>
      <c r="C89" s="227">
        <v>3.719781425643428E-6</v>
      </c>
      <c r="D89" s="258" t="s">
        <v>317</v>
      </c>
      <c r="E89" s="227">
        <v>0</v>
      </c>
      <c r="F89" s="258">
        <v>4.1000000000000002E-2</v>
      </c>
      <c r="G89" s="49">
        <v>4.0082899256716404E-6</v>
      </c>
      <c r="H89" s="227" t="s">
        <v>317</v>
      </c>
      <c r="I89" s="227">
        <v>0.24242424242424243</v>
      </c>
    </row>
    <row r="90" spans="1:9" x14ac:dyDescent="0.35">
      <c r="A90" s="88" t="s">
        <v>439</v>
      </c>
      <c r="B90" s="258">
        <v>3.0000000000000001E-3</v>
      </c>
      <c r="C90" s="227">
        <v>3.3816194778576618E-7</v>
      </c>
      <c r="D90" s="258" t="s">
        <v>317</v>
      </c>
      <c r="E90" s="227">
        <v>0</v>
      </c>
      <c r="F90" s="258">
        <v>3.2000000000000001E-2</v>
      </c>
      <c r="G90" s="49">
        <v>3.1284214054022555E-6</v>
      </c>
      <c r="H90" s="227" t="s">
        <v>317</v>
      </c>
      <c r="I90" s="227">
        <v>9.6666666666666661</v>
      </c>
    </row>
    <row r="91" spans="1:9" x14ac:dyDescent="0.35">
      <c r="A91" s="88" t="s">
        <v>453</v>
      </c>
      <c r="B91" s="258">
        <v>1E-3</v>
      </c>
      <c r="C91" s="227">
        <v>1.1272064926192206E-7</v>
      </c>
      <c r="D91" s="258" t="s">
        <v>317</v>
      </c>
      <c r="E91" s="227">
        <v>0</v>
      </c>
      <c r="F91" s="258">
        <v>2.9000000000000001E-2</v>
      </c>
      <c r="G91" s="49">
        <v>2.8351318986457941E-6</v>
      </c>
      <c r="H91" s="227" t="s">
        <v>317</v>
      </c>
      <c r="I91" s="227">
        <v>28</v>
      </c>
    </row>
    <row r="92" spans="1:9" x14ac:dyDescent="0.35">
      <c r="A92" s="88" t="s">
        <v>441</v>
      </c>
      <c r="B92" s="258" t="s">
        <v>317</v>
      </c>
      <c r="C92" s="227">
        <v>0</v>
      </c>
      <c r="D92" s="258">
        <v>0.22600000000000001</v>
      </c>
      <c r="E92" s="227">
        <v>2.791404401254254E-5</v>
      </c>
      <c r="F92" s="258">
        <v>2.8000000000000001E-2</v>
      </c>
      <c r="G92" s="49">
        <v>2.7373687297269734E-6</v>
      </c>
      <c r="H92" s="227">
        <v>-0.87610619469026552</v>
      </c>
      <c r="I92" s="227" t="s">
        <v>317</v>
      </c>
    </row>
    <row r="93" spans="1:9" x14ac:dyDescent="0.35">
      <c r="A93" s="88" t="s">
        <v>428</v>
      </c>
      <c r="B93" s="258">
        <v>9.0999999999999998E-2</v>
      </c>
      <c r="C93" s="227">
        <v>1.0257579082834907E-5</v>
      </c>
      <c r="D93" s="258" t="s">
        <v>317</v>
      </c>
      <c r="E93" s="227">
        <v>0</v>
      </c>
      <c r="F93" s="258">
        <v>2.5000000000000001E-2</v>
      </c>
      <c r="G93" s="49">
        <v>2.4440792229705124E-6</v>
      </c>
      <c r="H93" s="227" t="s">
        <v>317</v>
      </c>
      <c r="I93" s="227">
        <v>-0.72527472527472525</v>
      </c>
    </row>
    <row r="94" spans="1:9" x14ac:dyDescent="0.35">
      <c r="A94" s="88" t="s">
        <v>426</v>
      </c>
      <c r="B94" s="258">
        <v>4.0000000000000001E-3</v>
      </c>
      <c r="C94" s="227">
        <v>4.5088259704768824E-7</v>
      </c>
      <c r="D94" s="258">
        <v>6.4000000000000001E-2</v>
      </c>
      <c r="E94" s="227">
        <v>7.9048620212509849E-6</v>
      </c>
      <c r="F94" s="258">
        <v>2.1999999999999999E-2</v>
      </c>
      <c r="G94" s="49">
        <v>2.1507897162140505E-6</v>
      </c>
      <c r="H94" s="227">
        <v>-0.65625</v>
      </c>
      <c r="I94" s="227">
        <v>4.5</v>
      </c>
    </row>
    <row r="95" spans="1:9" x14ac:dyDescent="0.35">
      <c r="A95" s="88" t="s">
        <v>400</v>
      </c>
      <c r="B95" s="258">
        <v>2.1640000000000001</v>
      </c>
      <c r="C95" s="227">
        <v>2.4392748500279935E-4</v>
      </c>
      <c r="D95" s="258">
        <v>0.22500000000000001</v>
      </c>
      <c r="E95" s="227">
        <v>2.7790530543460493E-5</v>
      </c>
      <c r="F95" s="258">
        <v>1.6E-2</v>
      </c>
      <c r="G95" s="49">
        <v>1.5642107027011278E-6</v>
      </c>
      <c r="H95" s="227">
        <v>-0.92888888888888888</v>
      </c>
      <c r="I95" s="227">
        <v>-0.99260628465804068</v>
      </c>
    </row>
    <row r="96" spans="1:9" x14ac:dyDescent="0.35">
      <c r="A96" s="88" t="s">
        <v>448</v>
      </c>
      <c r="B96" s="258">
        <v>0.105</v>
      </c>
      <c r="C96" s="227">
        <v>1.1835668172501816E-5</v>
      </c>
      <c r="D96" s="258">
        <v>0.19800000000000001</v>
      </c>
      <c r="E96" s="227">
        <v>2.4455666878245234E-5</v>
      </c>
      <c r="F96" s="258">
        <v>1.4E-2</v>
      </c>
      <c r="G96" s="49">
        <v>1.3686843648634867E-6</v>
      </c>
      <c r="H96" s="227">
        <v>-0.92929292929292928</v>
      </c>
      <c r="I96" s="227">
        <v>-0.8666666666666667</v>
      </c>
    </row>
    <row r="97" spans="1:9" x14ac:dyDescent="0.35">
      <c r="A97" s="88" t="s">
        <v>608</v>
      </c>
      <c r="B97" s="258" t="s">
        <v>317</v>
      </c>
      <c r="C97" s="227">
        <v>0</v>
      </c>
      <c r="D97" s="258" t="s">
        <v>317</v>
      </c>
      <c r="E97" s="227">
        <v>0</v>
      </c>
      <c r="F97" s="258">
        <v>1.2E-2</v>
      </c>
      <c r="G97" s="49">
        <v>1.1731580270258459E-6</v>
      </c>
      <c r="H97" s="227" t="s">
        <v>317</v>
      </c>
      <c r="I97" s="227" t="s">
        <v>317</v>
      </c>
    </row>
    <row r="98" spans="1:9" x14ac:dyDescent="0.35">
      <c r="A98" s="88" t="s">
        <v>530</v>
      </c>
      <c r="B98" s="258">
        <v>2.6819999999999999</v>
      </c>
      <c r="C98" s="227">
        <v>3.0231678132047496E-4</v>
      </c>
      <c r="D98" s="258">
        <v>2.8889999999999998</v>
      </c>
      <c r="E98" s="227">
        <v>3.5683041217803268E-4</v>
      </c>
      <c r="F98" s="258">
        <v>0.01</v>
      </c>
      <c r="G98" s="49">
        <v>9.7763168918820483E-7</v>
      </c>
      <c r="H98" s="227">
        <v>-0.99653859466943584</v>
      </c>
      <c r="I98" s="227">
        <v>-0.99627143922445938</v>
      </c>
    </row>
    <row r="99" spans="1:9" x14ac:dyDescent="0.35">
      <c r="A99" s="88" t="s">
        <v>438</v>
      </c>
      <c r="B99" s="258" t="s">
        <v>317</v>
      </c>
      <c r="C99" s="227">
        <v>0</v>
      </c>
      <c r="D99" s="258">
        <v>6.0000000000000001E-3</v>
      </c>
      <c r="E99" s="227">
        <v>7.4108081449227983E-7</v>
      </c>
      <c r="F99" s="258">
        <v>5.0000000000000001E-3</v>
      </c>
      <c r="G99" s="49">
        <v>4.8881584459410242E-7</v>
      </c>
      <c r="H99" s="227">
        <v>-0.16666666666666663</v>
      </c>
      <c r="I99" s="227" t="s">
        <v>317</v>
      </c>
    </row>
    <row r="100" spans="1:9" x14ac:dyDescent="0.35">
      <c r="A100" s="88" t="s">
        <v>596</v>
      </c>
      <c r="B100" s="258" t="s">
        <v>317</v>
      </c>
      <c r="C100" s="227">
        <v>0</v>
      </c>
      <c r="D100" s="258">
        <v>5.8000000000000003E-2</v>
      </c>
      <c r="E100" s="227">
        <v>7.1637812067587049E-6</v>
      </c>
      <c r="F100" s="258">
        <v>4.0000000000000001E-3</v>
      </c>
      <c r="G100" s="49">
        <v>3.9105267567528194E-7</v>
      </c>
      <c r="H100" s="227">
        <v>-0.93103448275862066</v>
      </c>
      <c r="I100" s="227" t="s">
        <v>317</v>
      </c>
    </row>
    <row r="101" spans="1:9" x14ac:dyDescent="0.35">
      <c r="A101" s="88" t="s">
        <v>424</v>
      </c>
      <c r="B101" s="258">
        <v>2E-3</v>
      </c>
      <c r="C101" s="227">
        <v>2.2544129852384412E-7</v>
      </c>
      <c r="D101" s="258">
        <v>0.79700000000000004</v>
      </c>
      <c r="E101" s="227">
        <v>9.8440234858391171E-5</v>
      </c>
      <c r="F101" s="258">
        <v>3.0000000000000001E-3</v>
      </c>
      <c r="G101" s="49">
        <v>2.9328950675646147E-7</v>
      </c>
      <c r="H101" s="227">
        <v>-0.99623588456712675</v>
      </c>
      <c r="I101" s="227">
        <v>0.5</v>
      </c>
    </row>
    <row r="102" spans="1:9" x14ac:dyDescent="0.35">
      <c r="A102" s="88" t="s">
        <v>556</v>
      </c>
      <c r="B102" s="258" t="s">
        <v>317</v>
      </c>
      <c r="C102" s="227">
        <v>0</v>
      </c>
      <c r="D102" s="258" t="s">
        <v>317</v>
      </c>
      <c r="E102" s="227">
        <v>0</v>
      </c>
      <c r="F102" s="258">
        <v>2E-3</v>
      </c>
      <c r="G102" s="49">
        <v>1.9552633783764097E-7</v>
      </c>
      <c r="H102" s="227" t="s">
        <v>317</v>
      </c>
      <c r="I102" s="227" t="s">
        <v>317</v>
      </c>
    </row>
    <row r="103" spans="1:9" x14ac:dyDescent="0.35">
      <c r="A103" s="88" t="s">
        <v>455</v>
      </c>
      <c r="B103" s="258">
        <v>28.411999999999999</v>
      </c>
      <c r="C103" s="227">
        <v>3.2026190868297295E-3</v>
      </c>
      <c r="D103" s="258" t="s">
        <v>317</v>
      </c>
      <c r="E103" s="227">
        <v>0</v>
      </c>
      <c r="F103" s="258">
        <v>2E-3</v>
      </c>
      <c r="G103" s="49">
        <v>1.9552633783764097E-7</v>
      </c>
      <c r="H103" s="227" t="s">
        <v>317</v>
      </c>
      <c r="I103" s="227">
        <v>-0.99992960720822188</v>
      </c>
    </row>
    <row r="104" spans="1:9" x14ac:dyDescent="0.35">
      <c r="A104" s="88" t="s">
        <v>430</v>
      </c>
      <c r="B104" s="258">
        <v>0</v>
      </c>
      <c r="C104" s="227">
        <v>0</v>
      </c>
      <c r="D104" s="258">
        <v>2E-3</v>
      </c>
      <c r="E104" s="227">
        <v>2.4702693816409328E-7</v>
      </c>
      <c r="F104" s="258">
        <v>1E-3</v>
      </c>
      <c r="G104" s="49">
        <v>9.7763168918820486E-8</v>
      </c>
      <c r="H104" s="227">
        <v>-0.5</v>
      </c>
      <c r="I104" s="227" t="s">
        <v>317</v>
      </c>
    </row>
    <row r="105" spans="1:9" x14ac:dyDescent="0.35">
      <c r="A105" s="88" t="s">
        <v>483</v>
      </c>
      <c r="B105" s="258" t="s">
        <v>317</v>
      </c>
      <c r="C105" s="227">
        <v>0</v>
      </c>
      <c r="D105" s="258" t="s">
        <v>317</v>
      </c>
      <c r="E105" s="227">
        <v>0</v>
      </c>
      <c r="F105" s="258">
        <v>1E-3</v>
      </c>
      <c r="G105" s="49">
        <v>9.7763168918820486E-8</v>
      </c>
      <c r="H105" s="227" t="s">
        <v>317</v>
      </c>
      <c r="I105" s="227" t="s">
        <v>317</v>
      </c>
    </row>
    <row r="106" spans="1:9" x14ac:dyDescent="0.35">
      <c r="A106" s="88" t="s">
        <v>408</v>
      </c>
      <c r="B106" s="258" t="s">
        <v>317</v>
      </c>
      <c r="C106" s="227">
        <v>0</v>
      </c>
      <c r="D106" s="258" t="s">
        <v>317</v>
      </c>
      <c r="E106" s="227">
        <v>0</v>
      </c>
      <c r="F106" s="258">
        <v>1E-3</v>
      </c>
      <c r="G106" s="49">
        <v>9.7763168918820486E-8</v>
      </c>
      <c r="H106" s="227" t="s">
        <v>317</v>
      </c>
      <c r="I106" s="227" t="s">
        <v>317</v>
      </c>
    </row>
    <row r="107" spans="1:9" x14ac:dyDescent="0.35">
      <c r="A107" s="88" t="s">
        <v>423</v>
      </c>
      <c r="B107" s="258" t="s">
        <v>317</v>
      </c>
      <c r="C107" s="227">
        <v>0</v>
      </c>
      <c r="D107" s="258">
        <v>0.17499999999999999</v>
      </c>
      <c r="E107" s="227">
        <v>2.1614857089358159E-5</v>
      </c>
      <c r="F107" s="258">
        <v>0</v>
      </c>
      <c r="G107" s="49">
        <v>0</v>
      </c>
      <c r="H107" s="227">
        <v>-1</v>
      </c>
      <c r="I107" s="227" t="s">
        <v>317</v>
      </c>
    </row>
    <row r="108" spans="1:9" x14ac:dyDescent="0.35">
      <c r="A108" s="88" t="s">
        <v>432</v>
      </c>
      <c r="B108" s="258">
        <v>2E-3</v>
      </c>
      <c r="C108" s="227">
        <v>2.2544129852384412E-7</v>
      </c>
      <c r="D108" s="258">
        <v>2.7E-2</v>
      </c>
      <c r="E108" s="227">
        <v>3.3348636652152589E-6</v>
      </c>
      <c r="F108" s="258" t="s">
        <v>317</v>
      </c>
      <c r="G108" s="49">
        <v>0</v>
      </c>
      <c r="H108" s="227">
        <v>-1</v>
      </c>
      <c r="I108" s="227">
        <v>-1</v>
      </c>
    </row>
    <row r="109" spans="1:9" x14ac:dyDescent="0.35">
      <c r="A109" s="88" t="s">
        <v>641</v>
      </c>
      <c r="B109" s="258">
        <v>1E-3</v>
      </c>
      <c r="C109" s="227">
        <v>1.1272064926192206E-7</v>
      </c>
      <c r="D109" s="258" t="s">
        <v>317</v>
      </c>
      <c r="E109" s="227">
        <v>0</v>
      </c>
      <c r="F109" s="258" t="s">
        <v>317</v>
      </c>
      <c r="G109" s="49">
        <v>0</v>
      </c>
      <c r="H109" s="227" t="s">
        <v>317</v>
      </c>
      <c r="I109" s="227">
        <v>-1</v>
      </c>
    </row>
    <row r="110" spans="1:9" x14ac:dyDescent="0.35">
      <c r="A110" s="88" t="s">
        <v>599</v>
      </c>
      <c r="B110" s="258" t="s">
        <v>317</v>
      </c>
      <c r="C110" s="227">
        <v>0</v>
      </c>
      <c r="D110" s="258">
        <v>6.0000000000000001E-3</v>
      </c>
      <c r="E110" s="227">
        <v>7.4108081449227983E-7</v>
      </c>
      <c r="F110" s="258" t="s">
        <v>317</v>
      </c>
      <c r="G110" s="49">
        <v>0</v>
      </c>
      <c r="H110" s="227">
        <v>-1</v>
      </c>
      <c r="I110" s="227" t="s">
        <v>317</v>
      </c>
    </row>
    <row r="111" spans="1:9" x14ac:dyDescent="0.35">
      <c r="A111" s="88" t="s">
        <v>569</v>
      </c>
      <c r="B111" s="258">
        <v>0.25600000000000001</v>
      </c>
      <c r="C111" s="227">
        <v>2.8856486211052047E-5</v>
      </c>
      <c r="D111" s="258" t="s">
        <v>317</v>
      </c>
      <c r="E111" s="227">
        <v>0</v>
      </c>
      <c r="F111" s="258" t="s">
        <v>317</v>
      </c>
      <c r="G111" s="49">
        <v>0</v>
      </c>
      <c r="H111" s="227" t="s">
        <v>317</v>
      </c>
      <c r="I111" s="227">
        <v>-1</v>
      </c>
    </row>
    <row r="112" spans="1:9" x14ac:dyDescent="0.35">
      <c r="A112" s="88" t="s">
        <v>422</v>
      </c>
      <c r="B112" s="258" t="s">
        <v>317</v>
      </c>
      <c r="C112" s="227">
        <v>0</v>
      </c>
      <c r="D112" s="258">
        <v>7.2999999999999995E-2</v>
      </c>
      <c r="E112" s="227">
        <v>9.0164832429894031E-6</v>
      </c>
      <c r="F112" s="258" t="s">
        <v>317</v>
      </c>
      <c r="G112" s="49">
        <v>0</v>
      </c>
      <c r="H112" s="227">
        <v>-1</v>
      </c>
      <c r="I112" s="227" t="s">
        <v>317</v>
      </c>
    </row>
    <row r="113" spans="1:9" x14ac:dyDescent="0.35">
      <c r="A113" s="88" t="s">
        <v>598</v>
      </c>
      <c r="B113" s="258" t="s">
        <v>317</v>
      </c>
      <c r="C113" s="227">
        <v>0</v>
      </c>
      <c r="D113" s="258">
        <v>1.2999999999999999E-2</v>
      </c>
      <c r="E113" s="227">
        <v>1.605675098066606E-6</v>
      </c>
      <c r="F113" s="258" t="s">
        <v>317</v>
      </c>
      <c r="G113" s="49">
        <v>0</v>
      </c>
      <c r="H113" s="227">
        <v>-1</v>
      </c>
      <c r="I113" s="227" t="s">
        <v>317</v>
      </c>
    </row>
    <row r="114" spans="1:9" x14ac:dyDescent="0.35">
      <c r="A114" s="88" t="s">
        <v>572</v>
      </c>
      <c r="B114" s="258">
        <v>0.63200000000000001</v>
      </c>
      <c r="C114" s="227">
        <v>7.1239450333534745E-5</v>
      </c>
      <c r="D114" s="258" t="s">
        <v>317</v>
      </c>
      <c r="E114" s="227">
        <v>0</v>
      </c>
      <c r="F114" s="258" t="s">
        <v>317</v>
      </c>
      <c r="G114" s="49">
        <v>0</v>
      </c>
      <c r="H114" s="227" t="s">
        <v>317</v>
      </c>
      <c r="I114" s="227">
        <v>-1</v>
      </c>
    </row>
    <row r="115" spans="1:9" x14ac:dyDescent="0.35">
      <c r="A115" s="88" t="s">
        <v>303</v>
      </c>
      <c r="B115" s="258">
        <v>0.40699999999999997</v>
      </c>
      <c r="C115" s="227">
        <v>4.5877304249602273E-5</v>
      </c>
      <c r="D115" s="258" t="s">
        <v>317</v>
      </c>
      <c r="E115" s="227">
        <v>0</v>
      </c>
      <c r="F115" s="258" t="s">
        <v>317</v>
      </c>
      <c r="G115" s="49">
        <v>0</v>
      </c>
      <c r="H115" s="227" t="s">
        <v>317</v>
      </c>
      <c r="I115" s="227">
        <v>-1</v>
      </c>
    </row>
    <row r="116" spans="1:9" x14ac:dyDescent="0.35">
      <c r="A116" s="88" t="s">
        <v>600</v>
      </c>
      <c r="B116" s="258" t="s">
        <v>317</v>
      </c>
      <c r="C116" s="227">
        <v>0</v>
      </c>
      <c r="D116" s="258">
        <v>3.0000000000000001E-3</v>
      </c>
      <c r="E116" s="227">
        <v>3.7054040724613991E-7</v>
      </c>
      <c r="F116" s="258" t="s">
        <v>317</v>
      </c>
      <c r="G116" s="49">
        <v>0</v>
      </c>
      <c r="H116" s="227">
        <v>-1</v>
      </c>
      <c r="I116" s="227" t="s">
        <v>317</v>
      </c>
    </row>
    <row r="117" spans="1:9" x14ac:dyDescent="0.35">
      <c r="A117" s="88" t="s">
        <v>462</v>
      </c>
      <c r="B117" s="258">
        <v>4.0000000000000001E-3</v>
      </c>
      <c r="C117" s="227">
        <v>4.5088259704768824E-7</v>
      </c>
      <c r="D117" s="258" t="s">
        <v>317</v>
      </c>
      <c r="E117" s="227">
        <v>0</v>
      </c>
      <c r="F117" s="258" t="s">
        <v>317</v>
      </c>
      <c r="G117" s="49">
        <v>0</v>
      </c>
      <c r="H117" s="227" t="s">
        <v>317</v>
      </c>
      <c r="I117" s="227">
        <v>-1</v>
      </c>
    </row>
    <row r="118" spans="1:9" x14ac:dyDescent="0.35">
      <c r="A118" s="88" t="s">
        <v>464</v>
      </c>
      <c r="B118" s="258" t="s">
        <v>317</v>
      </c>
      <c r="C118" s="227">
        <v>0</v>
      </c>
      <c r="D118" s="258">
        <v>0.45</v>
      </c>
      <c r="E118" s="227">
        <v>5.5581061086920985E-5</v>
      </c>
      <c r="F118" s="258" t="s">
        <v>317</v>
      </c>
      <c r="G118" s="49">
        <v>0</v>
      </c>
      <c r="H118" s="227">
        <v>-1</v>
      </c>
      <c r="I118" s="227" t="s">
        <v>317</v>
      </c>
    </row>
    <row r="119" spans="1:9" x14ac:dyDescent="0.35">
      <c r="A119" s="88" t="s">
        <v>418</v>
      </c>
      <c r="B119" s="258">
        <v>86.756</v>
      </c>
      <c r="C119" s="227">
        <v>9.7791926473673099E-3</v>
      </c>
      <c r="D119" s="258" t="s">
        <v>317</v>
      </c>
      <c r="E119" s="227">
        <v>0</v>
      </c>
      <c r="F119" s="258" t="s">
        <v>317</v>
      </c>
      <c r="G119" s="49">
        <v>0</v>
      </c>
      <c r="H119" s="227" t="s">
        <v>317</v>
      </c>
      <c r="I119" s="227">
        <v>-1</v>
      </c>
    </row>
    <row r="120" spans="1:9" s="8" customFormat="1" x14ac:dyDescent="0.35">
      <c r="A120" s="88" t="s">
        <v>440</v>
      </c>
      <c r="B120" s="258">
        <v>11.879</v>
      </c>
      <c r="C120" s="227">
        <v>1.3390085925823721E-3</v>
      </c>
      <c r="D120" s="258">
        <v>1E-3</v>
      </c>
      <c r="E120" s="227">
        <v>1.2351346908204664E-7</v>
      </c>
      <c r="F120" s="258" t="s">
        <v>317</v>
      </c>
      <c r="G120" s="49">
        <v>0</v>
      </c>
      <c r="H120" s="227">
        <v>-1</v>
      </c>
      <c r="I120" s="227">
        <v>-1</v>
      </c>
    </row>
    <row r="121" spans="1:9" x14ac:dyDescent="0.35">
      <c r="A121" s="88" t="s">
        <v>597</v>
      </c>
      <c r="B121" s="258" t="s">
        <v>317</v>
      </c>
      <c r="C121" s="227">
        <v>0</v>
      </c>
      <c r="D121" s="258">
        <v>2.7E-2</v>
      </c>
      <c r="E121" s="227">
        <v>3.3348636652152589E-6</v>
      </c>
      <c r="F121" s="258" t="s">
        <v>317</v>
      </c>
      <c r="G121" s="49">
        <v>0</v>
      </c>
      <c r="H121" s="227">
        <v>-1</v>
      </c>
      <c r="I121" s="227" t="s">
        <v>317</v>
      </c>
    </row>
    <row r="122" spans="1:9" x14ac:dyDescent="0.35">
      <c r="A122" s="88" t="s">
        <v>458</v>
      </c>
      <c r="B122" s="258">
        <v>0.24199999999999999</v>
      </c>
      <c r="C122" s="227">
        <v>2.7278397121385135E-5</v>
      </c>
      <c r="D122" s="258">
        <v>1.64</v>
      </c>
      <c r="E122" s="227">
        <v>2.0256208929455647E-4</v>
      </c>
      <c r="F122" s="258" t="s">
        <v>317</v>
      </c>
      <c r="G122" s="49">
        <v>0</v>
      </c>
      <c r="H122" s="227">
        <v>-1</v>
      </c>
      <c r="I122" s="227">
        <v>-1</v>
      </c>
    </row>
    <row r="123" spans="1:9" s="8" customFormat="1" x14ac:dyDescent="0.35">
      <c r="A123" s="88" t="s">
        <v>570</v>
      </c>
      <c r="B123" s="258">
        <v>1.2E-2</v>
      </c>
      <c r="C123" s="227">
        <v>1.3526477911430647E-6</v>
      </c>
      <c r="D123" s="258" t="s">
        <v>317</v>
      </c>
      <c r="E123" s="227">
        <v>0</v>
      </c>
      <c r="F123" s="258" t="s">
        <v>317</v>
      </c>
      <c r="G123" s="49">
        <v>0</v>
      </c>
      <c r="H123" s="227" t="s">
        <v>317</v>
      </c>
      <c r="I123" s="227">
        <v>-1</v>
      </c>
    </row>
    <row r="124" spans="1:9" x14ac:dyDescent="0.35">
      <c r="A124" s="88" t="s">
        <v>475</v>
      </c>
      <c r="B124" s="258" t="s">
        <v>317</v>
      </c>
      <c r="C124" s="227">
        <v>0</v>
      </c>
      <c r="D124" s="258">
        <v>5.2999999999999999E-2</v>
      </c>
      <c r="E124" s="227">
        <v>6.5462138613484714E-6</v>
      </c>
      <c r="F124" s="258" t="s">
        <v>317</v>
      </c>
      <c r="G124" s="49">
        <v>0</v>
      </c>
      <c r="H124" s="227">
        <v>-1</v>
      </c>
      <c r="I124" s="227" t="s">
        <v>317</v>
      </c>
    </row>
    <row r="125" spans="1:9" x14ac:dyDescent="0.35">
      <c r="A125" s="88" t="s">
        <v>447</v>
      </c>
      <c r="B125" s="258">
        <v>3.0000000000000001E-3</v>
      </c>
      <c r="C125" s="227">
        <v>3.3816194778576618E-7</v>
      </c>
      <c r="D125" s="258" t="s">
        <v>317</v>
      </c>
      <c r="E125" s="227">
        <v>0</v>
      </c>
      <c r="F125" s="258" t="s">
        <v>317</v>
      </c>
      <c r="G125" s="49">
        <v>0</v>
      </c>
      <c r="H125" s="227" t="s">
        <v>317</v>
      </c>
      <c r="I125" s="227">
        <v>-1</v>
      </c>
    </row>
    <row r="126" spans="1:9" x14ac:dyDescent="0.35">
      <c r="A126" s="88" t="s">
        <v>410</v>
      </c>
      <c r="B126" s="258">
        <v>0.29599999999999999</v>
      </c>
      <c r="C126" s="227">
        <v>3.3365312181528929E-5</v>
      </c>
      <c r="D126" s="258">
        <v>0.66400000000000003</v>
      </c>
      <c r="E126" s="227">
        <v>8.2012943470478961E-5</v>
      </c>
      <c r="F126" s="258" t="s">
        <v>317</v>
      </c>
      <c r="G126" s="49">
        <v>0</v>
      </c>
      <c r="H126" s="227">
        <v>-1</v>
      </c>
      <c r="I126" s="227">
        <v>-1</v>
      </c>
    </row>
    <row r="127" spans="1:9" x14ac:dyDescent="0.35">
      <c r="A127" s="88" t="s">
        <v>602</v>
      </c>
      <c r="B127" s="258">
        <v>1E-3</v>
      </c>
      <c r="C127" s="227">
        <v>1.1272064926192206E-7</v>
      </c>
      <c r="D127" s="258" t="s">
        <v>317</v>
      </c>
      <c r="E127" s="227">
        <v>0</v>
      </c>
      <c r="F127" s="258" t="s">
        <v>317</v>
      </c>
      <c r="G127" s="49">
        <v>0</v>
      </c>
      <c r="H127" s="227" t="s">
        <v>317</v>
      </c>
      <c r="I127" s="227">
        <v>-1</v>
      </c>
    </row>
    <row r="128" spans="1:9" x14ac:dyDescent="0.35">
      <c r="A128" s="88" t="s">
        <v>398</v>
      </c>
      <c r="B128" s="258">
        <v>0.82099999999999995</v>
      </c>
      <c r="C128" s="227">
        <v>9.2543653044038006E-5</v>
      </c>
      <c r="D128" s="258">
        <v>0</v>
      </c>
      <c r="E128" s="227">
        <v>0</v>
      </c>
      <c r="F128" s="258" t="s">
        <v>317</v>
      </c>
      <c r="G128" s="49">
        <v>0</v>
      </c>
      <c r="H128" s="227" t="s">
        <v>317</v>
      </c>
      <c r="I128" s="227">
        <v>-1</v>
      </c>
    </row>
    <row r="129" spans="1:9" x14ac:dyDescent="0.35">
      <c r="A129" s="88" t="s">
        <v>642</v>
      </c>
      <c r="B129" s="258">
        <v>0.16800000000000001</v>
      </c>
      <c r="C129" s="227">
        <v>1.8937069076002905E-5</v>
      </c>
      <c r="D129" s="258" t="s">
        <v>317</v>
      </c>
      <c r="E129" s="227">
        <v>0</v>
      </c>
      <c r="F129" s="258" t="s">
        <v>317</v>
      </c>
      <c r="G129" s="49">
        <v>0</v>
      </c>
      <c r="H129" s="227" t="s">
        <v>317</v>
      </c>
      <c r="I129" s="227">
        <v>-1</v>
      </c>
    </row>
    <row r="130" spans="1:9" x14ac:dyDescent="0.35">
      <c r="A130" s="88" t="s">
        <v>412</v>
      </c>
      <c r="B130" s="258">
        <v>0.28599999999999998</v>
      </c>
      <c r="C130" s="227">
        <v>3.2238105688909703E-5</v>
      </c>
      <c r="D130" s="258" t="s">
        <v>317</v>
      </c>
      <c r="E130" s="227">
        <v>0</v>
      </c>
      <c r="F130" s="258" t="s">
        <v>317</v>
      </c>
      <c r="G130" s="49">
        <v>0</v>
      </c>
      <c r="H130" s="227" t="s">
        <v>317</v>
      </c>
      <c r="I130" s="227">
        <v>-1</v>
      </c>
    </row>
    <row r="131" spans="1:9" x14ac:dyDescent="0.35">
      <c r="A131" s="88" t="s">
        <v>313</v>
      </c>
      <c r="B131" s="258">
        <v>2.1999999999999999E-2</v>
      </c>
      <c r="C131" s="227">
        <v>2.4798542837622852E-6</v>
      </c>
      <c r="D131" s="258">
        <v>5.0000000000000001E-3</v>
      </c>
      <c r="E131" s="227">
        <v>6.1756734541023314E-7</v>
      </c>
      <c r="F131" s="258" t="s">
        <v>317</v>
      </c>
      <c r="G131" s="49">
        <v>0</v>
      </c>
      <c r="H131" s="227">
        <v>-1</v>
      </c>
      <c r="I131" s="227">
        <v>-1</v>
      </c>
    </row>
    <row r="132" spans="1:9" x14ac:dyDescent="0.35">
      <c r="A132" s="88" t="s">
        <v>399</v>
      </c>
      <c r="B132" s="258" t="s">
        <v>317</v>
      </c>
      <c r="C132" s="227">
        <v>0</v>
      </c>
      <c r="D132" s="258">
        <v>4.0000000000000001E-3</v>
      </c>
      <c r="E132" s="227">
        <v>4.9405387632818655E-7</v>
      </c>
      <c r="F132" s="258" t="s">
        <v>317</v>
      </c>
      <c r="G132" s="49">
        <v>0</v>
      </c>
      <c r="H132" s="227">
        <v>-1</v>
      </c>
      <c r="I132" s="227" t="s">
        <v>317</v>
      </c>
    </row>
    <row r="133" spans="1:9" x14ac:dyDescent="0.35">
      <c r="A133" s="6" t="s">
        <v>264</v>
      </c>
      <c r="B133" s="151">
        <f t="shared" ref="B133:G133" si="0">SUM(B4:B132)</f>
        <v>8871.4890000000032</v>
      </c>
      <c r="C133" s="109">
        <f t="shared" si="0"/>
        <v>0.99999999999999989</v>
      </c>
      <c r="D133" s="151">
        <f t="shared" si="0"/>
        <v>8096.2830000000022</v>
      </c>
      <c r="E133" s="109">
        <f t="shared" si="0"/>
        <v>0.99999999999999989</v>
      </c>
      <c r="F133" s="151">
        <f t="shared" si="0"/>
        <v>10228.801000000001</v>
      </c>
      <c r="G133" s="109">
        <f t="shared" si="0"/>
        <v>0.99999999999999989</v>
      </c>
      <c r="H133" s="228">
        <f>(F133/D133)-1</f>
        <v>0.26339469605990784</v>
      </c>
      <c r="I133" s="228">
        <f>(F133/B133)-1</f>
        <v>0.15299708989099781</v>
      </c>
    </row>
  </sheetData>
  <sortState xmlns:xlrd2="http://schemas.microsoft.com/office/spreadsheetml/2017/richdata2" ref="A4:I132">
    <sortCondition descending="1" ref="G4:G132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72"/>
  <sheetViews>
    <sheetView zoomScale="90" zoomScaleNormal="90" workbookViewId="0">
      <selection activeCell="K1" sqref="K1"/>
    </sheetView>
  </sheetViews>
  <sheetFormatPr defaultColWidth="9.1796875" defaultRowHeight="15.5" x14ac:dyDescent="0.35"/>
  <cols>
    <col min="1" max="1" width="23.54296875" style="1" customWidth="1"/>
    <col min="2" max="2" width="13.6328125" style="1" bestFit="1" customWidth="1"/>
    <col min="3" max="3" width="8.453125" style="23" bestFit="1" customWidth="1"/>
    <col min="4" max="4" width="14.1796875" style="1" customWidth="1"/>
    <col min="5" max="5" width="8.453125" style="23" bestFit="1" customWidth="1"/>
    <col min="6" max="6" width="13.6328125" style="1" bestFit="1" customWidth="1"/>
    <col min="7" max="7" width="9.1796875" style="23" customWidth="1"/>
    <col min="8" max="8" width="12.90625" style="1" bestFit="1" customWidth="1"/>
    <col min="9" max="9" width="12.81640625" style="1" bestFit="1" customWidth="1"/>
    <col min="10" max="16384" width="9.1796875" style="1"/>
  </cols>
  <sheetData>
    <row r="1" spans="1:18" x14ac:dyDescent="0.35">
      <c r="A1" s="8" t="s">
        <v>544</v>
      </c>
      <c r="B1" s="8"/>
      <c r="C1" s="8"/>
      <c r="D1" s="52"/>
      <c r="K1" s="21" t="s">
        <v>316</v>
      </c>
      <c r="Q1" s="295"/>
      <c r="R1" s="295"/>
    </row>
    <row r="2" spans="1:18" ht="14.5" customHeight="1" x14ac:dyDescent="0.35">
      <c r="A2" s="287" t="s">
        <v>295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287" t="s">
        <v>296</v>
      </c>
      <c r="I2" s="287" t="s">
        <v>535</v>
      </c>
    </row>
    <row r="3" spans="1:18" x14ac:dyDescent="0.35">
      <c r="A3" s="288"/>
      <c r="B3" s="2" t="s">
        <v>297</v>
      </c>
      <c r="C3" s="2" t="s">
        <v>298</v>
      </c>
      <c r="D3" s="2" t="s">
        <v>297</v>
      </c>
      <c r="E3" s="2" t="s">
        <v>298</v>
      </c>
      <c r="F3" s="2" t="s">
        <v>297</v>
      </c>
      <c r="G3" s="2" t="s">
        <v>298</v>
      </c>
      <c r="H3" s="288"/>
      <c r="I3" s="288"/>
    </row>
    <row r="4" spans="1:18" x14ac:dyDescent="0.35">
      <c r="A4" s="87" t="s">
        <v>299</v>
      </c>
      <c r="B4" s="256">
        <v>4081.7150000000001</v>
      </c>
      <c r="C4" s="226">
        <v>0.43375866329242163</v>
      </c>
      <c r="D4" s="256">
        <v>3947.3440000000001</v>
      </c>
      <c r="E4" s="226">
        <v>0.46172388721022828</v>
      </c>
      <c r="F4" s="256">
        <v>4374.4089999999997</v>
      </c>
      <c r="G4" s="226">
        <v>0.35162578360847146</v>
      </c>
      <c r="H4" s="226">
        <v>0.10819046933837018</v>
      </c>
      <c r="I4" s="226">
        <v>7.1708583279332272E-2</v>
      </c>
    </row>
    <row r="5" spans="1:18" ht="14.5" customHeight="1" x14ac:dyDescent="0.35">
      <c r="A5" s="88" t="s">
        <v>360</v>
      </c>
      <c r="B5" s="258">
        <v>595.51400000000001</v>
      </c>
      <c r="C5" s="227">
        <v>6.3284515604818847E-2</v>
      </c>
      <c r="D5" s="258">
        <v>1126.9059999999999</v>
      </c>
      <c r="E5" s="227">
        <v>0.13181506826882317</v>
      </c>
      <c r="F5" s="258">
        <v>1568.202</v>
      </c>
      <c r="G5" s="227">
        <v>0.12605594426729924</v>
      </c>
      <c r="H5" s="227">
        <v>0.39159965427462451</v>
      </c>
      <c r="I5" s="227">
        <v>1.6333587455542609</v>
      </c>
    </row>
    <row r="6" spans="1:18" x14ac:dyDescent="0.35">
      <c r="A6" s="88" t="s">
        <v>449</v>
      </c>
      <c r="B6" s="258">
        <v>0</v>
      </c>
      <c r="C6" s="227">
        <v>0</v>
      </c>
      <c r="D6" s="258">
        <v>0.17499999999999999</v>
      </c>
      <c r="E6" s="227">
        <v>2.0469885640012614E-5</v>
      </c>
      <c r="F6" s="258">
        <v>1152.4749999999999</v>
      </c>
      <c r="G6" s="227">
        <v>9.2638782739376493E-2</v>
      </c>
      <c r="H6" s="227">
        <v>6584.5714285714284</v>
      </c>
      <c r="I6" s="227" t="s">
        <v>317</v>
      </c>
      <c r="J6" s="53"/>
    </row>
    <row r="7" spans="1:18" x14ac:dyDescent="0.35">
      <c r="A7" s="88" t="s">
        <v>367</v>
      </c>
      <c r="B7" s="258">
        <v>30.786999999999999</v>
      </c>
      <c r="C7" s="227">
        <v>3.2716953454084334E-3</v>
      </c>
      <c r="D7" s="258">
        <v>454.27499999999998</v>
      </c>
      <c r="E7" s="227">
        <v>5.3136898852095597E-2</v>
      </c>
      <c r="F7" s="258">
        <v>886.58500000000004</v>
      </c>
      <c r="G7" s="227">
        <v>7.1265888800182309E-2</v>
      </c>
      <c r="H7" s="227">
        <v>0.95164823069726512</v>
      </c>
      <c r="I7" s="227">
        <v>27.797382011888136</v>
      </c>
    </row>
    <row r="8" spans="1:18" ht="15.5" customHeight="1" x14ac:dyDescent="0.35">
      <c r="A8" s="88" t="s">
        <v>409</v>
      </c>
      <c r="B8" s="258">
        <v>117.521</v>
      </c>
      <c r="C8" s="227">
        <v>1.2488807246167034E-2</v>
      </c>
      <c r="D8" s="258">
        <v>129.65899999999999</v>
      </c>
      <c r="E8" s="227">
        <v>1.5166313726847973E-2</v>
      </c>
      <c r="F8" s="258">
        <v>692.27</v>
      </c>
      <c r="G8" s="227">
        <v>5.564636987959666E-2</v>
      </c>
      <c r="H8" s="227">
        <v>4.3391588705758952</v>
      </c>
      <c r="I8" s="227">
        <v>4.8906067851703101</v>
      </c>
    </row>
    <row r="9" spans="1:18" x14ac:dyDescent="0.35">
      <c r="A9" s="88" t="s">
        <v>669</v>
      </c>
      <c r="B9" s="258">
        <v>810.048</v>
      </c>
      <c r="C9" s="227">
        <v>8.6082771012356216E-2</v>
      </c>
      <c r="D9" s="258">
        <v>177.047</v>
      </c>
      <c r="E9" s="227">
        <v>2.0709324816613219E-2</v>
      </c>
      <c r="F9" s="258">
        <v>557.07500000000005</v>
      </c>
      <c r="G9" s="227">
        <v>4.4779062361038777E-2</v>
      </c>
      <c r="H9" s="227">
        <v>2.1464808779589601</v>
      </c>
      <c r="I9" s="227">
        <v>-0.3122938393774195</v>
      </c>
    </row>
    <row r="10" spans="1:18" x14ac:dyDescent="0.35">
      <c r="A10" s="88" t="s">
        <v>448</v>
      </c>
      <c r="B10" s="258">
        <v>4.4320000000000004</v>
      </c>
      <c r="C10" s="227">
        <v>4.7098300486731989E-4</v>
      </c>
      <c r="D10" s="258">
        <v>9.0039999999999996</v>
      </c>
      <c r="E10" s="227">
        <v>1.0532048588724203E-3</v>
      </c>
      <c r="F10" s="258">
        <v>362.416</v>
      </c>
      <c r="G10" s="227">
        <v>2.9131891872078677E-2</v>
      </c>
      <c r="H10" s="227">
        <v>39.250555308751665</v>
      </c>
      <c r="I10" s="227">
        <v>80.772563176895304</v>
      </c>
    </row>
    <row r="11" spans="1:18" ht="12.5" customHeight="1" x14ac:dyDescent="0.35">
      <c r="A11" s="88" t="s">
        <v>383</v>
      </c>
      <c r="B11" s="258">
        <v>1.1599999999999999</v>
      </c>
      <c r="C11" s="227">
        <v>1.2327172510065231E-4</v>
      </c>
      <c r="D11" s="258">
        <v>14.968999999999999</v>
      </c>
      <c r="E11" s="227">
        <v>1.750935532259136E-3</v>
      </c>
      <c r="F11" s="258">
        <v>336.27300000000002</v>
      </c>
      <c r="G11" s="227">
        <v>2.7030453058086601E-2</v>
      </c>
      <c r="H11" s="227">
        <v>21.46462689558421</v>
      </c>
      <c r="I11" s="227">
        <v>288.89051724137937</v>
      </c>
    </row>
    <row r="12" spans="1:18" x14ac:dyDescent="0.35">
      <c r="A12" s="88" t="s">
        <v>370</v>
      </c>
      <c r="B12" s="258">
        <v>463.79700000000003</v>
      </c>
      <c r="C12" s="227">
        <v>4.9287117488368309E-2</v>
      </c>
      <c r="D12" s="258">
        <v>256.24799999999999</v>
      </c>
      <c r="E12" s="227">
        <v>2.9973527174182581E-2</v>
      </c>
      <c r="F12" s="258">
        <v>275.40499999999997</v>
      </c>
      <c r="G12" s="227">
        <v>2.213773310513285E-2</v>
      </c>
      <c r="H12" s="227">
        <v>7.4759607879866241E-2</v>
      </c>
      <c r="I12" s="227">
        <v>-0.40619495167066633</v>
      </c>
    </row>
    <row r="13" spans="1:18" x14ac:dyDescent="0.35">
      <c r="A13" s="88" t="s">
        <v>373</v>
      </c>
      <c r="B13" s="258">
        <v>130.845</v>
      </c>
      <c r="C13" s="227">
        <v>1.3904731785167976E-2</v>
      </c>
      <c r="D13" s="258">
        <v>156.87799999999999</v>
      </c>
      <c r="E13" s="227">
        <v>1.8350141253907992E-2</v>
      </c>
      <c r="F13" s="258">
        <v>242.2</v>
      </c>
      <c r="G13" s="227">
        <v>1.9468633314802478E-2</v>
      </c>
      <c r="H13" s="227">
        <v>0.543874858170043</v>
      </c>
      <c r="I13" s="227">
        <v>0.85104512973365432</v>
      </c>
    </row>
    <row r="14" spans="1:18" x14ac:dyDescent="0.35">
      <c r="A14" s="88" t="s">
        <v>376</v>
      </c>
      <c r="B14" s="258">
        <v>162.83699999999999</v>
      </c>
      <c r="C14" s="227">
        <v>1.7304480948461137E-2</v>
      </c>
      <c r="D14" s="258">
        <v>163.768</v>
      </c>
      <c r="E14" s="227">
        <v>1.9156069894249061E-2</v>
      </c>
      <c r="F14" s="258">
        <v>191.291</v>
      </c>
      <c r="G14" s="227">
        <v>1.5376442342782333E-2</v>
      </c>
      <c r="H14" s="227">
        <v>0.16806091544135615</v>
      </c>
      <c r="I14" s="227">
        <v>0.17473915633424841</v>
      </c>
    </row>
    <row r="15" spans="1:18" x14ac:dyDescent="0.35">
      <c r="A15" s="88" t="s">
        <v>312</v>
      </c>
      <c r="B15" s="258">
        <v>182.429</v>
      </c>
      <c r="C15" s="227">
        <v>1.9386497877919743E-2</v>
      </c>
      <c r="D15" s="258" t="s">
        <v>317</v>
      </c>
      <c r="E15" s="227">
        <v>0</v>
      </c>
      <c r="F15" s="258">
        <v>188.00899999999999</v>
      </c>
      <c r="G15" s="227">
        <v>1.5112627088698179E-2</v>
      </c>
      <c r="H15" s="227" t="s">
        <v>317</v>
      </c>
      <c r="I15" s="227">
        <v>3.0587242159963557E-2</v>
      </c>
    </row>
    <row r="16" spans="1:18" x14ac:dyDescent="0.35">
      <c r="A16" s="88" t="s">
        <v>388</v>
      </c>
      <c r="B16" s="258">
        <v>363.67899999999997</v>
      </c>
      <c r="C16" s="227">
        <v>3.8647704924896664E-2</v>
      </c>
      <c r="D16" s="258">
        <v>67.867000000000004</v>
      </c>
      <c r="E16" s="227">
        <v>7.9384555927470637E-3</v>
      </c>
      <c r="F16" s="258">
        <v>157.04</v>
      </c>
      <c r="G16" s="227">
        <v>1.2623262492801738E-2</v>
      </c>
      <c r="H16" s="227">
        <v>1.3139375543342124</v>
      </c>
      <c r="I16" s="227">
        <v>-0.56819062964867362</v>
      </c>
      <c r="J16" s="41"/>
    </row>
    <row r="17" spans="1:9" x14ac:dyDescent="0.35">
      <c r="A17" s="88" t="s">
        <v>379</v>
      </c>
      <c r="B17" s="258">
        <v>75.003</v>
      </c>
      <c r="C17" s="227">
        <v>7.970473446313988E-3</v>
      </c>
      <c r="D17" s="258">
        <v>147.351</v>
      </c>
      <c r="E17" s="227">
        <v>1.7235760679665705E-2</v>
      </c>
      <c r="F17" s="258">
        <v>138.029</v>
      </c>
      <c r="G17" s="227">
        <v>1.1095111427782293E-2</v>
      </c>
      <c r="H17" s="227">
        <v>-6.3263907269037856E-2</v>
      </c>
      <c r="I17" s="227">
        <v>0.84031305414450075</v>
      </c>
    </row>
    <row r="18" spans="1:9" x14ac:dyDescent="0.35">
      <c r="A18" s="88" t="s">
        <v>394</v>
      </c>
      <c r="B18" s="258">
        <v>573.20799999999997</v>
      </c>
      <c r="C18" s="227">
        <v>6.0914085346116129E-2</v>
      </c>
      <c r="D18" s="258">
        <v>688.125</v>
      </c>
      <c r="E18" s="227">
        <v>8.0490514605906741E-2</v>
      </c>
      <c r="F18" s="258">
        <v>128.036</v>
      </c>
      <c r="G18" s="227">
        <v>1.0291849442997731E-2</v>
      </c>
      <c r="H18" s="227">
        <v>-0.81393496821071754</v>
      </c>
      <c r="I18" s="227">
        <v>-0.77663256618888776</v>
      </c>
    </row>
    <row r="19" spans="1:9" x14ac:dyDescent="0.35">
      <c r="A19" s="88" t="s">
        <v>362</v>
      </c>
      <c r="B19" s="258">
        <v>51.899000000000001</v>
      </c>
      <c r="C19" s="227">
        <v>5.5152407422403051E-3</v>
      </c>
      <c r="D19" s="258">
        <v>113.958</v>
      </c>
      <c r="E19" s="227">
        <v>1.3329755587226043E-2</v>
      </c>
      <c r="F19" s="258">
        <v>118.39400000000001</v>
      </c>
      <c r="G19" s="227">
        <v>9.5168017038510522E-3</v>
      </c>
      <c r="H19" s="227">
        <v>3.8926622088839791E-2</v>
      </c>
      <c r="I19" s="227">
        <v>1.2812385595098172</v>
      </c>
    </row>
    <row r="20" spans="1:9" x14ac:dyDescent="0.35">
      <c r="A20" s="88" t="s">
        <v>400</v>
      </c>
      <c r="B20" s="258">
        <v>42.591000000000001</v>
      </c>
      <c r="C20" s="227">
        <v>4.5260914170361056E-3</v>
      </c>
      <c r="D20" s="258">
        <v>20.419</v>
      </c>
      <c r="E20" s="227">
        <v>2.3884262564766718E-3</v>
      </c>
      <c r="F20" s="258">
        <v>105.2</v>
      </c>
      <c r="G20" s="227">
        <v>8.4562354447449244E-3</v>
      </c>
      <c r="H20" s="227">
        <v>4.1520642538811892</v>
      </c>
      <c r="I20" s="227">
        <v>1.4700054002019205</v>
      </c>
    </row>
    <row r="21" spans="1:9" x14ac:dyDescent="0.35">
      <c r="A21" s="88" t="s">
        <v>386</v>
      </c>
      <c r="B21" s="258">
        <v>51.747999999999998</v>
      </c>
      <c r="C21" s="227">
        <v>5.4991941642315136E-3</v>
      </c>
      <c r="D21" s="258">
        <v>9.2629999999999999</v>
      </c>
      <c r="E21" s="227">
        <v>1.0835002896196391E-3</v>
      </c>
      <c r="F21" s="258">
        <v>91.563999999999993</v>
      </c>
      <c r="G21" s="227">
        <v>7.3601401355762762E-3</v>
      </c>
      <c r="H21" s="227">
        <v>8.8849184929288558</v>
      </c>
      <c r="I21" s="227">
        <v>0.76942104042668302</v>
      </c>
    </row>
    <row r="22" spans="1:9" x14ac:dyDescent="0.35">
      <c r="A22" s="88" t="s">
        <v>365</v>
      </c>
      <c r="B22" s="258">
        <v>93.037000000000006</v>
      </c>
      <c r="C22" s="227">
        <v>9.8869236967149918E-3</v>
      </c>
      <c r="D22" s="258">
        <v>75.798000000000002</v>
      </c>
      <c r="E22" s="227">
        <v>8.8661508099524347E-3</v>
      </c>
      <c r="F22" s="258">
        <v>86.908000000000001</v>
      </c>
      <c r="G22" s="227">
        <v>6.9858793729267298E-3</v>
      </c>
      <c r="H22" s="227">
        <v>0.14657378822660228</v>
      </c>
      <c r="I22" s="227">
        <v>-6.5877016670786936E-2</v>
      </c>
    </row>
    <row r="23" spans="1:9" x14ac:dyDescent="0.35">
      <c r="A23" s="88" t="s">
        <v>436</v>
      </c>
      <c r="B23" s="258">
        <v>245.51400000000001</v>
      </c>
      <c r="C23" s="227">
        <v>2.6090460617553064E-2</v>
      </c>
      <c r="D23" s="258">
        <v>52.365000000000002</v>
      </c>
      <c r="E23" s="227">
        <v>6.125174637367203E-3</v>
      </c>
      <c r="F23" s="258">
        <v>77.536000000000001</v>
      </c>
      <c r="G23" s="227">
        <v>6.2325348996553473E-3</v>
      </c>
      <c r="H23" s="227">
        <v>0.48068366275183805</v>
      </c>
      <c r="I23" s="227">
        <v>-0.68418908901325381</v>
      </c>
    </row>
    <row r="24" spans="1:9" x14ac:dyDescent="0.35">
      <c r="A24" s="88" t="s">
        <v>375</v>
      </c>
      <c r="B24" s="258">
        <v>40.426000000000002</v>
      </c>
      <c r="C24" s="227">
        <v>4.2960196197577329E-3</v>
      </c>
      <c r="D24" s="258">
        <v>40.65</v>
      </c>
      <c r="E24" s="227">
        <v>4.7548620072372155E-3</v>
      </c>
      <c r="F24" s="258">
        <v>71.423000000000002</v>
      </c>
      <c r="G24" s="227">
        <v>5.7411568837454066E-3</v>
      </c>
      <c r="H24" s="227">
        <v>0.75702337023370236</v>
      </c>
      <c r="I24" s="227">
        <v>0.76675901647454614</v>
      </c>
    </row>
    <row r="25" spans="1:9" x14ac:dyDescent="0.35">
      <c r="A25" s="88" t="s">
        <v>361</v>
      </c>
      <c r="B25" s="258">
        <v>31.382000000000001</v>
      </c>
      <c r="C25" s="227">
        <v>3.3349252388867852E-3</v>
      </c>
      <c r="D25" s="258">
        <v>38.186</v>
      </c>
      <c r="E25" s="227">
        <v>4.466646017425838E-3</v>
      </c>
      <c r="F25" s="258">
        <v>67.915999999999997</v>
      </c>
      <c r="G25" s="227">
        <v>5.4592555747651735E-3</v>
      </c>
      <c r="H25" s="227">
        <v>0.77855758655004448</v>
      </c>
      <c r="I25" s="227">
        <v>1.1641705436237331</v>
      </c>
    </row>
    <row r="26" spans="1:9" x14ac:dyDescent="0.35">
      <c r="A26" s="88" t="s">
        <v>364</v>
      </c>
      <c r="B26" s="258">
        <v>174.13800000000001</v>
      </c>
      <c r="C26" s="227">
        <v>1.8505423849635685E-2</v>
      </c>
      <c r="D26" s="258">
        <v>19.545000000000002</v>
      </c>
      <c r="E26" s="227">
        <v>2.2861937990516948E-3</v>
      </c>
      <c r="F26" s="258">
        <v>60.715000000000003</v>
      </c>
      <c r="G26" s="227">
        <v>4.8804214356244118E-3</v>
      </c>
      <c r="H26" s="227">
        <v>2.1064210795599898</v>
      </c>
      <c r="I26" s="227">
        <v>-0.65133974204366651</v>
      </c>
    </row>
    <row r="27" spans="1:9" x14ac:dyDescent="0.35">
      <c r="A27" s="88" t="s">
        <v>368</v>
      </c>
      <c r="B27" s="258">
        <v>7.0629999999999997</v>
      </c>
      <c r="C27" s="227">
        <v>7.5057602964302347E-4</v>
      </c>
      <c r="D27" s="258">
        <v>50.393000000000001</v>
      </c>
      <c r="E27" s="227">
        <v>5.894508268898032E-3</v>
      </c>
      <c r="F27" s="258">
        <v>53.281999999999996</v>
      </c>
      <c r="G27" s="227">
        <v>4.2829385643241352E-3</v>
      </c>
      <c r="H27" s="227">
        <v>5.7329390986843309E-2</v>
      </c>
      <c r="I27" s="227">
        <v>6.5438199065552878</v>
      </c>
    </row>
    <row r="28" spans="1:9" x14ac:dyDescent="0.35">
      <c r="A28" s="88" t="s">
        <v>399</v>
      </c>
      <c r="B28" s="258">
        <v>47.109000000000002</v>
      </c>
      <c r="C28" s="227">
        <v>5.0062135325574398E-3</v>
      </c>
      <c r="D28" s="258">
        <v>25.498000000000001</v>
      </c>
      <c r="E28" s="227">
        <v>2.982520823137381E-3</v>
      </c>
      <c r="F28" s="258">
        <v>31.506</v>
      </c>
      <c r="G28" s="227">
        <v>2.5325299802484184E-3</v>
      </c>
      <c r="H28" s="227">
        <v>0.23562632363322611</v>
      </c>
      <c r="I28" s="227">
        <v>-0.33121059670126729</v>
      </c>
    </row>
    <row r="29" spans="1:9" x14ac:dyDescent="0.35">
      <c r="A29" s="88" t="s">
        <v>374</v>
      </c>
      <c r="B29" s="258">
        <v>150.548</v>
      </c>
      <c r="C29" s="227">
        <v>1.5998544543493969E-2</v>
      </c>
      <c r="D29" s="258">
        <v>223.30600000000001</v>
      </c>
      <c r="E29" s="227">
        <v>2.6120275901306611E-2</v>
      </c>
      <c r="F29" s="258">
        <v>28.687000000000001</v>
      </c>
      <c r="G29" s="227">
        <v>2.3059318080170883E-3</v>
      </c>
      <c r="H29" s="227">
        <v>-0.87153502368946645</v>
      </c>
      <c r="I29" s="227">
        <v>-0.80944947790737842</v>
      </c>
    </row>
    <row r="30" spans="1:9" x14ac:dyDescent="0.35">
      <c r="A30" s="88" t="s">
        <v>384</v>
      </c>
      <c r="B30" s="258">
        <v>31.468</v>
      </c>
      <c r="C30" s="227">
        <v>3.344064349540799E-3</v>
      </c>
      <c r="D30" s="258">
        <v>15.590999999999999</v>
      </c>
      <c r="E30" s="227">
        <v>1.8236913543624952E-3</v>
      </c>
      <c r="F30" s="258">
        <v>28.321000000000002</v>
      </c>
      <c r="G30" s="227">
        <v>2.2765118253861316E-3</v>
      </c>
      <c r="H30" s="227">
        <v>0.81649669681226356</v>
      </c>
      <c r="I30" s="227">
        <v>-0.10000635566289562</v>
      </c>
    </row>
    <row r="31" spans="1:9" x14ac:dyDescent="0.35">
      <c r="A31" s="88" t="s">
        <v>380</v>
      </c>
      <c r="B31" s="258">
        <v>36.753</v>
      </c>
      <c r="C31" s="227">
        <v>3.9056945798485124E-3</v>
      </c>
      <c r="D31" s="258">
        <v>30.419</v>
      </c>
      <c r="E31" s="227">
        <v>3.5581340073345354E-3</v>
      </c>
      <c r="F31" s="258">
        <v>26.332000000000001</v>
      </c>
      <c r="G31" s="227">
        <v>2.116631100104785E-3</v>
      </c>
      <c r="H31" s="227">
        <v>-0.13435681646339459</v>
      </c>
      <c r="I31" s="227">
        <v>-0.28354147960710685</v>
      </c>
    </row>
    <row r="32" spans="1:9" x14ac:dyDescent="0.35">
      <c r="A32" s="88" t="s">
        <v>359</v>
      </c>
      <c r="B32" s="258">
        <v>74.501999999999995</v>
      </c>
      <c r="C32" s="227">
        <v>7.9172328133179284E-3</v>
      </c>
      <c r="D32" s="258">
        <v>28.757000000000001</v>
      </c>
      <c r="E32" s="227">
        <v>3.3637285791419586E-3</v>
      </c>
      <c r="F32" s="258">
        <v>23.574999999999999</v>
      </c>
      <c r="G32" s="227">
        <v>1.8950166407781521E-3</v>
      </c>
      <c r="H32" s="227">
        <v>-0.18019960357478182</v>
      </c>
      <c r="I32" s="227">
        <v>-0.68356554186464791</v>
      </c>
    </row>
    <row r="33" spans="1:9" x14ac:dyDescent="0.35">
      <c r="A33" s="88" t="s">
        <v>382</v>
      </c>
      <c r="B33" s="258">
        <v>3.4540000000000002</v>
      </c>
      <c r="C33" s="227">
        <v>3.670521883600458E-4</v>
      </c>
      <c r="D33" s="258">
        <v>35.889000000000003</v>
      </c>
      <c r="E33" s="227">
        <v>4.1979641470537869E-3</v>
      </c>
      <c r="F33" s="258">
        <v>23.163</v>
      </c>
      <c r="G33" s="227">
        <v>1.8618990647017747E-3</v>
      </c>
      <c r="H33" s="227">
        <v>-0.35459332943241662</v>
      </c>
      <c r="I33" s="227">
        <v>5.7061378112333525</v>
      </c>
    </row>
    <row r="34" spans="1:9" x14ac:dyDescent="0.35">
      <c r="A34" s="88" t="s">
        <v>390</v>
      </c>
      <c r="B34" s="258">
        <v>22.884</v>
      </c>
      <c r="C34" s="227">
        <v>2.4318535837959719E-3</v>
      </c>
      <c r="D34" s="258">
        <v>5.4610000000000003</v>
      </c>
      <c r="E34" s="227">
        <v>6.3877740274347939E-4</v>
      </c>
      <c r="F34" s="258">
        <v>20.664999999999999</v>
      </c>
      <c r="G34" s="227">
        <v>1.6611036641221851E-3</v>
      </c>
      <c r="H34" s="227">
        <v>2.7841054751876944</v>
      </c>
      <c r="I34" s="227">
        <v>-9.6967313406747135E-2</v>
      </c>
    </row>
    <row r="35" spans="1:9" x14ac:dyDescent="0.35">
      <c r="A35" s="88" t="s">
        <v>404</v>
      </c>
      <c r="B35" s="258">
        <v>10.323</v>
      </c>
      <c r="C35" s="227">
        <v>1.0970120846672707E-3</v>
      </c>
      <c r="D35" s="258">
        <v>23.074999999999999</v>
      </c>
      <c r="E35" s="227">
        <v>2.69910063510452E-3</v>
      </c>
      <c r="F35" s="258">
        <v>19.605</v>
      </c>
      <c r="G35" s="227">
        <v>1.5758982499450974E-3</v>
      </c>
      <c r="H35" s="227">
        <v>-0.15037919826652213</v>
      </c>
      <c r="I35" s="227">
        <v>0.89915722173786694</v>
      </c>
    </row>
    <row r="36" spans="1:9" x14ac:dyDescent="0.35">
      <c r="A36" s="88" t="s">
        <v>378</v>
      </c>
      <c r="B36" s="258">
        <v>4.3319999999999999</v>
      </c>
      <c r="C36" s="227">
        <v>4.6035613201381533E-4</v>
      </c>
      <c r="D36" s="258">
        <v>17.995999999999999</v>
      </c>
      <c r="E36" s="227">
        <v>2.1050060684438114E-3</v>
      </c>
      <c r="F36" s="258">
        <v>18.074999999999999</v>
      </c>
      <c r="G36" s="227">
        <v>1.4529130766517539E-3</v>
      </c>
      <c r="H36" s="227">
        <v>4.3898644143143262E-3</v>
      </c>
      <c r="I36" s="227">
        <v>3.1724376731301938</v>
      </c>
    </row>
    <row r="37" spans="1:9" x14ac:dyDescent="0.35">
      <c r="A37" s="88" t="s">
        <v>392</v>
      </c>
      <c r="B37" s="258">
        <v>7.1539999999999999</v>
      </c>
      <c r="C37" s="227">
        <v>7.6024648393971264E-4</v>
      </c>
      <c r="D37" s="258">
        <v>10.004</v>
      </c>
      <c r="E37" s="227">
        <v>1.1701756339582068E-3</v>
      </c>
      <c r="F37" s="258">
        <v>16.452999999999999</v>
      </c>
      <c r="G37" s="227">
        <v>1.3225327164675688E-3</v>
      </c>
      <c r="H37" s="227">
        <v>0.64464214314274293</v>
      </c>
      <c r="I37" s="227">
        <v>1.2998322616717921</v>
      </c>
    </row>
    <row r="38" spans="1:9" x14ac:dyDescent="0.35">
      <c r="A38" s="88" t="s">
        <v>391</v>
      </c>
      <c r="B38" s="258">
        <v>54.015999999999998</v>
      </c>
      <c r="C38" s="227">
        <v>5.7402116405489961E-3</v>
      </c>
      <c r="D38" s="258">
        <v>13.411</v>
      </c>
      <c r="E38" s="227">
        <v>1.5686950646754808E-3</v>
      </c>
      <c r="F38" s="258">
        <v>15.628</v>
      </c>
      <c r="G38" s="227">
        <v>1.2562171818486091E-3</v>
      </c>
      <c r="H38" s="227">
        <v>0.16531205726642306</v>
      </c>
      <c r="I38" s="227">
        <v>-0.710678317535545</v>
      </c>
    </row>
    <row r="39" spans="1:9" x14ac:dyDescent="0.35">
      <c r="A39" s="88" t="s">
        <v>413</v>
      </c>
      <c r="B39" s="258">
        <v>30.074999999999999</v>
      </c>
      <c r="C39" s="227">
        <v>3.1960320106914812E-3</v>
      </c>
      <c r="D39" s="258">
        <v>7.8E-2</v>
      </c>
      <c r="E39" s="227">
        <v>9.1237204566913357E-6</v>
      </c>
      <c r="F39" s="258">
        <v>15.132999999999999</v>
      </c>
      <c r="G39" s="227">
        <v>1.2164278610772333E-3</v>
      </c>
      <c r="H39" s="227">
        <v>193.0128205128205</v>
      </c>
      <c r="I39" s="227">
        <v>-0.49682460515378224</v>
      </c>
    </row>
    <row r="40" spans="1:9" x14ac:dyDescent="0.35">
      <c r="A40" s="88" t="s">
        <v>369</v>
      </c>
      <c r="B40" s="258">
        <v>7.9279999999999999</v>
      </c>
      <c r="C40" s="227">
        <v>8.4249847982583749E-4</v>
      </c>
      <c r="D40" s="258">
        <v>4.6909999999999998</v>
      </c>
      <c r="E40" s="227">
        <v>5.4870990592742377E-4</v>
      </c>
      <c r="F40" s="258">
        <v>13.201000000000001</v>
      </c>
      <c r="G40" s="227">
        <v>1.0611289363695604E-3</v>
      </c>
      <c r="H40" s="227">
        <v>1.8141121296098914</v>
      </c>
      <c r="I40" s="227">
        <v>0.6651109989909183</v>
      </c>
    </row>
    <row r="41" spans="1:9" x14ac:dyDescent="0.35">
      <c r="A41" s="88" t="s">
        <v>410</v>
      </c>
      <c r="B41" s="258">
        <v>8.4649999999999999</v>
      </c>
      <c r="C41" s="227">
        <v>8.9956478704915669E-4</v>
      </c>
      <c r="D41" s="258">
        <v>24.277000000000001</v>
      </c>
      <c r="E41" s="227">
        <v>2.8396995067576356E-3</v>
      </c>
      <c r="F41" s="258">
        <v>12.792</v>
      </c>
      <c r="G41" s="227">
        <v>1.0282525076917974E-3</v>
      </c>
      <c r="H41" s="227">
        <v>-0.47308151748568605</v>
      </c>
      <c r="I41" s="227">
        <v>0.51116361488481976</v>
      </c>
    </row>
    <row r="42" spans="1:9" x14ac:dyDescent="0.35">
      <c r="A42" s="88" t="s">
        <v>366</v>
      </c>
      <c r="B42" s="258">
        <v>53.264000000000003</v>
      </c>
      <c r="C42" s="227">
        <v>5.6602975566906423E-3</v>
      </c>
      <c r="D42" s="258">
        <v>8.7949999999999999</v>
      </c>
      <c r="E42" s="227">
        <v>1.0287579668794911E-3</v>
      </c>
      <c r="F42" s="258">
        <v>12.532</v>
      </c>
      <c r="G42" s="227">
        <v>1.0073530664785493E-3</v>
      </c>
      <c r="H42" s="227">
        <v>0.42490051165434917</v>
      </c>
      <c r="I42" s="227">
        <v>-0.76471913487533794</v>
      </c>
    </row>
    <row r="43" spans="1:9" x14ac:dyDescent="0.35">
      <c r="A43" s="88" t="s">
        <v>381</v>
      </c>
      <c r="B43" s="258">
        <v>8.6050000000000004</v>
      </c>
      <c r="C43" s="227">
        <v>9.1444240904406306E-4</v>
      </c>
      <c r="D43" s="258">
        <v>18.835999999999999</v>
      </c>
      <c r="E43" s="227">
        <v>2.2032615195158719E-3</v>
      </c>
      <c r="F43" s="258">
        <v>12.488</v>
      </c>
      <c r="G43" s="227">
        <v>1.0038162379655382E-3</v>
      </c>
      <c r="H43" s="227">
        <v>-0.33701422807390102</v>
      </c>
      <c r="I43" s="227">
        <v>0.45124927367809398</v>
      </c>
    </row>
    <row r="44" spans="1:9" x14ac:dyDescent="0.35">
      <c r="A44" s="88" t="s">
        <v>395</v>
      </c>
      <c r="B44" s="258">
        <v>0.79500000000000004</v>
      </c>
      <c r="C44" s="227">
        <v>8.448363918536086E-5</v>
      </c>
      <c r="D44" s="258">
        <v>0.28000000000000003</v>
      </c>
      <c r="E44" s="227">
        <v>3.2751817024020188E-5</v>
      </c>
      <c r="F44" s="258">
        <v>12.304</v>
      </c>
      <c r="G44" s="227">
        <v>9.8902586418385505E-4</v>
      </c>
      <c r="H44" s="227">
        <v>42.942857142857143</v>
      </c>
      <c r="I44" s="227">
        <v>14.476729559748428</v>
      </c>
    </row>
    <row r="45" spans="1:9" x14ac:dyDescent="0.35">
      <c r="A45" s="88" t="s">
        <v>307</v>
      </c>
      <c r="B45" s="258">
        <v>5.2839999999999998</v>
      </c>
      <c r="C45" s="227">
        <v>5.6152396157917823E-4</v>
      </c>
      <c r="D45" s="258">
        <v>10.491</v>
      </c>
      <c r="E45" s="227">
        <v>1.2271404014249847E-3</v>
      </c>
      <c r="F45" s="258">
        <v>11.718999999999999</v>
      </c>
      <c r="G45" s="227">
        <v>9.4200212145404728E-4</v>
      </c>
      <c r="H45" s="227">
        <v>0.11705271184825095</v>
      </c>
      <c r="I45" s="227">
        <v>1.2178274034822105</v>
      </c>
    </row>
    <row r="46" spans="1:9" x14ac:dyDescent="0.35">
      <c r="A46" s="88" t="s">
        <v>301</v>
      </c>
      <c r="B46" s="258">
        <v>5.8120000000000003</v>
      </c>
      <c r="C46" s="227">
        <v>6.1763385024568216E-4</v>
      </c>
      <c r="D46" s="258">
        <v>9.6780000000000008</v>
      </c>
      <c r="E46" s="227">
        <v>1.1320431612802406E-3</v>
      </c>
      <c r="F46" s="258">
        <v>9.8249999999999993</v>
      </c>
      <c r="G46" s="227">
        <v>7.8975773046215667E-4</v>
      </c>
      <c r="H46" s="227">
        <v>1.5189088654680605E-2</v>
      </c>
      <c r="I46" s="227">
        <v>0.69046799724707486</v>
      </c>
    </row>
    <row r="47" spans="1:9" x14ac:dyDescent="0.35">
      <c r="A47" s="88" t="s">
        <v>411</v>
      </c>
      <c r="B47" s="258">
        <v>26.097000000000001</v>
      </c>
      <c r="C47" s="227">
        <v>2.7732950085790722E-3</v>
      </c>
      <c r="D47" s="258">
        <v>16.254999999999999</v>
      </c>
      <c r="E47" s="227">
        <v>1.9013599490194572E-3</v>
      </c>
      <c r="F47" s="258">
        <v>9.7490000000000006</v>
      </c>
      <c r="G47" s="227">
        <v>7.8364866303059198E-4</v>
      </c>
      <c r="H47" s="227">
        <v>-0.40024607812980617</v>
      </c>
      <c r="I47" s="227">
        <v>-0.62643215695290644</v>
      </c>
    </row>
    <row r="48" spans="1:9" x14ac:dyDescent="0.35">
      <c r="A48" s="88" t="s">
        <v>406</v>
      </c>
      <c r="B48" s="258">
        <v>6.0629999999999997</v>
      </c>
      <c r="C48" s="227">
        <v>6.4430730110797839E-4</v>
      </c>
      <c r="D48" s="258">
        <v>3.161</v>
      </c>
      <c r="E48" s="227">
        <v>3.6974462004617069E-4</v>
      </c>
      <c r="F48" s="258">
        <v>8.2810000000000006</v>
      </c>
      <c r="G48" s="227">
        <v>6.6564720264194609E-4</v>
      </c>
      <c r="H48" s="227">
        <v>1.6197405884213856</v>
      </c>
      <c r="I48" s="227">
        <v>0.36582549892792371</v>
      </c>
    </row>
    <row r="49" spans="1:9" x14ac:dyDescent="0.35">
      <c r="A49" s="88" t="s">
        <v>389</v>
      </c>
      <c r="B49" s="258">
        <v>5.3579999999999997</v>
      </c>
      <c r="C49" s="227">
        <v>5.6938784749077155E-4</v>
      </c>
      <c r="D49" s="258">
        <v>5.7290000000000001</v>
      </c>
      <c r="E49" s="227">
        <v>6.7012557046647011E-4</v>
      </c>
      <c r="F49" s="258">
        <v>6.8220000000000001</v>
      </c>
      <c r="G49" s="227">
        <v>5.4836918444914329E-4</v>
      </c>
      <c r="H49" s="227">
        <v>0.19078373189038222</v>
      </c>
      <c r="I49" s="227">
        <v>0.27323628219484886</v>
      </c>
    </row>
    <row r="50" spans="1:9" x14ac:dyDescent="0.35">
      <c r="A50" s="88" t="s">
        <v>387</v>
      </c>
      <c r="B50" s="258">
        <v>23.375</v>
      </c>
      <c r="C50" s="227">
        <v>2.4840315295066792E-3</v>
      </c>
      <c r="D50" s="258">
        <v>25.594999999999999</v>
      </c>
      <c r="E50" s="227">
        <v>2.9938669883207017E-3</v>
      </c>
      <c r="F50" s="258">
        <v>6.64</v>
      </c>
      <c r="G50" s="227">
        <v>5.3373957559986972E-4</v>
      </c>
      <c r="H50" s="227">
        <v>-0.74057433092400859</v>
      </c>
      <c r="I50" s="227">
        <v>-0.71593582887700535</v>
      </c>
    </row>
    <row r="51" spans="1:9" x14ac:dyDescent="0.35">
      <c r="A51" s="88" t="s">
        <v>454</v>
      </c>
      <c r="B51" s="258">
        <v>17.186</v>
      </c>
      <c r="C51" s="227">
        <v>1.826334368603285E-3</v>
      </c>
      <c r="D51" s="258">
        <v>22.263999999999999</v>
      </c>
      <c r="E51" s="227">
        <v>2.6042373365099476E-3</v>
      </c>
      <c r="F51" s="258">
        <v>5.343</v>
      </c>
      <c r="G51" s="227">
        <v>4.294835169322446E-4</v>
      </c>
      <c r="H51" s="227">
        <v>-0.76001616960114982</v>
      </c>
      <c r="I51" s="227">
        <v>-0.68910741301059009</v>
      </c>
    </row>
    <row r="52" spans="1:9" x14ac:dyDescent="0.35">
      <c r="A52" s="88" t="s">
        <v>434</v>
      </c>
      <c r="B52" s="258">
        <v>3.702</v>
      </c>
      <c r="C52" s="227">
        <v>3.9340683303673693E-4</v>
      </c>
      <c r="D52" s="258">
        <v>3.6840000000000002</v>
      </c>
      <c r="E52" s="227">
        <v>4.3092033541603696E-4</v>
      </c>
      <c r="F52" s="258">
        <v>5.17</v>
      </c>
      <c r="G52" s="227">
        <v>4.1557735027881429E-4</v>
      </c>
      <c r="H52" s="227">
        <v>0.40336590662323557</v>
      </c>
      <c r="I52" s="227">
        <v>0.39654240950837383</v>
      </c>
    </row>
    <row r="53" spans="1:9" x14ac:dyDescent="0.35">
      <c r="A53" s="88" t="s">
        <v>372</v>
      </c>
      <c r="B53" s="258">
        <v>42.59</v>
      </c>
      <c r="C53" s="227">
        <v>4.5259851483075708E-3</v>
      </c>
      <c r="D53" s="258">
        <v>6.2619999999999996</v>
      </c>
      <c r="E53" s="227">
        <v>7.3247099358719411E-4</v>
      </c>
      <c r="F53" s="258">
        <v>4.9379999999999997</v>
      </c>
      <c r="G53" s="227">
        <v>3.9692861811930076E-4</v>
      </c>
      <c r="H53" s="227">
        <v>-0.2114340466304695</v>
      </c>
      <c r="I53" s="227">
        <v>-0.88405729044376613</v>
      </c>
    </row>
    <row r="54" spans="1:9" x14ac:dyDescent="0.35">
      <c r="A54" s="88" t="s">
        <v>304</v>
      </c>
      <c r="B54" s="258">
        <v>2.5840000000000001</v>
      </c>
      <c r="C54" s="227">
        <v>2.7459839453455653E-4</v>
      </c>
      <c r="D54" s="258">
        <v>5.0759999999999996</v>
      </c>
      <c r="E54" s="227">
        <v>5.9374365433545158E-4</v>
      </c>
      <c r="F54" s="258">
        <v>4.5439999999999996</v>
      </c>
      <c r="G54" s="227">
        <v>3.6525792643460965E-4</v>
      </c>
      <c r="H54" s="227">
        <v>-0.10480693459416868</v>
      </c>
      <c r="I54" s="227">
        <v>0.75851393188854477</v>
      </c>
    </row>
    <row r="55" spans="1:9" x14ac:dyDescent="0.35">
      <c r="A55" s="88" t="s">
        <v>437</v>
      </c>
      <c r="B55" s="258">
        <v>1.2749999999999999</v>
      </c>
      <c r="C55" s="227">
        <v>1.3549262888218249E-4</v>
      </c>
      <c r="D55" s="258">
        <v>28.036999999999999</v>
      </c>
      <c r="E55" s="227">
        <v>3.2795096210801919E-3</v>
      </c>
      <c r="F55" s="258">
        <v>4.165</v>
      </c>
      <c r="G55" s="227">
        <v>3.3479297174299059E-4</v>
      </c>
      <c r="H55" s="227">
        <v>-0.85144630309947567</v>
      </c>
      <c r="I55" s="227">
        <v>2.2666666666666671</v>
      </c>
    </row>
    <row r="56" spans="1:9" x14ac:dyDescent="0.35">
      <c r="A56" s="88" t="s">
        <v>405</v>
      </c>
      <c r="B56" s="258">
        <v>19.477</v>
      </c>
      <c r="C56" s="227">
        <v>2.0697960256770734E-3</v>
      </c>
      <c r="D56" s="258">
        <v>39.648000000000003</v>
      </c>
      <c r="E56" s="227">
        <v>4.6376572906012582E-3</v>
      </c>
      <c r="F56" s="258">
        <v>3.762</v>
      </c>
      <c r="G56" s="227">
        <v>3.0239883786245634E-4</v>
      </c>
      <c r="H56" s="227">
        <v>-0.90511501210653755</v>
      </c>
      <c r="I56" s="227">
        <v>-0.80684910407146893</v>
      </c>
    </row>
    <row r="57" spans="1:9" x14ac:dyDescent="0.35">
      <c r="A57" s="88" t="s">
        <v>407</v>
      </c>
      <c r="B57" s="258">
        <v>2.0859999999999999</v>
      </c>
      <c r="C57" s="227">
        <v>2.2167656772410405E-4</v>
      </c>
      <c r="D57" s="258">
        <v>2.1110000000000002</v>
      </c>
      <c r="E57" s="227">
        <v>2.4692530620609504E-4</v>
      </c>
      <c r="F57" s="258">
        <v>3.7240000000000002</v>
      </c>
      <c r="G57" s="227">
        <v>2.9934430414667399E-4</v>
      </c>
      <c r="H57" s="227">
        <v>0.76409284699194679</v>
      </c>
      <c r="I57" s="227">
        <v>0.78523489932885937</v>
      </c>
    </row>
    <row r="58" spans="1:9" x14ac:dyDescent="0.35">
      <c r="A58" s="88" t="s">
        <v>397</v>
      </c>
      <c r="B58" s="258" t="s">
        <v>317</v>
      </c>
      <c r="C58" s="227">
        <v>0</v>
      </c>
      <c r="D58" s="258">
        <v>0.19800000000000001</v>
      </c>
      <c r="E58" s="227">
        <v>2.3160213466985701E-5</v>
      </c>
      <c r="F58" s="258">
        <v>3.5459999999999998</v>
      </c>
      <c r="G58" s="227">
        <v>2.8503622516221961E-4</v>
      </c>
      <c r="H58" s="227">
        <v>16.909090909090907</v>
      </c>
      <c r="I58" s="227" t="s">
        <v>317</v>
      </c>
    </row>
    <row r="59" spans="1:9" x14ac:dyDescent="0.35">
      <c r="A59" s="88" t="s">
        <v>435</v>
      </c>
      <c r="B59" s="258">
        <v>3.121</v>
      </c>
      <c r="C59" s="227">
        <v>3.3166470175787573E-4</v>
      </c>
      <c r="D59" s="258">
        <v>6.4189999999999996</v>
      </c>
      <c r="E59" s="227">
        <v>7.5083540527566257E-4</v>
      </c>
      <c r="F59" s="258">
        <v>3.1360000000000001</v>
      </c>
      <c r="G59" s="227">
        <v>2.5207941401825175E-4</v>
      </c>
      <c r="H59" s="227">
        <v>-0.51145038167938928</v>
      </c>
      <c r="I59" s="227">
        <v>4.806151874399367E-3</v>
      </c>
    </row>
    <row r="60" spans="1:9" x14ac:dyDescent="0.35">
      <c r="A60" s="88" t="s">
        <v>371</v>
      </c>
      <c r="B60" s="258">
        <v>31.513000000000002</v>
      </c>
      <c r="C60" s="227">
        <v>3.3488464423248763E-3</v>
      </c>
      <c r="D60" s="258">
        <v>3.9780000000000002</v>
      </c>
      <c r="E60" s="227">
        <v>4.653097432912582E-4</v>
      </c>
      <c r="F60" s="258">
        <v>3.0529999999999999</v>
      </c>
      <c r="G60" s="227">
        <v>2.454076693232534E-4</v>
      </c>
      <c r="H60" s="227">
        <v>-0.2325289089994973</v>
      </c>
      <c r="I60" s="227">
        <v>-0.90311934757084378</v>
      </c>
    </row>
    <row r="61" spans="1:9" x14ac:dyDescent="0.35">
      <c r="A61" s="88" t="s">
        <v>429</v>
      </c>
      <c r="B61" s="258">
        <v>1.359</v>
      </c>
      <c r="C61" s="227">
        <v>1.4441920207912629E-4</v>
      </c>
      <c r="D61" s="258">
        <v>1.468</v>
      </c>
      <c r="E61" s="227">
        <v>1.7171309782593438E-4</v>
      </c>
      <c r="F61" s="258">
        <v>3.02</v>
      </c>
      <c r="G61" s="227">
        <v>2.4275504793849499E-4</v>
      </c>
      <c r="H61" s="227">
        <v>1.0572207084468666</v>
      </c>
      <c r="I61" s="227">
        <v>1.2222222222222223</v>
      </c>
    </row>
    <row r="62" spans="1:9" x14ac:dyDescent="0.35">
      <c r="A62" s="88" t="s">
        <v>445</v>
      </c>
      <c r="B62" s="258">
        <v>2.919</v>
      </c>
      <c r="C62" s="227">
        <v>3.1019841859379664E-4</v>
      </c>
      <c r="D62" s="258">
        <v>61.220999999999997</v>
      </c>
      <c r="E62" s="227">
        <v>7.1610678215269265E-3</v>
      </c>
      <c r="F62" s="258">
        <v>2.9489999999999998</v>
      </c>
      <c r="G62" s="227">
        <v>2.370478928379542E-4</v>
      </c>
      <c r="H62" s="227">
        <v>-0.95183025432449653</v>
      </c>
      <c r="I62" s="227">
        <v>1.0277492291880685E-2</v>
      </c>
    </row>
    <row r="63" spans="1:9" x14ac:dyDescent="0.35">
      <c r="A63" s="88" t="s">
        <v>426</v>
      </c>
      <c r="B63" s="258">
        <v>1.091</v>
      </c>
      <c r="C63" s="227">
        <v>1.159391828317342E-4</v>
      </c>
      <c r="D63" s="258">
        <v>3.0089999999999999</v>
      </c>
      <c r="E63" s="227">
        <v>3.5196506223313117E-4</v>
      </c>
      <c r="F63" s="258">
        <v>2.8490000000000002</v>
      </c>
      <c r="G63" s="227">
        <v>2.2900964621747427E-4</v>
      </c>
      <c r="H63" s="227">
        <v>-5.3173811897640366E-2</v>
      </c>
      <c r="I63" s="227">
        <v>1.6113657195233735</v>
      </c>
    </row>
    <row r="64" spans="1:9" x14ac:dyDescent="0.35">
      <c r="A64" s="88" t="s">
        <v>425</v>
      </c>
      <c r="B64" s="258">
        <v>0.48099999999999998</v>
      </c>
      <c r="C64" s="227">
        <v>5.111525842535669E-5</v>
      </c>
      <c r="D64" s="258">
        <v>0.82</v>
      </c>
      <c r="E64" s="227">
        <v>9.5916035570344814E-5</v>
      </c>
      <c r="F64" s="258">
        <v>2.4049999999999998</v>
      </c>
      <c r="G64" s="227">
        <v>1.9331983122254317E-4</v>
      </c>
      <c r="H64" s="227">
        <v>1.9329268292682924</v>
      </c>
      <c r="I64" s="227">
        <v>4</v>
      </c>
    </row>
    <row r="65" spans="1:9" x14ac:dyDescent="0.35">
      <c r="A65" s="88" t="s">
        <v>310</v>
      </c>
      <c r="B65" s="258">
        <v>2.423</v>
      </c>
      <c r="C65" s="227">
        <v>2.5748912924041428E-4</v>
      </c>
      <c r="D65" s="258">
        <v>1.9139999999999999</v>
      </c>
      <c r="E65" s="227">
        <v>2.2388206351419508E-4</v>
      </c>
      <c r="F65" s="258">
        <v>2.3690000000000002</v>
      </c>
      <c r="G65" s="227">
        <v>1.9042606243917042E-4</v>
      </c>
      <c r="H65" s="227">
        <v>0.2377220480668758</v>
      </c>
      <c r="I65" s="227">
        <v>-2.228642179116791E-2</v>
      </c>
    </row>
    <row r="66" spans="1:9" x14ac:dyDescent="0.35">
      <c r="A66" s="88" t="s">
        <v>398</v>
      </c>
      <c r="B66" s="258">
        <v>2.673</v>
      </c>
      <c r="C66" s="227">
        <v>2.8405631137417555E-4</v>
      </c>
      <c r="D66" s="258">
        <v>2.145</v>
      </c>
      <c r="E66" s="227">
        <v>2.5090231255901177E-4</v>
      </c>
      <c r="F66" s="258">
        <v>2.319</v>
      </c>
      <c r="G66" s="227">
        <v>1.8640693912893043E-4</v>
      </c>
      <c r="H66" s="227">
        <v>8.1118881118880992E-2</v>
      </c>
      <c r="I66" s="227">
        <v>-0.13243546576879917</v>
      </c>
    </row>
    <row r="67" spans="1:9" x14ac:dyDescent="0.35">
      <c r="A67" s="88" t="s">
        <v>313</v>
      </c>
      <c r="B67" s="258">
        <v>1.655</v>
      </c>
      <c r="C67" s="227">
        <v>1.7587474572549962E-4</v>
      </c>
      <c r="D67" s="258">
        <v>7.9189999999999996</v>
      </c>
      <c r="E67" s="227">
        <v>9.2629156790434214E-4</v>
      </c>
      <c r="F67" s="258">
        <v>2.0350000000000001</v>
      </c>
      <c r="G67" s="227">
        <v>1.6357831872676733E-4</v>
      </c>
      <c r="H67" s="227">
        <v>-0.74302310897840629</v>
      </c>
      <c r="I67" s="227">
        <v>0.2296072507552871</v>
      </c>
    </row>
    <row r="68" spans="1:9" x14ac:dyDescent="0.35">
      <c r="A68" s="88" t="s">
        <v>414</v>
      </c>
      <c r="B68" s="258">
        <v>2.7E-2</v>
      </c>
      <c r="C68" s="227">
        <v>2.8692556704462175E-6</v>
      </c>
      <c r="D68" s="258">
        <v>8.0000000000000002E-3</v>
      </c>
      <c r="E68" s="227">
        <v>9.3576620068629098E-7</v>
      </c>
      <c r="F68" s="258">
        <v>1.619</v>
      </c>
      <c r="G68" s="227">
        <v>1.3013921278557067E-4</v>
      </c>
      <c r="H68" s="227">
        <v>201.375</v>
      </c>
      <c r="I68" s="227">
        <v>58.962962962962962</v>
      </c>
    </row>
    <row r="69" spans="1:9" x14ac:dyDescent="0.35">
      <c r="A69" s="88" t="s">
        <v>385</v>
      </c>
      <c r="B69" s="258">
        <v>2.7570000000000001</v>
      </c>
      <c r="C69" s="227">
        <v>2.9298288457111932E-4</v>
      </c>
      <c r="D69" s="258">
        <v>2.1999999999999999E-2</v>
      </c>
      <c r="E69" s="227">
        <v>2.5733570518873E-6</v>
      </c>
      <c r="F69" s="258">
        <v>1.421</v>
      </c>
      <c r="G69" s="227">
        <v>1.1422348447702033E-4</v>
      </c>
      <c r="H69" s="227">
        <v>63.590909090909093</v>
      </c>
      <c r="I69" s="227">
        <v>-0.4845846935074356</v>
      </c>
    </row>
    <row r="70" spans="1:9" x14ac:dyDescent="0.35">
      <c r="A70" s="88" t="s">
        <v>532</v>
      </c>
      <c r="B70" s="258" t="s">
        <v>317</v>
      </c>
      <c r="C70" s="227">
        <v>0</v>
      </c>
      <c r="D70" s="258" t="s">
        <v>317</v>
      </c>
      <c r="E70" s="227">
        <v>0</v>
      </c>
      <c r="F70" s="258">
        <v>1.2490000000000001</v>
      </c>
      <c r="G70" s="227">
        <v>1.0039770028979479E-4</v>
      </c>
      <c r="H70" s="227" t="s">
        <v>317</v>
      </c>
      <c r="I70" s="227" t="s">
        <v>317</v>
      </c>
    </row>
    <row r="71" spans="1:9" x14ac:dyDescent="0.35">
      <c r="A71" s="88" t="s">
        <v>451</v>
      </c>
      <c r="B71" s="258">
        <v>1.0820000000000001</v>
      </c>
      <c r="C71" s="227">
        <v>1.149827642749188E-4</v>
      </c>
      <c r="D71" s="258">
        <v>2.2250000000000001</v>
      </c>
      <c r="E71" s="227">
        <v>2.6025997456587466E-4</v>
      </c>
      <c r="F71" s="258">
        <v>1.226</v>
      </c>
      <c r="G71" s="227">
        <v>9.8548903567084387E-5</v>
      </c>
      <c r="H71" s="227">
        <v>-0.44898876404494381</v>
      </c>
      <c r="I71" s="227">
        <v>0.13308687615526793</v>
      </c>
    </row>
    <row r="72" spans="1:9" x14ac:dyDescent="0.35">
      <c r="A72" s="88" t="s">
        <v>423</v>
      </c>
      <c r="B72" s="258">
        <v>7.2999999999999995E-2</v>
      </c>
      <c r="C72" s="227">
        <v>7.7576171830582922E-6</v>
      </c>
      <c r="D72" s="258">
        <v>0.47299999999999998</v>
      </c>
      <c r="E72" s="227">
        <v>5.5327176615576948E-5</v>
      </c>
      <c r="F72" s="258">
        <v>1.131</v>
      </c>
      <c r="G72" s="227">
        <v>9.0912569277628428E-5</v>
      </c>
      <c r="H72" s="227">
        <v>1.3911205073995774</v>
      </c>
      <c r="I72" s="227">
        <v>14.493150684931507</v>
      </c>
    </row>
    <row r="73" spans="1:9" x14ac:dyDescent="0.35">
      <c r="A73" s="88" t="s">
        <v>403</v>
      </c>
      <c r="B73" s="258">
        <v>3.5000000000000003E-2</v>
      </c>
      <c r="C73" s="227">
        <v>3.7194054987265787E-6</v>
      </c>
      <c r="D73" s="258">
        <v>0.13200000000000001</v>
      </c>
      <c r="E73" s="227">
        <v>1.5440142311323802E-5</v>
      </c>
      <c r="F73" s="258">
        <v>1.006</v>
      </c>
      <c r="G73" s="227">
        <v>8.086476100202846E-5</v>
      </c>
      <c r="H73" s="227">
        <v>6.6212121212121211</v>
      </c>
      <c r="I73" s="227">
        <v>27.74285714285714</v>
      </c>
    </row>
    <row r="74" spans="1:9" x14ac:dyDescent="0.35">
      <c r="A74" s="88" t="s">
        <v>441</v>
      </c>
      <c r="B74" s="258">
        <v>4.9000000000000002E-2</v>
      </c>
      <c r="C74" s="227">
        <v>5.20716769821721E-6</v>
      </c>
      <c r="D74" s="258">
        <v>5.6000000000000001E-2</v>
      </c>
      <c r="E74" s="227">
        <v>6.5503634048040365E-6</v>
      </c>
      <c r="F74" s="258">
        <v>0.874</v>
      </c>
      <c r="G74" s="227">
        <v>7.0254275462994912E-5</v>
      </c>
      <c r="H74" s="227">
        <v>14.607142857142858</v>
      </c>
      <c r="I74" s="227">
        <v>16.836734693877549</v>
      </c>
    </row>
    <row r="75" spans="1:9" x14ac:dyDescent="0.35">
      <c r="A75" s="88" t="s">
        <v>303</v>
      </c>
      <c r="B75" s="258">
        <v>2.4700000000000002</v>
      </c>
      <c r="C75" s="227">
        <v>2.624837594815614E-4</v>
      </c>
      <c r="D75" s="258">
        <v>0.74</v>
      </c>
      <c r="E75" s="227">
        <v>8.6558373563481913E-5</v>
      </c>
      <c r="F75" s="258">
        <v>0.70199999999999996</v>
      </c>
      <c r="G75" s="227">
        <v>5.6428491275769363E-5</v>
      </c>
      <c r="H75" s="227">
        <v>-5.1351351351351382E-2</v>
      </c>
      <c r="I75" s="227">
        <v>-0.71578947368421053</v>
      </c>
    </row>
    <row r="76" spans="1:9" x14ac:dyDescent="0.35">
      <c r="A76" s="88" t="s">
        <v>450</v>
      </c>
      <c r="B76" s="258">
        <v>0.61899999999999999</v>
      </c>
      <c r="C76" s="227">
        <v>6.5780342963192917E-5</v>
      </c>
      <c r="D76" s="258">
        <v>1.002</v>
      </c>
      <c r="E76" s="227">
        <v>1.1720471663595793E-4</v>
      </c>
      <c r="F76" s="258">
        <v>0.51300000000000001</v>
      </c>
      <c r="G76" s="227">
        <v>4.1236205163062228E-5</v>
      </c>
      <c r="H76" s="227">
        <v>-0.4880239520958084</v>
      </c>
      <c r="I76" s="227">
        <v>-0.17124394184168013</v>
      </c>
    </row>
    <row r="77" spans="1:9" x14ac:dyDescent="0.35">
      <c r="A77" s="88" t="s">
        <v>459</v>
      </c>
      <c r="B77" s="258">
        <v>0.371</v>
      </c>
      <c r="C77" s="227">
        <v>3.9425698286501731E-5</v>
      </c>
      <c r="D77" s="258">
        <v>0.105</v>
      </c>
      <c r="E77" s="227">
        <v>1.2281931384007567E-5</v>
      </c>
      <c r="F77" s="258">
        <v>0.502</v>
      </c>
      <c r="G77" s="227">
        <v>4.0351998034809433E-5</v>
      </c>
      <c r="H77" s="227">
        <v>3.7809523809523808</v>
      </c>
      <c r="I77" s="227">
        <v>0.35309973045822107</v>
      </c>
    </row>
    <row r="78" spans="1:9" x14ac:dyDescent="0.35">
      <c r="A78" s="88" t="s">
        <v>428</v>
      </c>
      <c r="B78" s="258">
        <v>4.5199999999999996</v>
      </c>
      <c r="C78" s="227">
        <v>4.8033465297840378E-4</v>
      </c>
      <c r="D78" s="258">
        <v>3.0190000000000001</v>
      </c>
      <c r="E78" s="227">
        <v>3.5313476998398907E-4</v>
      </c>
      <c r="F78" s="258">
        <v>0.379</v>
      </c>
      <c r="G78" s="227">
        <v>3.0464954691619072E-5</v>
      </c>
      <c r="H78" s="227">
        <v>-0.87446174229877438</v>
      </c>
      <c r="I78" s="227">
        <v>-0.91615044247787614</v>
      </c>
    </row>
    <row r="79" spans="1:9" x14ac:dyDescent="0.35">
      <c r="A79" s="88" t="s">
        <v>418</v>
      </c>
      <c r="B79" s="258">
        <v>1.363</v>
      </c>
      <c r="C79" s="227">
        <v>1.4484427699326647E-4</v>
      </c>
      <c r="D79" s="258">
        <v>0.159</v>
      </c>
      <c r="E79" s="227">
        <v>1.8598353238640033E-5</v>
      </c>
      <c r="F79" s="258">
        <v>0.377</v>
      </c>
      <c r="G79" s="227">
        <v>3.0304189759209475E-5</v>
      </c>
      <c r="H79" s="227">
        <v>1.3710691823899372</v>
      </c>
      <c r="I79" s="227">
        <v>-0.72340425531914887</v>
      </c>
    </row>
    <row r="80" spans="1:9" x14ac:dyDescent="0.35">
      <c r="A80" s="88" t="s">
        <v>461</v>
      </c>
      <c r="B80" s="258">
        <v>8.8999999999999996E-2</v>
      </c>
      <c r="C80" s="227">
        <v>9.4579168396190137E-6</v>
      </c>
      <c r="D80" s="258">
        <v>0.73799999999999999</v>
      </c>
      <c r="E80" s="227">
        <v>8.6324432013310334E-5</v>
      </c>
      <c r="F80" s="258">
        <v>0.35199999999999998</v>
      </c>
      <c r="G80" s="227">
        <v>2.8294628104089482E-5</v>
      </c>
      <c r="H80" s="227">
        <v>-0.52303523035230359</v>
      </c>
      <c r="I80" s="227">
        <v>2.9550561797752808</v>
      </c>
    </row>
    <row r="81" spans="1:9" x14ac:dyDescent="0.35">
      <c r="A81" s="88" t="s">
        <v>432</v>
      </c>
      <c r="B81" s="258">
        <v>3.5999999999999997E-2</v>
      </c>
      <c r="C81" s="227">
        <v>3.8256742272616233E-6</v>
      </c>
      <c r="D81" s="258">
        <v>0</v>
      </c>
      <c r="E81" s="227">
        <v>0</v>
      </c>
      <c r="F81" s="258">
        <v>0.33300000000000002</v>
      </c>
      <c r="G81" s="227">
        <v>2.6767361246198292E-5</v>
      </c>
      <c r="H81" s="227" t="s">
        <v>317</v>
      </c>
      <c r="I81" s="227">
        <v>8.2500000000000018</v>
      </c>
    </row>
    <row r="82" spans="1:9" x14ac:dyDescent="0.35">
      <c r="A82" s="88" t="s">
        <v>412</v>
      </c>
      <c r="B82" s="258" t="s">
        <v>317</v>
      </c>
      <c r="C82" s="227">
        <v>0</v>
      </c>
      <c r="D82" s="258" t="s">
        <v>317</v>
      </c>
      <c r="E82" s="227">
        <v>0</v>
      </c>
      <c r="F82" s="258">
        <v>0.29699999999999999</v>
      </c>
      <c r="G82" s="227">
        <v>2.38735924628255E-5</v>
      </c>
      <c r="H82" s="227" t="s">
        <v>317</v>
      </c>
      <c r="I82" s="227" t="s">
        <v>317</v>
      </c>
    </row>
    <row r="83" spans="1:9" x14ac:dyDescent="0.35">
      <c r="A83" s="88" t="s">
        <v>458</v>
      </c>
      <c r="B83" s="258">
        <v>0.249</v>
      </c>
      <c r="C83" s="227">
        <v>2.6460913405226229E-5</v>
      </c>
      <c r="D83" s="258">
        <v>0.3</v>
      </c>
      <c r="E83" s="227">
        <v>3.509123252573591E-5</v>
      </c>
      <c r="F83" s="258">
        <v>0.29399999999999998</v>
      </c>
      <c r="G83" s="227">
        <v>2.3632445064211102E-5</v>
      </c>
      <c r="H83" s="227">
        <v>-2.0000000000000018E-2</v>
      </c>
      <c r="I83" s="227">
        <v>0.18072289156626509</v>
      </c>
    </row>
    <row r="84" spans="1:9" x14ac:dyDescent="0.35">
      <c r="A84" s="88" t="s">
        <v>402</v>
      </c>
      <c r="B84" s="258">
        <v>0.51400000000000001</v>
      </c>
      <c r="C84" s="227">
        <v>5.4622126467013179E-5</v>
      </c>
      <c r="D84" s="258">
        <v>0.36399999999999999</v>
      </c>
      <c r="E84" s="227">
        <v>4.2577362131226233E-5</v>
      </c>
      <c r="F84" s="258">
        <v>0.25900000000000001</v>
      </c>
      <c r="G84" s="227">
        <v>2.0819058747043114E-5</v>
      </c>
      <c r="H84" s="227">
        <v>-0.28846153846153844</v>
      </c>
      <c r="I84" s="227">
        <v>-0.49610894941634243</v>
      </c>
    </row>
    <row r="85" spans="1:9" x14ac:dyDescent="0.35">
      <c r="A85" s="88" t="s">
        <v>463</v>
      </c>
      <c r="B85" s="258">
        <v>0.16</v>
      </c>
      <c r="C85" s="227">
        <v>1.7002996565607215E-5</v>
      </c>
      <c r="D85" s="258">
        <v>0.83699999999999997</v>
      </c>
      <c r="E85" s="227">
        <v>9.7904538746803181E-5</v>
      </c>
      <c r="F85" s="258">
        <v>0.23699999999999999</v>
      </c>
      <c r="G85" s="227">
        <v>1.9050644490537519E-5</v>
      </c>
      <c r="H85" s="227">
        <v>-0.71684587813620071</v>
      </c>
      <c r="I85" s="227">
        <v>0.48124999999999996</v>
      </c>
    </row>
    <row r="86" spans="1:9" x14ac:dyDescent="0.35">
      <c r="A86" s="88" t="s">
        <v>453</v>
      </c>
      <c r="B86" s="258">
        <v>0.91400000000000003</v>
      </c>
      <c r="C86" s="227">
        <v>9.7129617881031222E-5</v>
      </c>
      <c r="D86" s="258">
        <v>1.4410000000000001</v>
      </c>
      <c r="E86" s="227">
        <v>1.6855488689861814E-4</v>
      </c>
      <c r="F86" s="258">
        <v>0.19600000000000001</v>
      </c>
      <c r="G86" s="227">
        <v>1.5754963376140735E-5</v>
      </c>
      <c r="H86" s="227">
        <v>-0.86398334489937545</v>
      </c>
      <c r="I86" s="227">
        <v>-0.78555798687089717</v>
      </c>
    </row>
    <row r="87" spans="1:9" x14ac:dyDescent="0.35">
      <c r="A87" s="88" t="s">
        <v>469</v>
      </c>
      <c r="B87" s="258">
        <v>1.49</v>
      </c>
      <c r="C87" s="227">
        <v>1.583404055172172E-4</v>
      </c>
      <c r="D87" s="258">
        <v>2E-3</v>
      </c>
      <c r="E87" s="227">
        <v>2.3394155017157274E-7</v>
      </c>
      <c r="F87" s="258">
        <v>0.192</v>
      </c>
      <c r="G87" s="227">
        <v>1.5433433511321536E-5</v>
      </c>
      <c r="H87" s="227">
        <v>95</v>
      </c>
      <c r="I87" s="227">
        <v>-0.87114093959731542</v>
      </c>
    </row>
    <row r="88" spans="1:9" x14ac:dyDescent="0.35">
      <c r="A88" s="88" t="s">
        <v>464</v>
      </c>
      <c r="B88" s="258">
        <v>3.3000000000000002E-2</v>
      </c>
      <c r="C88" s="227">
        <v>3.5068680416564885E-6</v>
      </c>
      <c r="D88" s="258">
        <v>0.11799999999999999</v>
      </c>
      <c r="E88" s="227">
        <v>1.380255146012279E-5</v>
      </c>
      <c r="F88" s="258">
        <v>0.182</v>
      </c>
      <c r="G88" s="227">
        <v>1.4629608849273539E-5</v>
      </c>
      <c r="H88" s="227">
        <v>0.54237288135593231</v>
      </c>
      <c r="I88" s="227">
        <v>4.5151515151515147</v>
      </c>
    </row>
    <row r="89" spans="1:9" x14ac:dyDescent="0.35">
      <c r="A89" s="88" t="s">
        <v>306</v>
      </c>
      <c r="B89" s="258" t="s">
        <v>317</v>
      </c>
      <c r="C89" s="227">
        <v>0</v>
      </c>
      <c r="D89" s="258" t="s">
        <v>317</v>
      </c>
      <c r="E89" s="227">
        <v>0</v>
      </c>
      <c r="F89" s="258">
        <v>0.18</v>
      </c>
      <c r="G89" s="227">
        <v>1.446884391686394E-5</v>
      </c>
      <c r="H89" s="227" t="s">
        <v>317</v>
      </c>
      <c r="I89" s="227" t="s">
        <v>317</v>
      </c>
    </row>
    <row r="90" spans="1:9" x14ac:dyDescent="0.35">
      <c r="A90" s="88" t="s">
        <v>460</v>
      </c>
      <c r="B90" s="258">
        <v>3.9119999999999999</v>
      </c>
      <c r="C90" s="227">
        <v>4.1572326602909638E-4</v>
      </c>
      <c r="D90" s="258">
        <v>0.219</v>
      </c>
      <c r="E90" s="227">
        <v>2.5616599743787212E-5</v>
      </c>
      <c r="F90" s="258">
        <v>0.154</v>
      </c>
      <c r="G90" s="227">
        <v>1.2378899795539148E-5</v>
      </c>
      <c r="H90" s="227">
        <v>-0.29680365296803657</v>
      </c>
      <c r="I90" s="227">
        <v>-0.96063394683026582</v>
      </c>
    </row>
    <row r="91" spans="1:9" x14ac:dyDescent="0.35">
      <c r="A91" s="88" t="s">
        <v>431</v>
      </c>
      <c r="B91" s="258">
        <v>6.8000000000000005E-2</v>
      </c>
      <c r="C91" s="227">
        <v>7.2262735403830672E-6</v>
      </c>
      <c r="D91" s="258">
        <v>0.217</v>
      </c>
      <c r="E91" s="227">
        <v>2.538265819361564E-5</v>
      </c>
      <c r="F91" s="258">
        <v>0.13800000000000001</v>
      </c>
      <c r="G91" s="227">
        <v>1.1092780336262355E-5</v>
      </c>
      <c r="H91" s="227">
        <v>-0.36405529953917048</v>
      </c>
      <c r="I91" s="227">
        <v>1.0294117647058822</v>
      </c>
    </row>
    <row r="92" spans="1:9" x14ac:dyDescent="0.35">
      <c r="A92" s="88" t="s">
        <v>377</v>
      </c>
      <c r="B92" s="258">
        <v>2.7040000000000002</v>
      </c>
      <c r="C92" s="227">
        <v>2.8735064195876194E-4</v>
      </c>
      <c r="D92" s="258">
        <v>1E-3</v>
      </c>
      <c r="E92" s="227">
        <v>1.1697077508578637E-7</v>
      </c>
      <c r="F92" s="258">
        <v>0.112</v>
      </c>
      <c r="G92" s="227">
        <v>9.0028362149375629E-6</v>
      </c>
      <c r="H92" s="227">
        <v>111</v>
      </c>
      <c r="I92" s="227">
        <v>-0.95857988165680474</v>
      </c>
    </row>
    <row r="93" spans="1:9" x14ac:dyDescent="0.35">
      <c r="A93" s="88" t="s">
        <v>442</v>
      </c>
      <c r="B93" s="258">
        <v>5.0000000000000001E-3</v>
      </c>
      <c r="C93" s="227">
        <v>5.3134364267522546E-7</v>
      </c>
      <c r="D93" s="258" t="s">
        <v>317</v>
      </c>
      <c r="E93" s="227">
        <v>0</v>
      </c>
      <c r="F93" s="258">
        <v>9.1999999999999998E-2</v>
      </c>
      <c r="G93" s="227">
        <v>7.3951868908415692E-6</v>
      </c>
      <c r="H93" s="227" t="s">
        <v>317</v>
      </c>
      <c r="I93" s="227">
        <v>17.399999999999999</v>
      </c>
    </row>
    <row r="94" spans="1:9" x14ac:dyDescent="0.35">
      <c r="A94" s="88" t="s">
        <v>452</v>
      </c>
      <c r="B94" s="258">
        <v>0.04</v>
      </c>
      <c r="C94" s="227">
        <v>4.2507491414018037E-6</v>
      </c>
      <c r="D94" s="258">
        <v>2.5000000000000001E-2</v>
      </c>
      <c r="E94" s="227">
        <v>2.9242693771446591E-6</v>
      </c>
      <c r="F94" s="258">
        <v>9.0999999999999998E-2</v>
      </c>
      <c r="G94" s="227">
        <v>7.3148044246367695E-6</v>
      </c>
      <c r="H94" s="227">
        <v>2.6399999999999997</v>
      </c>
      <c r="I94" s="227">
        <v>1.2749999999999999</v>
      </c>
    </row>
    <row r="95" spans="1:9" x14ac:dyDescent="0.35">
      <c r="A95" s="88" t="s">
        <v>424</v>
      </c>
      <c r="B95" s="258">
        <v>6.2E-2</v>
      </c>
      <c r="C95" s="227">
        <v>6.5886611691727958E-6</v>
      </c>
      <c r="D95" s="258">
        <v>0.252</v>
      </c>
      <c r="E95" s="227">
        <v>2.9476635321618163E-5</v>
      </c>
      <c r="F95" s="258">
        <v>8.5000000000000006E-2</v>
      </c>
      <c r="G95" s="227">
        <v>6.8325096274079723E-6</v>
      </c>
      <c r="H95" s="227">
        <v>-0.66269841269841268</v>
      </c>
      <c r="I95" s="227">
        <v>0.37096774193548399</v>
      </c>
    </row>
    <row r="96" spans="1:9" x14ac:dyDescent="0.35">
      <c r="A96" s="88" t="s">
        <v>473</v>
      </c>
      <c r="B96" s="258">
        <v>5.0000000000000001E-3</v>
      </c>
      <c r="C96" s="227">
        <v>5.3134364267522546E-7</v>
      </c>
      <c r="D96" s="258">
        <v>0.11700000000000001</v>
      </c>
      <c r="E96" s="227">
        <v>1.3685580685037005E-5</v>
      </c>
      <c r="F96" s="258">
        <v>7.5999999999999998E-2</v>
      </c>
      <c r="G96" s="227">
        <v>6.1090674315647743E-6</v>
      </c>
      <c r="H96" s="227">
        <v>-0.35042735042735051</v>
      </c>
      <c r="I96" s="227">
        <v>14.2</v>
      </c>
    </row>
    <row r="97" spans="1:9" x14ac:dyDescent="0.35">
      <c r="A97" s="88" t="s">
        <v>462</v>
      </c>
      <c r="B97" s="258">
        <v>0.54600000000000004</v>
      </c>
      <c r="C97" s="227">
        <v>5.8022725780134628E-5</v>
      </c>
      <c r="D97" s="258">
        <v>0.47399999999999998</v>
      </c>
      <c r="E97" s="227">
        <v>5.5444147390662731E-5</v>
      </c>
      <c r="F97" s="258">
        <v>7.4999999999999997E-2</v>
      </c>
      <c r="G97" s="227">
        <v>6.0286849653599746E-6</v>
      </c>
      <c r="H97" s="227">
        <v>-0.84177215189873422</v>
      </c>
      <c r="I97" s="227">
        <v>-0.86263736263736268</v>
      </c>
    </row>
    <row r="98" spans="1:9" x14ac:dyDescent="0.35">
      <c r="A98" s="88" t="s">
        <v>439</v>
      </c>
      <c r="B98" s="258">
        <v>2E-3</v>
      </c>
      <c r="C98" s="227">
        <v>2.1253745707009019E-7</v>
      </c>
      <c r="D98" s="258">
        <v>0.06</v>
      </c>
      <c r="E98" s="227">
        <v>7.0182465051471817E-6</v>
      </c>
      <c r="F98" s="258">
        <v>7.2999999999999995E-2</v>
      </c>
      <c r="G98" s="227">
        <v>5.8679200329503752E-6</v>
      </c>
      <c r="H98" s="227">
        <v>0.21666666666666656</v>
      </c>
      <c r="I98" s="227">
        <v>35.5</v>
      </c>
    </row>
    <row r="99" spans="1:9" x14ac:dyDescent="0.35">
      <c r="A99" s="88" t="s">
        <v>415</v>
      </c>
      <c r="B99" s="258" t="s">
        <v>317</v>
      </c>
      <c r="C99" s="227">
        <v>0</v>
      </c>
      <c r="D99" s="258" t="s">
        <v>317</v>
      </c>
      <c r="E99" s="227">
        <v>0</v>
      </c>
      <c r="F99" s="258">
        <v>5.0999999999999997E-2</v>
      </c>
      <c r="G99" s="227">
        <v>4.099505776444783E-6</v>
      </c>
      <c r="H99" s="227" t="s">
        <v>317</v>
      </c>
      <c r="I99" s="227" t="s">
        <v>317</v>
      </c>
    </row>
    <row r="100" spans="1:9" x14ac:dyDescent="0.35">
      <c r="A100" s="88" t="s">
        <v>417</v>
      </c>
      <c r="B100" s="258">
        <v>0.129</v>
      </c>
      <c r="C100" s="227">
        <v>1.3708665981020817E-5</v>
      </c>
      <c r="D100" s="258">
        <v>0.113</v>
      </c>
      <c r="E100" s="227">
        <v>1.3217697584693859E-5</v>
      </c>
      <c r="F100" s="258">
        <v>4.8000000000000001E-2</v>
      </c>
      <c r="G100" s="227">
        <v>3.858358377830384E-6</v>
      </c>
      <c r="H100" s="227">
        <v>-0.5752212389380531</v>
      </c>
      <c r="I100" s="227">
        <v>-0.62790697674418605</v>
      </c>
    </row>
    <row r="101" spans="1:9" x14ac:dyDescent="0.35">
      <c r="A101" s="88" t="s">
        <v>468</v>
      </c>
      <c r="B101" s="258">
        <v>4.0000000000000001E-3</v>
      </c>
      <c r="C101" s="227">
        <v>4.2507491414018037E-7</v>
      </c>
      <c r="D101" s="258">
        <v>1.2999999999999999E-2</v>
      </c>
      <c r="E101" s="227">
        <v>1.5206200761152226E-6</v>
      </c>
      <c r="F101" s="258">
        <v>4.1000000000000002E-2</v>
      </c>
      <c r="G101" s="227">
        <v>3.2956811143967866E-6</v>
      </c>
      <c r="H101" s="227">
        <v>2.1538461538461542</v>
      </c>
      <c r="I101" s="227">
        <v>9.25</v>
      </c>
    </row>
    <row r="102" spans="1:9" x14ac:dyDescent="0.35">
      <c r="A102" s="88" t="s">
        <v>598</v>
      </c>
      <c r="B102" s="258" t="s">
        <v>317</v>
      </c>
      <c r="C102" s="227">
        <v>0</v>
      </c>
      <c r="D102" s="258">
        <v>0.02</v>
      </c>
      <c r="E102" s="227">
        <v>2.3394155017157274E-6</v>
      </c>
      <c r="F102" s="258">
        <v>0.04</v>
      </c>
      <c r="G102" s="227">
        <v>3.2152986481919869E-6</v>
      </c>
      <c r="H102" s="227">
        <v>1</v>
      </c>
      <c r="I102" s="227" t="s">
        <v>317</v>
      </c>
    </row>
    <row r="103" spans="1:9" x14ac:dyDescent="0.35">
      <c r="A103" s="88" t="s">
        <v>421</v>
      </c>
      <c r="B103" s="258">
        <v>0.124</v>
      </c>
      <c r="C103" s="227">
        <v>1.3177322338345592E-5</v>
      </c>
      <c r="D103" s="258">
        <v>0.01</v>
      </c>
      <c r="E103" s="227">
        <v>1.1697077508578637E-6</v>
      </c>
      <c r="F103" s="258">
        <v>0.04</v>
      </c>
      <c r="G103" s="227">
        <v>3.2152986481919869E-6</v>
      </c>
      <c r="H103" s="227">
        <v>3</v>
      </c>
      <c r="I103" s="227">
        <v>-0.67741935483870974</v>
      </c>
    </row>
    <row r="104" spans="1:9" x14ac:dyDescent="0.35">
      <c r="A104" s="88" t="s">
        <v>572</v>
      </c>
      <c r="B104" s="258" t="s">
        <v>317</v>
      </c>
      <c r="C104" s="227">
        <v>0</v>
      </c>
      <c r="D104" s="258">
        <v>2E-3</v>
      </c>
      <c r="E104" s="227">
        <v>2.3394155017157274E-7</v>
      </c>
      <c r="F104" s="258">
        <v>3.3000000000000002E-2</v>
      </c>
      <c r="G104" s="227">
        <v>2.6526213847583891E-6</v>
      </c>
      <c r="H104" s="227">
        <v>15.5</v>
      </c>
      <c r="I104" s="227" t="s">
        <v>317</v>
      </c>
    </row>
    <row r="105" spans="1:9" x14ac:dyDescent="0.35">
      <c r="A105" s="88" t="s">
        <v>305</v>
      </c>
      <c r="B105" s="258">
        <v>1E-3</v>
      </c>
      <c r="C105" s="227">
        <v>1.0626872853504509E-7</v>
      </c>
      <c r="D105" s="258">
        <v>8.9999999999999993E-3</v>
      </c>
      <c r="E105" s="227">
        <v>1.0527369757720772E-6</v>
      </c>
      <c r="F105" s="258">
        <v>3.2000000000000001E-2</v>
      </c>
      <c r="G105" s="227">
        <v>2.5722389185535894E-6</v>
      </c>
      <c r="H105" s="227">
        <v>2.5555555555555558</v>
      </c>
      <c r="I105" s="227">
        <v>31</v>
      </c>
    </row>
    <row r="106" spans="1:9" x14ac:dyDescent="0.35">
      <c r="A106" s="88" t="s">
        <v>309</v>
      </c>
      <c r="B106" s="258">
        <v>7.5999999999999998E-2</v>
      </c>
      <c r="C106" s="227">
        <v>8.0764233686634271E-6</v>
      </c>
      <c r="D106" s="258">
        <v>0.11899999999999999</v>
      </c>
      <c r="E106" s="227">
        <v>1.3919522235208577E-5</v>
      </c>
      <c r="F106" s="258">
        <v>3.2000000000000001E-2</v>
      </c>
      <c r="G106" s="227">
        <v>2.5722389185535894E-6</v>
      </c>
      <c r="H106" s="227">
        <v>-0.73109243697478987</v>
      </c>
      <c r="I106" s="227">
        <v>-0.57894736842105265</v>
      </c>
    </row>
    <row r="107" spans="1:9" x14ac:dyDescent="0.35">
      <c r="A107" s="88" t="s">
        <v>447</v>
      </c>
      <c r="B107" s="258">
        <v>0.01</v>
      </c>
      <c r="C107" s="227">
        <v>1.0626872853504509E-6</v>
      </c>
      <c r="D107" s="258">
        <v>7.0000000000000001E-3</v>
      </c>
      <c r="E107" s="227">
        <v>8.1879542560050456E-7</v>
      </c>
      <c r="F107" s="258">
        <v>3.2000000000000001E-2</v>
      </c>
      <c r="G107" s="227">
        <v>2.5722389185535894E-6</v>
      </c>
      <c r="H107" s="227">
        <v>3.5714285714285712</v>
      </c>
      <c r="I107" s="227">
        <v>2.2000000000000002</v>
      </c>
    </row>
    <row r="108" spans="1:9" x14ac:dyDescent="0.35">
      <c r="A108" s="88" t="s">
        <v>446</v>
      </c>
      <c r="B108" s="258">
        <v>0.02</v>
      </c>
      <c r="C108" s="227">
        <v>2.1253745707009019E-6</v>
      </c>
      <c r="D108" s="258">
        <v>3.7999999999999999E-2</v>
      </c>
      <c r="E108" s="227">
        <v>4.4448894532598817E-6</v>
      </c>
      <c r="F108" s="258">
        <v>2.8000000000000001E-2</v>
      </c>
      <c r="G108" s="227">
        <v>2.2507090537343907E-6</v>
      </c>
      <c r="H108" s="227">
        <v>-0.26315789473684204</v>
      </c>
      <c r="I108" s="227">
        <v>0.39999999999999991</v>
      </c>
    </row>
    <row r="109" spans="1:9" x14ac:dyDescent="0.35">
      <c r="A109" s="88" t="s">
        <v>561</v>
      </c>
      <c r="B109" s="258">
        <v>0.02</v>
      </c>
      <c r="C109" s="227">
        <v>2.1253745707009019E-6</v>
      </c>
      <c r="D109" s="258">
        <v>0.20699999999999999</v>
      </c>
      <c r="E109" s="227">
        <v>2.4212950442757776E-5</v>
      </c>
      <c r="F109" s="258">
        <v>2.8000000000000001E-2</v>
      </c>
      <c r="G109" s="227">
        <v>2.2507090537343907E-6</v>
      </c>
      <c r="H109" s="227">
        <v>-0.86473429951690817</v>
      </c>
      <c r="I109" s="227">
        <v>0.39999999999999991</v>
      </c>
    </row>
    <row r="110" spans="1:9" x14ac:dyDescent="0.35">
      <c r="A110" s="88" t="s">
        <v>465</v>
      </c>
      <c r="B110" s="258">
        <v>1E-3</v>
      </c>
      <c r="C110" s="227">
        <v>1.0626872853504509E-7</v>
      </c>
      <c r="D110" s="258">
        <v>6.8000000000000005E-2</v>
      </c>
      <c r="E110" s="227">
        <v>7.954012705833473E-6</v>
      </c>
      <c r="F110" s="258">
        <v>2.5000000000000001E-2</v>
      </c>
      <c r="G110" s="227">
        <v>2.0095616551199917E-6</v>
      </c>
      <c r="H110" s="227">
        <v>-0.63235294117647056</v>
      </c>
      <c r="I110" s="227">
        <v>24</v>
      </c>
    </row>
    <row r="111" spans="1:9" x14ac:dyDescent="0.35">
      <c r="A111" s="88" t="s">
        <v>636</v>
      </c>
      <c r="B111" s="258" t="s">
        <v>317</v>
      </c>
      <c r="C111" s="227">
        <v>0</v>
      </c>
      <c r="D111" s="258" t="s">
        <v>317</v>
      </c>
      <c r="E111" s="227">
        <v>0</v>
      </c>
      <c r="F111" s="258">
        <v>2.3E-2</v>
      </c>
      <c r="G111" s="227">
        <v>1.8487967227103923E-6</v>
      </c>
      <c r="H111" s="227" t="s">
        <v>317</v>
      </c>
      <c r="I111" s="227" t="s">
        <v>317</v>
      </c>
    </row>
    <row r="112" spans="1:9" x14ac:dyDescent="0.35">
      <c r="A112" s="88" t="s">
        <v>471</v>
      </c>
      <c r="B112" s="258" t="s">
        <v>317</v>
      </c>
      <c r="C112" s="227">
        <v>0</v>
      </c>
      <c r="D112" s="258">
        <v>8.0000000000000002E-3</v>
      </c>
      <c r="E112" s="227">
        <v>9.3576620068629098E-7</v>
      </c>
      <c r="F112" s="258">
        <v>2.3E-2</v>
      </c>
      <c r="G112" s="227">
        <v>1.8487967227103923E-6</v>
      </c>
      <c r="H112" s="227">
        <v>1.875</v>
      </c>
      <c r="I112" s="227" t="s">
        <v>317</v>
      </c>
    </row>
    <row r="113" spans="1:9" x14ac:dyDescent="0.35">
      <c r="A113" s="88" t="s">
        <v>466</v>
      </c>
      <c r="B113" s="258">
        <v>3.6999999999999998E-2</v>
      </c>
      <c r="C113" s="227">
        <v>3.931942955796668E-6</v>
      </c>
      <c r="D113" s="258">
        <v>0.157</v>
      </c>
      <c r="E113" s="227">
        <v>1.8364411688468457E-5</v>
      </c>
      <c r="F113" s="258">
        <v>1.7999999999999999E-2</v>
      </c>
      <c r="G113" s="227">
        <v>1.4468843916863939E-6</v>
      </c>
      <c r="H113" s="227">
        <v>-0.88535031847133761</v>
      </c>
      <c r="I113" s="227">
        <v>-0.5135135135135136</v>
      </c>
    </row>
    <row r="114" spans="1:9" x14ac:dyDescent="0.35">
      <c r="A114" s="88" t="s">
        <v>609</v>
      </c>
      <c r="B114" s="258" t="s">
        <v>317</v>
      </c>
      <c r="C114" s="227">
        <v>0</v>
      </c>
      <c r="D114" s="258" t="s">
        <v>317</v>
      </c>
      <c r="E114" s="227">
        <v>0</v>
      </c>
      <c r="F114" s="258">
        <v>1.7999999999999999E-2</v>
      </c>
      <c r="G114" s="227">
        <v>1.4468843916863939E-6</v>
      </c>
      <c r="H114" s="227" t="s">
        <v>317</v>
      </c>
      <c r="I114" s="227" t="s">
        <v>317</v>
      </c>
    </row>
    <row r="115" spans="1:9" x14ac:dyDescent="0.35">
      <c r="A115" s="88" t="s">
        <v>419</v>
      </c>
      <c r="B115" s="258">
        <v>6.2E-2</v>
      </c>
      <c r="C115" s="227">
        <v>6.5886611691727958E-6</v>
      </c>
      <c r="D115" s="258">
        <v>0.01</v>
      </c>
      <c r="E115" s="227">
        <v>1.1697077508578637E-6</v>
      </c>
      <c r="F115" s="258">
        <v>1.4999999999999999E-2</v>
      </c>
      <c r="G115" s="227">
        <v>1.205736993071995E-6</v>
      </c>
      <c r="H115" s="227">
        <v>0.5</v>
      </c>
      <c r="I115" s="227">
        <v>-0.75806451612903225</v>
      </c>
    </row>
    <row r="116" spans="1:9" x14ac:dyDescent="0.35">
      <c r="A116" s="88" t="s">
        <v>457</v>
      </c>
      <c r="B116" s="258">
        <v>1.7000000000000001E-2</v>
      </c>
      <c r="C116" s="227">
        <v>1.8065683850957668E-6</v>
      </c>
      <c r="D116" s="258">
        <v>2.7E-2</v>
      </c>
      <c r="E116" s="227">
        <v>3.1582109273162317E-6</v>
      </c>
      <c r="F116" s="258">
        <v>1.4E-2</v>
      </c>
      <c r="G116" s="227">
        <v>1.1253545268671954E-6</v>
      </c>
      <c r="H116" s="227">
        <v>-0.48148148148148151</v>
      </c>
      <c r="I116" s="227">
        <v>-0.17647058823529416</v>
      </c>
    </row>
    <row r="117" spans="1:9" x14ac:dyDescent="0.35">
      <c r="A117" s="88" t="s">
        <v>467</v>
      </c>
      <c r="B117" s="258">
        <v>2E-3</v>
      </c>
      <c r="C117" s="227">
        <v>2.1253745707009019E-7</v>
      </c>
      <c r="D117" s="258">
        <v>0.29599999999999999</v>
      </c>
      <c r="E117" s="227">
        <v>3.4623349425392765E-5</v>
      </c>
      <c r="F117" s="258">
        <v>1.2E-2</v>
      </c>
      <c r="G117" s="227">
        <v>9.6458959445759599E-7</v>
      </c>
      <c r="H117" s="227">
        <v>-0.95945945945945943</v>
      </c>
      <c r="I117" s="227">
        <v>5</v>
      </c>
    </row>
    <row r="118" spans="1:9" x14ac:dyDescent="0.35">
      <c r="A118" s="88" t="s">
        <v>363</v>
      </c>
      <c r="B118" s="258">
        <v>84.673000000000002</v>
      </c>
      <c r="C118" s="227">
        <v>8.9980920512478732E-3</v>
      </c>
      <c r="D118" s="258" t="s">
        <v>317</v>
      </c>
      <c r="E118" s="227">
        <v>0</v>
      </c>
      <c r="F118" s="258">
        <v>0.01</v>
      </c>
      <c r="G118" s="227">
        <v>8.0382466204799673E-7</v>
      </c>
      <c r="H118" s="227" t="s">
        <v>317</v>
      </c>
      <c r="I118" s="227">
        <v>-0.99988189859813636</v>
      </c>
    </row>
    <row r="119" spans="1:9" x14ac:dyDescent="0.35">
      <c r="A119" s="88" t="s">
        <v>455</v>
      </c>
      <c r="B119" s="258">
        <v>0.16</v>
      </c>
      <c r="C119" s="227">
        <v>1.7002996565607215E-5</v>
      </c>
      <c r="D119" s="258">
        <v>2.5000000000000001E-2</v>
      </c>
      <c r="E119" s="227">
        <v>2.9242693771446591E-6</v>
      </c>
      <c r="F119" s="258">
        <v>0.01</v>
      </c>
      <c r="G119" s="227">
        <v>8.0382466204799673E-7</v>
      </c>
      <c r="H119" s="227">
        <v>-0.60000000000000009</v>
      </c>
      <c r="I119" s="227">
        <v>-0.9375</v>
      </c>
    </row>
    <row r="120" spans="1:9" x14ac:dyDescent="0.35">
      <c r="A120" s="88" t="s">
        <v>560</v>
      </c>
      <c r="B120" s="258">
        <v>1.6E-2</v>
      </c>
      <c r="C120" s="227">
        <v>1.7002996565607215E-6</v>
      </c>
      <c r="D120" s="258">
        <v>1.6E-2</v>
      </c>
      <c r="E120" s="227">
        <v>1.871532401372582E-6</v>
      </c>
      <c r="F120" s="258">
        <v>8.0000000000000002E-3</v>
      </c>
      <c r="G120" s="227">
        <v>6.4305972963839736E-7</v>
      </c>
      <c r="H120" s="227">
        <v>-0.5</v>
      </c>
      <c r="I120" s="227">
        <v>-0.5</v>
      </c>
    </row>
    <row r="121" spans="1:9" x14ac:dyDescent="0.35">
      <c r="A121" s="88" t="s">
        <v>396</v>
      </c>
      <c r="B121" s="258">
        <v>5.7000000000000002E-2</v>
      </c>
      <c r="C121" s="227">
        <v>6.0573175264975707E-6</v>
      </c>
      <c r="D121" s="258">
        <v>0.24299999999999999</v>
      </c>
      <c r="E121" s="227">
        <v>2.8423898345846085E-5</v>
      </c>
      <c r="F121" s="258">
        <v>7.0000000000000001E-3</v>
      </c>
      <c r="G121" s="227">
        <v>5.6267726343359768E-7</v>
      </c>
      <c r="H121" s="227">
        <v>-0.9711934156378601</v>
      </c>
      <c r="I121" s="227">
        <v>-0.87719298245614041</v>
      </c>
    </row>
    <row r="122" spans="1:9" x14ac:dyDescent="0.35">
      <c r="A122" s="88" t="s">
        <v>456</v>
      </c>
      <c r="B122" s="258">
        <v>7.1999999999999995E-2</v>
      </c>
      <c r="C122" s="227">
        <v>7.6513484545232467E-6</v>
      </c>
      <c r="D122" s="258" t="s">
        <v>317</v>
      </c>
      <c r="E122" s="227">
        <v>0</v>
      </c>
      <c r="F122" s="258">
        <v>7.0000000000000001E-3</v>
      </c>
      <c r="G122" s="227">
        <v>5.6267726343359768E-7</v>
      </c>
      <c r="H122" s="227" t="s">
        <v>317</v>
      </c>
      <c r="I122" s="227">
        <v>-0.90277777777777779</v>
      </c>
    </row>
    <row r="123" spans="1:9" x14ac:dyDescent="0.35">
      <c r="A123" s="88" t="s">
        <v>538</v>
      </c>
      <c r="B123" s="258" t="s">
        <v>317</v>
      </c>
      <c r="C123" s="227">
        <v>0</v>
      </c>
      <c r="D123" s="258">
        <v>2E-3</v>
      </c>
      <c r="E123" s="227">
        <v>2.3394155017157274E-7</v>
      </c>
      <c r="F123" s="258">
        <v>4.0000000000000001E-3</v>
      </c>
      <c r="G123" s="227">
        <v>3.2152986481919868E-7</v>
      </c>
      <c r="H123" s="227">
        <v>1</v>
      </c>
      <c r="I123" s="227" t="s">
        <v>317</v>
      </c>
    </row>
    <row r="124" spans="1:9" x14ac:dyDescent="0.35">
      <c r="A124" s="88" t="s">
        <v>525</v>
      </c>
      <c r="B124" s="258">
        <v>0</v>
      </c>
      <c r="C124" s="227">
        <v>0</v>
      </c>
      <c r="D124" s="258">
        <v>5.0000000000000001E-3</v>
      </c>
      <c r="E124" s="227">
        <v>5.8485387542893185E-7</v>
      </c>
      <c r="F124" s="258">
        <v>4.0000000000000001E-3</v>
      </c>
      <c r="G124" s="227">
        <v>3.2152986481919868E-7</v>
      </c>
      <c r="H124" s="227">
        <v>-0.19999999999999996</v>
      </c>
      <c r="I124" s="227" t="s">
        <v>317</v>
      </c>
    </row>
    <row r="125" spans="1:9" x14ac:dyDescent="0.35">
      <c r="A125" s="88" t="s">
        <v>430</v>
      </c>
      <c r="B125" s="258">
        <v>1.9E-2</v>
      </c>
      <c r="C125" s="227">
        <v>2.0191058421658568E-6</v>
      </c>
      <c r="D125" s="258">
        <v>8.9999999999999993E-3</v>
      </c>
      <c r="E125" s="227">
        <v>1.0527369757720772E-6</v>
      </c>
      <c r="F125" s="258">
        <v>3.0000000000000001E-3</v>
      </c>
      <c r="G125" s="227">
        <v>2.41147398614399E-7</v>
      </c>
      <c r="H125" s="227">
        <v>-0.66666666666666663</v>
      </c>
      <c r="I125" s="227">
        <v>-0.84210526315789469</v>
      </c>
    </row>
    <row r="126" spans="1:9" x14ac:dyDescent="0.35">
      <c r="A126" s="88" t="s">
        <v>302</v>
      </c>
      <c r="B126" s="258" t="s">
        <v>317</v>
      </c>
      <c r="C126" s="227">
        <v>0</v>
      </c>
      <c r="D126" s="258">
        <v>2E-3</v>
      </c>
      <c r="E126" s="227">
        <v>2.3394155017157274E-7</v>
      </c>
      <c r="F126" s="258">
        <v>3.0000000000000001E-3</v>
      </c>
      <c r="G126" s="227">
        <v>2.41147398614399E-7</v>
      </c>
      <c r="H126" s="227">
        <v>0.5</v>
      </c>
      <c r="I126" s="227" t="s">
        <v>317</v>
      </c>
    </row>
    <row r="127" spans="1:9" x14ac:dyDescent="0.35">
      <c r="A127" s="88" t="s">
        <v>475</v>
      </c>
      <c r="B127" s="258">
        <v>2E-3</v>
      </c>
      <c r="C127" s="227">
        <v>2.1253745707009019E-7</v>
      </c>
      <c r="D127" s="258">
        <v>2E-3</v>
      </c>
      <c r="E127" s="227">
        <v>2.3394155017157274E-7</v>
      </c>
      <c r="F127" s="258">
        <v>3.0000000000000001E-3</v>
      </c>
      <c r="G127" s="227">
        <v>2.41147398614399E-7</v>
      </c>
      <c r="H127" s="227">
        <v>0.5</v>
      </c>
      <c r="I127" s="227">
        <v>0.5</v>
      </c>
    </row>
    <row r="128" spans="1:9" x14ac:dyDescent="0.35">
      <c r="A128" s="88" t="s">
        <v>599</v>
      </c>
      <c r="B128" s="258" t="s">
        <v>317</v>
      </c>
      <c r="C128" s="227">
        <v>0</v>
      </c>
      <c r="D128" s="258">
        <v>0</v>
      </c>
      <c r="E128" s="227">
        <v>0</v>
      </c>
      <c r="F128" s="258">
        <v>2E-3</v>
      </c>
      <c r="G128" s="227">
        <v>1.6076493240959934E-7</v>
      </c>
      <c r="H128" s="227" t="s">
        <v>317</v>
      </c>
      <c r="I128" s="227" t="s">
        <v>317</v>
      </c>
    </row>
    <row r="129" spans="1:9" x14ac:dyDescent="0.35">
      <c r="A129" s="88" t="s">
        <v>607</v>
      </c>
      <c r="B129" s="258">
        <v>4.0000000000000001E-3</v>
      </c>
      <c r="C129" s="227">
        <v>4.2507491414018037E-7</v>
      </c>
      <c r="D129" s="258" t="s">
        <v>317</v>
      </c>
      <c r="E129" s="227">
        <v>0</v>
      </c>
      <c r="F129" s="258">
        <v>2E-3</v>
      </c>
      <c r="G129" s="227">
        <v>1.6076493240959934E-7</v>
      </c>
      <c r="H129" s="227" t="s">
        <v>317</v>
      </c>
      <c r="I129" s="227">
        <v>-0.5</v>
      </c>
    </row>
    <row r="130" spans="1:9" x14ac:dyDescent="0.35">
      <c r="A130" s="88" t="s">
        <v>600</v>
      </c>
      <c r="B130" s="258">
        <v>2E-3</v>
      </c>
      <c r="C130" s="227">
        <v>2.1253745707009019E-7</v>
      </c>
      <c r="D130" s="258">
        <v>1E-3</v>
      </c>
      <c r="E130" s="227">
        <v>1.1697077508578637E-7</v>
      </c>
      <c r="F130" s="258">
        <v>2E-3</v>
      </c>
      <c r="G130" s="227">
        <v>1.6076493240959934E-7</v>
      </c>
      <c r="H130" s="227">
        <v>1</v>
      </c>
      <c r="I130" s="227">
        <v>0</v>
      </c>
    </row>
    <row r="131" spans="1:9" x14ac:dyDescent="0.35">
      <c r="A131" s="88" t="s">
        <v>440</v>
      </c>
      <c r="B131" s="258" t="s">
        <v>317</v>
      </c>
      <c r="C131" s="227">
        <v>0</v>
      </c>
      <c r="D131" s="258" t="s">
        <v>317</v>
      </c>
      <c r="E131" s="227">
        <v>0</v>
      </c>
      <c r="F131" s="258">
        <v>2E-3</v>
      </c>
      <c r="G131" s="227">
        <v>1.6076493240959934E-7</v>
      </c>
      <c r="H131" s="227" t="s">
        <v>317</v>
      </c>
      <c r="I131" s="227" t="s">
        <v>317</v>
      </c>
    </row>
    <row r="132" spans="1:9" x14ac:dyDescent="0.35">
      <c r="A132" s="88" t="s">
        <v>443</v>
      </c>
      <c r="B132" s="258">
        <v>0.02</v>
      </c>
      <c r="C132" s="227">
        <v>2.1253745707009019E-6</v>
      </c>
      <c r="D132" s="258" t="s">
        <v>317</v>
      </c>
      <c r="E132" s="227">
        <v>0</v>
      </c>
      <c r="F132" s="258">
        <v>2E-3</v>
      </c>
      <c r="G132" s="227">
        <v>1.6076493240959934E-7</v>
      </c>
      <c r="H132" s="227" t="s">
        <v>317</v>
      </c>
      <c r="I132" s="227">
        <v>-0.9</v>
      </c>
    </row>
    <row r="133" spans="1:9" x14ac:dyDescent="0.35">
      <c r="A133" s="88" t="s">
        <v>401</v>
      </c>
      <c r="B133" s="258" t="s">
        <v>317</v>
      </c>
      <c r="C133" s="227">
        <v>0</v>
      </c>
      <c r="D133" s="258" t="s">
        <v>317</v>
      </c>
      <c r="E133" s="227">
        <v>0</v>
      </c>
      <c r="F133" s="258">
        <v>2E-3</v>
      </c>
      <c r="G133" s="227">
        <v>1.6076493240959934E-7</v>
      </c>
      <c r="H133" s="227" t="s">
        <v>317</v>
      </c>
      <c r="I133" s="227" t="s">
        <v>317</v>
      </c>
    </row>
    <row r="134" spans="1:9" x14ac:dyDescent="0.35">
      <c r="A134" s="88" t="s">
        <v>470</v>
      </c>
      <c r="B134" s="258" t="s">
        <v>317</v>
      </c>
      <c r="C134" s="227">
        <v>0</v>
      </c>
      <c r="D134" s="258">
        <v>0.04</v>
      </c>
      <c r="E134" s="227">
        <v>4.6788310034314548E-6</v>
      </c>
      <c r="F134" s="258">
        <v>2E-3</v>
      </c>
      <c r="G134" s="227">
        <v>1.6076493240959934E-7</v>
      </c>
      <c r="H134" s="227">
        <v>-0.95</v>
      </c>
      <c r="I134" s="227" t="s">
        <v>317</v>
      </c>
    </row>
    <row r="135" spans="1:9" x14ac:dyDescent="0.35">
      <c r="A135" s="88" t="s">
        <v>422</v>
      </c>
      <c r="B135" s="258">
        <v>1E-3</v>
      </c>
      <c r="C135" s="227">
        <v>1.0626872853504509E-7</v>
      </c>
      <c r="D135" s="258">
        <v>1.4E-2</v>
      </c>
      <c r="E135" s="227">
        <v>1.6375908512010091E-6</v>
      </c>
      <c r="F135" s="258">
        <v>1E-3</v>
      </c>
      <c r="G135" s="227">
        <v>8.038246620479967E-8</v>
      </c>
      <c r="H135" s="227">
        <v>-0.9285714285714286</v>
      </c>
      <c r="I135" s="227">
        <v>0</v>
      </c>
    </row>
    <row r="136" spans="1:9" x14ac:dyDescent="0.35">
      <c r="A136" s="88" t="s">
        <v>307</v>
      </c>
      <c r="B136" s="258" t="s">
        <v>317</v>
      </c>
      <c r="C136" s="227">
        <v>0</v>
      </c>
      <c r="D136" s="258">
        <v>7.8E-2</v>
      </c>
      <c r="E136" s="227">
        <v>9.1237204566913357E-6</v>
      </c>
      <c r="F136" s="258">
        <v>1E-3</v>
      </c>
      <c r="G136" s="227">
        <v>8.038246620479967E-8</v>
      </c>
      <c r="H136" s="227">
        <v>-0.98717948717948723</v>
      </c>
      <c r="I136" s="227" t="s">
        <v>317</v>
      </c>
    </row>
    <row r="137" spans="1:9" x14ac:dyDescent="0.35">
      <c r="A137" s="88" t="s">
        <v>637</v>
      </c>
      <c r="B137" s="258">
        <v>0.01</v>
      </c>
      <c r="C137" s="227">
        <v>1.0626872853504509E-6</v>
      </c>
      <c r="D137" s="258" t="s">
        <v>317</v>
      </c>
      <c r="E137" s="227">
        <v>0</v>
      </c>
      <c r="F137" s="258">
        <v>1E-3</v>
      </c>
      <c r="G137" s="227">
        <v>8.038246620479967E-8</v>
      </c>
      <c r="H137" s="227" t="s">
        <v>317</v>
      </c>
      <c r="I137" s="227">
        <v>-0.9</v>
      </c>
    </row>
    <row r="138" spans="1:9" x14ac:dyDescent="0.35">
      <c r="A138" s="88" t="s">
        <v>638</v>
      </c>
      <c r="B138" s="258" t="s">
        <v>317</v>
      </c>
      <c r="C138" s="227">
        <v>0</v>
      </c>
      <c r="D138" s="258" t="s">
        <v>317</v>
      </c>
      <c r="E138" s="227">
        <v>0</v>
      </c>
      <c r="F138" s="258">
        <v>1E-3</v>
      </c>
      <c r="G138" s="227">
        <v>8.038246620479967E-8</v>
      </c>
      <c r="H138" s="227" t="s">
        <v>317</v>
      </c>
      <c r="I138" s="227" t="s">
        <v>317</v>
      </c>
    </row>
    <row r="139" spans="1:9" x14ac:dyDescent="0.35">
      <c r="A139" s="88" t="s">
        <v>314</v>
      </c>
      <c r="B139" s="258">
        <v>0.01</v>
      </c>
      <c r="C139" s="227">
        <v>1.0626872853504509E-6</v>
      </c>
      <c r="D139" s="258">
        <v>3.0000000000000001E-3</v>
      </c>
      <c r="E139" s="227">
        <v>3.5091232525735908E-7</v>
      </c>
      <c r="F139" s="258">
        <v>1E-3</v>
      </c>
      <c r="G139" s="227">
        <v>8.038246620479967E-8</v>
      </c>
      <c r="H139" s="227">
        <v>-0.66666666666666674</v>
      </c>
      <c r="I139" s="227">
        <v>-0.9</v>
      </c>
    </row>
    <row r="140" spans="1:9" x14ac:dyDescent="0.35">
      <c r="A140" s="88" t="s">
        <v>604</v>
      </c>
      <c r="B140" s="258" t="s">
        <v>317</v>
      </c>
      <c r="C140" s="227">
        <v>0</v>
      </c>
      <c r="D140" s="258">
        <v>4.0000000000000001E-3</v>
      </c>
      <c r="E140" s="227">
        <v>4.6788310034314549E-7</v>
      </c>
      <c r="F140" s="258">
        <v>0</v>
      </c>
      <c r="G140" s="227">
        <v>0</v>
      </c>
      <c r="H140" s="227">
        <v>-1</v>
      </c>
      <c r="I140" s="227" t="s">
        <v>317</v>
      </c>
    </row>
    <row r="141" spans="1:9" x14ac:dyDescent="0.35">
      <c r="A141" s="88" t="s">
        <v>562</v>
      </c>
      <c r="B141" s="258">
        <v>8.0000000000000002E-3</v>
      </c>
      <c r="C141" s="227">
        <v>8.5014982828036074E-7</v>
      </c>
      <c r="D141" s="258" t="s">
        <v>317</v>
      </c>
      <c r="E141" s="227">
        <v>0</v>
      </c>
      <c r="F141" s="258">
        <v>0</v>
      </c>
      <c r="G141" s="227">
        <v>0</v>
      </c>
      <c r="H141" s="227" t="s">
        <v>317</v>
      </c>
      <c r="I141" s="227">
        <v>-1</v>
      </c>
    </row>
    <row r="142" spans="1:9" x14ac:dyDescent="0.35">
      <c r="A142" s="88" t="s">
        <v>393</v>
      </c>
      <c r="B142" s="258">
        <v>1E-3</v>
      </c>
      <c r="C142" s="227">
        <v>1.0626872853504509E-7</v>
      </c>
      <c r="D142" s="258">
        <v>2.7E-2</v>
      </c>
      <c r="E142" s="227">
        <v>3.1582109273162317E-6</v>
      </c>
      <c r="F142" s="258">
        <v>0</v>
      </c>
      <c r="G142" s="227">
        <v>0</v>
      </c>
      <c r="H142" s="227">
        <v>-1</v>
      </c>
      <c r="I142" s="227">
        <v>-1</v>
      </c>
    </row>
    <row r="143" spans="1:9" x14ac:dyDescent="0.35">
      <c r="A143" s="88" t="s">
        <v>472</v>
      </c>
      <c r="B143" s="258">
        <v>0.01</v>
      </c>
      <c r="C143" s="227">
        <v>1.0626872853504509E-6</v>
      </c>
      <c r="D143" s="258">
        <v>2E-3</v>
      </c>
      <c r="E143" s="227">
        <v>2.3394155017157274E-7</v>
      </c>
      <c r="F143" s="258" t="s">
        <v>317</v>
      </c>
      <c r="G143" s="227">
        <v>0</v>
      </c>
      <c r="H143" s="227">
        <v>-1</v>
      </c>
      <c r="I143" s="227">
        <v>-1</v>
      </c>
    </row>
    <row r="144" spans="1:9" x14ac:dyDescent="0.35">
      <c r="A144" s="88" t="s">
        <v>482</v>
      </c>
      <c r="B144" s="258">
        <v>8.9999999999999993E-3</v>
      </c>
      <c r="C144" s="227">
        <v>9.5641855681540584E-7</v>
      </c>
      <c r="D144" s="258">
        <v>0.23400000000000001</v>
      </c>
      <c r="E144" s="227">
        <v>2.737116137007401E-5</v>
      </c>
      <c r="F144" s="258" t="s">
        <v>317</v>
      </c>
      <c r="G144" s="227">
        <v>0</v>
      </c>
      <c r="H144" s="227">
        <v>-1</v>
      </c>
      <c r="I144" s="227">
        <v>-1</v>
      </c>
    </row>
    <row r="145" spans="1:9" x14ac:dyDescent="0.35">
      <c r="A145" s="88" t="s">
        <v>559</v>
      </c>
      <c r="B145" s="258">
        <v>1.7000000000000001E-2</v>
      </c>
      <c r="C145" s="227">
        <v>1.8065683850957668E-6</v>
      </c>
      <c r="D145" s="258">
        <v>1.0999999999999999E-2</v>
      </c>
      <c r="E145" s="227">
        <v>1.28667852594365E-6</v>
      </c>
      <c r="F145" s="258" t="s">
        <v>317</v>
      </c>
      <c r="G145" s="227">
        <v>0</v>
      </c>
      <c r="H145" s="227">
        <v>-1</v>
      </c>
      <c r="I145" s="227">
        <v>-1</v>
      </c>
    </row>
    <row r="146" spans="1:9" x14ac:dyDescent="0.35">
      <c r="A146" s="88" t="s">
        <v>603</v>
      </c>
      <c r="B146" s="258" t="s">
        <v>317</v>
      </c>
      <c r="C146" s="227">
        <v>0</v>
      </c>
      <c r="D146" s="258">
        <v>3.4000000000000002E-2</v>
      </c>
      <c r="E146" s="227">
        <v>3.9770063529167365E-6</v>
      </c>
      <c r="F146" s="258" t="s">
        <v>317</v>
      </c>
      <c r="G146" s="227">
        <v>0</v>
      </c>
      <c r="H146" s="227">
        <v>-1</v>
      </c>
      <c r="I146" s="227" t="s">
        <v>317</v>
      </c>
    </row>
    <row r="147" spans="1:9" x14ac:dyDescent="0.35">
      <c r="A147" s="88" t="s">
        <v>531</v>
      </c>
      <c r="B147" s="258">
        <v>0</v>
      </c>
      <c r="C147" s="227">
        <v>0</v>
      </c>
      <c r="D147" s="258">
        <v>3.0310000000000001</v>
      </c>
      <c r="E147" s="227">
        <v>3.5453841928501849E-4</v>
      </c>
      <c r="F147" s="258" t="s">
        <v>317</v>
      </c>
      <c r="G147" s="227">
        <v>0</v>
      </c>
      <c r="H147" s="227">
        <v>-1</v>
      </c>
      <c r="I147" s="227" t="s">
        <v>317</v>
      </c>
    </row>
    <row r="148" spans="1:9" x14ac:dyDescent="0.35">
      <c r="A148" s="88" t="s">
        <v>474</v>
      </c>
      <c r="B148" s="258">
        <v>1.6E-2</v>
      </c>
      <c r="C148" s="227">
        <v>1.7002996565607215E-6</v>
      </c>
      <c r="D148" s="258" t="s">
        <v>317</v>
      </c>
      <c r="E148" s="227">
        <v>0</v>
      </c>
      <c r="F148" s="258" t="s">
        <v>317</v>
      </c>
      <c r="G148" s="227">
        <v>0</v>
      </c>
      <c r="H148" s="227" t="s">
        <v>317</v>
      </c>
      <c r="I148" s="227">
        <v>-1</v>
      </c>
    </row>
    <row r="149" spans="1:9" x14ac:dyDescent="0.35">
      <c r="A149" s="88" t="s">
        <v>606</v>
      </c>
      <c r="B149" s="258" t="s">
        <v>317</v>
      </c>
      <c r="C149" s="227">
        <v>0</v>
      </c>
      <c r="D149" s="258">
        <v>1E-3</v>
      </c>
      <c r="E149" s="227">
        <v>1.1697077508578637E-7</v>
      </c>
      <c r="F149" s="258" t="s">
        <v>317</v>
      </c>
      <c r="G149" s="227">
        <v>0</v>
      </c>
      <c r="H149" s="227">
        <v>-1</v>
      </c>
      <c r="I149" s="227" t="s">
        <v>317</v>
      </c>
    </row>
    <row r="150" spans="1:9" x14ac:dyDescent="0.35">
      <c r="A150" s="88" t="s">
        <v>438</v>
      </c>
      <c r="B150" s="258">
        <v>1.4999999999999999E-2</v>
      </c>
      <c r="C150" s="227">
        <v>1.5940309280256764E-6</v>
      </c>
      <c r="D150" s="258">
        <v>8.3000000000000004E-2</v>
      </c>
      <c r="E150" s="227">
        <v>9.7085743321202678E-6</v>
      </c>
      <c r="F150" s="258" t="s">
        <v>317</v>
      </c>
      <c r="G150" s="227">
        <v>0</v>
      </c>
      <c r="H150" s="227">
        <v>-1</v>
      </c>
      <c r="I150" s="227">
        <v>-1</v>
      </c>
    </row>
    <row r="151" spans="1:9" x14ac:dyDescent="0.35">
      <c r="A151" s="88" t="s">
        <v>308</v>
      </c>
      <c r="B151" s="258">
        <v>3.032</v>
      </c>
      <c r="C151" s="227">
        <v>3.222067849182567E-4</v>
      </c>
      <c r="D151" s="258" t="s">
        <v>317</v>
      </c>
      <c r="E151" s="227">
        <v>0</v>
      </c>
      <c r="F151" s="258" t="s">
        <v>317</v>
      </c>
      <c r="G151" s="227">
        <v>0</v>
      </c>
      <c r="H151" s="227" t="s">
        <v>317</v>
      </c>
      <c r="I151" s="227">
        <v>-1</v>
      </c>
    </row>
    <row r="152" spans="1:9" x14ac:dyDescent="0.35">
      <c r="A152" s="88" t="s">
        <v>643</v>
      </c>
      <c r="B152" s="258">
        <v>1.4999999999999999E-2</v>
      </c>
      <c r="C152" s="227">
        <v>1.5940309280256764E-6</v>
      </c>
      <c r="D152" s="258" t="s">
        <v>317</v>
      </c>
      <c r="E152" s="227">
        <v>0</v>
      </c>
      <c r="F152" s="258" t="s">
        <v>317</v>
      </c>
      <c r="G152" s="227">
        <v>0</v>
      </c>
      <c r="H152" s="227" t="s">
        <v>317</v>
      </c>
      <c r="I152" s="227">
        <v>-1</v>
      </c>
    </row>
    <row r="153" spans="1:9" x14ac:dyDescent="0.35">
      <c r="A153" s="88" t="s">
        <v>644</v>
      </c>
      <c r="B153" s="258">
        <v>1E-3</v>
      </c>
      <c r="C153" s="227">
        <v>1.0626872853504509E-7</v>
      </c>
      <c r="D153" s="258" t="s">
        <v>317</v>
      </c>
      <c r="E153" s="227">
        <v>0</v>
      </c>
      <c r="F153" s="258" t="s">
        <v>317</v>
      </c>
      <c r="G153" s="227">
        <v>0</v>
      </c>
      <c r="H153" s="227" t="s">
        <v>317</v>
      </c>
      <c r="I153" s="227">
        <v>-1</v>
      </c>
    </row>
    <row r="154" spans="1:9" x14ac:dyDescent="0.35">
      <c r="A154" s="88" t="s">
        <v>597</v>
      </c>
      <c r="B154" s="258">
        <v>6.0000000000000001E-3</v>
      </c>
      <c r="C154" s="227">
        <v>6.3761237121027056E-7</v>
      </c>
      <c r="D154" s="258" t="s">
        <v>317</v>
      </c>
      <c r="E154" s="227">
        <v>0</v>
      </c>
      <c r="F154" s="258" t="s">
        <v>317</v>
      </c>
      <c r="G154" s="227">
        <v>0</v>
      </c>
      <c r="H154" s="227" t="s">
        <v>317</v>
      </c>
      <c r="I154" s="227">
        <v>-1</v>
      </c>
    </row>
    <row r="155" spans="1:9" x14ac:dyDescent="0.35">
      <c r="A155" s="88" t="s">
        <v>605</v>
      </c>
      <c r="B155" s="258" t="s">
        <v>317</v>
      </c>
      <c r="C155" s="227">
        <v>0</v>
      </c>
      <c r="D155" s="258">
        <v>3.0000000000000001E-3</v>
      </c>
      <c r="E155" s="227">
        <v>3.5091232525735908E-7</v>
      </c>
      <c r="F155" s="258" t="s">
        <v>317</v>
      </c>
      <c r="G155" s="227">
        <v>0</v>
      </c>
      <c r="H155" s="227">
        <v>-1</v>
      </c>
      <c r="I155" s="227" t="s">
        <v>317</v>
      </c>
    </row>
    <row r="156" spans="1:9" x14ac:dyDescent="0.35">
      <c r="A156" s="88" t="s">
        <v>645</v>
      </c>
      <c r="B156" s="258">
        <v>1.1240000000000001</v>
      </c>
      <c r="C156" s="227">
        <v>1.194460508733907E-4</v>
      </c>
      <c r="D156" s="258" t="s">
        <v>317</v>
      </c>
      <c r="E156" s="227">
        <v>0</v>
      </c>
      <c r="F156" s="258" t="s">
        <v>317</v>
      </c>
      <c r="G156" s="227">
        <v>0</v>
      </c>
      <c r="H156" s="227" t="s">
        <v>317</v>
      </c>
      <c r="I156" s="227">
        <v>-1</v>
      </c>
    </row>
    <row r="157" spans="1:9" x14ac:dyDescent="0.35">
      <c r="A157" s="88" t="s">
        <v>573</v>
      </c>
      <c r="B157" s="258">
        <v>1E-3</v>
      </c>
      <c r="C157" s="227">
        <v>1.0626872853504509E-7</v>
      </c>
      <c r="D157" s="258" t="s">
        <v>317</v>
      </c>
      <c r="E157" s="227">
        <v>0</v>
      </c>
      <c r="F157" s="258" t="s">
        <v>317</v>
      </c>
      <c r="G157" s="227">
        <v>0</v>
      </c>
      <c r="H157" s="227" t="s">
        <v>317</v>
      </c>
      <c r="I157" s="227">
        <v>-1</v>
      </c>
    </row>
    <row r="158" spans="1:9" x14ac:dyDescent="0.35">
      <c r="A158" s="88" t="s">
        <v>444</v>
      </c>
      <c r="B158" s="258" t="s">
        <v>317</v>
      </c>
      <c r="C158" s="227">
        <v>0</v>
      </c>
      <c r="D158" s="258">
        <v>2.7E-2</v>
      </c>
      <c r="E158" s="227">
        <v>3.1582109273162317E-6</v>
      </c>
      <c r="F158" s="258" t="s">
        <v>317</v>
      </c>
      <c r="G158" s="227">
        <v>0</v>
      </c>
      <c r="H158" s="227">
        <v>-1</v>
      </c>
      <c r="I158" s="227" t="s">
        <v>317</v>
      </c>
    </row>
    <row r="159" spans="1:9" x14ac:dyDescent="0.35">
      <c r="A159" s="88" t="s">
        <v>529</v>
      </c>
      <c r="B159" s="258" t="s">
        <v>317</v>
      </c>
      <c r="C159" s="227">
        <v>0</v>
      </c>
      <c r="D159" s="258">
        <v>1E-3</v>
      </c>
      <c r="E159" s="227">
        <v>1.1697077508578637E-7</v>
      </c>
      <c r="F159" s="258" t="s">
        <v>317</v>
      </c>
      <c r="G159" s="227">
        <v>0</v>
      </c>
      <c r="H159" s="227">
        <v>-1</v>
      </c>
      <c r="I159" s="227" t="s">
        <v>317</v>
      </c>
    </row>
    <row r="160" spans="1:9" x14ac:dyDescent="0.35">
      <c r="A160" s="88" t="s">
        <v>311</v>
      </c>
      <c r="B160" s="258">
        <v>0.75800000000000001</v>
      </c>
      <c r="C160" s="227">
        <v>8.0551696229564176E-5</v>
      </c>
      <c r="D160" s="258">
        <v>8.0000000000000002E-3</v>
      </c>
      <c r="E160" s="227">
        <v>9.3576620068629098E-7</v>
      </c>
      <c r="F160" s="258" t="s">
        <v>317</v>
      </c>
      <c r="G160" s="227">
        <v>0</v>
      </c>
      <c r="H160" s="227">
        <v>-1</v>
      </c>
      <c r="I160" s="227">
        <v>-1</v>
      </c>
    </row>
    <row r="161" spans="1:9" x14ac:dyDescent="0.35">
      <c r="A161" s="88" t="s">
        <v>420</v>
      </c>
      <c r="B161" s="258">
        <v>3.0000000000000001E-3</v>
      </c>
      <c r="C161" s="227">
        <v>3.1880618560513528E-7</v>
      </c>
      <c r="D161" s="258">
        <v>0</v>
      </c>
      <c r="E161" s="227">
        <v>0</v>
      </c>
      <c r="F161" s="258" t="s">
        <v>317</v>
      </c>
      <c r="G161" s="227">
        <v>0</v>
      </c>
      <c r="H161" s="227" t="s">
        <v>317</v>
      </c>
      <c r="I161" s="227">
        <v>-1</v>
      </c>
    </row>
    <row r="162" spans="1:9" x14ac:dyDescent="0.35">
      <c r="A162" s="88" t="s">
        <v>476</v>
      </c>
      <c r="B162" s="258" t="s">
        <v>317</v>
      </c>
      <c r="C162" s="227">
        <v>0</v>
      </c>
      <c r="D162" s="258">
        <v>0.13500000000000001</v>
      </c>
      <c r="E162" s="227">
        <v>1.579105463658116E-5</v>
      </c>
      <c r="F162" s="258" t="s">
        <v>317</v>
      </c>
      <c r="G162" s="227">
        <v>0</v>
      </c>
      <c r="H162" s="227">
        <v>-1</v>
      </c>
      <c r="I162" s="227" t="s">
        <v>317</v>
      </c>
    </row>
    <row r="163" spans="1:9" x14ac:dyDescent="0.35">
      <c r="A163" s="88" t="s">
        <v>646</v>
      </c>
      <c r="B163" s="258">
        <v>3.0000000000000001E-3</v>
      </c>
      <c r="C163" s="227">
        <v>3.1880618560513528E-7</v>
      </c>
      <c r="D163" s="258" t="s">
        <v>317</v>
      </c>
      <c r="E163" s="227">
        <v>0</v>
      </c>
      <c r="F163" s="258" t="s">
        <v>317</v>
      </c>
      <c r="G163" s="227">
        <v>0</v>
      </c>
      <c r="H163" s="227" t="s">
        <v>317</v>
      </c>
      <c r="I163" s="227">
        <v>-1</v>
      </c>
    </row>
    <row r="164" spans="1:9" x14ac:dyDescent="0.35">
      <c r="A164" s="88" t="s">
        <v>602</v>
      </c>
      <c r="B164" s="258" t="s">
        <v>317</v>
      </c>
      <c r="C164" s="227">
        <v>0</v>
      </c>
      <c r="D164" s="258">
        <v>0.24199999999999999</v>
      </c>
      <c r="E164" s="227">
        <v>2.8306927570760299E-5</v>
      </c>
      <c r="F164" s="258" t="s">
        <v>317</v>
      </c>
      <c r="G164" s="227">
        <v>0</v>
      </c>
      <c r="H164" s="227">
        <v>-1</v>
      </c>
      <c r="I164" s="227" t="s">
        <v>317</v>
      </c>
    </row>
    <row r="165" spans="1:9" x14ac:dyDescent="0.35">
      <c r="A165" s="88" t="s">
        <v>427</v>
      </c>
      <c r="B165" s="258">
        <v>204.721</v>
      </c>
      <c r="C165" s="227">
        <v>2.1755440374422966E-2</v>
      </c>
      <c r="D165" s="258">
        <v>0.78900000000000003</v>
      </c>
      <c r="E165" s="227">
        <v>9.2289941542685448E-5</v>
      </c>
      <c r="F165" s="258" t="s">
        <v>317</v>
      </c>
      <c r="G165" s="227">
        <v>0</v>
      </c>
      <c r="H165" s="227">
        <v>-1</v>
      </c>
      <c r="I165" s="227">
        <v>-1</v>
      </c>
    </row>
    <row r="166" spans="1:9" x14ac:dyDescent="0.35">
      <c r="A166" s="88" t="s">
        <v>477</v>
      </c>
      <c r="B166" s="258">
        <v>4.1000000000000002E-2</v>
      </c>
      <c r="C166" s="227">
        <v>4.3570178699368492E-6</v>
      </c>
      <c r="D166" s="258" t="s">
        <v>317</v>
      </c>
      <c r="E166" s="227">
        <v>0</v>
      </c>
      <c r="F166" s="258" t="s">
        <v>317</v>
      </c>
      <c r="G166" s="227">
        <v>0</v>
      </c>
      <c r="H166" s="227" t="s">
        <v>317</v>
      </c>
      <c r="I166" s="227">
        <v>-1</v>
      </c>
    </row>
    <row r="167" spans="1:9" x14ac:dyDescent="0.35">
      <c r="A167" s="88" t="s">
        <v>555</v>
      </c>
      <c r="B167" s="258">
        <v>2E-3</v>
      </c>
      <c r="C167" s="227">
        <v>2.1253745707009019E-7</v>
      </c>
      <c r="D167" s="258" t="s">
        <v>317</v>
      </c>
      <c r="E167" s="227">
        <v>0</v>
      </c>
      <c r="F167" s="258" t="s">
        <v>317</v>
      </c>
      <c r="G167" s="227">
        <v>0</v>
      </c>
      <c r="H167" s="227" t="s">
        <v>317</v>
      </c>
      <c r="I167" s="227">
        <v>-1</v>
      </c>
    </row>
    <row r="168" spans="1:9" x14ac:dyDescent="0.35">
      <c r="A168" s="88" t="s">
        <v>647</v>
      </c>
      <c r="B168" s="258">
        <v>4.0000000000000001E-3</v>
      </c>
      <c r="C168" s="227">
        <v>4.2507491414018037E-7</v>
      </c>
      <c r="D168" s="258" t="s">
        <v>317</v>
      </c>
      <c r="E168" s="227">
        <v>0</v>
      </c>
      <c r="F168" s="258" t="s">
        <v>317</v>
      </c>
      <c r="G168" s="227">
        <v>0</v>
      </c>
      <c r="H168" s="227" t="s">
        <v>317</v>
      </c>
      <c r="I168" s="227">
        <v>-1</v>
      </c>
    </row>
    <row r="169" spans="1:9" x14ac:dyDescent="0.35">
      <c r="A169" s="88" t="s">
        <v>574</v>
      </c>
      <c r="B169" s="258">
        <v>2E-3</v>
      </c>
      <c r="C169" s="227">
        <v>2.1253745707009019E-7</v>
      </c>
      <c r="D169" s="258" t="s">
        <v>317</v>
      </c>
      <c r="E169" s="227">
        <v>0</v>
      </c>
      <c r="F169" s="258" t="s">
        <v>317</v>
      </c>
      <c r="G169" s="227">
        <v>0</v>
      </c>
      <c r="H169" s="227" t="s">
        <v>317</v>
      </c>
      <c r="I169" s="227">
        <v>-1</v>
      </c>
    </row>
    <row r="170" spans="1:9" x14ac:dyDescent="0.35">
      <c r="A170" s="88" t="s">
        <v>601</v>
      </c>
      <c r="B170" s="258" t="s">
        <v>317</v>
      </c>
      <c r="C170" s="227">
        <v>0</v>
      </c>
      <c r="D170" s="258">
        <v>13.585000000000001</v>
      </c>
      <c r="E170" s="227">
        <v>1.5890479795404079E-3</v>
      </c>
      <c r="F170" s="258" t="s">
        <v>317</v>
      </c>
      <c r="G170" s="227">
        <v>0</v>
      </c>
      <c r="H170" s="227">
        <v>-1</v>
      </c>
      <c r="I170" s="227" t="s">
        <v>317</v>
      </c>
    </row>
    <row r="171" spans="1:9" x14ac:dyDescent="0.35">
      <c r="A171" s="88" t="s">
        <v>315</v>
      </c>
      <c r="B171" s="258">
        <v>1E-3</v>
      </c>
      <c r="C171" s="227">
        <v>1.0626872853504509E-7</v>
      </c>
      <c r="D171" s="258">
        <v>2.6379999999999999</v>
      </c>
      <c r="E171" s="227">
        <v>3.0856890467630441E-4</v>
      </c>
      <c r="F171" s="258" t="s">
        <v>317</v>
      </c>
      <c r="G171" s="227">
        <v>0</v>
      </c>
      <c r="H171" s="227">
        <v>-1</v>
      </c>
      <c r="I171" s="227">
        <v>-1</v>
      </c>
    </row>
    <row r="172" spans="1:9" x14ac:dyDescent="0.35">
      <c r="A172" s="116" t="s">
        <v>264</v>
      </c>
      <c r="B172" s="143">
        <f>SUM(B4:B171)</f>
        <v>9410.1060000000089</v>
      </c>
      <c r="C172" s="229">
        <f t="shared" ref="C172:G172" si="0">SUM(C4:C171)</f>
        <v>0.99999999999999833</v>
      </c>
      <c r="D172" s="143">
        <f t="shared" si="0"/>
        <v>8549.1440000000002</v>
      </c>
      <c r="E172" s="229">
        <f t="shared" si="0"/>
        <v>0.99999999999999922</v>
      </c>
      <c r="F172" s="143">
        <f>SUM(F4:F171)</f>
        <v>12440.52400000001</v>
      </c>
      <c r="G172" s="229">
        <f t="shared" si="0"/>
        <v>0.999999999999999</v>
      </c>
      <c r="H172" s="228">
        <f t="shared" ref="H172" si="1">(F172/D172)-1</f>
        <v>0.45517773475332857</v>
      </c>
      <c r="I172" s="228">
        <f>(F172/B172)-1</f>
        <v>0.32203866778971446</v>
      </c>
    </row>
  </sheetData>
  <sortState xmlns:xlrd2="http://schemas.microsoft.com/office/spreadsheetml/2017/richdata2" ref="A4:I171">
    <sortCondition descending="1" ref="G4:G171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49"/>
  <sheetViews>
    <sheetView workbookViewId="0">
      <selection activeCell="K22" sqref="K22"/>
    </sheetView>
  </sheetViews>
  <sheetFormatPr defaultColWidth="9.1796875" defaultRowHeight="15.5" x14ac:dyDescent="0.35"/>
  <cols>
    <col min="1" max="1" width="32.453125" style="1" customWidth="1"/>
    <col min="2" max="2" width="13.54296875" style="1" bestFit="1" customWidth="1"/>
    <col min="3" max="3" width="9.36328125" style="1" bestFit="1" customWidth="1"/>
    <col min="4" max="4" width="13.54296875" style="1" bestFit="1" customWidth="1"/>
    <col min="5" max="5" width="8.54296875" style="23" bestFit="1" customWidth="1"/>
    <col min="6" max="6" width="13.54296875" style="1" bestFit="1" customWidth="1"/>
    <col min="7" max="7" width="8.1796875" style="1" bestFit="1" customWidth="1"/>
    <col min="8" max="8" width="12.1796875" style="1" bestFit="1" customWidth="1"/>
    <col min="9" max="9" width="13.36328125" style="1" bestFit="1" customWidth="1"/>
    <col min="10" max="10" width="8.1796875" style="1" customWidth="1"/>
    <col min="11" max="16384" width="9.1796875" style="1"/>
  </cols>
  <sheetData>
    <row r="1" spans="1:12" x14ac:dyDescent="0.35">
      <c r="A1" s="8" t="s">
        <v>494</v>
      </c>
      <c r="E1" s="1"/>
      <c r="K1" s="280" t="s">
        <v>316</v>
      </c>
      <c r="L1" s="280"/>
    </row>
    <row r="2" spans="1:12" ht="13.5" customHeight="1" x14ac:dyDescent="0.35">
      <c r="A2" s="287" t="s">
        <v>533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287" t="s">
        <v>296</v>
      </c>
      <c r="I2" s="296" t="s">
        <v>535</v>
      </c>
      <c r="J2" s="298"/>
    </row>
    <row r="3" spans="1:12" ht="14" customHeight="1" x14ac:dyDescent="0.35">
      <c r="A3" s="288"/>
      <c r="B3" s="63" t="s">
        <v>297</v>
      </c>
      <c r="C3" s="2" t="s">
        <v>298</v>
      </c>
      <c r="D3" s="2" t="s">
        <v>297</v>
      </c>
      <c r="E3" s="2" t="s">
        <v>298</v>
      </c>
      <c r="F3" s="2" t="s">
        <v>297</v>
      </c>
      <c r="G3" s="2" t="s">
        <v>298</v>
      </c>
      <c r="H3" s="288"/>
      <c r="I3" s="297"/>
      <c r="J3" s="298"/>
    </row>
    <row r="4" spans="1:12" x14ac:dyDescent="0.35">
      <c r="A4" s="87" t="s">
        <v>566</v>
      </c>
      <c r="B4" s="121">
        <v>1539.59806355</v>
      </c>
      <c r="C4" s="51">
        <v>0.17354435686531836</v>
      </c>
      <c r="D4" s="121">
        <v>2004.8768255099999</v>
      </c>
      <c r="E4" s="51">
        <v>0.24762949825145431</v>
      </c>
      <c r="F4" s="121">
        <v>3310.8370733000002</v>
      </c>
      <c r="G4" s="51">
        <v>0.32367798339624887</v>
      </c>
      <c r="H4" s="51">
        <v>0.65139176191424664</v>
      </c>
      <c r="I4" s="51">
        <v>1.1504554673613212</v>
      </c>
      <c r="J4" s="112"/>
      <c r="K4" s="41"/>
    </row>
    <row r="5" spans="1:12" x14ac:dyDescent="0.35">
      <c r="A5" s="88" t="s">
        <v>666</v>
      </c>
      <c r="B5" s="89">
        <v>2115.0135499100002</v>
      </c>
      <c r="C5" s="49">
        <v>0.23840551308191782</v>
      </c>
      <c r="D5" s="89">
        <v>1024.4377522100001</v>
      </c>
      <c r="E5" s="49">
        <v>0.12653196612469134</v>
      </c>
      <c r="F5" s="89">
        <v>1476.6364628399999</v>
      </c>
      <c r="G5" s="49">
        <v>0.14436068641246391</v>
      </c>
      <c r="H5" s="49">
        <v>0.44141160324722528</v>
      </c>
      <c r="I5" s="49">
        <v>-0.30183120438976152</v>
      </c>
      <c r="J5" s="112"/>
      <c r="K5" s="41"/>
    </row>
    <row r="6" spans="1:12" x14ac:dyDescent="0.35">
      <c r="A6" s="88" t="s">
        <v>263</v>
      </c>
      <c r="B6" s="89">
        <v>930.57163962000004</v>
      </c>
      <c r="C6" s="49">
        <v>0.10489455692259188</v>
      </c>
      <c r="D6" s="89">
        <v>1192.0897577599999</v>
      </c>
      <c r="E6" s="49">
        <v>0.14723926419255931</v>
      </c>
      <c r="F6" s="89">
        <v>1282.35149256</v>
      </c>
      <c r="G6" s="49">
        <v>0.12536676856263429</v>
      </c>
      <c r="H6" s="49">
        <v>7.5717230361585175E-2</v>
      </c>
      <c r="I6" s="49">
        <v>0.37802554683876854</v>
      </c>
      <c r="J6" s="112"/>
      <c r="K6" s="41"/>
    </row>
    <row r="7" spans="1:12" x14ac:dyDescent="0.35">
      <c r="A7" s="88" t="s">
        <v>675</v>
      </c>
      <c r="B7" s="89">
        <v>481.08582699999999</v>
      </c>
      <c r="C7" s="49">
        <v>5.4228264129681007E-2</v>
      </c>
      <c r="D7" s="89">
        <v>736.48282375999997</v>
      </c>
      <c r="E7" s="49">
        <v>9.0965624320641536E-2</v>
      </c>
      <c r="F7" s="89">
        <v>747.29277135000007</v>
      </c>
      <c r="G7" s="49">
        <v>7.3057722830218164E-2</v>
      </c>
      <c r="H7" s="49">
        <v>1.4677799999206487E-2</v>
      </c>
      <c r="I7" s="49">
        <v>0.55334605471551357</v>
      </c>
      <c r="J7" s="112"/>
      <c r="K7" s="41"/>
    </row>
    <row r="8" spans="1:12" x14ac:dyDescent="0.35">
      <c r="A8" s="88" t="s">
        <v>534</v>
      </c>
      <c r="B8" s="89">
        <v>485.06398227</v>
      </c>
      <c r="C8" s="49">
        <v>5.4676684021981101E-2</v>
      </c>
      <c r="D8" s="89">
        <v>606.29551266999999</v>
      </c>
      <c r="E8" s="49">
        <v>7.4885724491522643E-2</v>
      </c>
      <c r="F8" s="89">
        <v>463.13194077999998</v>
      </c>
      <c r="G8" s="49">
        <v>4.5277254458385777E-2</v>
      </c>
      <c r="H8" s="49">
        <v>-0.23612837122863939</v>
      </c>
      <c r="I8" s="49">
        <v>-4.5214739274935578E-2</v>
      </c>
      <c r="J8" s="112"/>
      <c r="K8" s="41"/>
    </row>
    <row r="9" spans="1:12" x14ac:dyDescent="0.35">
      <c r="A9" s="88" t="s">
        <v>162</v>
      </c>
      <c r="B9" s="89">
        <v>432.31591610999999</v>
      </c>
      <c r="C9" s="49">
        <v>4.8730892432376924E-2</v>
      </c>
      <c r="D9" s="89">
        <v>706.65000441999996</v>
      </c>
      <c r="E9" s="49">
        <v>8.7280866239450555E-2</v>
      </c>
      <c r="F9" s="89">
        <v>273.29434873000002</v>
      </c>
      <c r="G9" s="49">
        <v>2.6718126477407046E-2</v>
      </c>
      <c r="H9" s="49">
        <v>-0.61325359510283595</v>
      </c>
      <c r="I9" s="49">
        <v>-0.36783648589874718</v>
      </c>
      <c r="J9" s="112"/>
      <c r="K9" s="41"/>
    </row>
    <row r="10" spans="1:12" x14ac:dyDescent="0.35">
      <c r="A10" s="88" t="s">
        <v>250</v>
      </c>
      <c r="B10" s="89">
        <v>0.17135779999999998</v>
      </c>
      <c r="C10" s="49">
        <v>1.9315547284000637E-5</v>
      </c>
      <c r="D10" s="89">
        <v>31.184601369999999</v>
      </c>
      <c r="E10" s="49">
        <v>3.8517215083576704E-3</v>
      </c>
      <c r="F10" s="89">
        <v>228.66494055999999</v>
      </c>
      <c r="G10" s="49">
        <v>2.2355013307892063E-2</v>
      </c>
      <c r="H10" s="49">
        <v>6.3326234908995405</v>
      </c>
      <c r="I10" s="49">
        <v>1333.4297170015022</v>
      </c>
      <c r="J10" s="112"/>
      <c r="K10" s="41"/>
    </row>
    <row r="11" spans="1:12" x14ac:dyDescent="0.35">
      <c r="A11" s="88" t="s">
        <v>71</v>
      </c>
      <c r="B11" s="89">
        <v>231.46366743000002</v>
      </c>
      <c r="C11" s="49">
        <v>2.6090714357749484E-2</v>
      </c>
      <c r="D11" s="89">
        <v>25.725714120000003</v>
      </c>
      <c r="E11" s="49">
        <v>3.1774748446580714E-3</v>
      </c>
      <c r="F11" s="89">
        <v>211.53266959999999</v>
      </c>
      <c r="G11" s="49">
        <v>2.068010790102354E-2</v>
      </c>
      <c r="H11" s="49">
        <v>7.222616041416229</v>
      </c>
      <c r="I11" s="49">
        <v>-8.610853725467571E-2</v>
      </c>
      <c r="J11" s="112"/>
      <c r="K11" s="41"/>
    </row>
    <row r="12" spans="1:12" x14ac:dyDescent="0.35">
      <c r="A12" s="88" t="s">
        <v>0</v>
      </c>
      <c r="B12" s="89">
        <v>189.08273469</v>
      </c>
      <c r="C12" s="49">
        <v>2.1313511859354189E-2</v>
      </c>
      <c r="D12" s="89">
        <v>106.91607409999999</v>
      </c>
      <c r="E12" s="49">
        <v>1.3205586222317402E-2</v>
      </c>
      <c r="F12" s="89">
        <v>184.210927</v>
      </c>
      <c r="G12" s="49">
        <v>1.8009047274405367E-2</v>
      </c>
      <c r="H12" s="49">
        <v>0.72294885077528326</v>
      </c>
      <c r="I12" s="49">
        <v>-2.5765481433232318E-2</v>
      </c>
      <c r="J12" s="112"/>
      <c r="K12" s="41"/>
    </row>
    <row r="13" spans="1:12" x14ac:dyDescent="0.35">
      <c r="A13" s="88" t="s">
        <v>64</v>
      </c>
      <c r="B13" s="89">
        <v>73.577313450000005</v>
      </c>
      <c r="C13" s="49">
        <v>8.2936760215946478E-3</v>
      </c>
      <c r="D13" s="89">
        <v>67.709463569999997</v>
      </c>
      <c r="E13" s="49">
        <v>8.3630377075404987E-3</v>
      </c>
      <c r="F13" s="89">
        <v>163.66695405000002</v>
      </c>
      <c r="G13" s="49">
        <v>1.6000603008443581E-2</v>
      </c>
      <c r="H13" s="49">
        <v>1.4171946640929507</v>
      </c>
      <c r="I13" s="49">
        <v>1.2244214469888339</v>
      </c>
      <c r="J13" s="112"/>
      <c r="K13" s="41"/>
    </row>
    <row r="14" spans="1:12" x14ac:dyDescent="0.35">
      <c r="A14" s="88" t="s">
        <v>47</v>
      </c>
      <c r="B14" s="89">
        <v>116.6907827</v>
      </c>
      <c r="C14" s="49">
        <v>1.3153450446077703E-2</v>
      </c>
      <c r="D14" s="89">
        <v>115.55544592</v>
      </c>
      <c r="E14" s="49">
        <v>1.4272665896127362E-2</v>
      </c>
      <c r="F14" s="89">
        <v>140.84948797000001</v>
      </c>
      <c r="G14" s="49">
        <v>1.3769894808832487E-2</v>
      </c>
      <c r="H14" s="49">
        <v>0.21889095618661969</v>
      </c>
      <c r="I14" s="49">
        <v>0.20703182128882935</v>
      </c>
      <c r="J14" s="112"/>
      <c r="K14" s="41"/>
    </row>
    <row r="15" spans="1:12" x14ac:dyDescent="0.35">
      <c r="A15" s="88" t="s">
        <v>11</v>
      </c>
      <c r="B15" s="89">
        <v>81.663507640000006</v>
      </c>
      <c r="C15" s="49">
        <v>9.2051563640392648E-3</v>
      </c>
      <c r="D15" s="89">
        <v>83.408849290000006</v>
      </c>
      <c r="E15" s="49">
        <v>1.030212491690595E-2</v>
      </c>
      <c r="F15" s="89">
        <v>122.84506071999999</v>
      </c>
      <c r="G15" s="49">
        <v>1.2009724623630376E-2</v>
      </c>
      <c r="H15" s="49">
        <v>0.47280608431470172</v>
      </c>
      <c r="I15" s="49">
        <v>0.50428342193605036</v>
      </c>
      <c r="J15" s="112"/>
      <c r="K15" s="41"/>
    </row>
    <row r="16" spans="1:12" x14ac:dyDescent="0.35">
      <c r="A16" s="88" t="s">
        <v>216</v>
      </c>
      <c r="B16" s="89">
        <v>57.300385609999999</v>
      </c>
      <c r="C16" s="49">
        <v>6.4589315901664524E-3</v>
      </c>
      <c r="D16" s="89">
        <v>59.646930220000002</v>
      </c>
      <c r="E16" s="49">
        <v>7.3672054136596811E-3</v>
      </c>
      <c r="F16" s="89">
        <v>106.25134865999999</v>
      </c>
      <c r="G16" s="49">
        <v>1.0387470451127295E-2</v>
      </c>
      <c r="H16" s="49">
        <v>0.78133808844991037</v>
      </c>
      <c r="I16" s="49">
        <v>0.85428679979872824</v>
      </c>
      <c r="J16" s="112"/>
      <c r="K16" s="41"/>
    </row>
    <row r="17" spans="1:11" x14ac:dyDescent="0.35">
      <c r="A17" s="88" t="s">
        <v>2</v>
      </c>
      <c r="B17" s="89">
        <v>91.586880870000002</v>
      </c>
      <c r="C17" s="49">
        <v>1.0323724557846907E-2</v>
      </c>
      <c r="D17" s="89">
        <v>71.443596439999993</v>
      </c>
      <c r="E17" s="49">
        <v>8.8242537968467056E-3</v>
      </c>
      <c r="F17" s="89">
        <v>90.057829470000001</v>
      </c>
      <c r="G17" s="49">
        <v>8.8043404089463533E-3</v>
      </c>
      <c r="H17" s="49">
        <v>0.26054445685181427</v>
      </c>
      <c r="I17" s="49">
        <v>-1.6695091976877796E-2</v>
      </c>
      <c r="J17" s="112"/>
      <c r="K17" s="41"/>
    </row>
    <row r="18" spans="1:11" x14ac:dyDescent="0.35">
      <c r="A18" s="88" t="s">
        <v>123</v>
      </c>
      <c r="B18" s="89">
        <v>23.253481670000003</v>
      </c>
      <c r="C18" s="49">
        <v>2.6211454903980282E-3</v>
      </c>
      <c r="D18" s="89">
        <v>139.26749444999999</v>
      </c>
      <c r="E18" s="49">
        <v>1.7201425710837857E-2</v>
      </c>
      <c r="F18" s="89">
        <v>77.409421499999993</v>
      </c>
      <c r="G18" s="49">
        <v>7.5677917373374436E-3</v>
      </c>
      <c r="H18" s="49">
        <v>-0.44416734281242032</v>
      </c>
      <c r="I18" s="49">
        <v>2.3289389777646998</v>
      </c>
      <c r="J18" s="112"/>
      <c r="K18" s="41"/>
    </row>
    <row r="19" spans="1:11" x14ac:dyDescent="0.35">
      <c r="A19" s="88" t="s">
        <v>37</v>
      </c>
      <c r="B19" s="89">
        <v>107.04220655</v>
      </c>
      <c r="C19" s="49">
        <v>1.2065857533186631E-2</v>
      </c>
      <c r="D19" s="89">
        <v>87.801877109999992</v>
      </c>
      <c r="E19" s="49">
        <v>1.0844723475096452E-2</v>
      </c>
      <c r="F19" s="89">
        <v>73.730389709999997</v>
      </c>
      <c r="G19" s="49">
        <v>7.2081178650586835E-3</v>
      </c>
      <c r="H19" s="49">
        <v>-0.16026408390302349</v>
      </c>
      <c r="I19" s="49">
        <v>-0.31120263598489883</v>
      </c>
      <c r="J19" s="112"/>
      <c r="K19" s="41"/>
    </row>
    <row r="20" spans="1:11" x14ac:dyDescent="0.35">
      <c r="A20" s="88" t="s">
        <v>61</v>
      </c>
      <c r="B20" s="89">
        <v>31.397734159999999</v>
      </c>
      <c r="C20" s="49">
        <v>3.5391701969677606E-3</v>
      </c>
      <c r="D20" s="89">
        <v>27.853914379999999</v>
      </c>
      <c r="E20" s="49">
        <v>3.4403364608216252E-3</v>
      </c>
      <c r="F20" s="89">
        <v>72.454578650000002</v>
      </c>
      <c r="G20" s="49">
        <v>7.0833905100264319E-3</v>
      </c>
      <c r="H20" s="49">
        <v>1.6012350602335701</v>
      </c>
      <c r="I20" s="49">
        <v>1.307637177917937</v>
      </c>
      <c r="J20" s="112"/>
      <c r="K20" s="41"/>
    </row>
    <row r="21" spans="1:11" x14ac:dyDescent="0.35">
      <c r="A21" s="88" t="s">
        <v>1</v>
      </c>
      <c r="B21" s="89">
        <v>57.38504519</v>
      </c>
      <c r="C21" s="49">
        <v>6.4684744654865929E-3</v>
      </c>
      <c r="D21" s="89">
        <v>45.784942610000002</v>
      </c>
      <c r="E21" s="49">
        <v>5.6550618081496603E-3</v>
      </c>
      <c r="F21" s="89">
        <v>69.703641680000004</v>
      </c>
      <c r="G21" s="49">
        <v>6.814450145041246E-3</v>
      </c>
      <c r="H21" s="49">
        <v>0.52241408870469708</v>
      </c>
      <c r="I21" s="49">
        <v>0.21466562323360616</v>
      </c>
      <c r="J21" s="112"/>
      <c r="K21" s="41"/>
    </row>
    <row r="22" spans="1:11" x14ac:dyDescent="0.35">
      <c r="A22" s="88" t="s">
        <v>26</v>
      </c>
      <c r="B22" s="89">
        <v>7.7423270099999995</v>
      </c>
      <c r="C22" s="49">
        <v>8.727194411334079E-4</v>
      </c>
      <c r="D22" s="89">
        <v>36.737525740000002</v>
      </c>
      <c r="E22" s="49">
        <v>4.5375830326543484E-3</v>
      </c>
      <c r="F22" s="89">
        <v>69.156952310000008</v>
      </c>
      <c r="G22" s="49">
        <v>6.7610040500180948E-3</v>
      </c>
      <c r="H22" s="49">
        <v>0.8824608058648209</v>
      </c>
      <c r="I22" s="49">
        <v>7.9323212802400107</v>
      </c>
      <c r="J22" s="112"/>
      <c r="K22" s="41"/>
    </row>
    <row r="23" spans="1:11" x14ac:dyDescent="0.35">
      <c r="A23" s="88" t="s">
        <v>97</v>
      </c>
      <c r="B23" s="89">
        <v>483.12050224000001</v>
      </c>
      <c r="C23" s="49">
        <v>5.4457613863429954E-2</v>
      </c>
      <c r="D23" s="89">
        <v>31.782760039999999</v>
      </c>
      <c r="E23" s="49">
        <v>3.9256022223457619E-3</v>
      </c>
      <c r="F23" s="89">
        <v>61.343426049999998</v>
      </c>
      <c r="G23" s="49">
        <v>5.9971288223767509E-3</v>
      </c>
      <c r="H23" s="49">
        <v>0.93008492568916612</v>
      </c>
      <c r="I23" s="49">
        <v>-0.87302665532599066</v>
      </c>
      <c r="J23" s="112"/>
      <c r="K23" s="41"/>
    </row>
    <row r="24" spans="1:11" x14ac:dyDescent="0.35">
      <c r="A24" s="88" t="s">
        <v>62</v>
      </c>
      <c r="B24" s="89">
        <v>14.387089919999999</v>
      </c>
      <c r="C24" s="49">
        <v>1.6217208415895219E-3</v>
      </c>
      <c r="D24" s="89">
        <v>54.283256139999999</v>
      </c>
      <c r="E24" s="49">
        <v>6.7047188686935764E-3</v>
      </c>
      <c r="F24" s="89">
        <v>57.491412009999998</v>
      </c>
      <c r="G24" s="49">
        <v>5.6205436540711093E-3</v>
      </c>
      <c r="H24" s="49">
        <v>5.9100284288878369E-2</v>
      </c>
      <c r="I24" s="49">
        <v>2.9960417519931646</v>
      </c>
      <c r="J24" s="112"/>
      <c r="K24" s="41"/>
    </row>
    <row r="25" spans="1:11" x14ac:dyDescent="0.35">
      <c r="A25" s="88" t="s">
        <v>219</v>
      </c>
      <c r="B25" s="89">
        <v>38.662097899999999</v>
      </c>
      <c r="C25" s="49">
        <v>4.3580133503471211E-3</v>
      </c>
      <c r="D25" s="89">
        <v>52.90117815</v>
      </c>
      <c r="E25" s="49">
        <v>6.5340134792884101E-3</v>
      </c>
      <c r="F25" s="89">
        <v>52.129068350000004</v>
      </c>
      <c r="G25" s="49">
        <v>5.0963038489343178E-3</v>
      </c>
      <c r="H25" s="49">
        <v>-1.4595323336858312E-2</v>
      </c>
      <c r="I25" s="49">
        <v>0.34832487582108174</v>
      </c>
      <c r="J25" s="112"/>
      <c r="K25" s="41"/>
    </row>
    <row r="26" spans="1:11" x14ac:dyDescent="0.35">
      <c r="A26" s="88" t="s">
        <v>66</v>
      </c>
      <c r="B26" s="89">
        <v>37.785116600000002</v>
      </c>
      <c r="C26" s="49">
        <v>4.2591595265507468E-3</v>
      </c>
      <c r="D26" s="89">
        <v>30.95996929</v>
      </c>
      <c r="E26" s="49">
        <v>3.823976397758454E-3</v>
      </c>
      <c r="F26" s="89">
        <v>49.431749570000001</v>
      </c>
      <c r="G26" s="49">
        <v>4.8326053690761631E-3</v>
      </c>
      <c r="H26" s="49">
        <v>0.59663432179069842</v>
      </c>
      <c r="I26" s="49">
        <v>0.30823334735984376</v>
      </c>
      <c r="J26" s="112"/>
      <c r="K26" s="41"/>
    </row>
    <row r="27" spans="1:11" x14ac:dyDescent="0.35">
      <c r="A27" s="88" t="s">
        <v>157</v>
      </c>
      <c r="B27" s="89">
        <v>66.091493180000001</v>
      </c>
      <c r="C27" s="49">
        <v>7.4498701639989298E-3</v>
      </c>
      <c r="D27" s="89">
        <v>65.941180889999998</v>
      </c>
      <c r="E27" s="49">
        <v>8.1446307973285711E-3</v>
      </c>
      <c r="F27" s="89">
        <v>41.430928030000004</v>
      </c>
      <c r="G27" s="49">
        <v>4.050419557981794E-3</v>
      </c>
      <c r="H27" s="49">
        <v>-0.37169872497259115</v>
      </c>
      <c r="I27" s="49">
        <v>-0.37312767443212425</v>
      </c>
      <c r="J27" s="112"/>
      <c r="K27" s="41"/>
    </row>
    <row r="28" spans="1:11" x14ac:dyDescent="0.35">
      <c r="A28" s="88" t="s">
        <v>185</v>
      </c>
      <c r="B28" s="89">
        <v>110.30410359999999</v>
      </c>
      <c r="C28" s="49">
        <v>1.2433540397373828E-2</v>
      </c>
      <c r="D28" s="89">
        <v>75.583412379999999</v>
      </c>
      <c r="E28" s="49">
        <v>9.3355772512513403E-3</v>
      </c>
      <c r="F28" s="89">
        <v>40.630179850000005</v>
      </c>
      <c r="G28" s="49">
        <v>3.9721358640480778E-3</v>
      </c>
      <c r="H28" s="49">
        <v>-0.46244581224079417</v>
      </c>
      <c r="I28" s="49">
        <v>-0.63165305257056636</v>
      </c>
      <c r="J28" s="112"/>
      <c r="K28" s="41"/>
    </row>
    <row r="29" spans="1:11" x14ac:dyDescent="0.35">
      <c r="A29" s="88" t="s">
        <v>12</v>
      </c>
      <c r="B29" s="89">
        <v>44.223519759999995</v>
      </c>
      <c r="C29" s="49">
        <v>4.9848999402957823E-3</v>
      </c>
      <c r="D29" s="89">
        <v>21.217006680000001</v>
      </c>
      <c r="E29" s="49">
        <v>2.6205882833872625E-3</v>
      </c>
      <c r="F29" s="89">
        <v>39.711069530000003</v>
      </c>
      <c r="G29" s="49">
        <v>3.8822807101066732E-3</v>
      </c>
      <c r="H29" s="49">
        <v>0.87166220612228229</v>
      </c>
      <c r="I29" s="49">
        <v>-0.10203733792536085</v>
      </c>
      <c r="J29" s="112"/>
      <c r="K29" s="41"/>
    </row>
    <row r="30" spans="1:11" x14ac:dyDescent="0.35">
      <c r="A30" s="88" t="s">
        <v>108</v>
      </c>
      <c r="B30" s="89">
        <v>13.749481919999999</v>
      </c>
      <c r="C30" s="49">
        <v>1.5498493103685499E-3</v>
      </c>
      <c r="D30" s="89">
        <v>31.09420167</v>
      </c>
      <c r="E30" s="49">
        <v>3.8405559184978605E-3</v>
      </c>
      <c r="F30" s="89">
        <v>38.353546200000004</v>
      </c>
      <c r="G30" s="49">
        <v>3.7495649031552311E-3</v>
      </c>
      <c r="H30" s="49">
        <v>0.23346296544425815</v>
      </c>
      <c r="I30" s="49">
        <v>1.7894539171116643</v>
      </c>
      <c r="J30" s="112"/>
      <c r="K30" s="41"/>
    </row>
    <row r="31" spans="1:11" x14ac:dyDescent="0.35">
      <c r="A31" s="88" t="s">
        <v>145</v>
      </c>
      <c r="B31" s="89">
        <v>27.617982940000001</v>
      </c>
      <c r="C31" s="49">
        <v>3.1131145204145536E-3</v>
      </c>
      <c r="D31" s="89">
        <v>22.232402829999998</v>
      </c>
      <c r="E31" s="49">
        <v>2.7460034889258849E-3</v>
      </c>
      <c r="F31" s="89">
        <v>37.626294659999999</v>
      </c>
      <c r="G31" s="49">
        <v>3.6784664749700009E-3</v>
      </c>
      <c r="H31" s="49">
        <v>0.69240792134387585</v>
      </c>
      <c r="I31" s="49">
        <v>0.36238387653953685</v>
      </c>
      <c r="J31" s="112"/>
      <c r="K31" s="41"/>
    </row>
    <row r="32" spans="1:11" x14ac:dyDescent="0.35">
      <c r="A32" s="88" t="s">
        <v>170</v>
      </c>
      <c r="B32" s="89">
        <v>2.8989363799999999</v>
      </c>
      <c r="C32" s="49">
        <v>3.267697339788422E-4</v>
      </c>
      <c r="D32" s="89">
        <v>0.23804307999999999</v>
      </c>
      <c r="E32" s="49">
        <v>2.9401551114062086E-5</v>
      </c>
      <c r="F32" s="89">
        <v>36.942742789999997</v>
      </c>
      <c r="G32" s="49">
        <v>3.6116402657878593E-3</v>
      </c>
      <c r="H32" s="49">
        <v>154.1935170306148</v>
      </c>
      <c r="I32" s="49">
        <v>11.743550719108915</v>
      </c>
      <c r="J32" s="112"/>
      <c r="K32" s="41"/>
    </row>
    <row r="33" spans="1:11" x14ac:dyDescent="0.35">
      <c r="A33" s="88" t="s">
        <v>190</v>
      </c>
      <c r="B33" s="89">
        <v>18.989985480000001</v>
      </c>
      <c r="C33" s="49">
        <v>2.1405618096253898E-3</v>
      </c>
      <c r="D33" s="89">
        <v>4.0033180899999996</v>
      </c>
      <c r="E33" s="49">
        <v>4.9446411737314269E-4</v>
      </c>
      <c r="F33" s="89">
        <v>32.824078569999998</v>
      </c>
      <c r="G33" s="49">
        <v>3.2089865261137633E-3</v>
      </c>
      <c r="H33" s="49">
        <v>7.1992182065152868</v>
      </c>
      <c r="I33" s="49">
        <v>0.72849413732147816</v>
      </c>
      <c r="J33" s="112"/>
      <c r="K33" s="41"/>
    </row>
    <row r="34" spans="1:11" x14ac:dyDescent="0.35">
      <c r="A34" s="88" t="s">
        <v>129</v>
      </c>
      <c r="B34" s="89">
        <v>79.619309029999997</v>
      </c>
      <c r="C34" s="49">
        <v>8.9747331506848486E-3</v>
      </c>
      <c r="D34" s="89">
        <v>59.102975270000002</v>
      </c>
      <c r="E34" s="49">
        <v>7.3000195947475243E-3</v>
      </c>
      <c r="F34" s="89">
        <v>32.18617502</v>
      </c>
      <c r="G34" s="49">
        <v>3.1466230421687475E-3</v>
      </c>
      <c r="H34" s="49">
        <v>-0.45542208538632845</v>
      </c>
      <c r="I34" s="49">
        <v>-0.59574912904767263</v>
      </c>
      <c r="J34" s="112"/>
      <c r="K34" s="41"/>
    </row>
    <row r="35" spans="1:11" x14ac:dyDescent="0.35">
      <c r="A35" s="88" t="s">
        <v>114</v>
      </c>
      <c r="B35" s="89">
        <v>83.903846829999992</v>
      </c>
      <c r="C35" s="49">
        <v>9.4576886535332038E-3</v>
      </c>
      <c r="D35" s="89">
        <v>2.9402974799999999</v>
      </c>
      <c r="E35" s="49">
        <v>3.6316664466267177E-4</v>
      </c>
      <c r="F35" s="89">
        <v>29.33846016</v>
      </c>
      <c r="G35" s="49">
        <v>2.8682213622414398E-3</v>
      </c>
      <c r="H35" s="49">
        <v>8.9780584650230697</v>
      </c>
      <c r="I35" s="49">
        <v>-0.65033235937985656</v>
      </c>
      <c r="J35" s="112"/>
      <c r="K35" s="41"/>
    </row>
    <row r="36" spans="1:11" x14ac:dyDescent="0.35">
      <c r="A36" s="88" t="s">
        <v>23</v>
      </c>
      <c r="B36" s="89">
        <v>31.967264570000001</v>
      </c>
      <c r="C36" s="49">
        <v>3.6033679840777218E-3</v>
      </c>
      <c r="D36" s="89">
        <v>34.802668170000004</v>
      </c>
      <c r="E36" s="49">
        <v>4.2986018627636504E-3</v>
      </c>
      <c r="F36" s="89">
        <v>27.330825860000001</v>
      </c>
      <c r="G36" s="49">
        <v>2.6719486350626786E-3</v>
      </c>
      <c r="H36" s="49">
        <v>-0.21469165161425041</v>
      </c>
      <c r="I36" s="49">
        <v>-0.14503708003690474</v>
      </c>
      <c r="J36" s="112"/>
      <c r="K36" s="41"/>
    </row>
    <row r="37" spans="1:11" x14ac:dyDescent="0.35">
      <c r="A37" s="88" t="s">
        <v>20</v>
      </c>
      <c r="B37" s="89">
        <v>29.07913229</v>
      </c>
      <c r="C37" s="49">
        <v>3.2778160943079614E-3</v>
      </c>
      <c r="D37" s="89">
        <v>37.673333030000002</v>
      </c>
      <c r="E37" s="49">
        <v>4.6531679337984896E-3</v>
      </c>
      <c r="F37" s="89">
        <v>26.974506760000001</v>
      </c>
      <c r="G37" s="49">
        <v>2.6371137443144572E-3</v>
      </c>
      <c r="H37" s="49">
        <v>-0.28398937416767234</v>
      </c>
      <c r="I37" s="49">
        <v>-7.237580231112184E-2</v>
      </c>
      <c r="J37" s="112"/>
      <c r="K37" s="41"/>
    </row>
    <row r="38" spans="1:11" x14ac:dyDescent="0.35">
      <c r="A38" s="88" t="s">
        <v>98</v>
      </c>
      <c r="B38" s="89">
        <v>27.869698360000001</v>
      </c>
      <c r="C38" s="49">
        <v>3.1414880236756955E-3</v>
      </c>
      <c r="D38" s="89">
        <v>17.37061993</v>
      </c>
      <c r="E38" s="49">
        <v>2.145507316385087E-3</v>
      </c>
      <c r="F38" s="89">
        <v>26.444792629999998</v>
      </c>
      <c r="G38" s="49">
        <v>2.5853272028510915E-3</v>
      </c>
      <c r="H38" s="49">
        <v>0.52238623241813098</v>
      </c>
      <c r="I38" s="49">
        <v>-5.1127418445443218E-2</v>
      </c>
      <c r="J38" s="112"/>
      <c r="K38" s="41"/>
    </row>
    <row r="39" spans="1:11" x14ac:dyDescent="0.35">
      <c r="A39" s="88" t="s">
        <v>81</v>
      </c>
      <c r="B39" s="89">
        <v>15.03992843</v>
      </c>
      <c r="C39" s="49">
        <v>1.6953091644363461E-3</v>
      </c>
      <c r="D39" s="89">
        <v>18.65176945</v>
      </c>
      <c r="E39" s="49">
        <v>2.3037466699383853E-3</v>
      </c>
      <c r="F39" s="89">
        <v>23.699921800000002</v>
      </c>
      <c r="G39" s="49">
        <v>2.3169798830441277E-3</v>
      </c>
      <c r="H39" s="49">
        <v>0.2706527315562548</v>
      </c>
      <c r="I39" s="49">
        <v>0.57580017154376861</v>
      </c>
      <c r="J39" s="112"/>
      <c r="K39" s="41"/>
    </row>
    <row r="40" spans="1:11" x14ac:dyDescent="0.35">
      <c r="A40" s="88" t="s">
        <v>33</v>
      </c>
      <c r="B40" s="89">
        <v>25.326372120000002</v>
      </c>
      <c r="C40" s="49">
        <v>2.8548028640426964E-3</v>
      </c>
      <c r="D40" s="89">
        <v>21.45566629</v>
      </c>
      <c r="E40" s="49">
        <v>2.6500659843239041E-3</v>
      </c>
      <c r="F40" s="89">
        <v>22.270406780000002</v>
      </c>
      <c r="G40" s="49">
        <v>2.1772259390522358E-3</v>
      </c>
      <c r="H40" s="49">
        <v>3.7973208521598467E-2</v>
      </c>
      <c r="I40" s="49">
        <v>-0.1206633672410875</v>
      </c>
      <c r="J40" s="112"/>
      <c r="K40" s="41"/>
    </row>
    <row r="41" spans="1:11" x14ac:dyDescent="0.35">
      <c r="A41" s="88" t="s">
        <v>72</v>
      </c>
      <c r="B41" s="89">
        <v>21.408768510000002</v>
      </c>
      <c r="C41" s="49">
        <v>2.413208388804764E-3</v>
      </c>
      <c r="D41" s="89">
        <v>23.251064920000001</v>
      </c>
      <c r="E41" s="49">
        <v>2.8718220823800295E-3</v>
      </c>
      <c r="F41" s="89">
        <v>21.600613550000002</v>
      </c>
      <c r="G41" s="49">
        <v>2.1117448183630887E-3</v>
      </c>
      <c r="H41" s="49">
        <v>-7.0983904422387112E-2</v>
      </c>
      <c r="I41" s="49">
        <v>8.9610497638101805E-3</v>
      </c>
      <c r="J41" s="112"/>
      <c r="K41" s="41"/>
    </row>
    <row r="42" spans="1:11" x14ac:dyDescent="0.35">
      <c r="A42" s="88" t="s">
        <v>35</v>
      </c>
      <c r="B42" s="89">
        <v>20.427770379999998</v>
      </c>
      <c r="C42" s="49">
        <v>2.3026297296160295E-3</v>
      </c>
      <c r="D42" s="89">
        <v>20.52022977</v>
      </c>
      <c r="E42" s="49">
        <v>2.5345268783068743E-3</v>
      </c>
      <c r="F42" s="89">
        <v>21.531817960000001</v>
      </c>
      <c r="G42" s="49">
        <v>2.1050191422441003E-3</v>
      </c>
      <c r="H42" s="49">
        <v>4.9297118079979496E-2</v>
      </c>
      <c r="I42" s="49">
        <v>5.4046406409626213E-2</v>
      </c>
      <c r="J42" s="112"/>
      <c r="K42" s="41"/>
    </row>
    <row r="43" spans="1:11" x14ac:dyDescent="0.35">
      <c r="A43" s="88" t="s">
        <v>254</v>
      </c>
      <c r="B43" s="89">
        <v>19.386519700000001</v>
      </c>
      <c r="C43" s="49">
        <v>2.1852593692120227E-3</v>
      </c>
      <c r="D43" s="89">
        <v>14.81084856</v>
      </c>
      <c r="E43" s="49">
        <v>1.8293408108291695E-3</v>
      </c>
      <c r="F43" s="89">
        <v>19.30500537</v>
      </c>
      <c r="G43" s="49">
        <v>1.8873188469486365E-3</v>
      </c>
      <c r="H43" s="49">
        <v>0.30343682144839912</v>
      </c>
      <c r="I43" s="49">
        <v>-4.2046912628675992E-3</v>
      </c>
      <c r="J43" s="112"/>
      <c r="K43" s="41"/>
    </row>
    <row r="44" spans="1:11" x14ac:dyDescent="0.35">
      <c r="A44" s="88" t="s">
        <v>179</v>
      </c>
      <c r="B44" s="89">
        <v>7.0345817400000001</v>
      </c>
      <c r="C44" s="49">
        <v>7.9294199751711039E-4</v>
      </c>
      <c r="D44" s="89">
        <v>21.584390030000002</v>
      </c>
      <c r="E44" s="49">
        <v>2.665965113259739E-3</v>
      </c>
      <c r="F44" s="89">
        <v>17.845589749999998</v>
      </c>
      <c r="G44" s="49">
        <v>1.7446417250122942E-3</v>
      </c>
      <c r="H44" s="49">
        <v>-0.17321778724362691</v>
      </c>
      <c r="I44" s="49">
        <v>1.5368373571560769</v>
      </c>
      <c r="J44" s="112"/>
      <c r="K44" s="41"/>
    </row>
    <row r="45" spans="1:11" x14ac:dyDescent="0.35">
      <c r="A45" s="88" t="s">
        <v>76</v>
      </c>
      <c r="B45" s="89">
        <v>7.8754848700000002</v>
      </c>
      <c r="C45" s="49">
        <v>8.8772906976464824E-4</v>
      </c>
      <c r="D45" s="89">
        <v>40.409095000000001</v>
      </c>
      <c r="E45" s="49">
        <v>4.9910716670087223E-3</v>
      </c>
      <c r="F45" s="89">
        <v>16.225715000000001</v>
      </c>
      <c r="G45" s="49">
        <v>1.5862776071694613E-3</v>
      </c>
      <c r="H45" s="49">
        <v>-0.59846378643223752</v>
      </c>
      <c r="I45" s="49">
        <v>1.0602814008072623</v>
      </c>
      <c r="J45" s="112"/>
      <c r="K45" s="41"/>
    </row>
    <row r="46" spans="1:11" x14ac:dyDescent="0.35">
      <c r="A46" s="88" t="s">
        <v>75</v>
      </c>
      <c r="B46" s="89">
        <v>4.2713500899999994</v>
      </c>
      <c r="C46" s="49">
        <v>4.8146897678375526E-4</v>
      </c>
      <c r="D46" s="89">
        <v>4.84663325</v>
      </c>
      <c r="E46" s="49">
        <v>5.9862498515389669E-4</v>
      </c>
      <c r="F46" s="89">
        <v>15.392558660000001</v>
      </c>
      <c r="G46" s="49">
        <v>1.504825588234501E-3</v>
      </c>
      <c r="H46" s="49">
        <v>2.1759280857490095</v>
      </c>
      <c r="I46" s="49">
        <v>2.6036752632468021</v>
      </c>
      <c r="J46" s="112"/>
      <c r="K46" s="41"/>
    </row>
    <row r="47" spans="1:11" x14ac:dyDescent="0.35">
      <c r="A47" s="88" t="s">
        <v>182</v>
      </c>
      <c r="B47" s="89">
        <v>18.553848739999999</v>
      </c>
      <c r="C47" s="49">
        <v>2.0914002317820707E-3</v>
      </c>
      <c r="D47" s="89">
        <v>0.12139309</v>
      </c>
      <c r="E47" s="49">
        <v>1.4993694168840946E-5</v>
      </c>
      <c r="F47" s="89">
        <v>14.389569230000001</v>
      </c>
      <c r="G47" s="49">
        <v>1.4067701451901322E-3</v>
      </c>
      <c r="H47" s="49">
        <v>117.53697133831919</v>
      </c>
      <c r="I47" s="49">
        <v>-0.22444289421322505</v>
      </c>
      <c r="J47" s="112"/>
      <c r="K47" s="41"/>
    </row>
    <row r="48" spans="1:11" x14ac:dyDescent="0.35">
      <c r="A48" s="88" t="s">
        <v>176</v>
      </c>
      <c r="B48" s="89">
        <v>24.734898059999999</v>
      </c>
      <c r="C48" s="49">
        <v>2.7881315764025079E-3</v>
      </c>
      <c r="D48" s="89">
        <v>22.79372803</v>
      </c>
      <c r="E48" s="49">
        <v>2.8153347694630515E-3</v>
      </c>
      <c r="F48" s="89">
        <v>14.015547590000001</v>
      </c>
      <c r="G48" s="49">
        <v>1.3702045977163353E-3</v>
      </c>
      <c r="H48" s="49">
        <v>-0.38511385362002148</v>
      </c>
      <c r="I48" s="49">
        <v>-0.43336950263541929</v>
      </c>
      <c r="J48" s="112"/>
      <c r="K48" s="41"/>
    </row>
    <row r="49" spans="1:11" x14ac:dyDescent="0.35">
      <c r="A49" s="88" t="s">
        <v>189</v>
      </c>
      <c r="B49" s="89">
        <v>8.6580000000000004E-2</v>
      </c>
      <c r="C49" s="49">
        <v>9.7593461391823167E-6</v>
      </c>
      <c r="D49" s="89">
        <v>6.7269999999999996E-2</v>
      </c>
      <c r="E49" s="49">
        <v>8.3087579922212247E-6</v>
      </c>
      <c r="F49" s="89">
        <v>12.48193822</v>
      </c>
      <c r="G49" s="49">
        <v>1.2202740583363285E-3</v>
      </c>
      <c r="H49" s="49">
        <v>184.54984718299391</v>
      </c>
      <c r="I49" s="49">
        <v>143.1665306075306</v>
      </c>
      <c r="J49" s="112"/>
      <c r="K49" s="41"/>
    </row>
    <row r="50" spans="1:11" x14ac:dyDescent="0.35">
      <c r="A50" s="88" t="s">
        <v>109</v>
      </c>
      <c r="B50" s="89">
        <v>27.110931820000001</v>
      </c>
      <c r="C50" s="49">
        <v>3.0559594339010397E-3</v>
      </c>
      <c r="D50" s="89">
        <v>0.38832730999999998</v>
      </c>
      <c r="E50" s="49">
        <v>4.7963693185079074E-5</v>
      </c>
      <c r="F50" s="89">
        <v>10.594115029999999</v>
      </c>
      <c r="G50" s="49">
        <v>1.0357144470900927E-3</v>
      </c>
      <c r="H50" s="49">
        <v>26.281406064384193</v>
      </c>
      <c r="I50" s="49">
        <v>-0.60923087777511886</v>
      </c>
      <c r="J50" s="112"/>
      <c r="K50" s="41"/>
    </row>
    <row r="51" spans="1:11" x14ac:dyDescent="0.35">
      <c r="A51" s="88" t="s">
        <v>10</v>
      </c>
      <c r="B51" s="89">
        <v>9.7516509899999999</v>
      </c>
      <c r="C51" s="49">
        <v>1.099211566642526E-3</v>
      </c>
      <c r="D51" s="89">
        <v>9.8498988699999988</v>
      </c>
      <c r="E51" s="49">
        <v>1.2165961938261232E-3</v>
      </c>
      <c r="F51" s="89">
        <v>10.581734769999999</v>
      </c>
      <c r="G51" s="49">
        <v>1.0345041134185756E-3</v>
      </c>
      <c r="H51" s="49">
        <v>7.4298823740106101E-2</v>
      </c>
      <c r="I51" s="49">
        <v>8.5122383979002514E-2</v>
      </c>
      <c r="J51" s="112"/>
      <c r="K51" s="41"/>
    </row>
    <row r="52" spans="1:11" x14ac:dyDescent="0.35">
      <c r="A52" s="88" t="s">
        <v>251</v>
      </c>
      <c r="B52" s="89">
        <v>7.1704140199999999</v>
      </c>
      <c r="C52" s="49">
        <v>8.0825308827010562E-4</v>
      </c>
      <c r="D52" s="89">
        <v>8.1858824400000003</v>
      </c>
      <c r="E52" s="49">
        <v>1.0110675805966017E-3</v>
      </c>
      <c r="F52" s="89">
        <v>10.410184490000001</v>
      </c>
      <c r="G52" s="49">
        <v>1.0177328113423561E-3</v>
      </c>
      <c r="H52" s="49">
        <v>0.27172416245938669</v>
      </c>
      <c r="I52" s="49">
        <v>0.45182474275034967</v>
      </c>
      <c r="J52" s="112"/>
      <c r="K52" s="41"/>
    </row>
    <row r="53" spans="1:11" x14ac:dyDescent="0.35">
      <c r="A53" s="88" t="s">
        <v>218</v>
      </c>
      <c r="B53" s="89">
        <v>5.9796179199999999</v>
      </c>
      <c r="C53" s="49">
        <v>6.7402588428433117E-4</v>
      </c>
      <c r="D53" s="89">
        <v>9.8258967599999991</v>
      </c>
      <c r="E53" s="49">
        <v>1.2136316074831371E-3</v>
      </c>
      <c r="F53" s="89">
        <v>9.9365777499999997</v>
      </c>
      <c r="G53" s="49">
        <v>9.7143150713070627E-4</v>
      </c>
      <c r="H53" s="49">
        <v>1.1264212590810896E-2</v>
      </c>
      <c r="I53" s="49">
        <v>0.66174124884554497</v>
      </c>
      <c r="J53" s="112"/>
      <c r="K53" s="41"/>
    </row>
    <row r="54" spans="1:11" x14ac:dyDescent="0.35">
      <c r="A54" s="88" t="s">
        <v>217</v>
      </c>
      <c r="B54" s="89">
        <v>39.963247330000002</v>
      </c>
      <c r="C54" s="49">
        <v>4.5046796435576752E-3</v>
      </c>
      <c r="D54" s="89">
        <v>2.8730597700000002</v>
      </c>
      <c r="E54" s="49">
        <v>3.5486187492369224E-4</v>
      </c>
      <c r="F54" s="89">
        <v>9.8976869999999995</v>
      </c>
      <c r="G54" s="49">
        <v>9.6762942347208001E-4</v>
      </c>
      <c r="H54" s="49">
        <v>2.4449986398995098</v>
      </c>
      <c r="I54" s="49">
        <v>-0.75233026189616214</v>
      </c>
      <c r="J54" s="112"/>
      <c r="K54" s="41"/>
    </row>
    <row r="55" spans="1:11" x14ac:dyDescent="0.35">
      <c r="A55" s="88" t="s">
        <v>152</v>
      </c>
      <c r="B55" s="89">
        <v>10.06719689</v>
      </c>
      <c r="C55" s="49">
        <v>1.1347800773944296E-3</v>
      </c>
      <c r="D55" s="89">
        <v>4.6744344500000006</v>
      </c>
      <c r="E55" s="49">
        <v>5.7735609626210398E-4</v>
      </c>
      <c r="F55" s="89">
        <v>9.4011023000000016</v>
      </c>
      <c r="G55" s="49">
        <v>9.1908172066373158E-4</v>
      </c>
      <c r="H55" s="49">
        <v>1.0111742715741796</v>
      </c>
      <c r="I55" s="49">
        <v>-6.6164851773351852E-2</v>
      </c>
      <c r="J55" s="112"/>
      <c r="K55" s="41"/>
    </row>
    <row r="56" spans="1:11" x14ac:dyDescent="0.35">
      <c r="A56" s="88" t="s">
        <v>125</v>
      </c>
      <c r="B56" s="89">
        <v>13.949821460000001</v>
      </c>
      <c r="C56" s="49">
        <v>1.5724316956333289E-3</v>
      </c>
      <c r="D56" s="89">
        <v>7.5104117800000001</v>
      </c>
      <c r="E56" s="49">
        <v>9.2763778656083603E-4</v>
      </c>
      <c r="F56" s="89">
        <v>8.8659794200000004</v>
      </c>
      <c r="G56" s="49">
        <v>8.6676640256354103E-4</v>
      </c>
      <c r="H56" s="49">
        <v>0.18049178656353249</v>
      </c>
      <c r="I56" s="49">
        <v>-0.36443778542811545</v>
      </c>
      <c r="J56" s="112"/>
      <c r="K56" s="41"/>
    </row>
    <row r="57" spans="1:11" x14ac:dyDescent="0.35">
      <c r="A57" s="88" t="s">
        <v>21</v>
      </c>
      <c r="B57" s="89">
        <v>7.1853565000000001</v>
      </c>
      <c r="C57" s="49">
        <v>8.0993741299288007E-4</v>
      </c>
      <c r="D57" s="89">
        <v>12.13292884</v>
      </c>
      <c r="E57" s="49">
        <v>1.4985813805322046E-3</v>
      </c>
      <c r="F57" s="89">
        <v>8.7181674900000008</v>
      </c>
      <c r="G57" s="49">
        <v>8.5231583723366204E-4</v>
      </c>
      <c r="H57" s="49">
        <v>-0.28144575765928581</v>
      </c>
      <c r="I57" s="49">
        <v>0.21332427834304402</v>
      </c>
      <c r="J57" s="112"/>
      <c r="K57" s="41"/>
    </row>
    <row r="58" spans="1:11" x14ac:dyDescent="0.35">
      <c r="A58" s="88" t="s">
        <v>230</v>
      </c>
      <c r="B58" s="89">
        <v>4.7264070999999994</v>
      </c>
      <c r="C58" s="49">
        <v>5.3276325806870964E-4</v>
      </c>
      <c r="D58" s="89">
        <v>6.3584886200000001</v>
      </c>
      <c r="E58" s="49">
        <v>7.8535964233495932E-4</v>
      </c>
      <c r="F58" s="89">
        <v>7.4205147300000007</v>
      </c>
      <c r="G58" s="49">
        <v>7.2545316800339097E-4</v>
      </c>
      <c r="H58" s="49">
        <v>0.16702492895237753</v>
      </c>
      <c r="I58" s="49">
        <v>0.57001176009573995</v>
      </c>
      <c r="J58" s="112"/>
      <c r="K58" s="41"/>
    </row>
    <row r="59" spans="1:11" x14ac:dyDescent="0.35">
      <c r="A59" s="88" t="s">
        <v>155</v>
      </c>
      <c r="B59" s="89">
        <v>0.38311619000000002</v>
      </c>
      <c r="C59" s="49">
        <v>4.3185071722507952E-5</v>
      </c>
      <c r="D59" s="89">
        <v>1.41684199</v>
      </c>
      <c r="E59" s="49">
        <v>1.7499921522412851E-4</v>
      </c>
      <c r="F59" s="89">
        <v>6.5247877800000005</v>
      </c>
      <c r="G59" s="49">
        <v>6.3788404683226226E-4</v>
      </c>
      <c r="H59" s="49">
        <v>3.6051626264972567</v>
      </c>
      <c r="I59" s="49">
        <v>16.030832813408381</v>
      </c>
      <c r="J59" s="112"/>
      <c r="K59" s="41"/>
    </row>
    <row r="60" spans="1:11" x14ac:dyDescent="0.35">
      <c r="A60" s="88" t="s">
        <v>39</v>
      </c>
      <c r="B60" s="89">
        <v>0.13072363000000001</v>
      </c>
      <c r="C60" s="49">
        <v>1.4735240860942453E-5</v>
      </c>
      <c r="D60" s="89">
        <v>5.0457766199999998</v>
      </c>
      <c r="E60" s="49">
        <v>6.2322189413390816E-4</v>
      </c>
      <c r="F60" s="89">
        <v>6.02605609</v>
      </c>
      <c r="G60" s="49">
        <v>5.891264474393984E-4</v>
      </c>
      <c r="H60" s="49">
        <v>0.19427722307691075</v>
      </c>
      <c r="I60" s="49">
        <v>45.09768019752817</v>
      </c>
      <c r="J60" s="112"/>
      <c r="K60" s="41"/>
    </row>
    <row r="61" spans="1:11" x14ac:dyDescent="0.35">
      <c r="A61" s="88" t="s">
        <v>197</v>
      </c>
      <c r="B61" s="89">
        <v>4.7483849400000002</v>
      </c>
      <c r="C61" s="49">
        <v>5.3524061251490477E-4</v>
      </c>
      <c r="D61" s="89">
        <v>2.8203644900000002</v>
      </c>
      <c r="E61" s="49">
        <v>3.4835329266039009E-4</v>
      </c>
      <c r="F61" s="89">
        <v>5.7828345700000003</v>
      </c>
      <c r="G61" s="49">
        <v>5.6534833653595169E-4</v>
      </c>
      <c r="H61" s="49">
        <v>1.0503855407710088</v>
      </c>
      <c r="I61" s="49">
        <v>0.21785294222586771</v>
      </c>
      <c r="J61" s="112"/>
      <c r="K61" s="41"/>
    </row>
    <row r="62" spans="1:11" x14ac:dyDescent="0.35">
      <c r="A62" s="88" t="s">
        <v>221</v>
      </c>
      <c r="B62" s="89">
        <v>5.7143024200000001</v>
      </c>
      <c r="C62" s="49">
        <v>6.4411937238100208E-4</v>
      </c>
      <c r="D62" s="89">
        <v>2.7385408600000001</v>
      </c>
      <c r="E62" s="49">
        <v>3.3824696384048448E-4</v>
      </c>
      <c r="F62" s="89">
        <v>5.7639272199999994</v>
      </c>
      <c r="G62" s="49">
        <v>5.6349989374523848E-4</v>
      </c>
      <c r="H62" s="49">
        <v>1.1047439182630998</v>
      </c>
      <c r="I62" s="49">
        <v>8.6843146114061742E-3</v>
      </c>
      <c r="J62" s="112"/>
      <c r="K62" s="41"/>
    </row>
    <row r="63" spans="1:11" x14ac:dyDescent="0.35">
      <c r="A63" s="88" t="s">
        <v>243</v>
      </c>
      <c r="B63" s="89">
        <v>78.219513689999999</v>
      </c>
      <c r="C63" s="49">
        <v>8.8169474351954234E-3</v>
      </c>
      <c r="D63" s="89">
        <v>1.60047669</v>
      </c>
      <c r="E63" s="49">
        <v>1.9768059297459897E-4</v>
      </c>
      <c r="F63" s="89">
        <v>5.4909809999999997</v>
      </c>
      <c r="G63" s="49">
        <v>5.3681580144190714E-4</v>
      </c>
      <c r="H63" s="49">
        <v>2.4308409702611784</v>
      </c>
      <c r="I63" s="49">
        <v>-0.9298003689749097</v>
      </c>
      <c r="J63" s="112"/>
      <c r="K63" s="41"/>
    </row>
    <row r="64" spans="1:11" x14ac:dyDescent="0.35">
      <c r="A64" s="88" t="s">
        <v>94</v>
      </c>
      <c r="B64" s="89">
        <v>5.0000000000000002E-5</v>
      </c>
      <c r="C64" s="49">
        <v>5.6360280314058192E-9</v>
      </c>
      <c r="D64" s="89">
        <v>0</v>
      </c>
      <c r="E64" s="49">
        <v>0</v>
      </c>
      <c r="F64" s="89">
        <v>5.1775010000000004</v>
      </c>
      <c r="G64" s="49">
        <v>5.0616899763107463E-4</v>
      </c>
      <c r="H64" s="49" t="s">
        <v>317</v>
      </c>
      <c r="I64" s="49">
        <v>103549.02</v>
      </c>
      <c r="J64" s="112"/>
      <c r="K64" s="41"/>
    </row>
    <row r="65" spans="1:11" x14ac:dyDescent="0.35">
      <c r="A65" s="88" t="s">
        <v>198</v>
      </c>
      <c r="B65" s="89">
        <v>13.34408142</v>
      </c>
      <c r="C65" s="49">
        <v>1.5041523387296313E-3</v>
      </c>
      <c r="D65" s="89">
        <v>3.4260748300000001</v>
      </c>
      <c r="E65" s="49">
        <v>4.2316674038517135E-4</v>
      </c>
      <c r="F65" s="89">
        <v>4.9649316299999997</v>
      </c>
      <c r="G65" s="49">
        <v>4.8538753859514797E-4</v>
      </c>
      <c r="H65" s="49">
        <v>0.44916030044796185</v>
      </c>
      <c r="I65" s="49">
        <v>-0.62793005575051419</v>
      </c>
      <c r="J65" s="112"/>
      <c r="K65" s="41"/>
    </row>
    <row r="66" spans="1:11" x14ac:dyDescent="0.35">
      <c r="A66" s="88" t="s">
        <v>220</v>
      </c>
      <c r="B66" s="89">
        <v>1.8389593899999999</v>
      </c>
      <c r="C66" s="49">
        <v>2.0728853341313888E-4</v>
      </c>
      <c r="D66" s="89">
        <v>8.1827473099999999</v>
      </c>
      <c r="E66" s="49">
        <v>1.0106803494914409E-3</v>
      </c>
      <c r="F66" s="89">
        <v>4.8370802099999999</v>
      </c>
      <c r="G66" s="49">
        <v>4.7288837633383516E-4</v>
      </c>
      <c r="H66" s="49">
        <v>-0.40886843663268391</v>
      </c>
      <c r="I66" s="49">
        <v>1.6303355236137107</v>
      </c>
      <c r="J66" s="112"/>
      <c r="K66" s="41"/>
    </row>
    <row r="67" spans="1:11" x14ac:dyDescent="0.35">
      <c r="A67" s="88" t="s">
        <v>210</v>
      </c>
      <c r="B67" s="89">
        <v>10.73236017</v>
      </c>
      <c r="C67" s="49">
        <v>1.2097576552252663E-3</v>
      </c>
      <c r="D67" s="89">
        <v>1.44432297</v>
      </c>
      <c r="E67" s="49">
        <v>1.7839348922753378E-4</v>
      </c>
      <c r="F67" s="89">
        <v>4.8034275199999996</v>
      </c>
      <c r="G67" s="49">
        <v>4.6959838211367192E-4</v>
      </c>
      <c r="H67" s="49">
        <v>2.3257295077153</v>
      </c>
      <c r="I67" s="49">
        <v>-0.55243511735406103</v>
      </c>
      <c r="J67" s="112"/>
      <c r="K67" s="41"/>
    </row>
    <row r="68" spans="1:11" x14ac:dyDescent="0.35">
      <c r="A68" s="88" t="s">
        <v>133</v>
      </c>
      <c r="B68" s="89">
        <v>3.2919925499999998</v>
      </c>
      <c r="C68" s="49">
        <v>3.7107524581958242E-4</v>
      </c>
      <c r="D68" s="89">
        <v>4.0479170399999997</v>
      </c>
      <c r="E68" s="49">
        <v>4.9997269299759898E-4</v>
      </c>
      <c r="F68" s="89">
        <v>4.7643291200000002</v>
      </c>
      <c r="G68" s="49">
        <v>4.6577599792929831E-4</v>
      </c>
      <c r="H68" s="49">
        <v>0.17698289587476346</v>
      </c>
      <c r="I68" s="49">
        <v>0.44724784386283023</v>
      </c>
      <c r="J68" s="112"/>
      <c r="K68" s="41"/>
    </row>
    <row r="69" spans="1:11" x14ac:dyDescent="0.35">
      <c r="A69" s="88" t="s">
        <v>196</v>
      </c>
      <c r="B69" s="89">
        <v>10.343738439999999</v>
      </c>
      <c r="C69" s="49">
        <v>1.1659519959473978E-3</v>
      </c>
      <c r="D69" s="89">
        <v>1.6352653899999998</v>
      </c>
      <c r="E69" s="49">
        <v>2.019774695787908E-4</v>
      </c>
      <c r="F69" s="89">
        <v>4.6542973499999993</v>
      </c>
      <c r="G69" s="49">
        <v>4.550189414403718E-4</v>
      </c>
      <c r="H69" s="49">
        <v>1.8462030557620985</v>
      </c>
      <c r="I69" s="49">
        <v>-0.55003721555820784</v>
      </c>
      <c r="J69" s="112"/>
      <c r="K69" s="41"/>
    </row>
    <row r="70" spans="1:11" x14ac:dyDescent="0.35">
      <c r="A70" s="88" t="s">
        <v>169</v>
      </c>
      <c r="B70" s="89">
        <v>12.044369789999999</v>
      </c>
      <c r="C70" s="49">
        <v>1.3576481151411483E-3</v>
      </c>
      <c r="D70" s="89">
        <v>4.6765226900000005</v>
      </c>
      <c r="E70" s="49">
        <v>5.7761402224381459E-4</v>
      </c>
      <c r="F70" s="89">
        <v>4.6469227899999996</v>
      </c>
      <c r="G70" s="49">
        <v>4.5429798095322364E-4</v>
      </c>
      <c r="H70" s="49">
        <v>-6.3294678465466436E-3</v>
      </c>
      <c r="I70" s="49">
        <v>-0.61418298582478181</v>
      </c>
      <c r="J70" s="112"/>
      <c r="K70" s="41"/>
    </row>
    <row r="71" spans="1:11" x14ac:dyDescent="0.35">
      <c r="A71" s="88" t="s">
        <v>201</v>
      </c>
      <c r="B71" s="89">
        <v>50.27246298</v>
      </c>
      <c r="C71" s="49">
        <v>5.6667402112618257E-3</v>
      </c>
      <c r="D71" s="89">
        <v>3.9162801200000001</v>
      </c>
      <c r="E71" s="49">
        <v>4.8371374679392155E-4</v>
      </c>
      <c r="F71" s="89">
        <v>4.5507714400000001</v>
      </c>
      <c r="G71" s="49">
        <v>4.4489791855818511E-4</v>
      </c>
      <c r="H71" s="49">
        <v>0.16201377341720891</v>
      </c>
      <c r="I71" s="49">
        <v>-0.90947784989546976</v>
      </c>
      <c r="J71" s="112"/>
      <c r="K71" s="41"/>
    </row>
    <row r="72" spans="1:11" x14ac:dyDescent="0.35">
      <c r="A72" s="88" t="s">
        <v>225</v>
      </c>
      <c r="B72" s="89">
        <v>0.14312900000000001</v>
      </c>
      <c r="C72" s="49">
        <v>1.6133581122141669E-5</v>
      </c>
      <c r="D72" s="89">
        <v>0.10992652999999999</v>
      </c>
      <c r="E72" s="49">
        <v>1.3577418384044095E-5</v>
      </c>
      <c r="F72" s="89">
        <v>4.0050732999999994</v>
      </c>
      <c r="G72" s="49">
        <v>3.9154872933872534E-4</v>
      </c>
      <c r="H72" s="49">
        <v>35.43409193394897</v>
      </c>
      <c r="I72" s="49">
        <v>26.982262853789234</v>
      </c>
      <c r="J72" s="112"/>
      <c r="K72" s="41"/>
    </row>
    <row r="73" spans="1:11" x14ac:dyDescent="0.35">
      <c r="A73" s="88" t="s">
        <v>202</v>
      </c>
      <c r="B73" s="89">
        <v>5.6757231699999995</v>
      </c>
      <c r="C73" s="49">
        <v>6.3977069769238976E-4</v>
      </c>
      <c r="D73" s="89">
        <v>0.72384735</v>
      </c>
      <c r="E73" s="49">
        <v>8.9404971821921439E-5</v>
      </c>
      <c r="F73" s="89">
        <v>3.9267822699999999</v>
      </c>
      <c r="G73" s="49">
        <v>3.8389474874488209E-4</v>
      </c>
      <c r="H73" s="49">
        <v>4.4248762118145493</v>
      </c>
      <c r="I73" s="49">
        <v>-0.30814415143506724</v>
      </c>
      <c r="J73" s="112"/>
      <c r="K73" s="41"/>
    </row>
    <row r="74" spans="1:11" x14ac:dyDescent="0.35">
      <c r="A74" s="88" t="s">
        <v>200</v>
      </c>
      <c r="B74" s="89">
        <v>0.87810014000000003</v>
      </c>
      <c r="C74" s="49">
        <v>9.8979940068427482E-5</v>
      </c>
      <c r="D74" s="89">
        <v>0.12947427</v>
      </c>
      <c r="E74" s="49">
        <v>1.5991829577070148E-5</v>
      </c>
      <c r="F74" s="89">
        <v>3.33111508</v>
      </c>
      <c r="G74" s="49">
        <v>3.2566042595401855E-4</v>
      </c>
      <c r="H74" s="49">
        <v>24.728008198076729</v>
      </c>
      <c r="I74" s="49">
        <v>2.7935480570587314</v>
      </c>
      <c r="J74" s="112"/>
      <c r="K74" s="41"/>
    </row>
    <row r="75" spans="1:11" x14ac:dyDescent="0.35">
      <c r="A75" s="88" t="s">
        <v>49</v>
      </c>
      <c r="B75" s="89">
        <v>2.3725719500000002</v>
      </c>
      <c r="C75" s="49">
        <v>2.6743764033454329E-4</v>
      </c>
      <c r="D75" s="89">
        <v>4.0219341599999998</v>
      </c>
      <c r="E75" s="49">
        <v>4.9676345467649112E-4</v>
      </c>
      <c r="F75" s="89">
        <v>3.3134166400000002</v>
      </c>
      <c r="G75" s="49">
        <v>3.2393017005750909E-4</v>
      </c>
      <c r="H75" s="49">
        <v>-0.17616338105345797</v>
      </c>
      <c r="I75" s="49">
        <v>0.39655054085925601</v>
      </c>
      <c r="J75" s="112"/>
      <c r="K75" s="41"/>
    </row>
    <row r="76" spans="1:11" x14ac:dyDescent="0.35">
      <c r="A76" s="88" t="s">
        <v>241</v>
      </c>
      <c r="B76" s="89">
        <v>3.6713551</v>
      </c>
      <c r="C76" s="49">
        <v>4.1383720513689425E-4</v>
      </c>
      <c r="D76" s="89">
        <v>0.85216293999999992</v>
      </c>
      <c r="E76" s="49">
        <v>1.0525368869332148E-4</v>
      </c>
      <c r="F76" s="89">
        <v>3.2938705800000001</v>
      </c>
      <c r="G76" s="49">
        <v>3.220192849417289E-4</v>
      </c>
      <c r="H76" s="49">
        <v>2.8653060645890096</v>
      </c>
      <c r="I76" s="49">
        <v>-0.10281885290801751</v>
      </c>
      <c r="J76" s="112"/>
      <c r="K76" s="41"/>
    </row>
    <row r="77" spans="1:11" x14ac:dyDescent="0.35">
      <c r="A77" s="88" t="s">
        <v>143</v>
      </c>
      <c r="B77" s="89">
        <v>1.64959499</v>
      </c>
      <c r="C77" s="49">
        <v>1.8594327208213202E-4</v>
      </c>
      <c r="D77" s="89">
        <v>1.4061773</v>
      </c>
      <c r="E77" s="49">
        <v>1.7368198126735637E-4</v>
      </c>
      <c r="F77" s="89">
        <v>2.9123772400000001</v>
      </c>
      <c r="G77" s="49">
        <v>2.847232802648142E-4</v>
      </c>
      <c r="H77" s="49">
        <v>1.0711308879755066</v>
      </c>
      <c r="I77" s="49">
        <v>0.76551047842355535</v>
      </c>
      <c r="J77" s="112"/>
      <c r="K77" s="41"/>
    </row>
    <row r="78" spans="1:11" x14ac:dyDescent="0.35">
      <c r="A78" s="88" t="s">
        <v>173</v>
      </c>
      <c r="B78" s="89">
        <v>5.3486867800000004</v>
      </c>
      <c r="C78" s="49">
        <v>6.0290697246579458E-4</v>
      </c>
      <c r="D78" s="89">
        <v>2.21517593</v>
      </c>
      <c r="E78" s="49">
        <v>2.7360429184723631E-4</v>
      </c>
      <c r="F78" s="89">
        <v>2.7040311200000002</v>
      </c>
      <c r="G78" s="49">
        <v>2.643546996077127E-4</v>
      </c>
      <c r="H78" s="49">
        <v>0.22068458914683142</v>
      </c>
      <c r="I78" s="49">
        <v>-0.49444952916087559</v>
      </c>
      <c r="J78" s="112"/>
      <c r="K78" s="41"/>
    </row>
    <row r="79" spans="1:11" x14ac:dyDescent="0.35">
      <c r="A79" s="88" t="s">
        <v>42</v>
      </c>
      <c r="B79" s="89">
        <v>0.26056000000000001</v>
      </c>
      <c r="C79" s="49">
        <v>2.9370469277262003E-5</v>
      </c>
      <c r="D79" s="89">
        <v>0</v>
      </c>
      <c r="E79" s="49">
        <v>0</v>
      </c>
      <c r="F79" s="89">
        <v>2.3027959999999998</v>
      </c>
      <c r="G79" s="49">
        <v>2.2512867560408931E-4</v>
      </c>
      <c r="H79" s="49" t="s">
        <v>317</v>
      </c>
      <c r="I79" s="49">
        <v>7.8378722750997838</v>
      </c>
      <c r="J79" s="112"/>
      <c r="K79" s="41"/>
    </row>
    <row r="80" spans="1:11" x14ac:dyDescent="0.35">
      <c r="A80" s="88" t="s">
        <v>104</v>
      </c>
      <c r="B80" s="89">
        <v>4.4396179299999998</v>
      </c>
      <c r="C80" s="49">
        <v>5.0043622204423753E-4</v>
      </c>
      <c r="D80" s="89">
        <v>5.2663240599999996</v>
      </c>
      <c r="E80" s="49">
        <v>6.5046249625616071E-4</v>
      </c>
      <c r="F80" s="89">
        <v>2.21199338</v>
      </c>
      <c r="G80" s="49">
        <v>2.1625152209940138E-4</v>
      </c>
      <c r="H80" s="49">
        <v>-0.5799739334688796</v>
      </c>
      <c r="I80" s="49">
        <v>-0.50176041837906538</v>
      </c>
      <c r="J80" s="112"/>
      <c r="K80" s="41"/>
    </row>
    <row r="81" spans="1:11" x14ac:dyDescent="0.35">
      <c r="A81" s="88" t="s">
        <v>149</v>
      </c>
      <c r="B81" s="89">
        <v>2.2869644500000001</v>
      </c>
      <c r="C81" s="49">
        <v>2.5778791494057181E-4</v>
      </c>
      <c r="D81" s="89">
        <v>2.9147451499999999</v>
      </c>
      <c r="E81" s="49">
        <v>3.600105851100127E-4</v>
      </c>
      <c r="F81" s="89">
        <v>2.0378281899999999</v>
      </c>
      <c r="G81" s="49">
        <v>1.9922457808827984E-4</v>
      </c>
      <c r="H81" s="49">
        <v>-0.30085544871736036</v>
      </c>
      <c r="I81" s="49">
        <v>-0.10893753070800916</v>
      </c>
      <c r="J81" s="112"/>
      <c r="K81" s="41"/>
    </row>
    <row r="82" spans="1:11" x14ac:dyDescent="0.35">
      <c r="A82" s="88" t="s">
        <v>51</v>
      </c>
      <c r="B82" s="89">
        <v>2.7415080000000001</v>
      </c>
      <c r="C82" s="49">
        <v>3.0902431872646609E-4</v>
      </c>
      <c r="D82" s="89">
        <v>2.5312716000000002</v>
      </c>
      <c r="E82" s="49">
        <v>3.1264639716043722E-4</v>
      </c>
      <c r="F82" s="89">
        <v>1.9251180000000001</v>
      </c>
      <c r="G82" s="49">
        <v>1.8820567072445551E-4</v>
      </c>
      <c r="H82" s="49">
        <v>-0.23946604544530115</v>
      </c>
      <c r="I82" s="49">
        <v>-0.29778866229826795</v>
      </c>
      <c r="J82" s="112"/>
      <c r="K82" s="41"/>
    </row>
    <row r="83" spans="1:11" x14ac:dyDescent="0.35">
      <c r="A83" s="88" t="s">
        <v>215</v>
      </c>
      <c r="B83" s="89">
        <v>1.9669534799999999</v>
      </c>
      <c r="C83" s="49">
        <v>2.2171609899502447E-4</v>
      </c>
      <c r="D83" s="89">
        <v>1.72088091</v>
      </c>
      <c r="E83" s="49">
        <v>2.1255214827744069E-4</v>
      </c>
      <c r="F83" s="89">
        <v>1.87676278</v>
      </c>
      <c r="G83" s="49">
        <v>1.8347831031687083E-4</v>
      </c>
      <c r="H83" s="49">
        <v>9.0582601674627172E-2</v>
      </c>
      <c r="I83" s="49">
        <v>-4.5852990890257295E-2</v>
      </c>
      <c r="J83" s="112"/>
      <c r="K83" s="41"/>
    </row>
    <row r="84" spans="1:11" x14ac:dyDescent="0.35">
      <c r="A84" s="88" t="s">
        <v>181</v>
      </c>
      <c r="B84" s="89">
        <v>2.0822204499999999</v>
      </c>
      <c r="C84" s="49">
        <v>2.3470905647532875E-4</v>
      </c>
      <c r="D84" s="89">
        <v>1.2894236200000002</v>
      </c>
      <c r="E84" s="49">
        <v>1.5926131719984878E-4</v>
      </c>
      <c r="F84" s="89">
        <v>1.7395869799999999</v>
      </c>
      <c r="G84" s="49">
        <v>1.70067566951444E-4</v>
      </c>
      <c r="H84" s="49">
        <v>0.34911983386809653</v>
      </c>
      <c r="I84" s="49">
        <v>-0.16455196662774108</v>
      </c>
      <c r="J84" s="112"/>
      <c r="K84" s="41"/>
    </row>
    <row r="85" spans="1:11" x14ac:dyDescent="0.35">
      <c r="A85" s="88" t="s">
        <v>103</v>
      </c>
      <c r="B85" s="89">
        <v>1.0495619700000001</v>
      </c>
      <c r="C85" s="49">
        <v>1.1830721367235027E-4</v>
      </c>
      <c r="D85" s="89">
        <v>0.49700069000000002</v>
      </c>
      <c r="E85" s="49">
        <v>6.1386330536300937E-5</v>
      </c>
      <c r="F85" s="89">
        <v>1.7211416000000002</v>
      </c>
      <c r="G85" s="49">
        <v>1.6826428782015573E-4</v>
      </c>
      <c r="H85" s="49">
        <v>2.4630567615509751</v>
      </c>
      <c r="I85" s="49">
        <v>0.6398665816750202</v>
      </c>
      <c r="J85" s="112"/>
      <c r="K85" s="41"/>
    </row>
    <row r="86" spans="1:11" x14ac:dyDescent="0.35">
      <c r="A86" s="88" t="s">
        <v>8</v>
      </c>
      <c r="B86" s="89">
        <v>1.2560135400000001</v>
      </c>
      <c r="C86" s="49">
        <v>1.4157855038530507E-4</v>
      </c>
      <c r="D86" s="89">
        <v>1.10891648</v>
      </c>
      <c r="E86" s="49">
        <v>1.3696623555679841E-4</v>
      </c>
      <c r="F86" s="89">
        <v>1.61847188</v>
      </c>
      <c r="G86" s="49">
        <v>1.582269688009101E-4</v>
      </c>
      <c r="H86" s="49">
        <v>0.45950746443952206</v>
      </c>
      <c r="I86" s="49">
        <v>0.28857836994336838</v>
      </c>
      <c r="J86" s="112"/>
      <c r="K86" s="41"/>
    </row>
    <row r="87" spans="1:11" x14ac:dyDescent="0.35">
      <c r="A87" s="88" t="s">
        <v>146</v>
      </c>
      <c r="B87" s="89">
        <v>1.0317609699999999</v>
      </c>
      <c r="C87" s="49">
        <v>1.1630067497260914E-4</v>
      </c>
      <c r="D87" s="89">
        <v>0.12040806</v>
      </c>
      <c r="E87" s="49">
        <v>1.4872029594958419E-5</v>
      </c>
      <c r="F87" s="89">
        <v>1.3679813200000002</v>
      </c>
      <c r="G87" s="49">
        <v>1.3373821338179064E-4</v>
      </c>
      <c r="H87" s="49">
        <v>10.361210536902597</v>
      </c>
      <c r="I87" s="49">
        <v>0.32587039030949216</v>
      </c>
      <c r="J87" s="112"/>
      <c r="K87" s="41"/>
    </row>
    <row r="88" spans="1:11" x14ac:dyDescent="0.35">
      <c r="A88" s="88" t="s">
        <v>60</v>
      </c>
      <c r="B88" s="89">
        <v>0.87664715000000004</v>
      </c>
      <c r="C88" s="49">
        <v>9.8816158221040433E-5</v>
      </c>
      <c r="D88" s="89">
        <v>1.0523199999999999</v>
      </c>
      <c r="E88" s="49">
        <v>1.2997580214619056E-4</v>
      </c>
      <c r="F88" s="89">
        <v>1.2254121</v>
      </c>
      <c r="G88" s="49">
        <v>1.1980019208919325E-4</v>
      </c>
      <c r="H88" s="49">
        <v>0.16448618291014139</v>
      </c>
      <c r="I88" s="49">
        <v>0.39783959829219762</v>
      </c>
      <c r="J88" s="112"/>
      <c r="K88" s="41"/>
    </row>
    <row r="89" spans="1:11" x14ac:dyDescent="0.35">
      <c r="A89" s="88" t="s">
        <v>205</v>
      </c>
      <c r="B89" s="89">
        <v>2.80475473</v>
      </c>
      <c r="C89" s="49">
        <v>3.1615352558996115E-4</v>
      </c>
      <c r="D89" s="89">
        <v>0.65428032999999997</v>
      </c>
      <c r="E89" s="49">
        <v>8.0812500684415651E-5</v>
      </c>
      <c r="F89" s="89">
        <v>1.1815349099999999</v>
      </c>
      <c r="G89" s="49">
        <v>1.1551061816517696E-4</v>
      </c>
      <c r="H89" s="49">
        <v>0.80585424293589858</v>
      </c>
      <c r="I89" s="49">
        <v>-0.57873859793793803</v>
      </c>
      <c r="J89" s="112"/>
      <c r="K89" s="41"/>
    </row>
    <row r="90" spans="1:11" x14ac:dyDescent="0.35">
      <c r="A90" s="88" t="s">
        <v>223</v>
      </c>
      <c r="B90" s="89">
        <v>3.2277395099999997</v>
      </c>
      <c r="C90" s="49">
        <v>3.6383260712872161E-4</v>
      </c>
      <c r="D90" s="89">
        <v>3.6228076099999997</v>
      </c>
      <c r="E90" s="49">
        <v>4.4746590878351976E-4</v>
      </c>
      <c r="F90" s="89">
        <v>1.14871715</v>
      </c>
      <c r="G90" s="49">
        <v>1.1230224936260268E-4</v>
      </c>
      <c r="H90" s="49">
        <v>-0.68292074168409944</v>
      </c>
      <c r="I90" s="49">
        <v>-0.64411094933742041</v>
      </c>
      <c r="J90" s="112"/>
      <c r="K90" s="41"/>
    </row>
    <row r="91" spans="1:11" x14ac:dyDescent="0.35">
      <c r="A91" s="88" t="s">
        <v>128</v>
      </c>
      <c r="B91" s="89">
        <v>0.31842830999999999</v>
      </c>
      <c r="C91" s="49">
        <v>3.5893417623063637E-5</v>
      </c>
      <c r="D91" s="89">
        <v>0.18475072000000001</v>
      </c>
      <c r="E91" s="49">
        <v>2.281922136715662E-5</v>
      </c>
      <c r="F91" s="89">
        <v>1.1469018799999999</v>
      </c>
      <c r="G91" s="49">
        <v>1.1212478278242631E-4</v>
      </c>
      <c r="H91" s="49">
        <v>5.2078344268428287</v>
      </c>
      <c r="I91" s="49">
        <v>2.6017585245482726</v>
      </c>
      <c r="J91" s="112"/>
      <c r="K91" s="41"/>
    </row>
    <row r="92" spans="1:11" x14ac:dyDescent="0.35">
      <c r="A92" s="88" t="s">
        <v>112</v>
      </c>
      <c r="B92" s="89">
        <v>0</v>
      </c>
      <c r="C92" s="49">
        <v>0</v>
      </c>
      <c r="D92" s="89">
        <v>2.2953370499999997</v>
      </c>
      <c r="E92" s="49">
        <v>2.8350527811846275E-4</v>
      </c>
      <c r="F92" s="89">
        <v>1.12484633</v>
      </c>
      <c r="G92" s="49">
        <v>1.0996856192690121E-4</v>
      </c>
      <c r="H92" s="49">
        <v>-0.50994285131240302</v>
      </c>
      <c r="I92" s="49" t="s">
        <v>317</v>
      </c>
      <c r="J92" s="112"/>
      <c r="K92" s="41"/>
    </row>
    <row r="93" spans="1:11" x14ac:dyDescent="0.35">
      <c r="A93" s="88" t="s">
        <v>106</v>
      </c>
      <c r="B93" s="89">
        <v>1.1533671799999998</v>
      </c>
      <c r="C93" s="49">
        <v>1.3000819513966959E-4</v>
      </c>
      <c r="D93" s="89">
        <v>3.3788347999999999</v>
      </c>
      <c r="E93" s="49">
        <v>4.1733195553582885E-4</v>
      </c>
      <c r="F93" s="89">
        <v>1.0942128500000001</v>
      </c>
      <c r="G93" s="49">
        <v>1.0697373529807942E-4</v>
      </c>
      <c r="H93" s="49">
        <v>-0.67615674788243563</v>
      </c>
      <c r="I93" s="49">
        <v>-5.1288376352099485E-2</v>
      </c>
      <c r="J93" s="112"/>
      <c r="K93" s="41"/>
    </row>
    <row r="94" spans="1:11" x14ac:dyDescent="0.35">
      <c r="A94" s="88" t="s">
        <v>195</v>
      </c>
      <c r="B94" s="89">
        <v>1.9540024299999998</v>
      </c>
      <c r="C94" s="49">
        <v>2.202562493783017E-4</v>
      </c>
      <c r="D94" s="89">
        <v>2.2664681899999999</v>
      </c>
      <c r="E94" s="49">
        <v>2.7993958209867215E-4</v>
      </c>
      <c r="F94" s="89">
        <v>1.09248042</v>
      </c>
      <c r="G94" s="49">
        <v>1.0680436742030092E-4</v>
      </c>
      <c r="H94" s="49">
        <v>-0.51798113698652881</v>
      </c>
      <c r="I94" s="49">
        <v>-0.44090119683218609</v>
      </c>
      <c r="J94" s="112"/>
      <c r="K94" s="41"/>
    </row>
    <row r="95" spans="1:11" x14ac:dyDescent="0.35">
      <c r="A95" s="88" t="s">
        <v>171</v>
      </c>
      <c r="B95" s="89">
        <v>5.5311554100000002</v>
      </c>
      <c r="C95" s="49">
        <v>6.234749387364389E-4</v>
      </c>
      <c r="D95" s="89">
        <v>0.57265036999999996</v>
      </c>
      <c r="E95" s="49">
        <v>7.0730092738010138E-5</v>
      </c>
      <c r="F95" s="89">
        <v>1.04025312</v>
      </c>
      <c r="G95" s="49">
        <v>1.0169846013221398E-4</v>
      </c>
      <c r="H95" s="49">
        <v>0.81655888915255592</v>
      </c>
      <c r="I95" s="49">
        <v>-0.81192842310680979</v>
      </c>
      <c r="J95" s="112"/>
      <c r="K95" s="41"/>
    </row>
    <row r="96" spans="1:11" x14ac:dyDescent="0.35">
      <c r="A96" s="88" t="s">
        <v>212</v>
      </c>
      <c r="B96" s="89">
        <v>7.6749015599999995</v>
      </c>
      <c r="C96" s="49">
        <v>8.6511920660880485E-4</v>
      </c>
      <c r="D96" s="89">
        <v>2.0419597</v>
      </c>
      <c r="E96" s="49">
        <v>2.5220973654182632E-4</v>
      </c>
      <c r="F96" s="89">
        <v>1.00651442</v>
      </c>
      <c r="G96" s="49">
        <v>9.8400057300350587E-5</v>
      </c>
      <c r="H96" s="49">
        <v>-0.50708409181630765</v>
      </c>
      <c r="I96" s="49">
        <v>-0.86885637397022197</v>
      </c>
      <c r="J96" s="112"/>
      <c r="K96" s="41"/>
    </row>
    <row r="97" spans="1:11" x14ac:dyDescent="0.35">
      <c r="A97" s="88" t="s">
        <v>207</v>
      </c>
      <c r="B97" s="89">
        <v>0.83891735999999995</v>
      </c>
      <c r="C97" s="49">
        <v>9.4563235139859321E-5</v>
      </c>
      <c r="D97" s="89">
        <v>0.70246525999999998</v>
      </c>
      <c r="E97" s="49">
        <v>8.6763993507994063E-5</v>
      </c>
      <c r="F97" s="89">
        <v>1.0030612400000001</v>
      </c>
      <c r="G97" s="49">
        <v>9.8062463418815919E-5</v>
      </c>
      <c r="H97" s="49">
        <v>0.42791579472556429</v>
      </c>
      <c r="I97" s="49">
        <v>0.1956615607525396</v>
      </c>
      <c r="J97" s="112"/>
      <c r="K97" s="41"/>
    </row>
    <row r="98" spans="1:11" x14ac:dyDescent="0.35">
      <c r="A98" s="88" t="s">
        <v>134</v>
      </c>
      <c r="B98" s="89">
        <v>0.46029478999999995</v>
      </c>
      <c r="C98" s="49">
        <v>5.1884686783001088E-5</v>
      </c>
      <c r="D98" s="89">
        <v>0.33890919000000003</v>
      </c>
      <c r="E98" s="49">
        <v>4.185988465957666E-5</v>
      </c>
      <c r="F98" s="89">
        <v>0.96228886999999996</v>
      </c>
      <c r="G98" s="49">
        <v>9.4076426592566459E-5</v>
      </c>
      <c r="H98" s="49">
        <v>1.8393708355916814</v>
      </c>
      <c r="I98" s="49">
        <v>1.0905925743804312</v>
      </c>
      <c r="J98" s="112"/>
      <c r="K98" s="41"/>
    </row>
    <row r="99" spans="1:11" x14ac:dyDescent="0.35">
      <c r="A99" s="88" t="s">
        <v>74</v>
      </c>
      <c r="B99" s="89">
        <v>6.08701939</v>
      </c>
      <c r="C99" s="49">
        <v>6.8613223819501492E-4</v>
      </c>
      <c r="D99" s="89">
        <v>0.49039494</v>
      </c>
      <c r="E99" s="49">
        <v>6.0570430757690623E-5</v>
      </c>
      <c r="F99" s="89">
        <v>0.88963599000000004</v>
      </c>
      <c r="G99" s="49">
        <v>8.6973649510609219E-5</v>
      </c>
      <c r="H99" s="49">
        <v>0.81412147115547318</v>
      </c>
      <c r="I99" s="49">
        <v>-0.85384702544869007</v>
      </c>
      <c r="J99" s="112"/>
      <c r="K99" s="41"/>
    </row>
    <row r="100" spans="1:11" x14ac:dyDescent="0.35">
      <c r="A100" s="88" t="s">
        <v>160</v>
      </c>
      <c r="B100" s="89">
        <v>5.2102864499999999</v>
      </c>
      <c r="C100" s="49">
        <v>5.8730640967707818E-4</v>
      </c>
      <c r="D100" s="89">
        <v>6.7116203499999996</v>
      </c>
      <c r="E100" s="49">
        <v>8.289762037136482E-4</v>
      </c>
      <c r="F100" s="89">
        <v>0.85651031000000011</v>
      </c>
      <c r="G100" s="49">
        <v>8.3735177467542937E-5</v>
      </c>
      <c r="H100" s="49">
        <v>-0.87238397505603849</v>
      </c>
      <c r="I100" s="49">
        <v>-0.83561166584228774</v>
      </c>
      <c r="J100" s="112"/>
      <c r="K100" s="41"/>
    </row>
    <row r="101" spans="1:11" x14ac:dyDescent="0.35">
      <c r="A101" s="88" t="s">
        <v>175</v>
      </c>
      <c r="B101" s="89">
        <v>1.41625015</v>
      </c>
      <c r="C101" s="49">
        <v>1.5964051089765392E-4</v>
      </c>
      <c r="D101" s="89">
        <v>1.0356615300000001</v>
      </c>
      <c r="E101" s="49">
        <v>1.2791825501149939E-4</v>
      </c>
      <c r="F101" s="89">
        <v>0.84931922999999998</v>
      </c>
      <c r="G101" s="49">
        <v>8.3032154569916274E-5</v>
      </c>
      <c r="H101" s="49">
        <v>-0.17992586825157064</v>
      </c>
      <c r="I101" s="49">
        <v>-0.40030422591658688</v>
      </c>
      <c r="J101" s="112"/>
      <c r="K101" s="41"/>
    </row>
    <row r="102" spans="1:11" x14ac:dyDescent="0.35">
      <c r="A102" s="88" t="s">
        <v>50</v>
      </c>
      <c r="B102" s="89">
        <v>1.4585338300000001</v>
      </c>
      <c r="C102" s="49">
        <v>1.6440675101267379E-4</v>
      </c>
      <c r="D102" s="89">
        <v>1.0025195099999999</v>
      </c>
      <c r="E102" s="49">
        <v>1.2382476573614103E-4</v>
      </c>
      <c r="F102" s="89">
        <v>0.84087443000000006</v>
      </c>
      <c r="G102" s="49">
        <v>8.2206564009683675E-5</v>
      </c>
      <c r="H102" s="49">
        <v>-0.16123883713744369</v>
      </c>
      <c r="I102" s="49">
        <v>-0.42347965285111011</v>
      </c>
      <c r="J102" s="112"/>
      <c r="K102" s="41"/>
    </row>
    <row r="103" spans="1:11" x14ac:dyDescent="0.35">
      <c r="A103" s="88" t="s">
        <v>3</v>
      </c>
      <c r="B103" s="89">
        <v>0.69963600000000004</v>
      </c>
      <c r="C103" s="49">
        <v>7.8863362155612838E-5</v>
      </c>
      <c r="D103" s="89">
        <v>0.41358965000000003</v>
      </c>
      <c r="E103" s="49">
        <v>5.1083935036977552E-5</v>
      </c>
      <c r="F103" s="89">
        <v>0.84012657999999996</v>
      </c>
      <c r="G103" s="49">
        <v>8.2133451810404825E-5</v>
      </c>
      <c r="H103" s="49">
        <v>1.0313046518451316</v>
      </c>
      <c r="I103" s="49">
        <v>0.20080524730002436</v>
      </c>
      <c r="J103" s="112"/>
      <c r="K103" s="41"/>
    </row>
    <row r="104" spans="1:11" x14ac:dyDescent="0.35">
      <c r="A104" s="88" t="s">
        <v>135</v>
      </c>
      <c r="B104" s="89">
        <v>0.4581964</v>
      </c>
      <c r="C104" s="49">
        <v>5.1648155085784659E-5</v>
      </c>
      <c r="D104" s="89">
        <v>0.63713366000000005</v>
      </c>
      <c r="E104" s="49">
        <v>7.8694654223846608E-5</v>
      </c>
      <c r="F104" s="89">
        <v>0.80616189999999999</v>
      </c>
      <c r="G104" s="49">
        <v>7.8812956453579169E-5</v>
      </c>
      <c r="H104" s="49">
        <v>0.2652947891655888</v>
      </c>
      <c r="I104" s="49">
        <v>0.75942434292368954</v>
      </c>
      <c r="J104" s="112"/>
      <c r="K104" s="41"/>
    </row>
    <row r="105" spans="1:11" x14ac:dyDescent="0.35">
      <c r="A105" s="88" t="s">
        <v>213</v>
      </c>
      <c r="B105" s="89">
        <v>29.166335109999999</v>
      </c>
      <c r="C105" s="49">
        <v>3.2876456450667141E-3</v>
      </c>
      <c r="D105" s="89">
        <v>0.74801218999999997</v>
      </c>
      <c r="E105" s="49">
        <v>9.2389657528488213E-5</v>
      </c>
      <c r="F105" s="89">
        <v>0.80077938999999998</v>
      </c>
      <c r="G105" s="49">
        <v>7.8286745122777067E-5</v>
      </c>
      <c r="H105" s="49">
        <v>7.0543235398342841E-2</v>
      </c>
      <c r="I105" s="49">
        <v>-0.97254439452266173</v>
      </c>
      <c r="J105" s="112"/>
      <c r="K105" s="41"/>
    </row>
    <row r="106" spans="1:11" x14ac:dyDescent="0.35">
      <c r="A106" s="88" t="s">
        <v>211</v>
      </c>
      <c r="B106" s="89">
        <v>4.8788494500000006</v>
      </c>
      <c r="C106" s="49">
        <v>5.4994664522417731E-4</v>
      </c>
      <c r="D106" s="89">
        <v>0.76586992000000009</v>
      </c>
      <c r="E106" s="49">
        <v>9.459532954960356E-5</v>
      </c>
      <c r="F106" s="89">
        <v>0.79309286999999995</v>
      </c>
      <c r="G106" s="49">
        <v>7.7535286431862043E-5</v>
      </c>
      <c r="H106" s="49">
        <v>3.554513539322679E-2</v>
      </c>
      <c r="I106" s="49">
        <v>-0.83744264336748497</v>
      </c>
      <c r="J106" s="112"/>
      <c r="K106" s="41"/>
    </row>
    <row r="107" spans="1:11" x14ac:dyDescent="0.35">
      <c r="A107" s="88" t="s">
        <v>110</v>
      </c>
      <c r="B107" s="89">
        <v>0</v>
      </c>
      <c r="C107" s="49">
        <v>0</v>
      </c>
      <c r="D107" s="89">
        <v>1.490359E-2</v>
      </c>
      <c r="E107" s="49">
        <v>1.8407956373612062E-6</v>
      </c>
      <c r="F107" s="89">
        <v>0.77508081000000006</v>
      </c>
      <c r="G107" s="49">
        <v>7.5774370044695579E-5</v>
      </c>
      <c r="H107" s="49">
        <v>51.006315927907309</v>
      </c>
      <c r="I107" s="49" t="s">
        <v>317</v>
      </c>
      <c r="J107" s="112"/>
      <c r="K107" s="41"/>
    </row>
    <row r="108" spans="1:11" x14ac:dyDescent="0.35">
      <c r="A108" s="88" t="s">
        <v>36</v>
      </c>
      <c r="B108" s="89">
        <v>0.33567015</v>
      </c>
      <c r="C108" s="49">
        <v>3.7836927494123918E-5</v>
      </c>
      <c r="D108" s="89">
        <v>0.85008373999999998</v>
      </c>
      <c r="E108" s="49">
        <v>1.0499687927430222E-4</v>
      </c>
      <c r="F108" s="89">
        <v>0.73605404000000008</v>
      </c>
      <c r="G108" s="49">
        <v>7.1958988637395329E-5</v>
      </c>
      <c r="H108" s="49">
        <v>-0.13413937313987434</v>
      </c>
      <c r="I108" s="49">
        <v>1.1927896776046367</v>
      </c>
      <c r="J108" s="112"/>
      <c r="K108" s="41"/>
    </row>
    <row r="109" spans="1:11" x14ac:dyDescent="0.35">
      <c r="A109" s="88" t="s">
        <v>132</v>
      </c>
      <c r="B109" s="89">
        <v>0.13201754000000002</v>
      </c>
      <c r="C109" s="49">
        <v>1.488109112154478E-5</v>
      </c>
      <c r="D109" s="89">
        <v>0.28721503999999998</v>
      </c>
      <c r="E109" s="49">
        <v>3.5474955538667145E-5</v>
      </c>
      <c r="F109" s="89">
        <v>0.70118089000000006</v>
      </c>
      <c r="G109" s="49">
        <v>6.8549678358220464E-5</v>
      </c>
      <c r="H109" s="49">
        <v>1.4413097935261332</v>
      </c>
      <c r="I109" s="49">
        <v>4.311270684183329</v>
      </c>
      <c r="J109" s="112"/>
      <c r="K109" s="41"/>
    </row>
    <row r="110" spans="1:11" x14ac:dyDescent="0.35">
      <c r="A110" s="88" t="s">
        <v>172</v>
      </c>
      <c r="B110" s="89">
        <v>2.5463341900000001</v>
      </c>
      <c r="C110" s="49">
        <v>2.870242174433406E-4</v>
      </c>
      <c r="D110" s="89">
        <v>0.62604300999999996</v>
      </c>
      <c r="E110" s="49">
        <v>7.7324808425921401E-5</v>
      </c>
      <c r="F110" s="89">
        <v>0.68568985999999998</v>
      </c>
      <c r="G110" s="49">
        <v>6.7035225897975087E-5</v>
      </c>
      <c r="H110" s="49">
        <v>9.5275961950282095E-2</v>
      </c>
      <c r="I110" s="49">
        <v>-0.73071489881695384</v>
      </c>
      <c r="J110" s="112"/>
      <c r="K110" s="41"/>
    </row>
    <row r="111" spans="1:11" x14ac:dyDescent="0.35">
      <c r="A111" s="88" t="s">
        <v>257</v>
      </c>
      <c r="B111" s="89">
        <v>0.25130384</v>
      </c>
      <c r="C111" s="49">
        <v>2.8327109732798459E-5</v>
      </c>
      <c r="D111" s="89">
        <v>0.82558407</v>
      </c>
      <c r="E111" s="49">
        <v>1.0197083751840386E-4</v>
      </c>
      <c r="F111" s="89">
        <v>0.66891358000000001</v>
      </c>
      <c r="G111" s="49">
        <v>6.539512330184266E-5</v>
      </c>
      <c r="H111" s="49">
        <v>-0.18976927449678138</v>
      </c>
      <c r="I111" s="49">
        <v>1.661772219636596</v>
      </c>
      <c r="J111" s="112"/>
      <c r="K111" s="41"/>
    </row>
    <row r="112" spans="1:11" x14ac:dyDescent="0.35">
      <c r="A112" s="88" t="s">
        <v>240</v>
      </c>
      <c r="B112" s="89">
        <v>0.20921200000000001</v>
      </c>
      <c r="C112" s="49">
        <v>2.3582493930129482E-5</v>
      </c>
      <c r="D112" s="89">
        <v>1.3050520000000001E-2</v>
      </c>
      <c r="E112" s="49">
        <v>1.6119163423910058E-6</v>
      </c>
      <c r="F112" s="89">
        <v>0.64008600000000004</v>
      </c>
      <c r="G112" s="49">
        <v>6.2576847212136524E-5</v>
      </c>
      <c r="H112" s="49">
        <v>48.046781277680886</v>
      </c>
      <c r="I112" s="49">
        <v>2.059509014779267</v>
      </c>
      <c r="J112" s="112"/>
      <c r="K112" s="41"/>
    </row>
    <row r="113" spans="1:11" x14ac:dyDescent="0.35">
      <c r="A113" s="88" t="s">
        <v>229</v>
      </c>
      <c r="B113" s="89">
        <v>6.5394622499999997</v>
      </c>
      <c r="C113" s="49">
        <v>7.3713185102640324E-4</v>
      </c>
      <c r="D113" s="89">
        <v>0.11356173</v>
      </c>
      <c r="E113" s="49">
        <v>1.402641492118283E-5</v>
      </c>
      <c r="F113" s="89">
        <v>0.61172269999999995</v>
      </c>
      <c r="G113" s="49">
        <v>5.9803960614816787E-5</v>
      </c>
      <c r="H113" s="49">
        <v>4.3866976137119424</v>
      </c>
      <c r="I113" s="49">
        <v>-0.90645672738610883</v>
      </c>
      <c r="J113" s="112"/>
      <c r="K113" s="41"/>
    </row>
    <row r="114" spans="1:11" x14ac:dyDescent="0.35">
      <c r="A114" s="88" t="s">
        <v>204</v>
      </c>
      <c r="B114" s="89">
        <v>0.18543678</v>
      </c>
      <c r="C114" s="49">
        <v>2.0902537802672676E-5</v>
      </c>
      <c r="D114" s="89">
        <v>0.53265737000000002</v>
      </c>
      <c r="E114" s="49">
        <v>6.5790414450766151E-5</v>
      </c>
      <c r="F114" s="89">
        <v>0.60704541000000001</v>
      </c>
      <c r="G114" s="49">
        <v>5.9346693838638512E-5</v>
      </c>
      <c r="H114" s="49">
        <v>0.13965457757582511</v>
      </c>
      <c r="I114" s="49">
        <v>2.2735976649292553</v>
      </c>
      <c r="J114" s="112"/>
      <c r="K114" s="41"/>
    </row>
    <row r="115" spans="1:11" x14ac:dyDescent="0.35">
      <c r="A115" s="88" t="s">
        <v>32</v>
      </c>
      <c r="B115" s="89">
        <v>4.1154999999999997E-2</v>
      </c>
      <c r="C115" s="49">
        <v>4.639014672650129E-6</v>
      </c>
      <c r="D115" s="89">
        <v>0.78527124999999998</v>
      </c>
      <c r="E115" s="49">
        <v>9.6991657120544848E-5</v>
      </c>
      <c r="F115" s="89">
        <v>0.60452424000000005</v>
      </c>
      <c r="G115" s="49">
        <v>5.9100216224871267E-5</v>
      </c>
      <c r="H115" s="49">
        <v>-0.23017143439289278</v>
      </c>
      <c r="I115" s="49">
        <v>13.688962216012637</v>
      </c>
      <c r="J115" s="112"/>
      <c r="K115" s="41"/>
    </row>
    <row r="116" spans="1:11" x14ac:dyDescent="0.35">
      <c r="A116" s="88" t="s">
        <v>130</v>
      </c>
      <c r="B116" s="89">
        <v>5.5690995000000001</v>
      </c>
      <c r="C116" s="49">
        <v>6.2775201783376255E-4</v>
      </c>
      <c r="D116" s="89">
        <v>2.7182432799999998</v>
      </c>
      <c r="E116" s="49">
        <v>3.3573993723058773E-4</v>
      </c>
      <c r="F116" s="89">
        <v>0.57980106999999992</v>
      </c>
      <c r="G116" s="49">
        <v>5.6683200336866087E-5</v>
      </c>
      <c r="H116" s="49">
        <v>-0.7867000815320695</v>
      </c>
      <c r="I116" s="49">
        <v>-0.89588961913860587</v>
      </c>
      <c r="J116" s="112"/>
      <c r="K116" s="41"/>
    </row>
    <row r="117" spans="1:11" x14ac:dyDescent="0.35">
      <c r="A117" s="88" t="s">
        <v>4</v>
      </c>
      <c r="B117" s="89">
        <v>1.0426203199999999</v>
      </c>
      <c r="C117" s="49">
        <v>1.1752474699266608E-4</v>
      </c>
      <c r="D117" s="89">
        <v>1.9476893700000002</v>
      </c>
      <c r="E117" s="49">
        <v>2.4056607134460869E-4</v>
      </c>
      <c r="F117" s="89">
        <v>0.57116830000000007</v>
      </c>
      <c r="G117" s="49">
        <v>5.5839233230403034E-5</v>
      </c>
      <c r="H117" s="49">
        <v>-0.70674569117764396</v>
      </c>
      <c r="I117" s="49">
        <v>-0.4521799651861762</v>
      </c>
      <c r="J117" s="112"/>
      <c r="K117" s="41"/>
    </row>
    <row r="118" spans="1:11" x14ac:dyDescent="0.35">
      <c r="A118" s="88" t="s">
        <v>222</v>
      </c>
      <c r="B118" s="89">
        <v>0.66777262999999998</v>
      </c>
      <c r="C118" s="49">
        <v>7.5271705225711722E-5</v>
      </c>
      <c r="D118" s="89">
        <v>0.46793856</v>
      </c>
      <c r="E118" s="49">
        <v>5.7796763048439003E-5</v>
      </c>
      <c r="F118" s="89">
        <v>0.54629786999999996</v>
      </c>
      <c r="G118" s="49">
        <v>5.3407820735503687E-5</v>
      </c>
      <c r="H118" s="49">
        <v>0.16745640709754706</v>
      </c>
      <c r="I118" s="49">
        <v>-0.18191036071664091</v>
      </c>
      <c r="J118" s="112"/>
      <c r="K118" s="41"/>
    </row>
    <row r="119" spans="1:11" x14ac:dyDescent="0.35">
      <c r="A119" s="88" t="s">
        <v>147</v>
      </c>
      <c r="B119" s="89">
        <v>8.8294823400000002</v>
      </c>
      <c r="C119" s="49">
        <v>9.9526419942085292E-4</v>
      </c>
      <c r="D119" s="89">
        <v>1.31374473</v>
      </c>
      <c r="E119" s="49">
        <v>1.6226530437232076E-4</v>
      </c>
      <c r="F119" s="89">
        <v>0.54199244999999996</v>
      </c>
      <c r="G119" s="49">
        <v>5.2986909155615867E-5</v>
      </c>
      <c r="H119" s="49">
        <v>-0.58744462480165383</v>
      </c>
      <c r="I119" s="49">
        <v>-0.93861560291653523</v>
      </c>
      <c r="J119" s="112"/>
      <c r="K119" s="41"/>
    </row>
    <row r="120" spans="1:11" x14ac:dyDescent="0.35">
      <c r="A120" s="88" t="s">
        <v>148</v>
      </c>
      <c r="B120" s="89">
        <v>0.60322130000000007</v>
      </c>
      <c r="C120" s="49">
        <v>6.7995443118821179E-5</v>
      </c>
      <c r="D120" s="89">
        <v>1.25873244</v>
      </c>
      <c r="E120" s="49">
        <v>1.5547053992742864E-4</v>
      </c>
      <c r="F120" s="89">
        <v>0.50396993000000001</v>
      </c>
      <c r="G120" s="49">
        <v>4.926970642870042E-5</v>
      </c>
      <c r="H120" s="49" t="s">
        <v>317</v>
      </c>
      <c r="I120" s="49" t="s">
        <v>317</v>
      </c>
      <c r="J120" s="112"/>
      <c r="K120" s="41"/>
    </row>
    <row r="121" spans="1:11" x14ac:dyDescent="0.35">
      <c r="A121" s="88" t="s">
        <v>41</v>
      </c>
      <c r="B121" s="89">
        <v>0</v>
      </c>
      <c r="C121" s="49">
        <v>0</v>
      </c>
      <c r="D121" s="89">
        <v>0</v>
      </c>
      <c r="E121" s="49">
        <v>0</v>
      </c>
      <c r="F121" s="89">
        <v>0.50214736999999998</v>
      </c>
      <c r="G121" s="49">
        <v>4.9091527154891971E-5</v>
      </c>
      <c r="H121" s="49" t="s">
        <v>317</v>
      </c>
      <c r="I121" s="49" t="s">
        <v>317</v>
      </c>
      <c r="J121" s="112"/>
      <c r="K121" s="41"/>
    </row>
    <row r="122" spans="1:11" x14ac:dyDescent="0.35">
      <c r="A122" s="88" t="s">
        <v>107</v>
      </c>
      <c r="B122" s="89">
        <v>1.28638663</v>
      </c>
      <c r="C122" s="49">
        <v>1.450022221181133E-4</v>
      </c>
      <c r="D122" s="89">
        <v>0.47311849</v>
      </c>
      <c r="E122" s="49">
        <v>5.8436554705740123E-5</v>
      </c>
      <c r="F122" s="89">
        <v>0.49237326000000003</v>
      </c>
      <c r="G122" s="49">
        <v>4.8135979012760115E-5</v>
      </c>
      <c r="H122" s="49">
        <v>4.069756394428814E-2</v>
      </c>
      <c r="I122" s="49">
        <v>-0.61724317672673568</v>
      </c>
      <c r="J122" s="112"/>
      <c r="K122" s="41"/>
    </row>
    <row r="123" spans="1:11" x14ac:dyDescent="0.35">
      <c r="A123" s="88" t="s">
        <v>206</v>
      </c>
      <c r="B123" s="89">
        <v>2.67375929</v>
      </c>
      <c r="C123" s="49">
        <v>3.0138764615343438E-4</v>
      </c>
      <c r="D123" s="89">
        <v>0.59052400000000005</v>
      </c>
      <c r="E123" s="49">
        <v>7.2937728624921177E-5</v>
      </c>
      <c r="F123" s="89">
        <v>0.48946482000000002</v>
      </c>
      <c r="G123" s="49">
        <v>4.7851640649625058E-5</v>
      </c>
      <c r="H123" s="49">
        <v>-0.171134754895652</v>
      </c>
      <c r="I123" s="49">
        <v>-0.81693758977084285</v>
      </c>
      <c r="J123" s="112"/>
      <c r="K123" s="41"/>
    </row>
    <row r="124" spans="1:11" x14ac:dyDescent="0.35">
      <c r="A124" s="88" t="s">
        <v>95</v>
      </c>
      <c r="B124" s="89">
        <v>1.33621323</v>
      </c>
      <c r="C124" s="49">
        <v>1.5061870440430622E-4</v>
      </c>
      <c r="D124" s="89">
        <v>9.3556E-2</v>
      </c>
      <c r="E124" s="49">
        <v>1.1555435747290754E-5</v>
      </c>
      <c r="F124" s="89">
        <v>0.48166640000000005</v>
      </c>
      <c r="G124" s="49">
        <v>4.7089242258102558E-5</v>
      </c>
      <c r="H124" s="49">
        <v>4.1484287485570146</v>
      </c>
      <c r="I124" s="49">
        <v>-0.63952878987734607</v>
      </c>
      <c r="J124" s="112"/>
      <c r="K124" s="41"/>
    </row>
    <row r="125" spans="1:11" x14ac:dyDescent="0.35">
      <c r="A125" s="88" t="s">
        <v>5</v>
      </c>
      <c r="B125" s="89">
        <v>1.57946381</v>
      </c>
      <c r="C125" s="49">
        <v>1.7803804615502069E-4</v>
      </c>
      <c r="D125" s="89">
        <v>1.0569746499999999</v>
      </c>
      <c r="E125" s="49">
        <v>1.3055071459436201E-4</v>
      </c>
      <c r="F125" s="89">
        <v>0.47124686999999998</v>
      </c>
      <c r="G125" s="49">
        <v>4.6070595799919943E-5</v>
      </c>
      <c r="H125" s="49">
        <v>-0.55415499321577855</v>
      </c>
      <c r="I125" s="49">
        <v>-0.70164123608504836</v>
      </c>
      <c r="J125" s="112"/>
      <c r="K125" s="41"/>
    </row>
    <row r="126" spans="1:11" x14ac:dyDescent="0.35">
      <c r="A126" s="88" t="s">
        <v>105</v>
      </c>
      <c r="B126" s="89">
        <v>2.3220651400000003</v>
      </c>
      <c r="C126" s="49">
        <v>2.6174448439580559E-4</v>
      </c>
      <c r="D126" s="89">
        <v>4.9304068499999998</v>
      </c>
      <c r="E126" s="49">
        <v>6.0897216173390475E-4</v>
      </c>
      <c r="F126" s="89">
        <v>0.45718665999999997</v>
      </c>
      <c r="G126" s="49">
        <v>4.4696024862670022E-5</v>
      </c>
      <c r="H126" s="49">
        <v>-0.90727202157769193</v>
      </c>
      <c r="I126" s="49">
        <v>-0.80311204361820798</v>
      </c>
      <c r="J126" s="112"/>
      <c r="K126" s="41"/>
    </row>
    <row r="127" spans="1:11" x14ac:dyDescent="0.35">
      <c r="A127" s="88" t="s">
        <v>239</v>
      </c>
      <c r="B127" s="89">
        <v>0.31826331000000002</v>
      </c>
      <c r="C127" s="49">
        <v>3.5874818730560001E-5</v>
      </c>
      <c r="D127" s="89">
        <v>1.5719844700000001</v>
      </c>
      <c r="E127" s="49">
        <v>1.9416141710658762E-4</v>
      </c>
      <c r="F127" s="89">
        <v>0.43144489000000003</v>
      </c>
      <c r="G127" s="49">
        <v>4.2179427392548887E-5</v>
      </c>
      <c r="H127" s="49">
        <v>-0.72554125168933759</v>
      </c>
      <c r="I127" s="49">
        <v>0.35562245613545596</v>
      </c>
      <c r="J127" s="112"/>
      <c r="K127" s="41"/>
    </row>
    <row r="128" spans="1:11" x14ac:dyDescent="0.35">
      <c r="A128" s="88" t="s">
        <v>77</v>
      </c>
      <c r="B128" s="89">
        <v>0.37813463000000003</v>
      </c>
      <c r="C128" s="49">
        <v>4.2623547486505358E-5</v>
      </c>
      <c r="D128" s="89">
        <v>0.16045451000000002</v>
      </c>
      <c r="E128" s="49">
        <v>1.981830968262882E-5</v>
      </c>
      <c r="F128" s="89">
        <v>0.42561640000000001</v>
      </c>
      <c r="G128" s="49">
        <v>4.1609615635679548E-5</v>
      </c>
      <c r="H128" s="49">
        <v>1.6525673849865608</v>
      </c>
      <c r="I128" s="49">
        <v>0.12556842519290012</v>
      </c>
      <c r="J128" s="112"/>
      <c r="K128" s="41"/>
    </row>
    <row r="129" spans="1:11" x14ac:dyDescent="0.35">
      <c r="A129" s="88" t="s">
        <v>122</v>
      </c>
      <c r="B129" s="89">
        <v>0.15251740999999999</v>
      </c>
      <c r="C129" s="49">
        <v>1.7191847960748281E-5</v>
      </c>
      <c r="D129" s="89">
        <v>0.22965247</v>
      </c>
      <c r="E129" s="49">
        <v>2.8365196901231533E-5</v>
      </c>
      <c r="F129" s="89">
        <v>0.42460678000000002</v>
      </c>
      <c r="G129" s="49">
        <v>4.1510911966981411E-5</v>
      </c>
      <c r="H129" s="49">
        <v>0.84891013800112858</v>
      </c>
      <c r="I129" s="49">
        <v>1.7839889229695158</v>
      </c>
      <c r="J129" s="112"/>
      <c r="K129" s="41"/>
    </row>
    <row r="130" spans="1:11" x14ac:dyDescent="0.35">
      <c r="A130" s="88" t="s">
        <v>89</v>
      </c>
      <c r="B130" s="89">
        <v>5.0393352499999997</v>
      </c>
      <c r="C130" s="49">
        <v>5.6803669457302893E-4</v>
      </c>
      <c r="D130" s="89">
        <v>0.49575000000000002</v>
      </c>
      <c r="E130" s="49">
        <v>6.1231853346865959E-5</v>
      </c>
      <c r="F130" s="89">
        <v>0.42191899999999999</v>
      </c>
      <c r="G130" s="49">
        <v>4.1248146028654631E-5</v>
      </c>
      <c r="H130" s="49">
        <v>-0.14892788703983872</v>
      </c>
      <c r="I130" s="49">
        <v>-0.91627486978565276</v>
      </c>
      <c r="J130" s="112"/>
      <c r="K130" s="41"/>
    </row>
    <row r="131" spans="1:11" x14ac:dyDescent="0.35">
      <c r="A131" s="88" t="s">
        <v>6</v>
      </c>
      <c r="B131" s="89">
        <v>0.24174229</v>
      </c>
      <c r="C131" s="49">
        <v>2.724932645632469E-5</v>
      </c>
      <c r="D131" s="89">
        <v>6.0151280000000001E-2</v>
      </c>
      <c r="E131" s="49">
        <v>7.429499456553245E-6</v>
      </c>
      <c r="F131" s="89">
        <v>0.40420819000000002</v>
      </c>
      <c r="G131" s="49">
        <v>3.9516680801523933E-5</v>
      </c>
      <c r="H131" s="49">
        <v>5.719860159251807</v>
      </c>
      <c r="I131" s="49">
        <v>0.67206238511267524</v>
      </c>
      <c r="J131" s="112"/>
      <c r="K131" s="41"/>
    </row>
    <row r="132" spans="1:11" x14ac:dyDescent="0.35">
      <c r="A132" s="88" t="s">
        <v>127</v>
      </c>
      <c r="B132" s="89">
        <v>0.18390514000000002</v>
      </c>
      <c r="C132" s="49">
        <v>2.0729890483192234E-5</v>
      </c>
      <c r="D132" s="89">
        <v>1.6858619999999998E-2</v>
      </c>
      <c r="E132" s="49">
        <v>2.0822683761382574E-6</v>
      </c>
      <c r="F132" s="89">
        <v>0.39760142999999998</v>
      </c>
      <c r="G132" s="49">
        <v>3.8870782889232059E-5</v>
      </c>
      <c r="H132" s="49">
        <v>22.584458870298995</v>
      </c>
      <c r="I132" s="49">
        <v>1.1619919378001069</v>
      </c>
      <c r="J132" s="112"/>
      <c r="K132" s="41"/>
    </row>
    <row r="133" spans="1:11" x14ac:dyDescent="0.35">
      <c r="A133" s="88" t="s">
        <v>249</v>
      </c>
      <c r="B133" s="89">
        <v>1.1453720000000001</v>
      </c>
      <c r="C133" s="49">
        <v>1.291069739677469E-4</v>
      </c>
      <c r="D133" s="89">
        <v>1.7040740000000001</v>
      </c>
      <c r="E133" s="49">
        <v>2.1047626678811349E-4</v>
      </c>
      <c r="F133" s="89">
        <v>0.38241599999999998</v>
      </c>
      <c r="G133" s="49">
        <v>3.7386206858885209E-5</v>
      </c>
      <c r="H133" s="49">
        <v>-0.77558721041457124</v>
      </c>
      <c r="I133" s="49">
        <v>-0.66612070139657686</v>
      </c>
      <c r="J133" s="112"/>
      <c r="K133" s="41"/>
    </row>
    <row r="134" spans="1:11" x14ac:dyDescent="0.35">
      <c r="A134" s="88" t="s">
        <v>226</v>
      </c>
      <c r="B134" s="89">
        <v>0.115702</v>
      </c>
      <c r="C134" s="49">
        <v>1.304199430579432E-5</v>
      </c>
      <c r="D134" s="89">
        <v>1.352478E-2</v>
      </c>
      <c r="E134" s="49">
        <v>1.6704938890743836E-6</v>
      </c>
      <c r="F134" s="89">
        <v>0.35591145000000002</v>
      </c>
      <c r="G134" s="49">
        <v>3.4795037585105697E-5</v>
      </c>
      <c r="H134" s="49">
        <v>25.315507535057872</v>
      </c>
      <c r="I134" s="49">
        <v>2.0761045617188989</v>
      </c>
      <c r="J134" s="112"/>
      <c r="K134" s="41"/>
    </row>
    <row r="135" spans="1:11" x14ac:dyDescent="0.35">
      <c r="A135" s="88" t="s">
        <v>238</v>
      </c>
      <c r="B135" s="89">
        <v>0.36966647999999996</v>
      </c>
      <c r="C135" s="49">
        <v>4.1669012871022367E-5</v>
      </c>
      <c r="D135" s="89">
        <v>8.6185869999999998E-2</v>
      </c>
      <c r="E135" s="49">
        <v>1.0645124664472121E-5</v>
      </c>
      <c r="F135" s="89">
        <v>0.34349890999999999</v>
      </c>
      <c r="G135" s="49">
        <v>3.358154811791764E-5</v>
      </c>
      <c r="H135" s="49">
        <v>2.9855594658381936</v>
      </c>
      <c r="I135" s="49">
        <v>-7.0786969919479747E-2</v>
      </c>
      <c r="J135" s="112"/>
      <c r="K135" s="41"/>
    </row>
    <row r="136" spans="1:11" x14ac:dyDescent="0.35">
      <c r="A136" s="88" t="s">
        <v>203</v>
      </c>
      <c r="B136" s="89">
        <v>25.19707047</v>
      </c>
      <c r="C136" s="49">
        <v>2.8402279095645559E-3</v>
      </c>
      <c r="D136" s="89">
        <v>1.1036019799999999</v>
      </c>
      <c r="E136" s="49">
        <v>1.3630982267810566E-4</v>
      </c>
      <c r="F136" s="89">
        <v>0.34039601000000003</v>
      </c>
      <c r="G136" s="49">
        <v>3.327819872546954E-5</v>
      </c>
      <c r="H136" s="49">
        <v>-0.69155908002267263</v>
      </c>
      <c r="I136" s="49">
        <v>-0.98649065134753344</v>
      </c>
      <c r="J136" s="112"/>
      <c r="K136" s="41"/>
    </row>
    <row r="137" spans="1:11" x14ac:dyDescent="0.35">
      <c r="A137" s="88" t="s">
        <v>186</v>
      </c>
      <c r="B137" s="89">
        <v>6.9424749999999993E-2</v>
      </c>
      <c r="C137" s="49">
        <v>7.8255967414668219E-6</v>
      </c>
      <c r="D137" s="89">
        <v>0.33614467999999997</v>
      </c>
      <c r="E137" s="49">
        <v>4.1518430154491546E-5</v>
      </c>
      <c r="F137" s="89">
        <v>0.33351429999999999</v>
      </c>
      <c r="G137" s="49">
        <v>3.2605420824955805E-5</v>
      </c>
      <c r="H137" s="49">
        <v>-7.8251424356916566E-3</v>
      </c>
      <c r="I137" s="49">
        <v>3.8039683254170882</v>
      </c>
      <c r="J137" s="112"/>
      <c r="K137" s="41"/>
    </row>
    <row r="138" spans="1:11" x14ac:dyDescent="0.35">
      <c r="A138" s="88" t="s">
        <v>236</v>
      </c>
      <c r="B138" s="89">
        <v>0.78725570999999994</v>
      </c>
      <c r="C138" s="49">
        <v>8.8739904988885797E-5</v>
      </c>
      <c r="D138" s="89">
        <v>0.12455249</v>
      </c>
      <c r="E138" s="49">
        <v>1.5383922948395337E-5</v>
      </c>
      <c r="F138" s="89">
        <v>0.32429253999999996</v>
      </c>
      <c r="G138" s="49">
        <v>3.170387217907542E-5</v>
      </c>
      <c r="H138" s="49">
        <v>1.6036616369532233</v>
      </c>
      <c r="I138" s="49">
        <v>-0.58807216526889339</v>
      </c>
      <c r="J138" s="112"/>
      <c r="K138" s="41"/>
    </row>
    <row r="139" spans="1:11" x14ac:dyDescent="0.35">
      <c r="A139" s="88" t="s">
        <v>142</v>
      </c>
      <c r="B139" s="89">
        <v>0.47606969999999998</v>
      </c>
      <c r="C139" s="49">
        <v>5.3662843482059171E-5</v>
      </c>
      <c r="D139" s="89">
        <v>0.49657165000000003</v>
      </c>
      <c r="E139" s="49">
        <v>6.1333338273345943E-5</v>
      </c>
      <c r="F139" s="89">
        <v>0.31772113000000002</v>
      </c>
      <c r="G139" s="49">
        <v>3.1061430195438367E-5</v>
      </c>
      <c r="H139" s="49">
        <v>-0.3601706219032037</v>
      </c>
      <c r="I139" s="49">
        <v>-0.33261635848700299</v>
      </c>
      <c r="J139" s="112"/>
      <c r="K139" s="41"/>
    </row>
    <row r="140" spans="1:11" x14ac:dyDescent="0.35">
      <c r="A140" s="88" t="s">
        <v>99</v>
      </c>
      <c r="B140" s="89">
        <v>0.26062131999999999</v>
      </c>
      <c r="C140" s="49">
        <v>2.9377381302039717E-5</v>
      </c>
      <c r="D140" s="89">
        <v>0.44808571000000003</v>
      </c>
      <c r="E140" s="49">
        <v>5.5344666629442881E-5</v>
      </c>
      <c r="F140" s="89">
        <v>0.31406678999999998</v>
      </c>
      <c r="G140" s="49">
        <v>3.0704170271238809E-5</v>
      </c>
      <c r="H140" s="49">
        <v>-0.29909215359713215</v>
      </c>
      <c r="I140" s="49">
        <v>0.20506944711967545</v>
      </c>
      <c r="J140" s="112"/>
      <c r="K140" s="41"/>
    </row>
    <row r="141" spans="1:11" x14ac:dyDescent="0.35">
      <c r="A141" s="88" t="s">
        <v>48</v>
      </c>
      <c r="B141" s="89">
        <v>9.6552499999999999E-2</v>
      </c>
      <c r="C141" s="49">
        <v>1.0883451930046206E-5</v>
      </c>
      <c r="D141" s="89">
        <v>8.0725000000000005E-2</v>
      </c>
      <c r="E141" s="49">
        <v>9.9706331042375272E-6</v>
      </c>
      <c r="F141" s="89">
        <v>0.30823</v>
      </c>
      <c r="G141" s="49">
        <v>3.0133547079918698E-5</v>
      </c>
      <c r="H141" s="49">
        <v>2.8182719108082996</v>
      </c>
      <c r="I141" s="49">
        <v>2.1923564899924912</v>
      </c>
      <c r="J141" s="112"/>
      <c r="K141" s="41"/>
    </row>
    <row r="142" spans="1:11" x14ac:dyDescent="0.35">
      <c r="A142" s="88" t="s">
        <v>253</v>
      </c>
      <c r="B142" s="89">
        <v>1.3511969099999999</v>
      </c>
      <c r="C142" s="49">
        <v>1.5230767321417849E-4</v>
      </c>
      <c r="D142" s="89">
        <v>0.33847693000000001</v>
      </c>
      <c r="E142" s="49">
        <v>4.1806494682919647E-5</v>
      </c>
      <c r="F142" s="89">
        <v>0.28707746000000001</v>
      </c>
      <c r="G142" s="49">
        <v>2.8065607359742648E-5</v>
      </c>
      <c r="H142" s="49">
        <v>-0.15185516484092432</v>
      </c>
      <c r="I142" s="49">
        <v>-0.78753839808588666</v>
      </c>
      <c r="J142" s="112"/>
      <c r="K142" s="41"/>
    </row>
    <row r="143" spans="1:11" x14ac:dyDescent="0.35">
      <c r="A143" s="88" t="s">
        <v>117</v>
      </c>
      <c r="B143" s="89">
        <v>2.7709636500000001</v>
      </c>
      <c r="C143" s="49">
        <v>3.1234457610813168E-4</v>
      </c>
      <c r="D143" s="89">
        <v>0.45505296999999995</v>
      </c>
      <c r="E143" s="49">
        <v>5.6205217799487221E-5</v>
      </c>
      <c r="F143" s="89">
        <v>0.24683107999999998</v>
      </c>
      <c r="G143" s="49">
        <v>2.4130992992139562E-5</v>
      </c>
      <c r="H143" s="49">
        <v>-0.45757725743444766</v>
      </c>
      <c r="I143" s="49">
        <v>-0.91092229593123675</v>
      </c>
      <c r="J143" s="112"/>
      <c r="K143" s="41"/>
    </row>
    <row r="144" spans="1:11" x14ac:dyDescent="0.35">
      <c r="A144" s="88" t="s">
        <v>116</v>
      </c>
      <c r="B144" s="89">
        <v>0.39491379999999998</v>
      </c>
      <c r="C144" s="49">
        <v>4.4514904935779822E-5</v>
      </c>
      <c r="D144" s="89">
        <v>0.88103918000000003</v>
      </c>
      <c r="E144" s="49">
        <v>1.0882029624327389E-4</v>
      </c>
      <c r="F144" s="89">
        <v>0.23208642000000002</v>
      </c>
      <c r="G144" s="49">
        <v>2.2689508041656506E-5</v>
      </c>
      <c r="H144" s="49">
        <v>-0.73657650503125183</v>
      </c>
      <c r="I144" s="49">
        <v>-0.41231119297426422</v>
      </c>
      <c r="J144" s="112"/>
      <c r="K144" s="41"/>
    </row>
    <row r="145" spans="1:11" x14ac:dyDescent="0.35">
      <c r="A145" s="88" t="s">
        <v>252</v>
      </c>
      <c r="B145" s="89">
        <v>3.7416862000000002</v>
      </c>
      <c r="C145" s="49">
        <v>4.2176496615848637E-4</v>
      </c>
      <c r="D145" s="89">
        <v>0.18063634000000001</v>
      </c>
      <c r="E145" s="49">
        <v>2.2311039596559993E-5</v>
      </c>
      <c r="F145" s="89">
        <v>0.22946533999999999</v>
      </c>
      <c r="G145" s="49">
        <v>2.2433262907891997E-5</v>
      </c>
      <c r="H145" s="49">
        <v>0.2703165929956286</v>
      </c>
      <c r="I145" s="49">
        <v>-0.93867328051187193</v>
      </c>
      <c r="J145" s="112"/>
      <c r="K145" s="41"/>
    </row>
    <row r="146" spans="1:11" x14ac:dyDescent="0.35">
      <c r="A146" s="88" t="s">
        <v>183</v>
      </c>
      <c r="B146" s="89">
        <v>0.44491890000000001</v>
      </c>
      <c r="C146" s="49">
        <v>5.0151507842044846E-5</v>
      </c>
      <c r="D146" s="89">
        <v>9.0498460000000003E-2</v>
      </c>
      <c r="E146" s="49">
        <v>1.1177788060186011E-5</v>
      </c>
      <c r="F146" s="89">
        <v>0.22895410999999999</v>
      </c>
      <c r="G146" s="49">
        <v>2.2383283433883411E-5</v>
      </c>
      <c r="H146" s="49">
        <v>1.5299227191269331</v>
      </c>
      <c r="I146" s="49">
        <v>-0.48540259809147246</v>
      </c>
      <c r="J146" s="112"/>
      <c r="K146" s="41"/>
    </row>
    <row r="147" spans="1:11" x14ac:dyDescent="0.35">
      <c r="A147" s="88" t="s">
        <v>232</v>
      </c>
      <c r="B147" s="89">
        <v>3.9052610000000001E-2</v>
      </c>
      <c r="C147" s="49">
        <v>4.4020320931911836E-6</v>
      </c>
      <c r="D147" s="89">
        <v>5.8E-4</v>
      </c>
      <c r="E147" s="49">
        <v>7.1637871792601622E-8</v>
      </c>
      <c r="F147" s="89">
        <v>0.21744027999999999</v>
      </c>
      <c r="G147" s="49">
        <v>2.1257654720340988E-5</v>
      </c>
      <c r="H147" s="49">
        <v>373.89703448275861</v>
      </c>
      <c r="I147" s="49">
        <v>4.5678808663492649</v>
      </c>
      <c r="J147" s="112"/>
      <c r="K147" s="41"/>
    </row>
    <row r="148" spans="1:11" x14ac:dyDescent="0.35">
      <c r="A148" s="88" t="s">
        <v>22</v>
      </c>
      <c r="B148" s="89">
        <v>3.6473776600000001</v>
      </c>
      <c r="C148" s="49">
        <v>4.1113445465766727E-4</v>
      </c>
      <c r="D148" s="89">
        <v>0.10917352000000001</v>
      </c>
      <c r="E148" s="49">
        <v>1.348441142915005E-5</v>
      </c>
      <c r="F148" s="89">
        <v>0.21712064</v>
      </c>
      <c r="G148" s="49">
        <v>2.122640569529922E-5</v>
      </c>
      <c r="H148" s="49">
        <v>0.98876650674998823</v>
      </c>
      <c r="I148" s="49">
        <v>-0.94047212538994385</v>
      </c>
      <c r="J148" s="112"/>
      <c r="K148" s="41"/>
    </row>
    <row r="149" spans="1:11" x14ac:dyDescent="0.35">
      <c r="A149" s="88" t="s">
        <v>231</v>
      </c>
      <c r="B149" s="89">
        <v>0.11040477999999999</v>
      </c>
      <c r="C149" s="49">
        <v>1.2444888697623849E-5</v>
      </c>
      <c r="D149" s="89">
        <v>3.8770140000000002E-2</v>
      </c>
      <c r="E149" s="49">
        <v>4.7886384805193379E-6</v>
      </c>
      <c r="F149" s="89">
        <v>0.21555923999999999</v>
      </c>
      <c r="G149" s="49">
        <v>2.1073758255366102E-5</v>
      </c>
      <c r="H149" s="49">
        <v>4.5599293683231474</v>
      </c>
      <c r="I149" s="49">
        <v>0.9524448126249605</v>
      </c>
      <c r="J149" s="112"/>
      <c r="K149" s="41"/>
    </row>
    <row r="150" spans="1:11" x14ac:dyDescent="0.35">
      <c r="A150" s="88" t="s">
        <v>256</v>
      </c>
      <c r="B150" s="89">
        <v>7.4370649999999996E-2</v>
      </c>
      <c r="C150" s="49">
        <v>8.3831013622774218E-6</v>
      </c>
      <c r="D150" s="89">
        <v>4.8077500000000002E-2</v>
      </c>
      <c r="E150" s="49">
        <v>5.9382237605324212E-6</v>
      </c>
      <c r="F150" s="89">
        <v>0.21402826</v>
      </c>
      <c r="G150" s="49">
        <v>2.0924084771576679E-5</v>
      </c>
      <c r="H150" s="49">
        <v>3.4517343871873534</v>
      </c>
      <c r="I150" s="49">
        <v>1.877859209244507</v>
      </c>
      <c r="J150" s="112"/>
      <c r="K150" s="41"/>
    </row>
    <row r="151" spans="1:11" x14ac:dyDescent="0.35">
      <c r="A151" s="88" t="s">
        <v>90</v>
      </c>
      <c r="B151" s="89">
        <v>4.1302200000000004E-3</v>
      </c>
      <c r="C151" s="49">
        <v>4.6556071391745885E-7</v>
      </c>
      <c r="D151" s="89">
        <v>0.25359999999999999</v>
      </c>
      <c r="E151" s="49">
        <v>3.1323041873454775E-5</v>
      </c>
      <c r="F151" s="89">
        <v>0.19591</v>
      </c>
      <c r="G151" s="49">
        <v>1.9152785933967726E-5</v>
      </c>
      <c r="H151" s="49">
        <v>-0.22748422712933747</v>
      </c>
      <c r="I151" s="49">
        <v>46.433308637312294</v>
      </c>
      <c r="J151" s="112"/>
      <c r="K151" s="41"/>
    </row>
    <row r="152" spans="1:11" x14ac:dyDescent="0.35">
      <c r="A152" s="88" t="s">
        <v>247</v>
      </c>
      <c r="B152" s="89">
        <v>0.35734513000000001</v>
      </c>
      <c r="C152" s="49">
        <v>4.0280143391327126E-5</v>
      </c>
      <c r="D152" s="89">
        <v>7.8316649999999988E-2</v>
      </c>
      <c r="E152" s="49">
        <v>9.6731691929759531E-6</v>
      </c>
      <c r="F152" s="89">
        <v>0.19254660999999998</v>
      </c>
      <c r="G152" s="49">
        <v>1.8823970208979473E-5</v>
      </c>
      <c r="H152" s="49">
        <v>1.4585654519185898</v>
      </c>
      <c r="I152" s="49">
        <v>-0.46117466327301015</v>
      </c>
      <c r="J152" s="112"/>
      <c r="K152" s="41"/>
    </row>
    <row r="153" spans="1:11" x14ac:dyDescent="0.35">
      <c r="A153" s="88" t="s">
        <v>27</v>
      </c>
      <c r="B153" s="89">
        <v>0.70637368</v>
      </c>
      <c r="C153" s="49">
        <v>7.9622837222545676E-5</v>
      </c>
      <c r="D153" s="89">
        <v>0.83910682999999997</v>
      </c>
      <c r="E153" s="49">
        <v>1.0364108191006268E-4</v>
      </c>
      <c r="F153" s="89">
        <v>0.18682773999999999</v>
      </c>
      <c r="G153" s="49">
        <v>1.8264875252651622E-5</v>
      </c>
      <c r="H153" s="49">
        <v>-0.77734927982888657</v>
      </c>
      <c r="I153" s="49">
        <v>-0.7355114646967027</v>
      </c>
      <c r="J153" s="112"/>
      <c r="K153" s="41"/>
    </row>
    <row r="154" spans="1:11" x14ac:dyDescent="0.35">
      <c r="A154" s="88" t="s">
        <v>237</v>
      </c>
      <c r="B154" s="89">
        <v>0.10349528999999999</v>
      </c>
      <c r="C154" s="49">
        <v>1.1666047111169485E-5</v>
      </c>
      <c r="D154" s="89">
        <v>4.1778669999999997E-2</v>
      </c>
      <c r="E154" s="49">
        <v>5.1602327674576054E-6</v>
      </c>
      <c r="F154" s="89">
        <v>0.16801068999999999</v>
      </c>
      <c r="G154" s="49">
        <v>1.6425260477710232E-5</v>
      </c>
      <c r="H154" s="49">
        <v>3.0214465898507541</v>
      </c>
      <c r="I154" s="49">
        <v>0.62336556571801482</v>
      </c>
      <c r="J154" s="112"/>
      <c r="K154" s="41"/>
    </row>
    <row r="155" spans="1:11" x14ac:dyDescent="0.35">
      <c r="A155" s="88" t="s">
        <v>199</v>
      </c>
      <c r="B155" s="89">
        <v>3.2493662099999998</v>
      </c>
      <c r="C155" s="49">
        <v>3.6627038087725771E-4</v>
      </c>
      <c r="D155" s="89">
        <v>0.71218129000000008</v>
      </c>
      <c r="E155" s="49">
        <v>8.7964055079499379E-5</v>
      </c>
      <c r="F155" s="89">
        <v>0.16367335999999999</v>
      </c>
      <c r="G155" s="49">
        <v>1.6001229274530322E-5</v>
      </c>
      <c r="H155" s="49">
        <v>-0.77018020229090833</v>
      </c>
      <c r="I155" s="49">
        <v>-0.94962914321682446</v>
      </c>
      <c r="J155" s="112"/>
      <c r="K155" s="41"/>
    </row>
    <row r="156" spans="1:11" x14ac:dyDescent="0.35">
      <c r="A156" s="88" t="s">
        <v>19</v>
      </c>
      <c r="B156" s="89">
        <v>3.0736951100000001</v>
      </c>
      <c r="C156" s="49">
        <v>3.4646863599909985E-4</v>
      </c>
      <c r="D156" s="89">
        <v>0.70026818000000002</v>
      </c>
      <c r="E156" s="49">
        <v>8.649262430910082E-5</v>
      </c>
      <c r="F156" s="89">
        <v>0.15569203000000001</v>
      </c>
      <c r="G156" s="49">
        <v>1.5220949018502789E-5</v>
      </c>
      <c r="H156" s="49">
        <v>-0.77766799285382349</v>
      </c>
      <c r="I156" s="49">
        <v>-0.94934695068047914</v>
      </c>
      <c r="J156" s="112"/>
      <c r="K156" s="41"/>
    </row>
    <row r="157" spans="1:11" x14ac:dyDescent="0.35">
      <c r="A157" s="88" t="s">
        <v>159</v>
      </c>
      <c r="B157" s="89">
        <v>0.23393475</v>
      </c>
      <c r="C157" s="49">
        <v>2.6369256170398246E-5</v>
      </c>
      <c r="D157" s="89">
        <v>8.413857000000001E-2</v>
      </c>
      <c r="E157" s="49">
        <v>1.0392255328401444E-5</v>
      </c>
      <c r="F157" s="89">
        <v>0.13176842000000002</v>
      </c>
      <c r="G157" s="49">
        <v>1.2882100664167995E-5</v>
      </c>
      <c r="H157" s="49">
        <v>0.56608818048607201</v>
      </c>
      <c r="I157" s="49">
        <v>-0.43673002835192276</v>
      </c>
      <c r="J157" s="112"/>
      <c r="K157" s="41"/>
    </row>
    <row r="158" spans="1:11" x14ac:dyDescent="0.35">
      <c r="A158" s="88" t="s">
        <v>168</v>
      </c>
      <c r="B158" s="89">
        <v>0</v>
      </c>
      <c r="C158" s="49">
        <v>0</v>
      </c>
      <c r="D158" s="89">
        <v>0</v>
      </c>
      <c r="E158" s="49">
        <v>0</v>
      </c>
      <c r="F158" s="89">
        <v>0.12831176</v>
      </c>
      <c r="G158" s="49">
        <v>1.2544166566743109E-5</v>
      </c>
      <c r="H158" s="49" t="s">
        <v>317</v>
      </c>
      <c r="I158" s="49" t="s">
        <v>317</v>
      </c>
      <c r="J158" s="112"/>
      <c r="K158" s="41"/>
    </row>
    <row r="159" spans="1:11" x14ac:dyDescent="0.35">
      <c r="A159" s="88" t="s">
        <v>67</v>
      </c>
      <c r="B159" s="89">
        <v>2.4858200000000001E-3</v>
      </c>
      <c r="C159" s="49">
        <v>2.8020302402058427E-7</v>
      </c>
      <c r="D159" s="89">
        <v>2.6350000000000002E-3</v>
      </c>
      <c r="E159" s="49">
        <v>3.2545826236811252E-7</v>
      </c>
      <c r="F159" s="89">
        <v>0.12730580999999999</v>
      </c>
      <c r="G159" s="49">
        <v>1.2445821688940674E-5</v>
      </c>
      <c r="H159" s="49">
        <v>47.313400379506632</v>
      </c>
      <c r="I159" s="49">
        <v>50.212803018722184</v>
      </c>
      <c r="J159" s="112"/>
      <c r="K159" s="41"/>
    </row>
    <row r="160" spans="1:11" x14ac:dyDescent="0.35">
      <c r="A160" s="88" t="s">
        <v>87</v>
      </c>
      <c r="B160" s="89">
        <v>4.5990000000000003E-2</v>
      </c>
      <c r="C160" s="49">
        <v>5.1840185832870722E-6</v>
      </c>
      <c r="D160" s="89">
        <v>1.8E-3</v>
      </c>
      <c r="E160" s="49">
        <v>2.2232442970117744E-7</v>
      </c>
      <c r="F160" s="89">
        <v>0.126</v>
      </c>
      <c r="G160" s="49">
        <v>1.2318161541932179E-5</v>
      </c>
      <c r="H160" s="49">
        <v>69</v>
      </c>
      <c r="I160" s="49">
        <v>1.7397260273972601</v>
      </c>
      <c r="J160" s="112"/>
      <c r="K160" s="41"/>
    </row>
    <row r="161" spans="1:11" x14ac:dyDescent="0.35">
      <c r="A161" s="88" t="s">
        <v>234</v>
      </c>
      <c r="B161" s="89">
        <v>0.1237766</v>
      </c>
      <c r="C161" s="49">
        <v>1.3952167744642108E-5</v>
      </c>
      <c r="D161" s="89">
        <v>5.77992E-3</v>
      </c>
      <c r="E161" s="49">
        <v>7.1389856539912747E-7</v>
      </c>
      <c r="F161" s="89">
        <v>0.11305163</v>
      </c>
      <c r="G161" s="49">
        <v>1.1052287626339257E-5</v>
      </c>
      <c r="H161" s="49">
        <v>18.55937625434262</v>
      </c>
      <c r="I161" s="49">
        <v>-8.6647799341717291E-2</v>
      </c>
      <c r="J161" s="112"/>
      <c r="K161" s="41"/>
    </row>
    <row r="162" spans="1:11" x14ac:dyDescent="0.35">
      <c r="A162" s="88" t="s">
        <v>30</v>
      </c>
      <c r="B162" s="89">
        <v>0.19058166000000001</v>
      </c>
      <c r="C162" s="49">
        <v>2.1482471560637064E-5</v>
      </c>
      <c r="D162" s="89">
        <v>1.35198E-3</v>
      </c>
      <c r="E162" s="49">
        <v>1.6698787914855438E-7</v>
      </c>
      <c r="F162" s="89">
        <v>9.6290850000000011E-2</v>
      </c>
      <c r="G162" s="49">
        <v>9.4137003596028599E-6</v>
      </c>
      <c r="H162" s="49">
        <v>70.222096480717184</v>
      </c>
      <c r="I162" s="49">
        <v>-0.49475280045309711</v>
      </c>
      <c r="J162" s="112"/>
      <c r="K162" s="41"/>
    </row>
    <row r="163" spans="1:11" x14ac:dyDescent="0.35">
      <c r="A163" s="88" t="s">
        <v>191</v>
      </c>
      <c r="B163" s="89">
        <v>0.27292696999999999</v>
      </c>
      <c r="C163" s="49">
        <v>3.0764481068933101E-5</v>
      </c>
      <c r="D163" s="89">
        <v>0.15209543</v>
      </c>
      <c r="E163" s="49">
        <v>1.8785849852725198E-5</v>
      </c>
      <c r="F163" s="89">
        <v>9.5954720000000007E-2</v>
      </c>
      <c r="G163" s="49">
        <v>9.3808392196100849E-6</v>
      </c>
      <c r="H163" s="49">
        <v>-0.36911503521177458</v>
      </c>
      <c r="I163" s="49">
        <v>-0.64842345921328326</v>
      </c>
      <c r="J163" s="112"/>
      <c r="K163" s="41"/>
    </row>
    <row r="164" spans="1:11" x14ac:dyDescent="0.35">
      <c r="A164" s="88" t="s">
        <v>119</v>
      </c>
      <c r="B164" s="89">
        <v>0.11931538999999999</v>
      </c>
      <c r="C164" s="49">
        <v>1.344929765236235E-5</v>
      </c>
      <c r="D164" s="89">
        <v>0.24720179</v>
      </c>
      <c r="E164" s="49">
        <v>3.0532776101589013E-5</v>
      </c>
      <c r="F164" s="89">
        <v>9.0725810000000004E-2</v>
      </c>
      <c r="G164" s="49">
        <v>8.8696443143067142E-6</v>
      </c>
      <c r="H164" s="49">
        <v>-0.63298886306608049</v>
      </c>
      <c r="I164" s="49">
        <v>-0.23961351507127449</v>
      </c>
      <c r="J164" s="112"/>
      <c r="K164" s="41"/>
    </row>
    <row r="165" spans="1:11" x14ac:dyDescent="0.35">
      <c r="A165" s="88" t="s">
        <v>113</v>
      </c>
      <c r="B165" s="89">
        <v>6.0528650000000003E-2</v>
      </c>
      <c r="C165" s="49">
        <v>6.8228233620630362E-6</v>
      </c>
      <c r="D165" s="89">
        <v>0.13896645000000002</v>
      </c>
      <c r="E165" s="49">
        <v>1.7164242635470662E-5</v>
      </c>
      <c r="F165" s="89">
        <v>8.53024E-2</v>
      </c>
      <c r="G165" s="49">
        <v>8.3394344691628215E-6</v>
      </c>
      <c r="H165" s="49">
        <v>-0.38616550973274488</v>
      </c>
      <c r="I165" s="49">
        <v>0.40928965043826349</v>
      </c>
      <c r="J165" s="112"/>
      <c r="K165" s="41"/>
    </row>
    <row r="166" spans="1:11" x14ac:dyDescent="0.35">
      <c r="A166" s="88" t="s">
        <v>138</v>
      </c>
      <c r="B166" s="89">
        <v>4.7197999999999997E-2</v>
      </c>
      <c r="C166" s="49">
        <v>5.3201850205258361E-6</v>
      </c>
      <c r="D166" s="89">
        <v>0.171907</v>
      </c>
      <c r="E166" s="49">
        <v>2.123284763146684E-5</v>
      </c>
      <c r="F166" s="89">
        <v>8.4258639999999996E-2</v>
      </c>
      <c r="G166" s="49">
        <v>8.2373931652659393E-6</v>
      </c>
      <c r="H166" s="49">
        <v>-0.50985916803853248</v>
      </c>
      <c r="I166" s="49">
        <v>0.78521632272553932</v>
      </c>
      <c r="J166" s="112"/>
      <c r="K166" s="41"/>
    </row>
    <row r="167" spans="1:11" x14ac:dyDescent="0.35">
      <c r="A167" s="88" t="s">
        <v>255</v>
      </c>
      <c r="B167" s="89">
        <v>9.7959960000000013E-2</v>
      </c>
      <c r="C167" s="49">
        <v>1.1042101610307857E-5</v>
      </c>
      <c r="D167" s="89">
        <v>1.1283709999999999E-2</v>
      </c>
      <c r="E167" s="49">
        <v>1.3936913281463736E-6</v>
      </c>
      <c r="F167" s="89">
        <v>8.15998E-2</v>
      </c>
      <c r="G167" s="49">
        <v>7.9774564935663295E-6</v>
      </c>
      <c r="H167" s="49">
        <v>6.231646329088572</v>
      </c>
      <c r="I167" s="49">
        <v>-0.16700864312316999</v>
      </c>
      <c r="J167" s="112"/>
      <c r="K167" s="41"/>
    </row>
    <row r="168" spans="1:11" x14ac:dyDescent="0.35">
      <c r="A168" s="88" t="s">
        <v>235</v>
      </c>
      <c r="B168" s="89">
        <v>0.76889600000000002</v>
      </c>
      <c r="C168" s="49">
        <v>8.6670388184716164E-5</v>
      </c>
      <c r="D168" s="89">
        <v>7.2099399999999998E-3</v>
      </c>
      <c r="E168" s="49">
        <v>8.9052544371094848E-7</v>
      </c>
      <c r="F168" s="89">
        <v>7.9475820000000003E-2</v>
      </c>
      <c r="G168" s="49">
        <v>7.7698094399803523E-6</v>
      </c>
      <c r="H168" s="49">
        <v>10.023090344718542</v>
      </c>
      <c r="I168" s="49">
        <v>-0.89663645018311966</v>
      </c>
      <c r="J168" s="112"/>
      <c r="K168" s="41"/>
    </row>
    <row r="169" spans="1:11" x14ac:dyDescent="0.35">
      <c r="A169" s="88" t="s">
        <v>144</v>
      </c>
      <c r="B169" s="89">
        <v>5.5964E-2</v>
      </c>
      <c r="C169" s="49">
        <v>6.3082934549919048E-6</v>
      </c>
      <c r="D169" s="89">
        <v>6.8320969999999995E-2</v>
      </c>
      <c r="E169" s="49">
        <v>8.4385670510451401E-6</v>
      </c>
      <c r="F169" s="89">
        <v>7.8018210000000005E-2</v>
      </c>
      <c r="G169" s="49">
        <v>7.627308841209434E-6</v>
      </c>
      <c r="H169" s="49">
        <v>0.14193650939089442</v>
      </c>
      <c r="I169" s="49">
        <v>0.3940785147594883</v>
      </c>
      <c r="J169" s="112"/>
      <c r="K169" s="41"/>
    </row>
    <row r="170" spans="1:11" x14ac:dyDescent="0.35">
      <c r="A170" s="88" t="s">
        <v>7</v>
      </c>
      <c r="B170" s="89">
        <v>7.9520380000000002E-2</v>
      </c>
      <c r="C170" s="49">
        <v>8.9635818149608525E-6</v>
      </c>
      <c r="D170" s="89">
        <v>0.22096070000000001</v>
      </c>
      <c r="E170" s="49">
        <v>2.7291645341040535E-5</v>
      </c>
      <c r="F170" s="89">
        <v>7.5663729999999998E-2</v>
      </c>
      <c r="G170" s="49">
        <v>7.3971273730566673E-6</v>
      </c>
      <c r="H170" s="49">
        <v>-0.65756928720808727</v>
      </c>
      <c r="I170" s="49">
        <v>-4.8498887958030368E-2</v>
      </c>
      <c r="J170" s="112"/>
      <c r="K170" s="41"/>
    </row>
    <row r="171" spans="1:11" x14ac:dyDescent="0.35">
      <c r="A171" s="88" t="s">
        <v>150</v>
      </c>
      <c r="B171" s="89">
        <v>0.17617299</v>
      </c>
      <c r="C171" s="49">
        <v>1.9858318200331541E-5</v>
      </c>
      <c r="D171" s="89">
        <v>0.11824928</v>
      </c>
      <c r="E171" s="49">
        <v>1.4605390965874914E-5</v>
      </c>
      <c r="F171" s="89">
        <v>7.3760770000000003E-2</v>
      </c>
      <c r="G171" s="49">
        <v>7.2110879390262291E-6</v>
      </c>
      <c r="H171" s="49">
        <v>-0.37622647681237464</v>
      </c>
      <c r="I171" s="49">
        <v>-0.58131623922600162</v>
      </c>
      <c r="J171" s="112"/>
      <c r="K171" s="41"/>
    </row>
    <row r="172" spans="1:11" x14ac:dyDescent="0.35">
      <c r="A172" s="88" t="s">
        <v>65</v>
      </c>
      <c r="B172" s="89">
        <v>3.2062E-2</v>
      </c>
      <c r="C172" s="49">
        <v>3.6140466148586673E-6</v>
      </c>
      <c r="D172" s="89">
        <v>4.5066000000000002E-2</v>
      </c>
      <c r="E172" s="49">
        <v>5.5662626382851458E-6</v>
      </c>
      <c r="F172" s="89">
        <v>7.0916999999999994E-2</v>
      </c>
      <c r="G172" s="49">
        <v>6.9330719211841609E-6</v>
      </c>
      <c r="H172" s="49">
        <v>0.57362534948741817</v>
      </c>
      <c r="I172" s="49">
        <v>1.2118707504210589</v>
      </c>
      <c r="J172" s="112"/>
      <c r="K172" s="41"/>
    </row>
    <row r="173" spans="1:11" x14ac:dyDescent="0.35">
      <c r="A173" s="88" t="s">
        <v>25</v>
      </c>
      <c r="B173" s="89">
        <v>3.9618180000000003E-2</v>
      </c>
      <c r="C173" s="49">
        <v>4.4657834606656275E-6</v>
      </c>
      <c r="D173" s="89">
        <v>0.23368745000000002</v>
      </c>
      <c r="E173" s="49">
        <v>2.8863571694206902E-5</v>
      </c>
      <c r="F173" s="89">
        <v>7.0304779999999997E-2</v>
      </c>
      <c r="G173" s="49">
        <v>6.8732193429365285E-6</v>
      </c>
      <c r="H173" s="49">
        <v>-0.69915038227341697</v>
      </c>
      <c r="I173" s="49">
        <v>0.77455854862590834</v>
      </c>
      <c r="J173" s="112"/>
      <c r="K173" s="41"/>
    </row>
    <row r="174" spans="1:11" x14ac:dyDescent="0.35">
      <c r="A174" s="88" t="s">
        <v>88</v>
      </c>
      <c r="B174" s="89">
        <v>3.4402160000000001E-2</v>
      </c>
      <c r="C174" s="49">
        <v>3.8778307620181603E-6</v>
      </c>
      <c r="D174" s="89">
        <v>7.2966960000000011E-2</v>
      </c>
      <c r="E174" s="49">
        <v>9.0124098716825716E-6</v>
      </c>
      <c r="F174" s="89">
        <v>6.9778899999999991E-2</v>
      </c>
      <c r="G174" s="49">
        <v>6.8218076382407247E-6</v>
      </c>
      <c r="H174" s="49">
        <v>-4.3691829836408402E-2</v>
      </c>
      <c r="I174" s="49">
        <v>1.0283290351536065</v>
      </c>
      <c r="J174" s="112"/>
      <c r="K174" s="41"/>
    </row>
    <row r="175" spans="1:11" x14ac:dyDescent="0.35">
      <c r="A175" s="88" t="s">
        <v>96</v>
      </c>
      <c r="B175" s="89">
        <v>0.25354794000000003</v>
      </c>
      <c r="C175" s="49">
        <v>2.8580065942904014E-5</v>
      </c>
      <c r="D175" s="89">
        <v>5.6499999999999996E-3</v>
      </c>
      <c r="E175" s="49">
        <v>6.9785168211758467E-7</v>
      </c>
      <c r="F175" s="89">
        <v>5.8214790000000002E-2</v>
      </c>
      <c r="G175" s="49">
        <v>5.6912633916639526E-6</v>
      </c>
      <c r="H175" s="49">
        <v>9.3035026548672572</v>
      </c>
      <c r="I175" s="49">
        <v>-0.77039927833765875</v>
      </c>
      <c r="J175" s="112"/>
      <c r="K175" s="41"/>
    </row>
    <row r="176" spans="1:11" x14ac:dyDescent="0.35">
      <c r="A176" s="88" t="s">
        <v>209</v>
      </c>
      <c r="B176" s="89">
        <v>3.3221199999999999E-2</v>
      </c>
      <c r="C176" s="49">
        <v>3.7447122887387796E-6</v>
      </c>
      <c r="D176" s="89">
        <v>2.2713830000000001E-2</v>
      </c>
      <c r="E176" s="49">
        <v>2.8054662783774975E-6</v>
      </c>
      <c r="F176" s="89">
        <v>5.7915220000000003E-2</v>
      </c>
      <c r="G176" s="49">
        <v>5.6619764737820747E-6</v>
      </c>
      <c r="H176" s="49">
        <v>1.5497778225865035</v>
      </c>
      <c r="I176" s="49">
        <v>0.7433211322890203</v>
      </c>
      <c r="J176" s="112"/>
      <c r="K176" s="41"/>
    </row>
    <row r="177" spans="1:11" x14ac:dyDescent="0.35">
      <c r="A177" s="88" t="s">
        <v>92</v>
      </c>
      <c r="B177" s="89">
        <v>0.82455108999999993</v>
      </c>
      <c r="C177" s="49">
        <v>9.2943861131324432E-5</v>
      </c>
      <c r="D177" s="89">
        <v>8.2999999999999998E-5</v>
      </c>
      <c r="E177" s="49">
        <v>1.0251626480665404E-8</v>
      </c>
      <c r="F177" s="89">
        <v>5.0508300000000006E-2</v>
      </c>
      <c r="G177" s="49">
        <v>4.9378523699077238E-6</v>
      </c>
      <c r="H177" s="49">
        <v>607.53373493975914</v>
      </c>
      <c r="I177" s="49">
        <v>-0.93874448701535274</v>
      </c>
      <c r="J177" s="112"/>
      <c r="K177" s="41"/>
    </row>
    <row r="178" spans="1:11" x14ac:dyDescent="0.35">
      <c r="A178" s="88" t="s">
        <v>28</v>
      </c>
      <c r="B178" s="89">
        <v>5.9469900000000001E-3</v>
      </c>
      <c r="C178" s="49">
        <v>6.7034804684980176E-7</v>
      </c>
      <c r="D178" s="89">
        <v>2.5596199999999999E-3</v>
      </c>
      <c r="E178" s="49">
        <v>3.1614780930651542E-7</v>
      </c>
      <c r="F178" s="89">
        <v>4.8330230000000002E-2</v>
      </c>
      <c r="G178" s="49">
        <v>4.7249173055455314E-6</v>
      </c>
      <c r="H178" s="49">
        <v>17.881798860768399</v>
      </c>
      <c r="I178" s="49">
        <v>7.1268389555052227</v>
      </c>
      <c r="J178" s="112"/>
      <c r="K178" s="41"/>
    </row>
    <row r="179" spans="1:11" x14ac:dyDescent="0.35">
      <c r="A179" s="88" t="s">
        <v>131</v>
      </c>
      <c r="B179" s="89">
        <v>1.703783E-2</v>
      </c>
      <c r="C179" s="49">
        <v>1.9205137494865403E-6</v>
      </c>
      <c r="D179" s="89">
        <v>0</v>
      </c>
      <c r="E179" s="49">
        <v>0</v>
      </c>
      <c r="F179" s="89">
        <v>4.6417639999999996E-2</v>
      </c>
      <c r="G179" s="49">
        <v>4.5379364120258156E-6</v>
      </c>
      <c r="H179" s="49" t="s">
        <v>317</v>
      </c>
      <c r="I179" s="49">
        <v>1.724386849733798</v>
      </c>
      <c r="J179" s="112"/>
      <c r="K179" s="41"/>
    </row>
    <row r="180" spans="1:11" x14ac:dyDescent="0.35">
      <c r="A180" s="88" t="s">
        <v>174</v>
      </c>
      <c r="B180" s="89">
        <v>8.1919399999999989E-2</v>
      </c>
      <c r="C180" s="49">
        <v>9.2340006943189157E-6</v>
      </c>
      <c r="D180" s="89">
        <v>2.5039789999999999E-2</v>
      </c>
      <c r="E180" s="49">
        <v>3.0927539064373588E-6</v>
      </c>
      <c r="F180" s="89">
        <v>3.9401309999999995E-2</v>
      </c>
      <c r="G180" s="49">
        <v>3.8519976312995855E-6</v>
      </c>
      <c r="H180" s="49">
        <v>0.57354794109694995</v>
      </c>
      <c r="I180" s="49">
        <v>-0.51902345476163148</v>
      </c>
      <c r="J180" s="112"/>
      <c r="K180" s="41"/>
    </row>
    <row r="181" spans="1:11" x14ac:dyDescent="0.35">
      <c r="A181" s="88" t="s">
        <v>244</v>
      </c>
      <c r="B181" s="89">
        <v>1.6993000000000001E-2</v>
      </c>
      <c r="C181" s="49">
        <v>1.9154604867535816E-6</v>
      </c>
      <c r="D181" s="89">
        <v>0.15135993</v>
      </c>
      <c r="E181" s="49">
        <v>1.8695005620477855E-5</v>
      </c>
      <c r="F181" s="89">
        <v>3.7428969999999999E-2</v>
      </c>
      <c r="G181" s="49">
        <v>3.659175387366137E-6</v>
      </c>
      <c r="H181" s="49">
        <v>-0.75271546439007997</v>
      </c>
      <c r="I181" s="49">
        <v>1.2026110751485906</v>
      </c>
      <c r="J181" s="112"/>
      <c r="K181" s="41"/>
    </row>
    <row r="182" spans="1:11" x14ac:dyDescent="0.35">
      <c r="A182" s="88" t="s">
        <v>227</v>
      </c>
      <c r="B182" s="89">
        <v>7.16290095</v>
      </c>
      <c r="C182" s="49">
        <v>8.0740621080766743E-4</v>
      </c>
      <c r="D182" s="89">
        <v>1.0740000000000001E-3</v>
      </c>
      <c r="E182" s="49">
        <v>1.3265357638836923E-7</v>
      </c>
      <c r="F182" s="89">
        <v>3.6857790000000001E-2</v>
      </c>
      <c r="G182" s="49">
        <v>3.6033350103064485E-6</v>
      </c>
      <c r="H182" s="49">
        <v>33.318240223463683</v>
      </c>
      <c r="I182" s="49">
        <v>-0.99485434878169021</v>
      </c>
      <c r="J182" s="112"/>
      <c r="K182" s="41"/>
    </row>
    <row r="183" spans="1:11" x14ac:dyDescent="0.35">
      <c r="A183" s="88" t="s">
        <v>228</v>
      </c>
      <c r="B183" s="89">
        <v>1.752832E-2</v>
      </c>
      <c r="C183" s="49">
        <v>1.9758020572690248E-6</v>
      </c>
      <c r="D183" s="89">
        <v>5.5551379999999997E-2</v>
      </c>
      <c r="E183" s="49">
        <v>6.8613493764518855E-6</v>
      </c>
      <c r="F183" s="89">
        <v>3.6294809999999997E-2</v>
      </c>
      <c r="G183" s="49">
        <v>3.5482962913788526E-6</v>
      </c>
      <c r="H183" s="49">
        <v>-0.34664431378662419</v>
      </c>
      <c r="I183" s="49">
        <v>1.0706382585438878</v>
      </c>
      <c r="J183" s="112"/>
      <c r="K183" s="41"/>
    </row>
    <row r="184" spans="1:11" x14ac:dyDescent="0.35">
      <c r="A184" s="88" t="s">
        <v>208</v>
      </c>
      <c r="B184" s="89">
        <v>7.8963210000000006E-2</v>
      </c>
      <c r="C184" s="49">
        <v>8.9007773001956864E-6</v>
      </c>
      <c r="D184" s="89">
        <v>5.2854999999999999E-2</v>
      </c>
      <c r="E184" s="49">
        <v>6.5283098510309625E-6</v>
      </c>
      <c r="F184" s="89">
        <v>3.6074000000000002E-2</v>
      </c>
      <c r="G184" s="49">
        <v>3.5267092020925512E-6</v>
      </c>
      <c r="H184" s="49">
        <v>-0.31749124964525588</v>
      </c>
      <c r="I184" s="49">
        <v>-0.54315433731734064</v>
      </c>
      <c r="J184" s="112"/>
      <c r="K184" s="41"/>
    </row>
    <row r="185" spans="1:11" x14ac:dyDescent="0.35">
      <c r="A185" s="88" t="s">
        <v>115</v>
      </c>
      <c r="B185" s="89">
        <v>0.27149600000000002</v>
      </c>
      <c r="C185" s="49">
        <v>3.0603181328291085E-5</v>
      </c>
      <c r="D185" s="89">
        <v>0</v>
      </c>
      <c r="E185" s="49">
        <v>0</v>
      </c>
      <c r="F185" s="89">
        <v>3.4439999999999998E-2</v>
      </c>
      <c r="G185" s="49">
        <v>3.3669641547947955E-6</v>
      </c>
      <c r="H185" s="49" t="s">
        <v>317</v>
      </c>
      <c r="I185" s="49">
        <v>-0.87314730235436255</v>
      </c>
      <c r="J185" s="112"/>
      <c r="K185" s="41"/>
    </row>
    <row r="186" spans="1:11" x14ac:dyDescent="0.35">
      <c r="A186" s="88" t="s">
        <v>188</v>
      </c>
      <c r="B186" s="89">
        <v>1.0825340000000001E-2</v>
      </c>
      <c r="C186" s="49">
        <v>1.2202383937899734E-6</v>
      </c>
      <c r="D186" s="89">
        <v>1.6943E-2</v>
      </c>
      <c r="E186" s="49">
        <v>2.0926904513483606E-6</v>
      </c>
      <c r="F186" s="89">
        <v>3.2059779999999996E-2</v>
      </c>
      <c r="G186" s="49">
        <v>3.1342662622127493E-6</v>
      </c>
      <c r="H186" s="49">
        <v>0.89221389364339232</v>
      </c>
      <c r="I186" s="49">
        <v>1.9615494755822906</v>
      </c>
      <c r="J186" s="112"/>
      <c r="K186" s="41"/>
    </row>
    <row r="187" spans="1:11" x14ac:dyDescent="0.35">
      <c r="A187" s="88" t="s">
        <v>224</v>
      </c>
      <c r="B187" s="89">
        <v>0.30651034999999999</v>
      </c>
      <c r="C187" s="49">
        <v>3.4550018490320169E-5</v>
      </c>
      <c r="D187" s="89">
        <v>0.65411909000000001</v>
      </c>
      <c r="E187" s="49">
        <v>8.0792585356057308E-5</v>
      </c>
      <c r="F187" s="89">
        <v>2.9000000000000001E-2</v>
      </c>
      <c r="G187" s="49">
        <v>2.8351324183812159E-6</v>
      </c>
      <c r="H187" s="49">
        <v>-0.95566556542479142</v>
      </c>
      <c r="I187" s="49">
        <v>-0.90538655546215652</v>
      </c>
      <c r="J187" s="112"/>
      <c r="K187" s="41"/>
    </row>
    <row r="188" spans="1:11" x14ac:dyDescent="0.35">
      <c r="A188" s="88" t="s">
        <v>40</v>
      </c>
      <c r="B188" s="89">
        <v>0.10026019999999999</v>
      </c>
      <c r="C188" s="49">
        <v>1.1301385952687072E-5</v>
      </c>
      <c r="D188" s="89">
        <v>0.66998438000000005</v>
      </c>
      <c r="E188" s="49">
        <v>8.2752163995664972E-5</v>
      </c>
      <c r="F188" s="89">
        <v>2.7255999999999999E-2</v>
      </c>
      <c r="G188" s="49">
        <v>2.6646334205309799E-6</v>
      </c>
      <c r="H188" s="49">
        <v>-0.95931845455859732</v>
      </c>
      <c r="I188" s="49">
        <v>-0.7281473605678026</v>
      </c>
      <c r="J188" s="112"/>
      <c r="K188" s="41"/>
    </row>
    <row r="189" spans="1:11" x14ac:dyDescent="0.35">
      <c r="A189" s="88" t="s">
        <v>79</v>
      </c>
      <c r="B189" s="89">
        <v>2.0000000000000002E-5</v>
      </c>
      <c r="C189" s="49">
        <v>2.2544112125623277E-9</v>
      </c>
      <c r="D189" s="89">
        <v>1.1684940000000001E-2</v>
      </c>
      <c r="E189" s="49">
        <v>1.4432486786624869E-6</v>
      </c>
      <c r="F189" s="89">
        <v>2.6833580000000003E-2</v>
      </c>
      <c r="G189" s="49">
        <v>2.6233362951457185E-6</v>
      </c>
      <c r="H189" s="49">
        <v>1.2964242863035667</v>
      </c>
      <c r="I189" s="49">
        <v>1340.6790000000001</v>
      </c>
      <c r="J189" s="112"/>
      <c r="K189" s="41"/>
    </row>
    <row r="190" spans="1:11" x14ac:dyDescent="0.35">
      <c r="A190" s="88" t="s">
        <v>137</v>
      </c>
      <c r="B190" s="89">
        <v>3.2647499999999999E-3</v>
      </c>
      <c r="C190" s="49">
        <v>3.6800445031064294E-7</v>
      </c>
      <c r="D190" s="89">
        <v>7.1109210000000006E-2</v>
      </c>
      <c r="E190" s="49">
        <v>8.7829525331951472E-6</v>
      </c>
      <c r="F190" s="89">
        <v>2.6049029999999997E-2</v>
      </c>
      <c r="G190" s="49">
        <v>2.5466361869098219E-6</v>
      </c>
      <c r="H190" s="49">
        <v>-0.63367572217438506</v>
      </c>
      <c r="I190" s="49">
        <v>6.9788743395359516</v>
      </c>
      <c r="J190" s="112"/>
      <c r="K190" s="41"/>
    </row>
    <row r="191" spans="1:11" x14ac:dyDescent="0.35">
      <c r="A191" s="88" t="s">
        <v>44</v>
      </c>
      <c r="B191" s="89">
        <v>1.6800000000000001E-3</v>
      </c>
      <c r="C191" s="49">
        <v>1.8937054185523552E-7</v>
      </c>
      <c r="D191" s="89">
        <v>5.5199999999999997E-4</v>
      </c>
      <c r="E191" s="49">
        <v>6.8179491775027747E-8</v>
      </c>
      <c r="F191" s="89">
        <v>2.3825599999999999E-2</v>
      </c>
      <c r="G191" s="49">
        <v>2.3292665843925343E-6</v>
      </c>
      <c r="H191" s="49">
        <v>42.162318840579708</v>
      </c>
      <c r="I191" s="49">
        <v>13.181904761904761</v>
      </c>
      <c r="J191" s="112"/>
      <c r="K191" s="41"/>
    </row>
    <row r="192" spans="1:11" x14ac:dyDescent="0.35">
      <c r="A192" s="88" t="s">
        <v>164</v>
      </c>
      <c r="B192" s="89">
        <v>0.30331714000000004</v>
      </c>
      <c r="C192" s="49">
        <v>3.4190078068916867E-5</v>
      </c>
      <c r="D192" s="89">
        <v>0.24839021999999999</v>
      </c>
      <c r="E192" s="49">
        <v>3.0679563336027778E-5</v>
      </c>
      <c r="F192" s="89">
        <v>2.2503349999999998E-2</v>
      </c>
      <c r="G192" s="49">
        <v>2.1999992105923771E-6</v>
      </c>
      <c r="H192" s="49">
        <v>-0.90940323656865396</v>
      </c>
      <c r="I192" s="49">
        <v>-0.92580917121927242</v>
      </c>
      <c r="J192" s="112"/>
      <c r="K192" s="41"/>
    </row>
    <row r="193" spans="1:11" x14ac:dyDescent="0.35">
      <c r="A193" s="88" t="s">
        <v>136</v>
      </c>
      <c r="B193" s="89">
        <v>8.4057190000000004E-2</v>
      </c>
      <c r="C193" s="49">
        <v>9.4749735816240986E-6</v>
      </c>
      <c r="D193" s="89">
        <v>9.3371200000000008E-3</v>
      </c>
      <c r="E193" s="49">
        <v>1.1532610439174767E-6</v>
      </c>
      <c r="F193" s="89">
        <v>2.190752E-2</v>
      </c>
      <c r="G193" s="49">
        <v>2.1417489709770641E-6</v>
      </c>
      <c r="H193" s="49">
        <v>1.3462823654403069</v>
      </c>
      <c r="I193" s="49">
        <v>-0.73937363359398534</v>
      </c>
      <c r="J193" s="112"/>
      <c r="K193" s="41"/>
    </row>
    <row r="194" spans="1:11" x14ac:dyDescent="0.35">
      <c r="A194" s="88" t="s">
        <v>177</v>
      </c>
      <c r="B194" s="89">
        <v>0.25668092000000003</v>
      </c>
      <c r="C194" s="49">
        <v>2.8933217204940691E-5</v>
      </c>
      <c r="D194" s="89">
        <v>0</v>
      </c>
      <c r="E194" s="49">
        <v>0</v>
      </c>
      <c r="F194" s="89">
        <v>1.7999999999999999E-2</v>
      </c>
      <c r="G194" s="49">
        <v>1.7597373631331684E-6</v>
      </c>
      <c r="H194" s="49" t="s">
        <v>317</v>
      </c>
      <c r="I194" s="49">
        <v>-0.92987402413860765</v>
      </c>
      <c r="J194" s="112"/>
      <c r="K194" s="41"/>
    </row>
    <row r="195" spans="1:11" x14ac:dyDescent="0.35">
      <c r="A195" s="88" t="s">
        <v>233</v>
      </c>
      <c r="B195" s="89">
        <v>0.21059601</v>
      </c>
      <c r="C195" s="49">
        <v>2.3738500313244402E-5</v>
      </c>
      <c r="D195" s="89">
        <v>1.1234780000000002E-2</v>
      </c>
      <c r="E195" s="49">
        <v>1.3876478090656636E-6</v>
      </c>
      <c r="F195" s="89">
        <v>1.7588299999999998E-2</v>
      </c>
      <c r="G195" s="49">
        <v>1.719488259110839E-6</v>
      </c>
      <c r="H195" s="49">
        <v>0.56552242233492733</v>
      </c>
      <c r="I195" s="49">
        <v>-0.91648322302022722</v>
      </c>
      <c r="J195" s="112"/>
      <c r="K195" s="41"/>
    </row>
    <row r="196" spans="1:11" x14ac:dyDescent="0.35">
      <c r="A196" s="88" t="s">
        <v>18</v>
      </c>
      <c r="B196" s="89">
        <v>1.129022E-2</v>
      </c>
      <c r="C196" s="49">
        <v>1.2726399280147721E-6</v>
      </c>
      <c r="D196" s="89">
        <v>2.1000000000000001E-4</v>
      </c>
      <c r="E196" s="49">
        <v>2.5937850131804036E-8</v>
      </c>
      <c r="F196" s="89">
        <v>1.7248349999999999E-2</v>
      </c>
      <c r="G196" s="49">
        <v>1.6862536637443325E-6</v>
      </c>
      <c r="H196" s="49">
        <v>81.134999999999991</v>
      </c>
      <c r="I196" s="49">
        <v>0.52772488047177113</v>
      </c>
      <c r="J196" s="112"/>
      <c r="K196" s="41"/>
    </row>
    <row r="197" spans="1:11" x14ac:dyDescent="0.35">
      <c r="A197" s="88" t="s">
        <v>82</v>
      </c>
      <c r="B197" s="89">
        <v>1.6123999999999999E-2</v>
      </c>
      <c r="C197" s="49">
        <v>1.8175063195677483E-6</v>
      </c>
      <c r="D197" s="89">
        <v>0</v>
      </c>
      <c r="E197" s="49">
        <v>0</v>
      </c>
      <c r="F197" s="89">
        <v>1.7103689999999998E-2</v>
      </c>
      <c r="G197" s="49">
        <v>1.6721112411359522E-6</v>
      </c>
      <c r="H197" s="49" t="s">
        <v>317</v>
      </c>
      <c r="I197" s="49">
        <v>6.0759737037955786E-2</v>
      </c>
      <c r="J197" s="112"/>
      <c r="K197" s="41"/>
    </row>
    <row r="198" spans="1:11" x14ac:dyDescent="0.35">
      <c r="A198" s="88" t="s">
        <v>24</v>
      </c>
      <c r="B198" s="89">
        <v>6.0055299999999994E-3</v>
      </c>
      <c r="C198" s="49">
        <v>6.7694670846897171E-7</v>
      </c>
      <c r="D198" s="89">
        <v>4.2553430000000003E-2</v>
      </c>
      <c r="E198" s="49">
        <v>5.2559261425438757E-6</v>
      </c>
      <c r="F198" s="89">
        <v>1.5737999999999999E-2</v>
      </c>
      <c r="G198" s="49">
        <v>1.5385970344994335E-6</v>
      </c>
      <c r="H198" s="49">
        <v>-0.63015907295839613</v>
      </c>
      <c r="I198" s="49">
        <v>1.620584694439958</v>
      </c>
      <c r="J198" s="112"/>
      <c r="K198" s="41"/>
    </row>
    <row r="199" spans="1:11" x14ac:dyDescent="0.35">
      <c r="A199" s="88" t="s">
        <v>93</v>
      </c>
      <c r="B199" s="89">
        <v>0.77466674999999996</v>
      </c>
      <c r="C199" s="49">
        <v>8.7320870359960872E-5</v>
      </c>
      <c r="D199" s="89">
        <v>1.1838360000000001E-2</v>
      </c>
      <c r="E199" s="49">
        <v>1.4621981308873506E-6</v>
      </c>
      <c r="F199" s="89">
        <v>1.42945E-2</v>
      </c>
      <c r="G199" s="49">
        <v>1.3974758742948377E-6</v>
      </c>
      <c r="H199" s="49">
        <v>0.20747299457019364</v>
      </c>
      <c r="I199" s="49">
        <v>-0.98154754931717414</v>
      </c>
      <c r="J199" s="112"/>
      <c r="K199" s="41"/>
    </row>
    <row r="200" spans="1:11" x14ac:dyDescent="0.35">
      <c r="A200" s="88" t="s">
        <v>34</v>
      </c>
      <c r="B200" s="89">
        <v>1.129951E-2</v>
      </c>
      <c r="C200" s="49">
        <v>1.2736871020230073E-6</v>
      </c>
      <c r="D200" s="89">
        <v>5.8457730000000006E-2</v>
      </c>
      <c r="E200" s="49">
        <v>7.2203230465974514E-6</v>
      </c>
      <c r="F200" s="89">
        <v>1.4116139999999999E-2</v>
      </c>
      <c r="G200" s="49">
        <v>1.3800388322899247E-6</v>
      </c>
      <c r="H200" s="49">
        <v>-0.75852397963451546</v>
      </c>
      <c r="I200" s="49">
        <v>0.24927010109287906</v>
      </c>
      <c r="J200" s="112"/>
      <c r="K200" s="41"/>
    </row>
    <row r="201" spans="1:11" x14ac:dyDescent="0.35">
      <c r="A201" s="88" t="s">
        <v>120</v>
      </c>
      <c r="B201" s="89">
        <v>0.10043252999999999</v>
      </c>
      <c r="C201" s="49">
        <v>1.1320811086900116E-5</v>
      </c>
      <c r="D201" s="89">
        <v>0.91750296999999992</v>
      </c>
      <c r="E201" s="49">
        <v>1.1332406919688138E-4</v>
      </c>
      <c r="F201" s="89">
        <v>1.3859059999999999E-2</v>
      </c>
      <c r="G201" s="49">
        <v>1.3549058722169093E-6</v>
      </c>
      <c r="H201" s="49">
        <v>-0.98489480638956406</v>
      </c>
      <c r="I201" s="49">
        <v>-0.8620062643050016</v>
      </c>
      <c r="J201" s="112"/>
      <c r="K201" s="41"/>
    </row>
    <row r="202" spans="1:11" x14ac:dyDescent="0.35">
      <c r="A202" s="88" t="s">
        <v>83</v>
      </c>
      <c r="B202" s="89">
        <v>0.29641400000000001</v>
      </c>
      <c r="C202" s="49">
        <v>3.3411952258022485E-5</v>
      </c>
      <c r="D202" s="89">
        <v>2.2228000000000001E-2</v>
      </c>
      <c r="E202" s="49">
        <v>2.7454596796654293E-6</v>
      </c>
      <c r="F202" s="89">
        <v>1.3651999999999999E-2</v>
      </c>
      <c r="G202" s="49">
        <v>1.3346630267496676E-6</v>
      </c>
      <c r="H202" s="49">
        <v>-0.38581968688141088</v>
      </c>
      <c r="I202" s="49">
        <v>-0.95394279622419997</v>
      </c>
      <c r="J202" s="112"/>
      <c r="K202" s="41"/>
    </row>
    <row r="203" spans="1:11" x14ac:dyDescent="0.35">
      <c r="A203" s="88" t="s">
        <v>194</v>
      </c>
      <c r="B203" s="89">
        <v>1.08174082</v>
      </c>
      <c r="C203" s="49">
        <v>1.2193443168471833E-4</v>
      </c>
      <c r="D203" s="89">
        <v>0.22974635999999998</v>
      </c>
      <c r="E203" s="49">
        <v>2.8376793590511889E-5</v>
      </c>
      <c r="F203" s="89">
        <v>1.175066E-2</v>
      </c>
      <c r="G203" s="49">
        <v>1.1487819690819109E-6</v>
      </c>
      <c r="H203" s="49">
        <v>-0.94885377074091615</v>
      </c>
      <c r="I203" s="49">
        <v>-0.98913726857418582</v>
      </c>
      <c r="J203" s="112"/>
      <c r="K203" s="41"/>
    </row>
    <row r="204" spans="1:11" x14ac:dyDescent="0.35">
      <c r="A204" s="88" t="s">
        <v>180</v>
      </c>
      <c r="B204" s="89">
        <v>1.188E-2</v>
      </c>
      <c r="C204" s="49">
        <v>1.3391202602620225E-6</v>
      </c>
      <c r="D204" s="89">
        <v>3.3575000000000001E-2</v>
      </c>
      <c r="E204" s="49">
        <v>4.14696818178724E-6</v>
      </c>
      <c r="F204" s="89">
        <v>1.0799E-2</v>
      </c>
      <c r="G204" s="49">
        <v>1.0557446546930602E-6</v>
      </c>
      <c r="H204" s="49">
        <v>-0.67836187639612811</v>
      </c>
      <c r="I204" s="49">
        <v>-9.099326599326607E-2</v>
      </c>
      <c r="J204" s="112"/>
      <c r="K204" s="41"/>
    </row>
    <row r="205" spans="1:11" x14ac:dyDescent="0.35">
      <c r="A205" s="88" t="s">
        <v>63</v>
      </c>
      <c r="B205" s="89">
        <v>2.20441E-3</v>
      </c>
      <c r="C205" s="49">
        <v>2.4848233105422599E-7</v>
      </c>
      <c r="D205" s="89">
        <v>5.0970399999999997E-3</v>
      </c>
      <c r="E205" s="49">
        <v>6.2955361731338299E-7</v>
      </c>
      <c r="F205" s="89">
        <v>1.0598639999999999E-2</v>
      </c>
      <c r="G205" s="49">
        <v>1.0361568225776513E-6</v>
      </c>
      <c r="H205" s="49">
        <v>1.0793715568251376</v>
      </c>
      <c r="I205" s="49">
        <v>3.8079259302942736</v>
      </c>
      <c r="J205" s="112"/>
      <c r="K205" s="41"/>
    </row>
    <row r="206" spans="1:11" x14ac:dyDescent="0.35">
      <c r="A206" s="88" t="s">
        <v>166</v>
      </c>
      <c r="B206" s="89">
        <v>1.339482E-2</v>
      </c>
      <c r="C206" s="49">
        <v>1.5098716199127057E-6</v>
      </c>
      <c r="D206" s="89">
        <v>5.1933650000000005E-2</v>
      </c>
      <c r="E206" s="49">
        <v>6.4145106214169745E-6</v>
      </c>
      <c r="F206" s="89">
        <v>1.0531E-2</v>
      </c>
      <c r="G206" s="49">
        <v>1.0295441206197444E-6</v>
      </c>
      <c r="H206" s="49">
        <v>-0.79722203234319178</v>
      </c>
      <c r="I206" s="49">
        <v>-0.21380055872344683</v>
      </c>
      <c r="J206" s="112"/>
      <c r="K206" s="41"/>
    </row>
    <row r="207" spans="1:11" x14ac:dyDescent="0.35">
      <c r="A207" s="88" t="s">
        <v>16</v>
      </c>
      <c r="B207" s="89">
        <v>1.9773300000000001E-2</v>
      </c>
      <c r="C207" s="49">
        <v>2.2288574614679337E-6</v>
      </c>
      <c r="D207" s="89">
        <v>1.47E-4</v>
      </c>
      <c r="E207" s="49">
        <v>1.8156495092262822E-8</v>
      </c>
      <c r="F207" s="89">
        <v>1.038762E-2</v>
      </c>
      <c r="G207" s="49">
        <v>1.0155268348905202E-6</v>
      </c>
      <c r="H207" s="49">
        <v>69.664081632653065</v>
      </c>
      <c r="I207" s="49">
        <v>-0.47466432006797044</v>
      </c>
      <c r="J207" s="112"/>
      <c r="K207" s="41"/>
    </row>
    <row r="208" spans="1:11" x14ac:dyDescent="0.35">
      <c r="A208" s="88" t="s">
        <v>59</v>
      </c>
      <c r="B208" s="89">
        <v>8.9746419999999993E-2</v>
      </c>
      <c r="C208" s="49">
        <v>1.0116266776766396E-5</v>
      </c>
      <c r="D208" s="89">
        <v>5.5714099999999996E-2</v>
      </c>
      <c r="E208" s="49">
        <v>6.8814475048968718E-6</v>
      </c>
      <c r="F208" s="89">
        <v>7.4867200000000005E-3</v>
      </c>
      <c r="G208" s="49">
        <v>7.3192560618424201E-7</v>
      </c>
      <c r="H208" s="49">
        <v>-0.86562252643406246</v>
      </c>
      <c r="I208" s="49">
        <v>-0.91657917942576428</v>
      </c>
      <c r="J208" s="112"/>
      <c r="K208" s="41"/>
    </row>
    <row r="209" spans="1:11" x14ac:dyDescent="0.35">
      <c r="A209" s="88" t="s">
        <v>154</v>
      </c>
      <c r="B209" s="89">
        <v>3.194396E-2</v>
      </c>
      <c r="C209" s="49">
        <v>3.6007410798821244E-6</v>
      </c>
      <c r="D209" s="89">
        <v>4.6007499999999998E-3</v>
      </c>
      <c r="E209" s="49">
        <v>5.6825506663760667E-7</v>
      </c>
      <c r="F209" s="89">
        <v>6.8793000000000005E-3</v>
      </c>
      <c r="G209" s="49">
        <v>6.7254229123344483E-7</v>
      </c>
      <c r="H209" s="49">
        <v>0.49525620822691963</v>
      </c>
      <c r="I209" s="49">
        <v>-0.78464473409057611</v>
      </c>
      <c r="J209" s="112"/>
      <c r="K209" s="41"/>
    </row>
    <row r="210" spans="1:11" x14ac:dyDescent="0.35">
      <c r="A210" s="88" t="s">
        <v>102</v>
      </c>
      <c r="B210" s="89">
        <v>2.4975000000000002E-3</v>
      </c>
      <c r="C210" s="49">
        <v>2.8151960016872068E-7</v>
      </c>
      <c r="D210" s="89">
        <v>1.73212E-3</v>
      </c>
      <c r="E210" s="49">
        <v>2.1394032843000191E-7</v>
      </c>
      <c r="F210" s="89">
        <v>6.4540200000000004E-3</v>
      </c>
      <c r="G210" s="49">
        <v>6.3096556313381849E-7</v>
      </c>
      <c r="H210" s="49">
        <v>2.7260813338567771</v>
      </c>
      <c r="I210" s="49">
        <v>1.5841921921921922</v>
      </c>
      <c r="J210" s="112"/>
      <c r="K210" s="41"/>
    </row>
    <row r="211" spans="1:11" x14ac:dyDescent="0.35">
      <c r="A211" s="88" t="s">
        <v>140</v>
      </c>
      <c r="B211" s="89">
        <v>5.0000000000000001E-4</v>
      </c>
      <c r="C211" s="49">
        <v>5.6360280314058191E-8</v>
      </c>
      <c r="D211" s="89">
        <v>4.5725000000000002E-3</v>
      </c>
      <c r="E211" s="49">
        <v>5.6476580822701884E-7</v>
      </c>
      <c r="F211" s="89">
        <v>5.3749999999999996E-3</v>
      </c>
      <c r="G211" s="49">
        <v>5.2547712926893225E-7</v>
      </c>
      <c r="H211" s="49">
        <v>0.17550574084199</v>
      </c>
      <c r="I211" s="49">
        <v>9.7499999999999982</v>
      </c>
      <c r="J211" s="112"/>
      <c r="K211" s="41"/>
    </row>
    <row r="212" spans="1:11" x14ac:dyDescent="0.35">
      <c r="A212" s="88" t="s">
        <v>29</v>
      </c>
      <c r="B212" s="89">
        <v>6.0000000000000002E-5</v>
      </c>
      <c r="C212" s="49">
        <v>6.7632336376869823E-9</v>
      </c>
      <c r="D212" s="89">
        <v>0</v>
      </c>
      <c r="E212" s="49">
        <v>0</v>
      </c>
      <c r="F212" s="89">
        <v>5.1459100000000001E-3</v>
      </c>
      <c r="G212" s="49">
        <v>5.0308056079558903E-7</v>
      </c>
      <c r="H212" s="49" t="s">
        <v>317</v>
      </c>
      <c r="I212" s="49">
        <v>84.765166666666659</v>
      </c>
      <c r="J212" s="112"/>
      <c r="K212" s="41"/>
    </row>
    <row r="213" spans="1:11" x14ac:dyDescent="0.35">
      <c r="A213" s="88" t="s">
        <v>139</v>
      </c>
      <c r="B213" s="89">
        <v>2.98E-3</v>
      </c>
      <c r="C213" s="49">
        <v>3.359072706717868E-7</v>
      </c>
      <c r="D213" s="89">
        <v>9.5106900000000005E-3</v>
      </c>
      <c r="E213" s="49">
        <v>1.1746992946192729E-6</v>
      </c>
      <c r="F213" s="89">
        <v>4.4673500000000001E-3</v>
      </c>
      <c r="G213" s="49">
        <v>4.3674237273294227E-7</v>
      </c>
      <c r="H213" s="49">
        <v>-0.53028118885170272</v>
      </c>
      <c r="I213" s="49">
        <v>0.49911073825503349</v>
      </c>
      <c r="J213" s="112"/>
      <c r="K213" s="41"/>
    </row>
    <row r="214" spans="1:11" x14ac:dyDescent="0.35">
      <c r="A214" s="88" t="s">
        <v>73</v>
      </c>
      <c r="B214" s="89">
        <v>0.01</v>
      </c>
      <c r="C214" s="49">
        <v>1.1272056062811637E-6</v>
      </c>
      <c r="D214" s="89">
        <v>6.4000000000000003E-3</v>
      </c>
      <c r="E214" s="49">
        <v>7.9048686115974202E-7</v>
      </c>
      <c r="F214" s="89">
        <v>4.1000000000000003E-3</v>
      </c>
      <c r="G214" s="49">
        <v>4.0082906604699955E-7</v>
      </c>
      <c r="H214" s="49">
        <v>-0.359375</v>
      </c>
      <c r="I214" s="49">
        <v>-0.59</v>
      </c>
      <c r="J214" s="112"/>
      <c r="K214" s="41"/>
    </row>
    <row r="215" spans="1:11" x14ac:dyDescent="0.35">
      <c r="A215" s="88" t="s">
        <v>248</v>
      </c>
      <c r="B215" s="89">
        <v>8.7771700000000008E-3</v>
      </c>
      <c r="C215" s="49">
        <v>9.8936752312828424E-7</v>
      </c>
      <c r="D215" s="89">
        <v>1.4397790000000001E-2</v>
      </c>
      <c r="E215" s="49">
        <v>1.7783224726151754E-6</v>
      </c>
      <c r="F215" s="89">
        <v>3.5829999999999998E-3</v>
      </c>
      <c r="G215" s="49">
        <v>3.5028549845034124E-7</v>
      </c>
      <c r="H215" s="49">
        <v>-0.75114236282096081</v>
      </c>
      <c r="I215" s="49">
        <v>-0.59178186135166588</v>
      </c>
      <c r="J215" s="112"/>
      <c r="K215" s="41"/>
    </row>
    <row r="216" spans="1:11" x14ac:dyDescent="0.35">
      <c r="A216" s="88" t="s">
        <v>31</v>
      </c>
      <c r="B216" s="89">
        <v>1.346901E-2</v>
      </c>
      <c r="C216" s="49">
        <v>1.5182343583057057E-6</v>
      </c>
      <c r="D216" s="89">
        <v>0.14687735000000002</v>
      </c>
      <c r="E216" s="49">
        <v>1.8141346152650131E-5</v>
      </c>
      <c r="F216" s="89">
        <v>3.1250000000000002E-3</v>
      </c>
      <c r="G216" s="49">
        <v>3.0550995887728621E-7</v>
      </c>
      <c r="H216" s="49">
        <v>-0.97872374467540435</v>
      </c>
      <c r="I216" s="49">
        <v>-0.76798591730201404</v>
      </c>
      <c r="J216" s="112"/>
      <c r="K216" s="41"/>
    </row>
    <row r="217" spans="1:11" x14ac:dyDescent="0.35">
      <c r="A217" s="88" t="s">
        <v>45</v>
      </c>
      <c r="B217" s="89">
        <v>8.0923399999999999E-3</v>
      </c>
      <c r="C217" s="49">
        <v>9.121731015933313E-7</v>
      </c>
      <c r="D217" s="89">
        <v>0</v>
      </c>
      <c r="E217" s="49">
        <v>0</v>
      </c>
      <c r="F217" s="89">
        <v>2.6681000000000001E-3</v>
      </c>
      <c r="G217" s="49">
        <v>2.6084195880975593E-7</v>
      </c>
      <c r="H217" s="49" t="s">
        <v>317</v>
      </c>
      <c r="I217" s="49">
        <v>-0.6702931414152149</v>
      </c>
      <c r="J217" s="112"/>
      <c r="K217" s="41"/>
    </row>
    <row r="218" spans="1:11" x14ac:dyDescent="0.35">
      <c r="A218" s="88" t="s">
        <v>141</v>
      </c>
      <c r="B218" s="89">
        <v>2.5346220000000003E-2</v>
      </c>
      <c r="C218" s="49">
        <v>2.8570401282035761E-6</v>
      </c>
      <c r="D218" s="89">
        <v>1.8599999999999999E-4</v>
      </c>
      <c r="E218" s="49">
        <v>2.2973524402455001E-8</v>
      </c>
      <c r="F218" s="89">
        <v>2.2650000000000001E-3</v>
      </c>
      <c r="G218" s="49">
        <v>2.2143361819425704E-7</v>
      </c>
      <c r="H218" s="49">
        <v>11.17741935483871</v>
      </c>
      <c r="I218" s="49">
        <v>-0.91063756252411598</v>
      </c>
      <c r="J218" s="112"/>
      <c r="K218" s="41"/>
    </row>
    <row r="219" spans="1:11" x14ac:dyDescent="0.35">
      <c r="A219" s="88" t="s">
        <v>245</v>
      </c>
      <c r="B219" s="89">
        <v>7.7999999999999999E-5</v>
      </c>
      <c r="C219" s="49">
        <v>8.7922037289930765E-9</v>
      </c>
      <c r="D219" s="89">
        <v>1.3940000000000001E-3</v>
      </c>
      <c r="E219" s="49">
        <v>1.7217791944635631E-7</v>
      </c>
      <c r="F219" s="89">
        <v>2E-3</v>
      </c>
      <c r="G219" s="49">
        <v>1.9552637368146318E-7</v>
      </c>
      <c r="H219" s="49">
        <v>0.43472022955523659</v>
      </c>
      <c r="I219" s="49">
        <v>24.641025641025642</v>
      </c>
      <c r="J219" s="112"/>
      <c r="K219" s="41"/>
    </row>
    <row r="220" spans="1:11" x14ac:dyDescent="0.35">
      <c r="A220" s="88" t="s">
        <v>91</v>
      </c>
      <c r="B220" s="89">
        <v>1.5E-3</v>
      </c>
      <c r="C220" s="49">
        <v>1.6908084094217455E-7</v>
      </c>
      <c r="D220" s="89">
        <v>3.9955900000000003E-3</v>
      </c>
      <c r="E220" s="49">
        <v>4.9350959337207085E-7</v>
      </c>
      <c r="F220" s="89">
        <v>1.6996300000000002E-3</v>
      </c>
      <c r="G220" s="49">
        <v>1.6616124525011265E-7</v>
      </c>
      <c r="H220" s="49">
        <v>-0.57462352243348291</v>
      </c>
      <c r="I220" s="49">
        <v>0.1330866666666668</v>
      </c>
      <c r="J220" s="112"/>
      <c r="K220" s="41"/>
    </row>
    <row r="221" spans="1:11" x14ac:dyDescent="0.35">
      <c r="A221" s="88" t="s">
        <v>214</v>
      </c>
      <c r="B221" s="89">
        <v>1E-4</v>
      </c>
      <c r="C221" s="49">
        <v>1.1272056062811638E-8</v>
      </c>
      <c r="D221" s="89">
        <v>1.40636223</v>
      </c>
      <c r="E221" s="49">
        <v>1.7370482263223675E-4</v>
      </c>
      <c r="F221" s="89">
        <v>1E-3</v>
      </c>
      <c r="G221" s="49">
        <v>9.7763186840731591E-8</v>
      </c>
      <c r="H221" s="49">
        <v>-0.99928894563671555</v>
      </c>
      <c r="I221" s="49">
        <v>9</v>
      </c>
      <c r="J221" s="112"/>
      <c r="K221" s="41"/>
    </row>
    <row r="222" spans="1:11" x14ac:dyDescent="0.35">
      <c r="A222" s="88" t="s">
        <v>193</v>
      </c>
      <c r="B222" s="89">
        <v>0.68446074000000001</v>
      </c>
      <c r="C222" s="49">
        <v>7.7152798340735394E-5</v>
      </c>
      <c r="D222" s="89">
        <v>4.0043500000000003E-3</v>
      </c>
      <c r="E222" s="49">
        <v>4.9459157226328327E-7</v>
      </c>
      <c r="F222" s="89">
        <v>7.8113E-4</v>
      </c>
      <c r="G222" s="49">
        <v>7.636575813690066E-8</v>
      </c>
      <c r="H222" s="49">
        <v>-0.80492963901756842</v>
      </c>
      <c r="I222" s="49">
        <v>-0.99885876580737121</v>
      </c>
      <c r="J222" s="112"/>
      <c r="K222" s="41"/>
    </row>
    <row r="223" spans="1:11" x14ac:dyDescent="0.35">
      <c r="A223" s="88" t="s">
        <v>43</v>
      </c>
      <c r="B223" s="89">
        <v>0</v>
      </c>
      <c r="C223" s="49">
        <v>0</v>
      </c>
      <c r="D223" s="89">
        <v>0</v>
      </c>
      <c r="E223" s="49">
        <v>0</v>
      </c>
      <c r="F223" s="89">
        <v>6.2872000000000004E-4</v>
      </c>
      <c r="G223" s="49">
        <v>6.1465670830504764E-8</v>
      </c>
      <c r="H223" s="49" t="s">
        <v>317</v>
      </c>
      <c r="I223" s="49" t="s">
        <v>317</v>
      </c>
      <c r="J223" s="112"/>
      <c r="K223" s="41"/>
    </row>
    <row r="224" spans="1:11" x14ac:dyDescent="0.35">
      <c r="A224" s="88" t="s">
        <v>121</v>
      </c>
      <c r="B224" s="89">
        <v>1.19900103</v>
      </c>
      <c r="C224" s="49">
        <v>1.3515206829528898E-4</v>
      </c>
      <c r="D224" s="89">
        <v>2.4506980000000001E-2</v>
      </c>
      <c r="E224" s="49">
        <v>3.0269446401100896E-6</v>
      </c>
      <c r="F224" s="89">
        <v>5.0000000000000001E-4</v>
      </c>
      <c r="G224" s="49">
        <v>4.8881593420365795E-8</v>
      </c>
      <c r="H224" s="49">
        <v>-0.97959764932276439</v>
      </c>
      <c r="I224" s="49">
        <v>-0.99958298617975327</v>
      </c>
      <c r="J224" s="112"/>
      <c r="K224" s="41"/>
    </row>
    <row r="225" spans="1:11" x14ac:dyDescent="0.35">
      <c r="A225" s="88" t="s">
        <v>13</v>
      </c>
      <c r="B225" s="89">
        <v>0</v>
      </c>
      <c r="C225" s="49">
        <v>0</v>
      </c>
      <c r="D225" s="89">
        <v>1E-4</v>
      </c>
      <c r="E225" s="49">
        <v>1.2351357205620969E-8</v>
      </c>
      <c r="F225" s="89">
        <v>0</v>
      </c>
      <c r="G225" s="49">
        <v>0</v>
      </c>
      <c r="H225" s="49">
        <v>-1</v>
      </c>
      <c r="I225" s="49" t="s">
        <v>317</v>
      </c>
      <c r="J225" s="112"/>
      <c r="K225" s="41"/>
    </row>
    <row r="226" spans="1:11" x14ac:dyDescent="0.35">
      <c r="A226" s="88" t="s">
        <v>14</v>
      </c>
      <c r="B226" s="89">
        <v>0</v>
      </c>
      <c r="C226" s="49">
        <v>0</v>
      </c>
      <c r="D226" s="89">
        <v>0</v>
      </c>
      <c r="E226" s="49">
        <v>0</v>
      </c>
      <c r="F226" s="89">
        <v>0</v>
      </c>
      <c r="G226" s="49">
        <v>0</v>
      </c>
      <c r="H226" s="49" t="s">
        <v>317</v>
      </c>
      <c r="I226" s="49" t="s">
        <v>317</v>
      </c>
      <c r="J226" s="112"/>
      <c r="K226" s="41"/>
    </row>
    <row r="227" spans="1:11" x14ac:dyDescent="0.35">
      <c r="A227" s="88" t="s">
        <v>17</v>
      </c>
      <c r="B227" s="89">
        <v>5.1220000000000002E-2</v>
      </c>
      <c r="C227" s="49">
        <v>5.7735471153721208E-6</v>
      </c>
      <c r="D227" s="89">
        <v>9.0000000000000002E-6</v>
      </c>
      <c r="E227" s="49">
        <v>1.1116221485058872E-9</v>
      </c>
      <c r="F227" s="89">
        <v>0</v>
      </c>
      <c r="G227" s="49">
        <v>0</v>
      </c>
      <c r="H227" s="49">
        <v>-1</v>
      </c>
      <c r="I227" s="49">
        <v>-1</v>
      </c>
      <c r="J227" s="112"/>
      <c r="K227" s="41"/>
    </row>
    <row r="228" spans="1:11" x14ac:dyDescent="0.35">
      <c r="A228" s="88" t="s">
        <v>56</v>
      </c>
      <c r="B228" s="89">
        <v>0</v>
      </c>
      <c r="C228" s="49">
        <v>0</v>
      </c>
      <c r="D228" s="89">
        <v>0</v>
      </c>
      <c r="E228" s="49">
        <v>0</v>
      </c>
      <c r="F228" s="89">
        <v>0</v>
      </c>
      <c r="G228" s="49">
        <v>0</v>
      </c>
      <c r="H228" s="49" t="s">
        <v>317</v>
      </c>
      <c r="I228" s="49" t="s">
        <v>317</v>
      </c>
      <c r="J228" s="112"/>
      <c r="K228" s="41"/>
    </row>
    <row r="229" spans="1:11" x14ac:dyDescent="0.35">
      <c r="A229" s="88" t="s">
        <v>58</v>
      </c>
      <c r="B229" s="89">
        <v>0.12025</v>
      </c>
      <c r="C229" s="49">
        <v>1.3554647415530993E-5</v>
      </c>
      <c r="D229" s="89">
        <v>0.18462500000000001</v>
      </c>
      <c r="E229" s="49">
        <v>2.2803693240877716E-5</v>
      </c>
      <c r="F229" s="89">
        <v>0</v>
      </c>
      <c r="G229" s="49">
        <v>0</v>
      </c>
      <c r="H229" s="49">
        <v>-1</v>
      </c>
      <c r="I229" s="49">
        <v>-1</v>
      </c>
      <c r="J229" s="112"/>
      <c r="K229" s="41"/>
    </row>
    <row r="230" spans="1:11" x14ac:dyDescent="0.35">
      <c r="A230" s="88" t="s">
        <v>84</v>
      </c>
      <c r="B230" s="89">
        <v>7.3656000000000008E-3</v>
      </c>
      <c r="C230" s="49">
        <v>8.3025456136245402E-7</v>
      </c>
      <c r="D230" s="89">
        <v>1.3179700000000001E-3</v>
      </c>
      <c r="E230" s="49">
        <v>1.627871825629227E-7</v>
      </c>
      <c r="F230" s="89">
        <v>0</v>
      </c>
      <c r="G230" s="49">
        <v>0</v>
      </c>
      <c r="H230" s="49">
        <v>-1</v>
      </c>
      <c r="I230" s="49">
        <v>-1</v>
      </c>
      <c r="J230" s="112"/>
      <c r="K230" s="41"/>
    </row>
    <row r="231" spans="1:11" x14ac:dyDescent="0.35">
      <c r="A231" s="88" t="s">
        <v>100</v>
      </c>
      <c r="B231" s="89">
        <v>0</v>
      </c>
      <c r="C231" s="49">
        <v>0</v>
      </c>
      <c r="D231" s="89">
        <v>1.4999999999999999E-4</v>
      </c>
      <c r="E231" s="49">
        <v>1.8527035808431451E-8</v>
      </c>
      <c r="F231" s="89">
        <v>0</v>
      </c>
      <c r="G231" s="49">
        <v>0</v>
      </c>
      <c r="H231" s="49">
        <v>-1</v>
      </c>
      <c r="I231" s="49" t="s">
        <v>317</v>
      </c>
      <c r="J231" s="112"/>
      <c r="K231" s="41"/>
    </row>
    <row r="232" spans="1:11" x14ac:dyDescent="0.35">
      <c r="A232" s="88" t="s">
        <v>101</v>
      </c>
      <c r="B232" s="89">
        <v>0</v>
      </c>
      <c r="C232" s="49">
        <v>0</v>
      </c>
      <c r="D232" s="89">
        <v>2.3270000000000001E-3</v>
      </c>
      <c r="E232" s="49">
        <v>2.8741608217479996E-7</v>
      </c>
      <c r="F232" s="89">
        <v>0</v>
      </c>
      <c r="G232" s="49">
        <v>0</v>
      </c>
      <c r="H232" s="49">
        <v>-1</v>
      </c>
      <c r="I232" s="49" t="s">
        <v>317</v>
      </c>
      <c r="J232" s="112"/>
      <c r="K232" s="41"/>
    </row>
    <row r="233" spans="1:11" x14ac:dyDescent="0.35">
      <c r="A233" s="88" t="s">
        <v>111</v>
      </c>
      <c r="B233" s="89">
        <v>0</v>
      </c>
      <c r="C233" s="49">
        <v>0</v>
      </c>
      <c r="D233" s="89">
        <v>0</v>
      </c>
      <c r="E233" s="49">
        <v>0</v>
      </c>
      <c r="F233" s="89">
        <v>0</v>
      </c>
      <c r="G233" s="49">
        <v>0</v>
      </c>
      <c r="H233" s="49" t="s">
        <v>317</v>
      </c>
      <c r="I233" s="49" t="s">
        <v>317</v>
      </c>
      <c r="J233" s="112"/>
      <c r="K233" s="41"/>
    </row>
    <row r="234" spans="1:11" x14ac:dyDescent="0.35">
      <c r="A234" s="88" t="s">
        <v>118</v>
      </c>
      <c r="B234" s="89">
        <v>6.4177349999999994E-2</v>
      </c>
      <c r="C234" s="49">
        <v>7.2341068716268441E-6</v>
      </c>
      <c r="D234" s="89">
        <v>0</v>
      </c>
      <c r="E234" s="49">
        <v>0</v>
      </c>
      <c r="F234" s="89">
        <v>0</v>
      </c>
      <c r="G234" s="49">
        <v>0</v>
      </c>
      <c r="H234" s="49" t="s">
        <v>317</v>
      </c>
      <c r="I234" s="49">
        <v>-1</v>
      </c>
      <c r="J234" s="112"/>
      <c r="K234" s="41"/>
    </row>
    <row r="235" spans="1:11" x14ac:dyDescent="0.35">
      <c r="A235" s="88" t="s">
        <v>124</v>
      </c>
      <c r="B235" s="89">
        <v>0</v>
      </c>
      <c r="C235" s="49">
        <v>0</v>
      </c>
      <c r="D235" s="89">
        <v>0</v>
      </c>
      <c r="E235" s="49">
        <v>0</v>
      </c>
      <c r="F235" s="89">
        <v>0</v>
      </c>
      <c r="G235" s="49">
        <v>0</v>
      </c>
      <c r="H235" s="49" t="s">
        <v>317</v>
      </c>
      <c r="I235" s="49" t="s">
        <v>317</v>
      </c>
      <c r="J235" s="112"/>
      <c r="K235" s="41"/>
    </row>
    <row r="236" spans="1:11" x14ac:dyDescent="0.35">
      <c r="A236" s="88" t="s">
        <v>126</v>
      </c>
      <c r="B236" s="89">
        <v>4.7988700000000002E-3</v>
      </c>
      <c r="C236" s="49">
        <v>5.4093131678144885E-7</v>
      </c>
      <c r="D236" s="89">
        <v>5.0165000000000001E-2</v>
      </c>
      <c r="E236" s="49">
        <v>6.1960583421997589E-6</v>
      </c>
      <c r="F236" s="89">
        <v>0</v>
      </c>
      <c r="G236" s="49">
        <v>0</v>
      </c>
      <c r="H236" s="49">
        <v>-1</v>
      </c>
      <c r="I236" s="49">
        <v>-1</v>
      </c>
      <c r="J236" s="112"/>
      <c r="K236" s="41"/>
    </row>
    <row r="237" spans="1:11" x14ac:dyDescent="0.35">
      <c r="A237" s="88" t="s">
        <v>156</v>
      </c>
      <c r="B237" s="89">
        <v>1.1363183400000001</v>
      </c>
      <c r="C237" s="49">
        <v>1.2808644033681057E-4</v>
      </c>
      <c r="D237" s="89">
        <v>4.3207000000000002E-3</v>
      </c>
      <c r="E237" s="49">
        <v>5.336650907832652E-7</v>
      </c>
      <c r="F237" s="89">
        <v>0</v>
      </c>
      <c r="G237" s="49">
        <v>0</v>
      </c>
      <c r="H237" s="49">
        <v>-1</v>
      </c>
      <c r="I237" s="49">
        <v>-1</v>
      </c>
      <c r="J237" s="112"/>
      <c r="K237" s="41"/>
    </row>
    <row r="238" spans="1:11" x14ac:dyDescent="0.35">
      <c r="A238" s="88" t="s">
        <v>158</v>
      </c>
      <c r="B238" s="89">
        <v>0</v>
      </c>
      <c r="C238" s="49">
        <v>0</v>
      </c>
      <c r="D238" s="89">
        <v>0.44916</v>
      </c>
      <c r="E238" s="49">
        <v>5.5477356024767147E-5</v>
      </c>
      <c r="F238" s="89">
        <v>0</v>
      </c>
      <c r="G238" s="49">
        <v>0</v>
      </c>
      <c r="H238" s="49">
        <v>-1</v>
      </c>
      <c r="I238" s="49" t="s">
        <v>317</v>
      </c>
      <c r="J238" s="112"/>
      <c r="K238" s="41"/>
    </row>
    <row r="239" spans="1:11" x14ac:dyDescent="0.35">
      <c r="A239" s="88" t="s">
        <v>163</v>
      </c>
      <c r="B239" s="89">
        <v>0</v>
      </c>
      <c r="C239" s="49">
        <v>0</v>
      </c>
      <c r="D239" s="89">
        <v>0.13405798000000002</v>
      </c>
      <c r="E239" s="49">
        <v>1.6557979972439921E-5</v>
      </c>
      <c r="F239" s="89">
        <v>0</v>
      </c>
      <c r="G239" s="49">
        <v>0</v>
      </c>
      <c r="H239" s="49">
        <v>-1</v>
      </c>
      <c r="I239" s="49" t="s">
        <v>317</v>
      </c>
      <c r="J239" s="112"/>
      <c r="K239" s="41"/>
    </row>
    <row r="240" spans="1:11" x14ac:dyDescent="0.35">
      <c r="A240" s="88" t="s">
        <v>165</v>
      </c>
      <c r="B240" s="89">
        <v>3.1140479999999998E-2</v>
      </c>
      <c r="C240" s="49">
        <v>3.5101723638286452E-6</v>
      </c>
      <c r="D240" s="89">
        <v>0</v>
      </c>
      <c r="E240" s="49">
        <v>0</v>
      </c>
      <c r="F240" s="89">
        <v>0</v>
      </c>
      <c r="G240" s="49">
        <v>0</v>
      </c>
      <c r="H240" s="49" t="s">
        <v>317</v>
      </c>
      <c r="I240" s="49">
        <v>-1</v>
      </c>
      <c r="J240" s="112"/>
      <c r="K240" s="41"/>
    </row>
    <row r="241" spans="1:11" x14ac:dyDescent="0.35">
      <c r="A241" s="88" t="s">
        <v>178</v>
      </c>
      <c r="B241" s="89">
        <v>1.3384500000000001E-3</v>
      </c>
      <c r="C241" s="49">
        <v>1.5087083437270237E-7</v>
      </c>
      <c r="D241" s="89">
        <v>0</v>
      </c>
      <c r="E241" s="49">
        <v>0</v>
      </c>
      <c r="F241" s="89">
        <v>0</v>
      </c>
      <c r="G241" s="49">
        <v>0</v>
      </c>
      <c r="H241" s="49" t="s">
        <v>317</v>
      </c>
      <c r="I241" s="49">
        <v>-1</v>
      </c>
      <c r="J241" s="112"/>
      <c r="K241" s="41"/>
    </row>
    <row r="242" spans="1:11" x14ac:dyDescent="0.35">
      <c r="A242" s="88" t="s">
        <v>184</v>
      </c>
      <c r="B242" s="89">
        <v>2.5000000000000001E-2</v>
      </c>
      <c r="C242" s="49">
        <v>2.8180140157029095E-6</v>
      </c>
      <c r="D242" s="89">
        <v>0.51482576000000002</v>
      </c>
      <c r="E242" s="49">
        <v>6.3587968604152912E-5</v>
      </c>
      <c r="F242" s="89">
        <v>0</v>
      </c>
      <c r="G242" s="49">
        <v>0</v>
      </c>
      <c r="H242" s="49">
        <v>-1</v>
      </c>
      <c r="I242" s="49">
        <v>-1</v>
      </c>
      <c r="J242" s="112"/>
      <c r="K242" s="41"/>
    </row>
    <row r="243" spans="1:11" x14ac:dyDescent="0.35">
      <c r="A243" s="88" t="s">
        <v>187</v>
      </c>
      <c r="B243" s="89">
        <v>7.4578184199999997</v>
      </c>
      <c r="C243" s="49">
        <v>8.4064947336509306E-4</v>
      </c>
      <c r="D243" s="89">
        <v>0.59502670999999996</v>
      </c>
      <c r="E243" s="49">
        <v>7.3493874420954382E-5</v>
      </c>
      <c r="F243" s="89">
        <v>0</v>
      </c>
      <c r="G243" s="49">
        <v>0</v>
      </c>
      <c r="H243" s="49">
        <v>-1</v>
      </c>
      <c r="I243" s="49">
        <v>-1</v>
      </c>
      <c r="J243" s="112"/>
      <c r="K243" s="41"/>
    </row>
    <row r="244" spans="1:11" x14ac:dyDescent="0.35">
      <c r="A244" s="88" t="s">
        <v>192</v>
      </c>
      <c r="B244" s="89">
        <v>2.114547E-2</v>
      </c>
      <c r="C244" s="49">
        <v>2.383529233145016E-6</v>
      </c>
      <c r="D244" s="89">
        <v>2.0000000000000001E-4</v>
      </c>
      <c r="E244" s="49">
        <v>2.4702714411241938E-8</v>
      </c>
      <c r="F244" s="89">
        <v>0</v>
      </c>
      <c r="G244" s="49">
        <v>0</v>
      </c>
      <c r="H244" s="49">
        <v>-1</v>
      </c>
      <c r="I244" s="49">
        <v>-1</v>
      </c>
      <c r="J244" s="112"/>
      <c r="K244" s="41"/>
    </row>
    <row r="245" spans="1:11" x14ac:dyDescent="0.35">
      <c r="A245" s="88" t="s">
        <v>242</v>
      </c>
      <c r="B245" s="89">
        <v>0.21679583999999999</v>
      </c>
      <c r="C245" s="49">
        <v>2.4437348626643416E-5</v>
      </c>
      <c r="D245" s="89">
        <v>1.185464E-2</v>
      </c>
      <c r="E245" s="49">
        <v>1.4642089318404257E-6</v>
      </c>
      <c r="F245" s="89">
        <v>0</v>
      </c>
      <c r="G245" s="49">
        <v>0</v>
      </c>
      <c r="H245" s="49">
        <v>-1</v>
      </c>
      <c r="I245" s="49">
        <v>-1</v>
      </c>
      <c r="J245" s="112"/>
      <c r="K245" s="41"/>
    </row>
    <row r="246" spans="1:11" x14ac:dyDescent="0.35">
      <c r="A246" s="88" t="s">
        <v>246</v>
      </c>
      <c r="B246" s="89">
        <v>1.74E-4</v>
      </c>
      <c r="C246" s="49">
        <v>1.961337754929225E-8</v>
      </c>
      <c r="D246" s="89">
        <v>0</v>
      </c>
      <c r="E246" s="49">
        <v>0</v>
      </c>
      <c r="F246" s="89">
        <v>0</v>
      </c>
      <c r="G246" s="49">
        <v>0</v>
      </c>
      <c r="H246" s="49" t="s">
        <v>317</v>
      </c>
      <c r="I246" s="49">
        <v>-1</v>
      </c>
      <c r="J246" s="112"/>
      <c r="K246" s="41"/>
    </row>
    <row r="247" spans="1:11" x14ac:dyDescent="0.35">
      <c r="A247" s="116"/>
      <c r="B247" s="143">
        <f>SUM(B4:B246)</f>
        <v>8871.4959757800007</v>
      </c>
      <c r="C247" s="160">
        <f t="shared" ref="C247:G247" si="0">SUM(C4:C246)</f>
        <v>1</v>
      </c>
      <c r="D247" s="143">
        <f>SUM(D4:D246)</f>
        <v>8096.2762500699992</v>
      </c>
      <c r="E247" s="160">
        <f t="shared" si="0"/>
        <v>0.99999999999999967</v>
      </c>
      <c r="F247" s="143">
        <f>SUM(F4:F246)</f>
        <v>10228.799124860001</v>
      </c>
      <c r="G247" s="161">
        <f t="shared" si="0"/>
        <v>1.0000000000000002</v>
      </c>
      <c r="H247" s="162">
        <f>(F247/D247)-1</f>
        <v>0.2633955177568903</v>
      </c>
      <c r="I247" s="162">
        <f t="shared" ref="I247" si="1">(F247/B247)-1</f>
        <v>0.15299597190660541</v>
      </c>
      <c r="J247" s="112"/>
      <c r="K247" s="41"/>
    </row>
    <row r="248" spans="1:11" s="8" customFormat="1" x14ac:dyDescent="0.35">
      <c r="B248" s="122"/>
      <c r="C248" s="20"/>
      <c r="D248" s="122"/>
      <c r="E248" s="20"/>
      <c r="F248" s="122"/>
      <c r="G248" s="20"/>
      <c r="H248" s="123"/>
      <c r="I248" s="123"/>
      <c r="J248" s="123"/>
    </row>
    <row r="249" spans="1:11" x14ac:dyDescent="0.35">
      <c r="E249" s="18"/>
    </row>
  </sheetData>
  <mergeCells count="8">
    <mergeCell ref="A2:A3"/>
    <mergeCell ref="B2:C2"/>
    <mergeCell ref="D2:E2"/>
    <mergeCell ref="F2:G2"/>
    <mergeCell ref="K1:L1"/>
    <mergeCell ref="H2:H3"/>
    <mergeCell ref="I2:I3"/>
    <mergeCell ref="J2:J3"/>
  </mergeCells>
  <hyperlinks>
    <hyperlink ref="K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33"/>
  <sheetViews>
    <sheetView zoomScaleNormal="100" workbookViewId="0">
      <selection activeCell="L18" sqref="L18"/>
    </sheetView>
  </sheetViews>
  <sheetFormatPr defaultColWidth="9.1796875" defaultRowHeight="15.5" x14ac:dyDescent="0.35"/>
  <cols>
    <col min="1" max="1" width="38.1796875" style="1" customWidth="1"/>
    <col min="2" max="2" width="15" style="1" bestFit="1" customWidth="1"/>
    <col min="3" max="3" width="9.81640625" style="1" customWidth="1"/>
    <col min="4" max="4" width="13.54296875" style="1" bestFit="1" customWidth="1"/>
    <col min="5" max="5" width="10" style="1" customWidth="1"/>
    <col min="6" max="6" width="13.54296875" style="1" bestFit="1" customWidth="1"/>
    <col min="7" max="7" width="9.6328125" style="1" bestFit="1" customWidth="1"/>
    <col min="8" max="8" width="11.6328125" style="1" bestFit="1" customWidth="1"/>
    <col min="9" max="9" width="15.54296875" style="1" customWidth="1"/>
    <col min="10" max="10" width="11" style="1" customWidth="1"/>
    <col min="11" max="16384" width="9.1796875" style="1"/>
  </cols>
  <sheetData>
    <row r="1" spans="1:12" x14ac:dyDescent="0.35">
      <c r="A1" s="8" t="s">
        <v>493</v>
      </c>
      <c r="K1" s="280" t="s">
        <v>316</v>
      </c>
      <c r="L1" s="280"/>
    </row>
    <row r="2" spans="1:12" x14ac:dyDescent="0.35">
      <c r="A2" s="288" t="s">
        <v>533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288" t="s">
        <v>296</v>
      </c>
      <c r="I2" s="288" t="s">
        <v>535</v>
      </c>
      <c r="J2" s="50"/>
    </row>
    <row r="3" spans="1:12" x14ac:dyDescent="0.35">
      <c r="A3" s="299"/>
      <c r="B3" s="48" t="s">
        <v>297</v>
      </c>
      <c r="C3" s="48" t="s">
        <v>298</v>
      </c>
      <c r="D3" s="48" t="s">
        <v>297</v>
      </c>
      <c r="E3" s="48" t="s">
        <v>298</v>
      </c>
      <c r="F3" s="48" t="s">
        <v>297</v>
      </c>
      <c r="G3" s="48" t="s">
        <v>298</v>
      </c>
      <c r="H3" s="299"/>
      <c r="I3" s="299"/>
      <c r="J3" s="50"/>
    </row>
    <row r="4" spans="1:12" x14ac:dyDescent="0.35">
      <c r="A4" s="87" t="s">
        <v>566</v>
      </c>
      <c r="B4" s="121">
        <v>632.10783936000007</v>
      </c>
      <c r="C4" s="163">
        <f>B4/$B$233</f>
        <v>0.20833042364814833</v>
      </c>
      <c r="D4" s="121">
        <v>536.95060838999996</v>
      </c>
      <c r="E4" s="163">
        <f>D4/$D$233</f>
        <v>0.19880176371786332</v>
      </c>
      <c r="F4" s="121">
        <v>768.20320994000008</v>
      </c>
      <c r="G4" s="163">
        <f>F4/$F$233</f>
        <v>0.27502557226213831</v>
      </c>
      <c r="H4" s="163">
        <f>(F4/D4)-1</f>
        <v>0.43067760411593747</v>
      </c>
      <c r="I4" s="163">
        <f>(F4/B4)-1</f>
        <v>0.2153040384972833</v>
      </c>
      <c r="J4" s="18"/>
    </row>
    <row r="5" spans="1:12" x14ac:dyDescent="0.35">
      <c r="A5" s="88" t="s">
        <v>534</v>
      </c>
      <c r="B5" s="89">
        <v>269.67664402999998</v>
      </c>
      <c r="C5" s="164">
        <f t="shared" ref="C5:C68" si="0">B5/$B$233</f>
        <v>8.8880165693980454E-2</v>
      </c>
      <c r="D5" s="89">
        <v>415.03970418</v>
      </c>
      <c r="E5" s="164">
        <f t="shared" ref="E5:E68" si="1">D5/$D$233</f>
        <v>0.15366520479662968</v>
      </c>
      <c r="F5" s="89">
        <v>357.53340998000004</v>
      </c>
      <c r="G5" s="164">
        <f t="shared" ref="G5:G68" si="2">F5/$F$233</f>
        <v>0.12800106717890866</v>
      </c>
      <c r="H5" s="164">
        <f t="shared" ref="H5:H68" si="3">(F5/D5)-1</f>
        <v>-0.13855612757245961</v>
      </c>
      <c r="I5" s="164">
        <f t="shared" ref="I5:I68" si="4">(F5/B5)-1</f>
        <v>0.32578559506334748</v>
      </c>
      <c r="J5" s="18"/>
    </row>
    <row r="6" spans="1:12" x14ac:dyDescent="0.35">
      <c r="A6" s="88" t="s">
        <v>610</v>
      </c>
      <c r="B6" s="89">
        <v>427.58239804999999</v>
      </c>
      <c r="C6" s="164">
        <f t="shared" si="0"/>
        <v>0.14092282453012811</v>
      </c>
      <c r="D6" s="89">
        <v>706.64531447000002</v>
      </c>
      <c r="E6" s="164">
        <f t="shared" si="1"/>
        <v>0.26162990160458954</v>
      </c>
      <c r="F6" s="89">
        <v>270.92350511000001</v>
      </c>
      <c r="G6" s="164">
        <f t="shared" si="2"/>
        <v>9.6993726488023554E-2</v>
      </c>
      <c r="H6" s="164">
        <f t="shared" si="3"/>
        <v>-0.61660609705846736</v>
      </c>
      <c r="I6" s="164">
        <f t="shared" si="4"/>
        <v>-0.3663829326334449</v>
      </c>
      <c r="J6" s="18"/>
    </row>
    <row r="7" spans="1:12" x14ac:dyDescent="0.35">
      <c r="A7" s="88" t="s">
        <v>250</v>
      </c>
      <c r="B7" s="89">
        <v>9.6653149999999993E-2</v>
      </c>
      <c r="C7" s="164">
        <f t="shared" si="0"/>
        <v>3.1854994405409087E-5</v>
      </c>
      <c r="D7" s="89">
        <v>31.11749816</v>
      </c>
      <c r="E7" s="164">
        <f t="shared" si="1"/>
        <v>1.1521010349991397E-2</v>
      </c>
      <c r="F7" s="89">
        <v>228.54552484999999</v>
      </c>
      <c r="G7" s="164">
        <f t="shared" si="2"/>
        <v>8.1821922827856067E-2</v>
      </c>
      <c r="H7" s="164">
        <f t="shared" si="3"/>
        <v>6.3445983245460242</v>
      </c>
      <c r="I7" s="164">
        <f t="shared" si="4"/>
        <v>2363.5946857396784</v>
      </c>
      <c r="J7" s="18"/>
    </row>
    <row r="8" spans="1:12" x14ac:dyDescent="0.35">
      <c r="A8" s="88" t="s">
        <v>676</v>
      </c>
      <c r="B8" s="89">
        <v>57.300385609999999</v>
      </c>
      <c r="C8" s="164">
        <f t="shared" si="0"/>
        <v>1.888509027418489E-2</v>
      </c>
      <c r="D8" s="89">
        <v>59.646930220000002</v>
      </c>
      <c r="E8" s="164">
        <f t="shared" si="1"/>
        <v>2.2083809465543315E-2</v>
      </c>
      <c r="F8" s="89">
        <v>106.25134865999999</v>
      </c>
      <c r="G8" s="164">
        <f t="shared" si="2"/>
        <v>3.8039203157095407E-2</v>
      </c>
      <c r="H8" s="164">
        <f t="shared" si="3"/>
        <v>0.78133808844991037</v>
      </c>
      <c r="I8" s="164">
        <f t="shared" si="4"/>
        <v>0.85428679979872824</v>
      </c>
      <c r="J8" s="18"/>
    </row>
    <row r="9" spans="1:12" x14ac:dyDescent="0.35">
      <c r="A9" s="88" t="s">
        <v>123</v>
      </c>
      <c r="B9" s="89">
        <v>22.1428987</v>
      </c>
      <c r="C9" s="164">
        <f t="shared" si="0"/>
        <v>7.2978678316023863E-3</v>
      </c>
      <c r="D9" s="89">
        <v>139.13551161000001</v>
      </c>
      <c r="E9" s="164">
        <f t="shared" si="1"/>
        <v>5.1513835111934275E-2</v>
      </c>
      <c r="F9" s="89">
        <v>77.151197400000001</v>
      </c>
      <c r="G9" s="164">
        <f t="shared" si="2"/>
        <v>2.7621014779802149E-2</v>
      </c>
      <c r="H9" s="164">
        <f t="shared" si="3"/>
        <v>-0.44549600237028952</v>
      </c>
      <c r="I9" s="164">
        <f t="shared" si="4"/>
        <v>2.4842410853823758</v>
      </c>
      <c r="J9" s="18"/>
    </row>
    <row r="10" spans="1:12" x14ac:dyDescent="0.35">
      <c r="A10" s="88" t="s">
        <v>2</v>
      </c>
      <c r="B10" s="89">
        <v>89.572760269999989</v>
      </c>
      <c r="C10" s="164">
        <f t="shared" si="0"/>
        <v>2.9521435951936372E-2</v>
      </c>
      <c r="D10" s="89">
        <v>62.256997979999994</v>
      </c>
      <c r="E10" s="164">
        <f t="shared" si="1"/>
        <v>2.3050166642541337E-2</v>
      </c>
      <c r="F10" s="89">
        <v>69.711589979999999</v>
      </c>
      <c r="G10" s="164">
        <f t="shared" si="2"/>
        <v>2.4957549876744849E-2</v>
      </c>
      <c r="H10" s="164">
        <f t="shared" si="3"/>
        <v>0.11973902118432989</v>
      </c>
      <c r="I10" s="164">
        <f t="shared" si="4"/>
        <v>-0.22173225688403797</v>
      </c>
      <c r="J10" s="18"/>
    </row>
    <row r="11" spans="1:12" x14ac:dyDescent="0.35">
      <c r="A11" s="88" t="s">
        <v>26</v>
      </c>
      <c r="B11" s="89">
        <v>1.8121000000000002E-2</v>
      </c>
      <c r="C11" s="164">
        <f t="shared" si="0"/>
        <v>5.9723284095802172E-6</v>
      </c>
      <c r="D11" s="89">
        <v>36.690443739999999</v>
      </c>
      <c r="E11" s="164">
        <f t="shared" si="1"/>
        <v>1.3584349869672075E-2</v>
      </c>
      <c r="F11" s="89">
        <v>68.830636269999999</v>
      </c>
      <c r="G11" s="164">
        <f t="shared" si="2"/>
        <v>2.4642158330479211E-2</v>
      </c>
      <c r="H11" s="164">
        <f t="shared" si="3"/>
        <v>0.87598266071011555</v>
      </c>
      <c r="I11" s="164">
        <f t="shared" si="4"/>
        <v>3797.3906114452839</v>
      </c>
      <c r="J11" s="18"/>
    </row>
    <row r="12" spans="1:12" x14ac:dyDescent="0.35">
      <c r="A12" s="88" t="s">
        <v>97</v>
      </c>
      <c r="B12" s="89">
        <v>482.88666819999997</v>
      </c>
      <c r="C12" s="164">
        <f t="shared" si="0"/>
        <v>0.15915003405432346</v>
      </c>
      <c r="D12" s="89">
        <v>31.75313452</v>
      </c>
      <c r="E12" s="164">
        <f t="shared" si="1"/>
        <v>1.1756349741504704E-2</v>
      </c>
      <c r="F12" s="89">
        <v>60.798946700000002</v>
      </c>
      <c r="G12" s="164">
        <f t="shared" si="2"/>
        <v>2.1766721217435094E-2</v>
      </c>
      <c r="H12" s="164">
        <f t="shared" si="3"/>
        <v>0.91473842249196635</v>
      </c>
      <c r="I12" s="164">
        <f t="shared" si="4"/>
        <v>-0.87409272049975395</v>
      </c>
      <c r="J12" s="18"/>
    </row>
    <row r="13" spans="1:12" x14ac:dyDescent="0.35">
      <c r="A13" s="88" t="s">
        <v>62</v>
      </c>
      <c r="B13" s="89">
        <v>14.387089919999999</v>
      </c>
      <c r="C13" s="164">
        <f t="shared" si="0"/>
        <v>4.7417044236190697E-3</v>
      </c>
      <c r="D13" s="89">
        <v>54.283256139999999</v>
      </c>
      <c r="E13" s="164">
        <f t="shared" si="1"/>
        <v>2.0097951082201464E-2</v>
      </c>
      <c r="F13" s="89">
        <v>57.491412009999998</v>
      </c>
      <c r="G13" s="164">
        <f t="shared" si="2"/>
        <v>2.0582585810131636E-2</v>
      </c>
      <c r="H13" s="164">
        <f t="shared" si="3"/>
        <v>5.9100284288878369E-2</v>
      </c>
      <c r="I13" s="164">
        <f t="shared" si="4"/>
        <v>2.9960417519931646</v>
      </c>
      <c r="J13" s="18"/>
    </row>
    <row r="14" spans="1:12" x14ac:dyDescent="0.35">
      <c r="A14" s="88" t="s">
        <v>219</v>
      </c>
      <c r="B14" s="89">
        <v>38.662097899999999</v>
      </c>
      <c r="C14" s="164">
        <f t="shared" si="0"/>
        <v>1.2742273917672403E-2</v>
      </c>
      <c r="D14" s="89">
        <v>52.90117815</v>
      </c>
      <c r="E14" s="164">
        <f t="shared" si="1"/>
        <v>1.9586247514472053E-2</v>
      </c>
      <c r="F14" s="89">
        <v>52.129068350000004</v>
      </c>
      <c r="G14" s="164">
        <f t="shared" si="2"/>
        <v>1.8662805191312127E-2</v>
      </c>
      <c r="H14" s="164">
        <f t="shared" si="3"/>
        <v>-1.4595323336858312E-2</v>
      </c>
      <c r="I14" s="164">
        <f t="shared" si="4"/>
        <v>0.34832487582108174</v>
      </c>
      <c r="J14" s="18"/>
    </row>
    <row r="15" spans="1:12" x14ac:dyDescent="0.35">
      <c r="A15" s="88" t="s">
        <v>64</v>
      </c>
      <c r="B15" s="89">
        <v>25.0995572</v>
      </c>
      <c r="C15" s="164">
        <f t="shared" si="0"/>
        <v>8.2723248459491017E-3</v>
      </c>
      <c r="D15" s="89">
        <v>23.19898637</v>
      </c>
      <c r="E15" s="164">
        <f t="shared" si="1"/>
        <v>8.58924328375631E-3</v>
      </c>
      <c r="F15" s="89">
        <v>48.719986060000004</v>
      </c>
      <c r="G15" s="164">
        <f t="shared" si="2"/>
        <v>1.7442314576896181E-2</v>
      </c>
      <c r="H15" s="164">
        <f t="shared" si="3"/>
        <v>1.10009115411192</v>
      </c>
      <c r="I15" s="164">
        <f t="shared" si="4"/>
        <v>0.94106954444598756</v>
      </c>
      <c r="J15" s="18"/>
    </row>
    <row r="16" spans="1:12" x14ac:dyDescent="0.35">
      <c r="A16" s="88" t="s">
        <v>157</v>
      </c>
      <c r="B16" s="89">
        <v>65.986774510000004</v>
      </c>
      <c r="C16" s="164">
        <f t="shared" si="0"/>
        <v>2.1747954752090761E-2</v>
      </c>
      <c r="D16" s="89">
        <v>65.935036979999992</v>
      </c>
      <c r="E16" s="164">
        <f t="shared" si="1"/>
        <v>2.4411931819445648E-2</v>
      </c>
      <c r="F16" s="89">
        <v>41.398004549999996</v>
      </c>
      <c r="G16" s="164">
        <f t="shared" si="2"/>
        <v>1.4820961100596821E-2</v>
      </c>
      <c r="H16" s="164">
        <f t="shared" si="3"/>
        <v>-0.3721395111591852</v>
      </c>
      <c r="I16" s="164">
        <f t="shared" si="4"/>
        <v>-0.37263179087915088</v>
      </c>
      <c r="J16" s="18"/>
    </row>
    <row r="17" spans="1:10" x14ac:dyDescent="0.35">
      <c r="A17" s="88" t="s">
        <v>185</v>
      </c>
      <c r="B17" s="89">
        <v>110.30410359999999</v>
      </c>
      <c r="C17" s="164">
        <f t="shared" si="0"/>
        <v>3.6354082645745786E-2</v>
      </c>
      <c r="D17" s="89">
        <v>75.583412379999999</v>
      </c>
      <c r="E17" s="164">
        <f t="shared" si="1"/>
        <v>2.7984167359476685E-2</v>
      </c>
      <c r="F17" s="89">
        <v>40.630179850000005</v>
      </c>
      <c r="G17" s="164">
        <f t="shared" si="2"/>
        <v>1.4546071039240535E-2</v>
      </c>
      <c r="H17" s="164">
        <f t="shared" si="3"/>
        <v>-0.46244581224079417</v>
      </c>
      <c r="I17" s="164">
        <f t="shared" si="4"/>
        <v>-0.63165305257056636</v>
      </c>
      <c r="J17" s="18"/>
    </row>
    <row r="18" spans="1:10" x14ac:dyDescent="0.35">
      <c r="A18" s="88" t="s">
        <v>108</v>
      </c>
      <c r="B18" s="89">
        <v>13.45519176</v>
      </c>
      <c r="C18" s="164">
        <f t="shared" si="0"/>
        <v>4.4345689534019996E-3</v>
      </c>
      <c r="D18" s="89">
        <v>30.969423840000001</v>
      </c>
      <c r="E18" s="164">
        <f t="shared" si="1"/>
        <v>1.1466186990975959E-2</v>
      </c>
      <c r="F18" s="89">
        <v>38.215826340000007</v>
      </c>
      <c r="G18" s="164">
        <f t="shared" si="2"/>
        <v>1.3681704752899823E-2</v>
      </c>
      <c r="H18" s="164">
        <f t="shared" si="3"/>
        <v>0.23398570594783163</v>
      </c>
      <c r="I18" s="164">
        <f t="shared" si="4"/>
        <v>1.8402290373600745</v>
      </c>
      <c r="J18" s="18"/>
    </row>
    <row r="19" spans="1:10" x14ac:dyDescent="0.35">
      <c r="A19" s="88" t="s">
        <v>170</v>
      </c>
      <c r="B19" s="89">
        <v>2.4265756299999999</v>
      </c>
      <c r="C19" s="164">
        <f t="shared" si="0"/>
        <v>7.9975203206467691E-4</v>
      </c>
      <c r="D19" s="89">
        <v>0.22075107999999999</v>
      </c>
      <c r="E19" s="164">
        <f t="shared" si="1"/>
        <v>8.1731361061701066E-5</v>
      </c>
      <c r="F19" s="89">
        <v>36.942742789999997</v>
      </c>
      <c r="G19" s="164">
        <f t="shared" si="2"/>
        <v>1.3225926220155065E-2</v>
      </c>
      <c r="H19" s="164">
        <f t="shared" si="3"/>
        <v>166.35022447002297</v>
      </c>
      <c r="I19" s="164">
        <f t="shared" si="4"/>
        <v>14.224228881751358</v>
      </c>
      <c r="J19" s="18"/>
    </row>
    <row r="20" spans="1:10" x14ac:dyDescent="0.35">
      <c r="A20" s="88" t="s">
        <v>190</v>
      </c>
      <c r="B20" s="89">
        <v>18.989985480000001</v>
      </c>
      <c r="C20" s="164">
        <f t="shared" si="0"/>
        <v>6.2587290866795327E-3</v>
      </c>
      <c r="D20" s="89">
        <v>4.0033180899999996</v>
      </c>
      <c r="E20" s="164">
        <f t="shared" si="1"/>
        <v>1.4821972162429714E-3</v>
      </c>
      <c r="F20" s="89">
        <v>32.824078569999998</v>
      </c>
      <c r="G20" s="164">
        <f t="shared" si="2"/>
        <v>1.1751397124983014E-2</v>
      </c>
      <c r="H20" s="164">
        <f t="shared" si="3"/>
        <v>7.1992182065152868</v>
      </c>
      <c r="I20" s="164">
        <f t="shared" si="4"/>
        <v>0.72849413732147816</v>
      </c>
      <c r="J20" s="18"/>
    </row>
    <row r="21" spans="1:10" x14ac:dyDescent="0.35">
      <c r="A21" s="88" t="s">
        <v>129</v>
      </c>
      <c r="B21" s="89">
        <v>79.548884959999995</v>
      </c>
      <c r="C21" s="164">
        <f t="shared" si="0"/>
        <v>2.6217762021799922E-2</v>
      </c>
      <c r="D21" s="89">
        <v>57.790216729999997</v>
      </c>
      <c r="E21" s="164">
        <f t="shared" si="1"/>
        <v>2.1396375815663452E-2</v>
      </c>
      <c r="F21" s="89">
        <v>31.03163902</v>
      </c>
      <c r="G21" s="164">
        <f t="shared" si="2"/>
        <v>1.1109683179238708E-2</v>
      </c>
      <c r="H21" s="164">
        <f t="shared" si="3"/>
        <v>-0.46302954417039088</v>
      </c>
      <c r="I21" s="164">
        <f t="shared" si="4"/>
        <v>-0.60990478954414251</v>
      </c>
      <c r="J21" s="18"/>
    </row>
    <row r="22" spans="1:10" x14ac:dyDescent="0.35">
      <c r="A22" s="88" t="s">
        <v>114</v>
      </c>
      <c r="B22" s="89">
        <v>83.185834290000003</v>
      </c>
      <c r="C22" s="164">
        <f t="shared" si="0"/>
        <v>2.741642963439099E-2</v>
      </c>
      <c r="D22" s="89">
        <v>2.7626628900000001</v>
      </c>
      <c r="E22" s="164">
        <f t="shared" si="1"/>
        <v>1.0228543305625167E-3</v>
      </c>
      <c r="F22" s="89">
        <v>28.485639890000002</v>
      </c>
      <c r="G22" s="164">
        <f t="shared" si="2"/>
        <v>1.0198186248938396E-2</v>
      </c>
      <c r="H22" s="164">
        <f t="shared" si="3"/>
        <v>9.3109358702827478</v>
      </c>
      <c r="I22" s="164">
        <f t="shared" si="4"/>
        <v>-0.65756621745603705</v>
      </c>
      <c r="J22" s="18"/>
    </row>
    <row r="23" spans="1:10" x14ac:dyDescent="0.35">
      <c r="A23" s="88" t="s">
        <v>37</v>
      </c>
      <c r="B23" s="89">
        <v>13.26391327</v>
      </c>
      <c r="C23" s="164">
        <f t="shared" si="0"/>
        <v>4.3715272912438069E-3</v>
      </c>
      <c r="D23" s="89">
        <v>22.31199762</v>
      </c>
      <c r="E23" s="164">
        <f t="shared" si="1"/>
        <v>8.2608426354608775E-3</v>
      </c>
      <c r="F23" s="89">
        <v>28.347272889999999</v>
      </c>
      <c r="G23" s="164">
        <f t="shared" si="2"/>
        <v>1.0148649273741211E-2</v>
      </c>
      <c r="H23" s="164">
        <f t="shared" si="3"/>
        <v>0.27049461786380369</v>
      </c>
      <c r="I23" s="164">
        <f t="shared" si="4"/>
        <v>1.1371726663891253</v>
      </c>
      <c r="J23" s="18"/>
    </row>
    <row r="24" spans="1:10" x14ac:dyDescent="0.35">
      <c r="A24" s="88" t="s">
        <v>98</v>
      </c>
      <c r="B24" s="89">
        <v>27.866241329999998</v>
      </c>
      <c r="C24" s="164">
        <f t="shared" si="0"/>
        <v>9.1841700106714518E-3</v>
      </c>
      <c r="D24" s="89">
        <v>17.246100300000002</v>
      </c>
      <c r="E24" s="164">
        <f t="shared" si="1"/>
        <v>6.3852337688477508E-3</v>
      </c>
      <c r="F24" s="89">
        <v>26.00493603</v>
      </c>
      <c r="G24" s="164">
        <f t="shared" si="2"/>
        <v>9.310065775238888E-3</v>
      </c>
      <c r="H24" s="164">
        <f t="shared" si="3"/>
        <v>0.50787340776395684</v>
      </c>
      <c r="I24" s="164">
        <f t="shared" si="4"/>
        <v>-6.6794271891852497E-2</v>
      </c>
      <c r="J24" s="18"/>
    </row>
    <row r="25" spans="1:10" x14ac:dyDescent="0.35">
      <c r="A25" s="88" t="s">
        <v>81</v>
      </c>
      <c r="B25" s="89">
        <v>15.03875775</v>
      </c>
      <c r="C25" s="164">
        <f t="shared" si="0"/>
        <v>4.9564814389448514E-3</v>
      </c>
      <c r="D25" s="89">
        <v>18.65176945</v>
      </c>
      <c r="E25" s="164">
        <f t="shared" si="1"/>
        <v>6.9056717790805626E-3</v>
      </c>
      <c r="F25" s="89">
        <v>23.698095800000001</v>
      </c>
      <c r="G25" s="164">
        <f t="shared" si="2"/>
        <v>8.4841904779687487E-3</v>
      </c>
      <c r="H25" s="164">
        <f t="shared" si="3"/>
        <v>0.27055483199745423</v>
      </c>
      <c r="I25" s="164">
        <f t="shared" si="4"/>
        <v>0.57580141883727065</v>
      </c>
      <c r="J25" s="18"/>
    </row>
    <row r="26" spans="1:10" x14ac:dyDescent="0.35">
      <c r="A26" s="88" t="s">
        <v>179</v>
      </c>
      <c r="B26" s="89">
        <v>7.0345817400000001</v>
      </c>
      <c r="C26" s="164">
        <f t="shared" si="0"/>
        <v>2.3184610327970992E-3</v>
      </c>
      <c r="D26" s="89">
        <v>21.584390030000002</v>
      </c>
      <c r="E26" s="164">
        <f t="shared" si="1"/>
        <v>7.9914516152696097E-3</v>
      </c>
      <c r="F26" s="89">
        <v>17.845589749999998</v>
      </c>
      <c r="G26" s="164">
        <f t="shared" si="2"/>
        <v>6.3889260938293059E-3</v>
      </c>
      <c r="H26" s="164">
        <f t="shared" si="3"/>
        <v>-0.17321778724362691</v>
      </c>
      <c r="I26" s="164">
        <f t="shared" si="4"/>
        <v>1.5368373571560769</v>
      </c>
      <c r="J26" s="18"/>
    </row>
    <row r="27" spans="1:10" x14ac:dyDescent="0.35">
      <c r="A27" s="88" t="s">
        <v>76</v>
      </c>
      <c r="B27" s="89">
        <v>0</v>
      </c>
      <c r="C27" s="164">
        <f t="shared" si="0"/>
        <v>0</v>
      </c>
      <c r="D27" s="89">
        <v>40.408983999999997</v>
      </c>
      <c r="E27" s="164">
        <f t="shared" si="1"/>
        <v>1.4961110321365139E-2</v>
      </c>
      <c r="F27" s="89">
        <v>16.225715000000001</v>
      </c>
      <c r="G27" s="164">
        <f t="shared" si="2"/>
        <v>5.8089923284568162E-3</v>
      </c>
      <c r="H27" s="164">
        <f t="shared" si="3"/>
        <v>-0.59846268344682951</v>
      </c>
      <c r="I27" s="164" t="s">
        <v>317</v>
      </c>
      <c r="J27" s="18"/>
    </row>
    <row r="28" spans="1:10" x14ac:dyDescent="0.35">
      <c r="A28" s="88" t="s">
        <v>182</v>
      </c>
      <c r="B28" s="89">
        <v>18.553848739999999</v>
      </c>
      <c r="C28" s="164">
        <f t="shared" si="0"/>
        <v>6.1149869177725344E-3</v>
      </c>
      <c r="D28" s="89">
        <v>0.12139309</v>
      </c>
      <c r="E28" s="164">
        <f t="shared" si="1"/>
        <v>4.4944842259370025E-5</v>
      </c>
      <c r="F28" s="89">
        <v>14.389569230000001</v>
      </c>
      <c r="G28" s="164">
        <f t="shared" si="2"/>
        <v>5.1516310539700873E-3</v>
      </c>
      <c r="H28" s="164">
        <f t="shared" si="3"/>
        <v>117.53697133831919</v>
      </c>
      <c r="I28" s="164">
        <f t="shared" si="4"/>
        <v>-0.22444289421322505</v>
      </c>
      <c r="J28" s="18"/>
    </row>
    <row r="29" spans="1:10" x14ac:dyDescent="0.35">
      <c r="A29" s="88" t="s">
        <v>9</v>
      </c>
      <c r="B29" s="89">
        <v>6.3324024900000007</v>
      </c>
      <c r="C29" s="164">
        <f t="shared" si="0"/>
        <v>2.0870364379407045E-3</v>
      </c>
      <c r="D29" s="89">
        <v>20.013362829999998</v>
      </c>
      <c r="E29" s="164">
        <f t="shared" si="1"/>
        <v>7.4097910801503549E-3</v>
      </c>
      <c r="F29" s="89">
        <v>14.388591249999999</v>
      </c>
      <c r="G29" s="164">
        <f t="shared" si="2"/>
        <v>5.1512809258976175E-3</v>
      </c>
      <c r="H29" s="164">
        <f t="shared" si="3"/>
        <v>-0.28105079729871663</v>
      </c>
      <c r="I29" s="164">
        <f t="shared" si="4"/>
        <v>1.2722167886078255</v>
      </c>
      <c r="J29" s="18"/>
    </row>
    <row r="30" spans="1:10" x14ac:dyDescent="0.35">
      <c r="A30" s="88" t="s">
        <v>176</v>
      </c>
      <c r="B30" s="89">
        <v>21.091651859999999</v>
      </c>
      <c r="C30" s="164">
        <f t="shared" si="0"/>
        <v>6.9513973626429779E-3</v>
      </c>
      <c r="D30" s="89">
        <v>19.113464260000001</v>
      </c>
      <c r="E30" s="164">
        <f t="shared" si="1"/>
        <v>7.0766106719567538E-3</v>
      </c>
      <c r="F30" s="89">
        <v>13.30866906</v>
      </c>
      <c r="G30" s="164">
        <f t="shared" si="2"/>
        <v>4.7646563785639388E-3</v>
      </c>
      <c r="H30" s="164">
        <f t="shared" si="3"/>
        <v>-0.30370188894265893</v>
      </c>
      <c r="I30" s="164">
        <f t="shared" si="4"/>
        <v>-0.36900774067678921</v>
      </c>
      <c r="J30" s="18"/>
    </row>
    <row r="31" spans="1:10" x14ac:dyDescent="0.35">
      <c r="A31" s="88" t="s">
        <v>189</v>
      </c>
      <c r="B31" s="89">
        <v>8.6580000000000004E-2</v>
      </c>
      <c r="C31" s="164">
        <f t="shared" si="0"/>
        <v>2.8535080497845325E-5</v>
      </c>
      <c r="D31" s="89">
        <v>6.7269999999999996E-2</v>
      </c>
      <c r="E31" s="164">
        <f t="shared" si="1"/>
        <v>2.4906191437979061E-5</v>
      </c>
      <c r="F31" s="89">
        <v>12.48193822</v>
      </c>
      <c r="G31" s="164">
        <f t="shared" si="2"/>
        <v>4.4686772425284139E-3</v>
      </c>
      <c r="H31" s="164">
        <f t="shared" si="3"/>
        <v>184.54984718299391</v>
      </c>
      <c r="I31" s="164">
        <f t="shared" si="4"/>
        <v>143.1665306075306</v>
      </c>
      <c r="J31" s="18"/>
    </row>
    <row r="32" spans="1:10" x14ac:dyDescent="0.35">
      <c r="A32" s="88" t="s">
        <v>75</v>
      </c>
      <c r="B32" s="89">
        <v>0.18538929000000001</v>
      </c>
      <c r="C32" s="164">
        <f t="shared" si="0"/>
        <v>6.1100696622642541E-5</v>
      </c>
      <c r="D32" s="89">
        <v>5.3611550000000001E-2</v>
      </c>
      <c r="E32" s="164">
        <f t="shared" si="1"/>
        <v>1.9849257136714532E-5</v>
      </c>
      <c r="F32" s="89">
        <v>12.14484715</v>
      </c>
      <c r="G32" s="164">
        <f t="shared" si="2"/>
        <v>4.3479947678503311E-3</v>
      </c>
      <c r="H32" s="164">
        <f t="shared" si="3"/>
        <v>225.53415448723271</v>
      </c>
      <c r="I32" s="164">
        <f t="shared" si="4"/>
        <v>64.509971746480062</v>
      </c>
      <c r="J32" s="18"/>
    </row>
    <row r="33" spans="1:10" x14ac:dyDescent="0.35">
      <c r="A33" s="88" t="s">
        <v>20</v>
      </c>
      <c r="B33" s="89">
        <v>11.659532650000001</v>
      </c>
      <c r="C33" s="164">
        <f t="shared" si="0"/>
        <v>3.842754709344027E-3</v>
      </c>
      <c r="D33" s="89">
        <v>7.1694459000000004</v>
      </c>
      <c r="E33" s="164">
        <f t="shared" si="1"/>
        <v>2.6544312782761127E-3</v>
      </c>
      <c r="F33" s="89">
        <v>11.161858859999999</v>
      </c>
      <c r="G33" s="164">
        <f t="shared" si="2"/>
        <v>3.9960736700390548E-3</v>
      </c>
      <c r="H33" s="164">
        <f t="shared" si="3"/>
        <v>0.55686492592126235</v>
      </c>
      <c r="I33" s="164">
        <f t="shared" si="4"/>
        <v>-4.2683854056534742E-2</v>
      </c>
      <c r="J33" s="18"/>
    </row>
    <row r="34" spans="1:10" x14ac:dyDescent="0.35">
      <c r="A34" s="88" t="s">
        <v>109</v>
      </c>
      <c r="B34" s="89">
        <v>22.707940219999998</v>
      </c>
      <c r="C34" s="164">
        <f t="shared" si="0"/>
        <v>7.4840945035569342E-3</v>
      </c>
      <c r="D34" s="89">
        <v>0.18335491000000001</v>
      </c>
      <c r="E34" s="164">
        <f t="shared" si="1"/>
        <v>6.7885721563154785E-5</v>
      </c>
      <c r="F34" s="89">
        <v>10.523673240000001</v>
      </c>
      <c r="G34" s="164">
        <f t="shared" si="2"/>
        <v>3.7675958882764974E-3</v>
      </c>
      <c r="H34" s="164">
        <f t="shared" si="3"/>
        <v>56.395099154966729</v>
      </c>
      <c r="I34" s="164">
        <f t="shared" si="4"/>
        <v>-0.53656416486726144</v>
      </c>
      <c r="J34" s="18"/>
    </row>
    <row r="35" spans="1:10" x14ac:dyDescent="0.35">
      <c r="A35" s="88" t="s">
        <v>218</v>
      </c>
      <c r="B35" s="89">
        <v>5.9796179199999999</v>
      </c>
      <c r="C35" s="164">
        <f t="shared" si="0"/>
        <v>1.9707655196761196E-3</v>
      </c>
      <c r="D35" s="89">
        <v>9.8258967599999991</v>
      </c>
      <c r="E35" s="164">
        <f t="shared" si="1"/>
        <v>3.6379614353259731E-3</v>
      </c>
      <c r="F35" s="89">
        <v>9.9365777499999997</v>
      </c>
      <c r="G35" s="164">
        <f t="shared" si="2"/>
        <v>3.557408959843353E-3</v>
      </c>
      <c r="H35" s="164">
        <f t="shared" si="3"/>
        <v>1.1264212590810896E-2</v>
      </c>
      <c r="I35" s="164">
        <f t="shared" si="4"/>
        <v>0.66174124884554497</v>
      </c>
      <c r="J35" s="18"/>
    </row>
    <row r="36" spans="1:10" x14ac:dyDescent="0.35">
      <c r="A36" s="88" t="s">
        <v>217</v>
      </c>
      <c r="B36" s="89">
        <v>39.963247330000002</v>
      </c>
      <c r="C36" s="164">
        <f t="shared" si="0"/>
        <v>1.3171107409527053E-2</v>
      </c>
      <c r="D36" s="89">
        <v>2.8730597700000002</v>
      </c>
      <c r="E36" s="164">
        <f t="shared" si="1"/>
        <v>1.0637279120614851E-3</v>
      </c>
      <c r="F36" s="89">
        <v>9.8976869999999995</v>
      </c>
      <c r="G36" s="164">
        <f t="shared" si="2"/>
        <v>3.5434856246684202E-3</v>
      </c>
      <c r="H36" s="164">
        <f t="shared" si="3"/>
        <v>2.4449986398995098</v>
      </c>
      <c r="I36" s="164">
        <f t="shared" si="4"/>
        <v>-0.75233026189616214</v>
      </c>
      <c r="J36" s="18"/>
    </row>
    <row r="37" spans="1:10" x14ac:dyDescent="0.35">
      <c r="A37" s="88" t="s">
        <v>152</v>
      </c>
      <c r="B37" s="89">
        <v>10.06719689</v>
      </c>
      <c r="C37" s="164">
        <f t="shared" si="0"/>
        <v>3.3179518785378622E-3</v>
      </c>
      <c r="D37" s="89">
        <v>4.6744344500000006</v>
      </c>
      <c r="E37" s="164">
        <f t="shared" si="1"/>
        <v>1.7306728002970772E-3</v>
      </c>
      <c r="F37" s="89">
        <v>9.4011023000000016</v>
      </c>
      <c r="G37" s="164">
        <f t="shared" si="2"/>
        <v>3.3657025986058389E-3</v>
      </c>
      <c r="H37" s="164">
        <f t="shared" si="3"/>
        <v>1.0111742715741796</v>
      </c>
      <c r="I37" s="164">
        <f t="shared" si="4"/>
        <v>-6.6164851773351852E-2</v>
      </c>
      <c r="J37" s="18"/>
    </row>
    <row r="38" spans="1:10" x14ac:dyDescent="0.35">
      <c r="A38" s="88" t="s">
        <v>230</v>
      </c>
      <c r="B38" s="89">
        <v>4.6952264400000008</v>
      </c>
      <c r="C38" s="164">
        <f t="shared" si="0"/>
        <v>1.5474551215178072E-3</v>
      </c>
      <c r="D38" s="89">
        <v>6.1547177199999998</v>
      </c>
      <c r="E38" s="164">
        <f t="shared" si="1"/>
        <v>2.2787361049656906E-3</v>
      </c>
      <c r="F38" s="89">
        <v>7.2830785300000001</v>
      </c>
      <c r="G38" s="164">
        <f t="shared" si="2"/>
        <v>2.6074257626439602E-3</v>
      </c>
      <c r="H38" s="164">
        <f t="shared" si="3"/>
        <v>0.18333266631113676</v>
      </c>
      <c r="I38" s="164">
        <f t="shared" si="4"/>
        <v>0.55116662062415855</v>
      </c>
      <c r="J38" s="18"/>
    </row>
    <row r="39" spans="1:10" x14ac:dyDescent="0.35">
      <c r="A39" s="88" t="s">
        <v>12</v>
      </c>
      <c r="B39" s="89">
        <v>16.939503809999998</v>
      </c>
      <c r="C39" s="164">
        <f t="shared" si="0"/>
        <v>5.5829302935078255E-3</v>
      </c>
      <c r="D39" s="89">
        <v>16.618638000000001</v>
      </c>
      <c r="E39" s="164">
        <f t="shared" si="1"/>
        <v>6.1529207591270035E-3</v>
      </c>
      <c r="F39" s="89">
        <v>6.9683444999999997</v>
      </c>
      <c r="G39" s="164">
        <f t="shared" si="2"/>
        <v>2.4947473650649135E-3</v>
      </c>
      <c r="H39" s="164">
        <f t="shared" si="3"/>
        <v>-0.58069099886525</v>
      </c>
      <c r="I39" s="164">
        <f t="shared" si="4"/>
        <v>-0.58863349374576512</v>
      </c>
      <c r="J39" s="18"/>
    </row>
    <row r="40" spans="1:10" x14ac:dyDescent="0.35">
      <c r="A40" s="88" t="s">
        <v>155</v>
      </c>
      <c r="B40" s="89">
        <v>0.37890103000000003</v>
      </c>
      <c r="C40" s="164">
        <f t="shared" si="0"/>
        <v>1.2487839445329761E-4</v>
      </c>
      <c r="D40" s="89">
        <v>1.3920812</v>
      </c>
      <c r="E40" s="164">
        <f t="shared" si="1"/>
        <v>5.1540717800522705E-4</v>
      </c>
      <c r="F40" s="89">
        <v>6.5247877800000005</v>
      </c>
      <c r="G40" s="164">
        <f t="shared" si="2"/>
        <v>2.3359489648886833E-3</v>
      </c>
      <c r="H40" s="164">
        <f t="shared" si="3"/>
        <v>3.687074130445839</v>
      </c>
      <c r="I40" s="164">
        <f t="shared" si="4"/>
        <v>16.220295706242869</v>
      </c>
      <c r="J40" s="18"/>
    </row>
    <row r="41" spans="1:10" x14ac:dyDescent="0.35">
      <c r="A41" s="88" t="s">
        <v>39</v>
      </c>
      <c r="B41" s="89">
        <v>0.13072363000000001</v>
      </c>
      <c r="C41" s="164">
        <f t="shared" si="0"/>
        <v>4.3083960556947887E-5</v>
      </c>
      <c r="D41" s="89">
        <v>5.0457766199999998</v>
      </c>
      <c r="E41" s="164">
        <f t="shared" si="1"/>
        <v>1.8681593347851782E-3</v>
      </c>
      <c r="F41" s="89">
        <v>6.0135088400000001</v>
      </c>
      <c r="G41" s="164">
        <f t="shared" si="2"/>
        <v>2.1529052321372123E-3</v>
      </c>
      <c r="H41" s="164">
        <f t="shared" si="3"/>
        <v>0.19179053947100821</v>
      </c>
      <c r="I41" s="164">
        <f t="shared" si="4"/>
        <v>45.001697168293134</v>
      </c>
      <c r="J41" s="18"/>
    </row>
    <row r="42" spans="1:10" x14ac:dyDescent="0.35">
      <c r="A42" s="88" t="s">
        <v>197</v>
      </c>
      <c r="B42" s="89">
        <v>4.7483849400000002</v>
      </c>
      <c r="C42" s="164">
        <f t="shared" si="0"/>
        <v>1.5649751270230589E-3</v>
      </c>
      <c r="D42" s="89">
        <v>2.8203644900000002</v>
      </c>
      <c r="E42" s="164">
        <f t="shared" si="1"/>
        <v>1.0442178967268944E-3</v>
      </c>
      <c r="F42" s="89">
        <v>5.7828345700000003</v>
      </c>
      <c r="G42" s="164">
        <f t="shared" si="2"/>
        <v>2.0703211940962152E-3</v>
      </c>
      <c r="H42" s="164">
        <f t="shared" si="3"/>
        <v>1.0503855407710088</v>
      </c>
      <c r="I42" s="164">
        <f t="shared" si="4"/>
        <v>0.21785294222586771</v>
      </c>
      <c r="J42" s="18"/>
    </row>
    <row r="43" spans="1:10" x14ac:dyDescent="0.35">
      <c r="A43" s="88" t="s">
        <v>221</v>
      </c>
      <c r="B43" s="89">
        <v>5.7143024200000001</v>
      </c>
      <c r="C43" s="164">
        <f t="shared" si="0"/>
        <v>1.8833227020528106E-3</v>
      </c>
      <c r="D43" s="89">
        <v>2.7385408600000001</v>
      </c>
      <c r="E43" s="164">
        <f t="shared" si="1"/>
        <v>1.0139233375930999E-3</v>
      </c>
      <c r="F43" s="89">
        <v>5.7639272199999994</v>
      </c>
      <c r="G43" s="164">
        <f t="shared" si="2"/>
        <v>2.0635521456381688E-3</v>
      </c>
      <c r="H43" s="164">
        <f t="shared" si="3"/>
        <v>1.1047439182630998</v>
      </c>
      <c r="I43" s="164">
        <f t="shared" si="4"/>
        <v>8.6843146114061742E-3</v>
      </c>
      <c r="J43" s="18"/>
    </row>
    <row r="44" spans="1:10" x14ac:dyDescent="0.35">
      <c r="A44" s="88" t="s">
        <v>243</v>
      </c>
      <c r="B44" s="89">
        <v>78.219513689999999</v>
      </c>
      <c r="C44" s="164">
        <f t="shared" si="0"/>
        <v>2.5779627161543826E-2</v>
      </c>
      <c r="D44" s="89">
        <v>1.60047669</v>
      </c>
      <c r="E44" s="164">
        <f t="shared" si="1"/>
        <v>5.9256397849209263E-4</v>
      </c>
      <c r="F44" s="89">
        <v>5.4909809999999997</v>
      </c>
      <c r="G44" s="164">
        <f t="shared" si="2"/>
        <v>1.965834263987882E-3</v>
      </c>
      <c r="H44" s="164">
        <f t="shared" si="3"/>
        <v>2.4308409702611784</v>
      </c>
      <c r="I44" s="164">
        <f t="shared" si="4"/>
        <v>-0.9298003689749097</v>
      </c>
      <c r="J44" s="18"/>
    </row>
    <row r="45" spans="1:10" x14ac:dyDescent="0.35">
      <c r="A45" s="88" t="s">
        <v>251</v>
      </c>
      <c r="B45" s="89">
        <v>1.9944071200000002</v>
      </c>
      <c r="C45" s="164">
        <f t="shared" si="0"/>
        <v>6.5731771442222064E-4</v>
      </c>
      <c r="D45" s="89">
        <v>1.76359529</v>
      </c>
      <c r="E45" s="164">
        <f t="shared" si="1"/>
        <v>6.5295736452888669E-4</v>
      </c>
      <c r="F45" s="89">
        <v>5.1749400799999998</v>
      </c>
      <c r="G45" s="164">
        <f t="shared" si="2"/>
        <v>1.8526879847787108E-3</v>
      </c>
      <c r="H45" s="164">
        <f t="shared" si="3"/>
        <v>1.9343127129807653</v>
      </c>
      <c r="I45" s="164">
        <f t="shared" si="4"/>
        <v>1.5947260356752033</v>
      </c>
      <c r="J45" s="18"/>
    </row>
    <row r="46" spans="1:10" x14ac:dyDescent="0.35">
      <c r="A46" s="88" t="s">
        <v>198</v>
      </c>
      <c r="B46" s="89">
        <v>13.34408142</v>
      </c>
      <c r="C46" s="164">
        <f t="shared" si="0"/>
        <v>4.3979491509529012E-3</v>
      </c>
      <c r="D46" s="89">
        <v>3.4260748300000001</v>
      </c>
      <c r="E46" s="164">
        <f t="shared" si="1"/>
        <v>1.2684774133614029E-3</v>
      </c>
      <c r="F46" s="89">
        <v>4.9649316299999997</v>
      </c>
      <c r="G46" s="164">
        <f t="shared" si="2"/>
        <v>1.7775025476524512E-3</v>
      </c>
      <c r="H46" s="164">
        <f t="shared" si="3"/>
        <v>0.44916030044796185</v>
      </c>
      <c r="I46" s="164">
        <f t="shared" si="4"/>
        <v>-0.62793005575051419</v>
      </c>
      <c r="J46" s="18"/>
    </row>
    <row r="47" spans="1:10" x14ac:dyDescent="0.35">
      <c r="A47" s="88" t="s">
        <v>220</v>
      </c>
      <c r="B47" s="89">
        <v>1.8389593899999999</v>
      </c>
      <c r="C47" s="164">
        <f t="shared" si="0"/>
        <v>6.060851723945314E-4</v>
      </c>
      <c r="D47" s="89">
        <v>8.1827473099999999</v>
      </c>
      <c r="E47" s="164">
        <f t="shared" si="1"/>
        <v>3.0295982011516011E-3</v>
      </c>
      <c r="F47" s="89">
        <v>4.8370802099999999</v>
      </c>
      <c r="G47" s="164">
        <f t="shared" si="2"/>
        <v>1.7317302708706693E-3</v>
      </c>
      <c r="H47" s="164">
        <f t="shared" si="3"/>
        <v>-0.40886843663268391</v>
      </c>
      <c r="I47" s="164">
        <f t="shared" si="4"/>
        <v>1.6303355236137107</v>
      </c>
      <c r="J47" s="18"/>
    </row>
    <row r="48" spans="1:10" x14ac:dyDescent="0.35">
      <c r="A48" s="88" t="s">
        <v>210</v>
      </c>
      <c r="B48" s="89">
        <v>10.73236017</v>
      </c>
      <c r="C48" s="164">
        <f t="shared" si="0"/>
        <v>3.5371767311482899E-3</v>
      </c>
      <c r="D48" s="89">
        <v>1.44432297</v>
      </c>
      <c r="E48" s="164">
        <f t="shared" si="1"/>
        <v>5.3474928480883737E-4</v>
      </c>
      <c r="F48" s="89">
        <v>4.8034275199999996</v>
      </c>
      <c r="G48" s="164">
        <f t="shared" si="2"/>
        <v>1.7196822213368314E-3</v>
      </c>
      <c r="H48" s="164">
        <f t="shared" si="3"/>
        <v>2.3257295077153</v>
      </c>
      <c r="I48" s="164">
        <f t="shared" si="4"/>
        <v>-0.55243511735406103</v>
      </c>
      <c r="J48" s="18"/>
    </row>
    <row r="49" spans="1:10" x14ac:dyDescent="0.35">
      <c r="A49" s="88" t="s">
        <v>196</v>
      </c>
      <c r="B49" s="89">
        <v>10.343738439999999</v>
      </c>
      <c r="C49" s="164">
        <f t="shared" si="0"/>
        <v>3.4090945834379417E-3</v>
      </c>
      <c r="D49" s="89">
        <v>1.6352653899999998</v>
      </c>
      <c r="E49" s="164">
        <f t="shared" si="1"/>
        <v>6.054442226139659E-4</v>
      </c>
      <c r="F49" s="89">
        <v>4.6542973499999993</v>
      </c>
      <c r="G49" s="164">
        <f t="shared" si="2"/>
        <v>1.6662919076605798E-3</v>
      </c>
      <c r="H49" s="164">
        <f t="shared" si="3"/>
        <v>1.8462030557620985</v>
      </c>
      <c r="I49" s="164">
        <f t="shared" si="4"/>
        <v>-0.55003721555820784</v>
      </c>
      <c r="J49" s="18"/>
    </row>
    <row r="50" spans="1:10" x14ac:dyDescent="0.35">
      <c r="A50" s="88" t="s">
        <v>201</v>
      </c>
      <c r="B50" s="89">
        <v>50.27246298</v>
      </c>
      <c r="C50" s="164">
        <f t="shared" si="0"/>
        <v>1.656882395425328E-2</v>
      </c>
      <c r="D50" s="89">
        <v>3.9162801200000001</v>
      </c>
      <c r="E50" s="164">
        <f t="shared" si="1"/>
        <v>1.449972088501139E-3</v>
      </c>
      <c r="F50" s="89">
        <v>4.5507714400000001</v>
      </c>
      <c r="G50" s="164">
        <f t="shared" si="2"/>
        <v>1.6292284428464556E-3</v>
      </c>
      <c r="H50" s="164">
        <f t="shared" si="3"/>
        <v>0.16201377341720891</v>
      </c>
      <c r="I50" s="164">
        <f t="shared" si="4"/>
        <v>-0.90947784989546976</v>
      </c>
      <c r="J50" s="18"/>
    </row>
    <row r="51" spans="1:10" x14ac:dyDescent="0.35">
      <c r="A51" s="88" t="s">
        <v>225</v>
      </c>
      <c r="B51" s="89">
        <v>0.14312900000000001</v>
      </c>
      <c r="C51" s="164">
        <f t="shared" si="0"/>
        <v>4.7172528719982714E-5</v>
      </c>
      <c r="D51" s="89">
        <v>0.10992652999999999</v>
      </c>
      <c r="E51" s="164">
        <f t="shared" si="1"/>
        <v>4.0699438089679629E-5</v>
      </c>
      <c r="F51" s="89">
        <v>4.0050732999999994</v>
      </c>
      <c r="G51" s="164">
        <f t="shared" si="2"/>
        <v>1.4338622411774902E-3</v>
      </c>
      <c r="H51" s="164">
        <f t="shared" si="3"/>
        <v>35.43409193394897</v>
      </c>
      <c r="I51" s="164">
        <f t="shared" si="4"/>
        <v>26.982262853789234</v>
      </c>
      <c r="J51" s="18"/>
    </row>
    <row r="52" spans="1:10" x14ac:dyDescent="0.35">
      <c r="A52" s="88" t="s">
        <v>202</v>
      </c>
      <c r="B52" s="89">
        <v>5.6757231699999995</v>
      </c>
      <c r="C52" s="164">
        <f t="shared" si="0"/>
        <v>1.870607733188217E-3</v>
      </c>
      <c r="D52" s="89">
        <v>0.71642432</v>
      </c>
      <c r="E52" s="164">
        <f t="shared" si="1"/>
        <v>2.6525050192870484E-4</v>
      </c>
      <c r="F52" s="89">
        <v>3.87069112</v>
      </c>
      <c r="G52" s="164">
        <f t="shared" si="2"/>
        <v>1.3857518773074666E-3</v>
      </c>
      <c r="H52" s="164">
        <f t="shared" si="3"/>
        <v>4.402791351360043</v>
      </c>
      <c r="I52" s="164">
        <f t="shared" si="4"/>
        <v>-0.31802679516520527</v>
      </c>
      <c r="J52" s="18"/>
    </row>
    <row r="53" spans="1:10" x14ac:dyDescent="0.35">
      <c r="A53" s="88" t="s">
        <v>11</v>
      </c>
      <c r="B53" s="89">
        <v>0.36316700000000002</v>
      </c>
      <c r="C53" s="164">
        <f t="shared" si="0"/>
        <v>1.1969276483207431E-4</v>
      </c>
      <c r="D53" s="89">
        <v>1.6548</v>
      </c>
      <c r="E53" s="164">
        <f t="shared" si="1"/>
        <v>6.1267675920273165E-4</v>
      </c>
      <c r="F53" s="89">
        <v>3.6826564400000001</v>
      </c>
      <c r="G53" s="164">
        <f t="shared" si="2"/>
        <v>1.3184333022182436E-3</v>
      </c>
      <c r="H53" s="164">
        <f t="shared" si="3"/>
        <v>1.2254389896059945</v>
      </c>
      <c r="I53" s="164">
        <f t="shared" si="4"/>
        <v>9.1403939234567009</v>
      </c>
      <c r="J53" s="18"/>
    </row>
    <row r="54" spans="1:10" x14ac:dyDescent="0.35">
      <c r="A54" s="88" t="s">
        <v>200</v>
      </c>
      <c r="B54" s="89">
        <v>0.87810014000000003</v>
      </c>
      <c r="C54" s="164">
        <f t="shared" si="0"/>
        <v>2.8940469138449121E-4</v>
      </c>
      <c r="D54" s="89">
        <v>0.12947427</v>
      </c>
      <c r="E54" s="164">
        <f t="shared" si="1"/>
        <v>4.7936835958266534E-5</v>
      </c>
      <c r="F54" s="89">
        <v>3.33111508</v>
      </c>
      <c r="G54" s="164">
        <f t="shared" si="2"/>
        <v>1.192577457753129E-3</v>
      </c>
      <c r="H54" s="164">
        <f t="shared" si="3"/>
        <v>24.728008198076729</v>
      </c>
      <c r="I54" s="164">
        <f t="shared" si="4"/>
        <v>2.7935480570587314</v>
      </c>
      <c r="J54" s="18"/>
    </row>
    <row r="55" spans="1:10" x14ac:dyDescent="0.35">
      <c r="A55" s="88" t="s">
        <v>133</v>
      </c>
      <c r="B55" s="89">
        <v>1.93097037</v>
      </c>
      <c r="C55" s="164">
        <f t="shared" si="0"/>
        <v>6.3641019804694127E-4</v>
      </c>
      <c r="D55" s="89">
        <v>2.5826163599999998</v>
      </c>
      <c r="E55" s="164">
        <f t="shared" si="1"/>
        <v>9.5619351082230789E-4</v>
      </c>
      <c r="F55" s="89">
        <v>3.2989806699999997</v>
      </c>
      <c r="G55" s="164">
        <f t="shared" si="2"/>
        <v>1.1810729698973096E-3</v>
      </c>
      <c r="H55" s="164">
        <f t="shared" si="3"/>
        <v>0.27737929686157492</v>
      </c>
      <c r="I55" s="164">
        <f t="shared" si="4"/>
        <v>0.70845742702929182</v>
      </c>
      <c r="J55" s="18"/>
    </row>
    <row r="56" spans="1:10" x14ac:dyDescent="0.35">
      <c r="A56" s="88" t="s">
        <v>241</v>
      </c>
      <c r="B56" s="89">
        <v>3.6713551</v>
      </c>
      <c r="C56" s="164">
        <f t="shared" si="0"/>
        <v>1.2100070837915797E-3</v>
      </c>
      <c r="D56" s="89">
        <v>0.85216293999999992</v>
      </c>
      <c r="E56" s="164">
        <f t="shared" si="1"/>
        <v>3.1550666448626529E-4</v>
      </c>
      <c r="F56" s="89">
        <v>3.2936668999999998</v>
      </c>
      <c r="G56" s="164">
        <f t="shared" si="2"/>
        <v>1.179170579206657E-3</v>
      </c>
      <c r="H56" s="164">
        <f t="shared" si="3"/>
        <v>2.8650670492664232</v>
      </c>
      <c r="I56" s="164">
        <f t="shared" si="4"/>
        <v>-0.10287433106102983</v>
      </c>
      <c r="J56" s="18"/>
    </row>
    <row r="57" spans="1:10" x14ac:dyDescent="0.35">
      <c r="A57" s="88" t="s">
        <v>143</v>
      </c>
      <c r="B57" s="89">
        <v>1.1844050700000002</v>
      </c>
      <c r="C57" s="164">
        <f t="shared" si="0"/>
        <v>3.9035682622437203E-4</v>
      </c>
      <c r="D57" s="89">
        <v>1.02248673</v>
      </c>
      <c r="E57" s="164">
        <f t="shared" si="1"/>
        <v>3.785677157748359E-4</v>
      </c>
      <c r="F57" s="89">
        <v>2.43907074</v>
      </c>
      <c r="G57" s="164">
        <f t="shared" si="2"/>
        <v>8.7321533856742149E-4</v>
      </c>
      <c r="H57" s="164">
        <f t="shared" si="3"/>
        <v>1.3854302148253796</v>
      </c>
      <c r="I57" s="164">
        <f t="shared" si="4"/>
        <v>1.0593214279300573</v>
      </c>
      <c r="J57" s="18"/>
    </row>
    <row r="58" spans="1:10" x14ac:dyDescent="0.35">
      <c r="A58" s="88" t="s">
        <v>254</v>
      </c>
      <c r="B58" s="89">
        <v>0.38753286999999997</v>
      </c>
      <c r="C58" s="164">
        <f t="shared" si="0"/>
        <v>1.2772328067695804E-4</v>
      </c>
      <c r="D58" s="89">
        <v>0.65081232999999994</v>
      </c>
      <c r="E58" s="164">
        <f t="shared" si="1"/>
        <v>2.4095817572732575E-4</v>
      </c>
      <c r="F58" s="89">
        <v>2.2346446699999998</v>
      </c>
      <c r="G58" s="164">
        <f t="shared" si="2"/>
        <v>8.0002845759690171E-4</v>
      </c>
      <c r="H58" s="164">
        <f t="shared" si="3"/>
        <v>2.433623745266166</v>
      </c>
      <c r="I58" s="164">
        <f t="shared" si="4"/>
        <v>4.7663358207524436</v>
      </c>
      <c r="J58" s="18"/>
    </row>
    <row r="59" spans="1:10" x14ac:dyDescent="0.35">
      <c r="A59" s="88" t="s">
        <v>169</v>
      </c>
      <c r="B59" s="89">
        <v>10.831217539999999</v>
      </c>
      <c r="C59" s="164">
        <f t="shared" si="0"/>
        <v>3.5697581935039751E-3</v>
      </c>
      <c r="D59" s="89">
        <v>2.8193350800000001</v>
      </c>
      <c r="E59" s="164">
        <f t="shared" si="1"/>
        <v>1.0438367657245433E-3</v>
      </c>
      <c r="F59" s="89">
        <v>2.0312700600000002</v>
      </c>
      <c r="G59" s="164">
        <f t="shared" si="2"/>
        <v>7.272180113827969E-4</v>
      </c>
      <c r="H59" s="164">
        <f t="shared" si="3"/>
        <v>-0.27952158847326503</v>
      </c>
      <c r="I59" s="164">
        <f t="shared" si="4"/>
        <v>-0.81246152129264682</v>
      </c>
      <c r="J59" s="18"/>
    </row>
    <row r="60" spans="1:10" x14ac:dyDescent="0.35">
      <c r="A60" s="88" t="s">
        <v>149</v>
      </c>
      <c r="B60" s="89">
        <v>1.9978592500000001</v>
      </c>
      <c r="C60" s="164">
        <f t="shared" si="0"/>
        <v>6.5845546918589615E-4</v>
      </c>
      <c r="D60" s="89">
        <v>2.8169418300000002</v>
      </c>
      <c r="E60" s="164">
        <f t="shared" si="1"/>
        <v>1.042950683627636E-3</v>
      </c>
      <c r="F60" s="89">
        <v>2.0181403100000002</v>
      </c>
      <c r="G60" s="164">
        <f t="shared" si="2"/>
        <v>7.2251741008266574E-4</v>
      </c>
      <c r="H60" s="164">
        <f t="shared" si="3"/>
        <v>-0.28357047046299855</v>
      </c>
      <c r="I60" s="164">
        <f t="shared" si="4"/>
        <v>1.0151395800279683E-2</v>
      </c>
      <c r="J60" s="18"/>
    </row>
    <row r="61" spans="1:10" x14ac:dyDescent="0.35">
      <c r="A61" s="88" t="s">
        <v>42</v>
      </c>
      <c r="B61" s="89">
        <v>1.0000000000000001E-5</v>
      </c>
      <c r="C61" s="164">
        <f t="shared" si="0"/>
        <v>3.2958050933062284E-9</v>
      </c>
      <c r="D61" s="89">
        <v>0</v>
      </c>
      <c r="E61" s="164">
        <f t="shared" si="1"/>
        <v>0</v>
      </c>
      <c r="F61" s="89">
        <v>2.0057960000000001</v>
      </c>
      <c r="G61" s="164">
        <f t="shared" si="2"/>
        <v>7.1809800532360941E-4</v>
      </c>
      <c r="H61" s="164" t="s">
        <v>317</v>
      </c>
      <c r="I61" s="164">
        <f t="shared" si="4"/>
        <v>200578.6</v>
      </c>
      <c r="J61" s="18"/>
    </row>
    <row r="62" spans="1:10" x14ac:dyDescent="0.35">
      <c r="A62" s="88" t="s">
        <v>215</v>
      </c>
      <c r="B62" s="89">
        <v>1.9669534799999999</v>
      </c>
      <c r="C62" s="164">
        <f t="shared" si="0"/>
        <v>6.48269529768041E-4</v>
      </c>
      <c r="D62" s="89">
        <v>1.72088091</v>
      </c>
      <c r="E62" s="164">
        <f t="shared" si="1"/>
        <v>6.371426993670822E-4</v>
      </c>
      <c r="F62" s="89">
        <v>1.87676278</v>
      </c>
      <c r="G62" s="164">
        <f t="shared" si="2"/>
        <v>6.7190263056840862E-4</v>
      </c>
      <c r="H62" s="164">
        <f t="shared" si="3"/>
        <v>9.0582601674627172E-2</v>
      </c>
      <c r="I62" s="164">
        <f t="shared" si="4"/>
        <v>-4.5852990890257295E-2</v>
      </c>
      <c r="J62" s="18"/>
    </row>
    <row r="63" spans="1:10" x14ac:dyDescent="0.35">
      <c r="A63" s="88" t="s">
        <v>181</v>
      </c>
      <c r="B63" s="89">
        <v>2.0822204499999999</v>
      </c>
      <c r="C63" s="164">
        <f t="shared" si="0"/>
        <v>6.8625927644963862E-4</v>
      </c>
      <c r="D63" s="89">
        <v>1.2894236200000002</v>
      </c>
      <c r="E63" s="164">
        <f t="shared" si="1"/>
        <v>4.7739901180871079E-4</v>
      </c>
      <c r="F63" s="89">
        <v>1.7395869799999999</v>
      </c>
      <c r="G63" s="164">
        <f t="shared" si="2"/>
        <v>6.2279211865260548E-4</v>
      </c>
      <c r="H63" s="164">
        <f t="shared" si="3"/>
        <v>0.34911983386809653</v>
      </c>
      <c r="I63" s="164">
        <f t="shared" si="4"/>
        <v>-0.16455196662774108</v>
      </c>
      <c r="J63" s="18"/>
    </row>
    <row r="64" spans="1:10" x14ac:dyDescent="0.35">
      <c r="A64" s="88" t="s">
        <v>173</v>
      </c>
      <c r="B64" s="89">
        <v>5.0386312899999997</v>
      </c>
      <c r="C64" s="164">
        <f t="shared" si="0"/>
        <v>1.6606346668874129E-3</v>
      </c>
      <c r="D64" s="89">
        <v>1.7922292200000001</v>
      </c>
      <c r="E64" s="164">
        <f t="shared" si="1"/>
        <v>6.635588531895332E-4</v>
      </c>
      <c r="F64" s="89">
        <v>1.5305122499999999</v>
      </c>
      <c r="G64" s="164">
        <f t="shared" si="2"/>
        <v>5.4794096401047227E-4</v>
      </c>
      <c r="H64" s="164">
        <f t="shared" si="3"/>
        <v>-0.14602873732858801</v>
      </c>
      <c r="I64" s="164">
        <f t="shared" si="4"/>
        <v>-0.69624444379616435</v>
      </c>
      <c r="J64" s="18"/>
    </row>
    <row r="65" spans="1:10" x14ac:dyDescent="0.35">
      <c r="A65" s="88" t="s">
        <v>72</v>
      </c>
      <c r="B65" s="89">
        <v>1.9766189999999999</v>
      </c>
      <c r="C65" s="164">
        <f t="shared" si="0"/>
        <v>6.5145509677258637E-4</v>
      </c>
      <c r="D65" s="89">
        <v>0.96623700000000001</v>
      </c>
      <c r="E65" s="164">
        <f t="shared" si="1"/>
        <v>3.5774169312410549E-4</v>
      </c>
      <c r="F65" s="89">
        <v>1.5234909999999999</v>
      </c>
      <c r="G65" s="164">
        <f t="shared" si="2"/>
        <v>5.4542727586876774E-4</v>
      </c>
      <c r="H65" s="164">
        <f t="shared" si="3"/>
        <v>0.5767259999358334</v>
      </c>
      <c r="I65" s="164">
        <f t="shared" si="4"/>
        <v>-0.22924397670972507</v>
      </c>
      <c r="J65" s="18"/>
    </row>
    <row r="66" spans="1:10" x14ac:dyDescent="0.35">
      <c r="A66" s="88" t="s">
        <v>146</v>
      </c>
      <c r="B66" s="89">
        <v>0.99552858999999994</v>
      </c>
      <c r="C66" s="164">
        <f t="shared" si="0"/>
        <v>3.2810681974539677E-4</v>
      </c>
      <c r="D66" s="89">
        <v>0.12030805999999999</v>
      </c>
      <c r="E66" s="164">
        <f t="shared" si="1"/>
        <v>4.454311838697594E-5</v>
      </c>
      <c r="F66" s="89">
        <v>1.3487026200000001</v>
      </c>
      <c r="G66" s="164">
        <f t="shared" si="2"/>
        <v>4.8285102831829651E-4</v>
      </c>
      <c r="H66" s="164">
        <f t="shared" si="3"/>
        <v>10.210409510385258</v>
      </c>
      <c r="I66" s="164">
        <f t="shared" si="4"/>
        <v>0.35476030879233722</v>
      </c>
      <c r="J66" s="18"/>
    </row>
    <row r="67" spans="1:10" x14ac:dyDescent="0.35">
      <c r="A67" s="88" t="s">
        <v>33</v>
      </c>
      <c r="B67" s="89">
        <v>7.6566479999999992E-2</v>
      </c>
      <c r="C67" s="164">
        <f t="shared" si="0"/>
        <v>2.5234819476052943E-5</v>
      </c>
      <c r="D67" s="89">
        <v>0.12768937</v>
      </c>
      <c r="E67" s="164">
        <f t="shared" si="1"/>
        <v>4.7275990691466339E-5</v>
      </c>
      <c r="F67" s="89">
        <v>1.3455360900000002</v>
      </c>
      <c r="G67" s="164">
        <f t="shared" si="2"/>
        <v>4.8171737420950518E-4</v>
      </c>
      <c r="H67" s="164">
        <f t="shared" si="3"/>
        <v>9.5375732529653821</v>
      </c>
      <c r="I67" s="164">
        <f t="shared" si="4"/>
        <v>16.573435398884737</v>
      </c>
      <c r="J67" s="18"/>
    </row>
    <row r="68" spans="1:10" x14ac:dyDescent="0.35">
      <c r="A68" s="88" t="s">
        <v>205</v>
      </c>
      <c r="B68" s="89">
        <v>2.80475473</v>
      </c>
      <c r="C68" s="164">
        <f t="shared" si="0"/>
        <v>9.2439249246087352E-4</v>
      </c>
      <c r="D68" s="89">
        <v>0.65428032999999997</v>
      </c>
      <c r="E68" s="164">
        <f t="shared" si="1"/>
        <v>2.4224217560701823E-4</v>
      </c>
      <c r="F68" s="89">
        <v>1.1815349099999999</v>
      </c>
      <c r="G68" s="164">
        <f t="shared" si="2"/>
        <v>4.2300306815409454E-4</v>
      </c>
      <c r="H68" s="164">
        <f t="shared" si="3"/>
        <v>0.80585424293589858</v>
      </c>
      <c r="I68" s="164">
        <f t="shared" si="4"/>
        <v>-0.57873859793793803</v>
      </c>
      <c r="J68" s="18"/>
    </row>
    <row r="69" spans="1:10" x14ac:dyDescent="0.35">
      <c r="A69" s="88" t="s">
        <v>223</v>
      </c>
      <c r="B69" s="89">
        <v>3.2277395099999997</v>
      </c>
      <c r="C69" s="164">
        <f t="shared" ref="C69:C132" si="5">B69/$B$233</f>
        <v>1.0638000316923748E-3</v>
      </c>
      <c r="D69" s="89">
        <v>3.6228076099999997</v>
      </c>
      <c r="E69" s="164">
        <f t="shared" ref="E69:E132" si="6">D69/$D$233</f>
        <v>1.341316186675002E-3</v>
      </c>
      <c r="F69" s="89">
        <v>1.14871715</v>
      </c>
      <c r="G69" s="164">
        <f t="shared" ref="G69:G132" si="7">F69/$F$233</f>
        <v>4.1125393314974269E-4</v>
      </c>
      <c r="H69" s="164">
        <f t="shared" ref="H69:H132" si="8">(F69/D69)-1</f>
        <v>-0.68292074168409944</v>
      </c>
      <c r="I69" s="164">
        <f t="shared" ref="I69:I132" si="9">(F69/B69)-1</f>
        <v>-0.64411094933742041</v>
      </c>
      <c r="J69" s="18"/>
    </row>
    <row r="70" spans="1:10" x14ac:dyDescent="0.35">
      <c r="A70" s="88" t="s">
        <v>128</v>
      </c>
      <c r="B70" s="89">
        <v>0.31811699999999998</v>
      </c>
      <c r="C70" s="164">
        <f t="shared" si="5"/>
        <v>1.0484516288672974E-4</v>
      </c>
      <c r="D70" s="89">
        <v>9.2256409999999997E-2</v>
      </c>
      <c r="E70" s="164">
        <f t="shared" si="6"/>
        <v>3.4157214342807878E-5</v>
      </c>
      <c r="F70" s="89">
        <v>1.1359668799999998</v>
      </c>
      <c r="G70" s="164">
        <f t="shared" si="7"/>
        <v>4.0668919004808253E-4</v>
      </c>
      <c r="H70" s="164">
        <f t="shared" si="8"/>
        <v>11.313148538947049</v>
      </c>
      <c r="I70" s="164">
        <f t="shared" si="9"/>
        <v>2.5709090680472904</v>
      </c>
      <c r="J70" s="18"/>
    </row>
    <row r="71" spans="1:10" x14ac:dyDescent="0.35">
      <c r="A71" s="88" t="s">
        <v>112</v>
      </c>
      <c r="B71" s="89">
        <v>0</v>
      </c>
      <c r="C71" s="164">
        <f t="shared" si="5"/>
        <v>0</v>
      </c>
      <c r="D71" s="89">
        <v>2.2953370499999997</v>
      </c>
      <c r="E71" s="164">
        <f t="shared" si="6"/>
        <v>8.4983059286436913E-4</v>
      </c>
      <c r="F71" s="89">
        <v>1.12484633</v>
      </c>
      <c r="G71" s="164">
        <f t="shared" si="7"/>
        <v>4.0270790542437136E-4</v>
      </c>
      <c r="H71" s="164">
        <f t="shared" si="8"/>
        <v>-0.50994285131240302</v>
      </c>
      <c r="I71" s="164" t="s">
        <v>317</v>
      </c>
      <c r="J71" s="18"/>
    </row>
    <row r="72" spans="1:10" x14ac:dyDescent="0.35">
      <c r="A72" s="88" t="s">
        <v>195</v>
      </c>
      <c r="B72" s="89">
        <v>1.9540024299999998</v>
      </c>
      <c r="C72" s="164">
        <f t="shared" si="5"/>
        <v>6.4400111611267465E-4</v>
      </c>
      <c r="D72" s="89">
        <v>2.2664681899999999</v>
      </c>
      <c r="E72" s="164">
        <f t="shared" si="6"/>
        <v>8.3914212320841241E-4</v>
      </c>
      <c r="F72" s="89">
        <v>1.09248042</v>
      </c>
      <c r="G72" s="164">
        <f t="shared" si="7"/>
        <v>3.9112053790968718E-4</v>
      </c>
      <c r="H72" s="164">
        <f t="shared" si="8"/>
        <v>-0.51798113698652881</v>
      </c>
      <c r="I72" s="164">
        <f t="shared" si="9"/>
        <v>-0.44090119683218609</v>
      </c>
      <c r="J72" s="18"/>
    </row>
    <row r="73" spans="1:10" x14ac:dyDescent="0.35">
      <c r="A73" s="88" t="s">
        <v>0</v>
      </c>
      <c r="B73" s="89">
        <v>0.47149999999999997</v>
      </c>
      <c r="C73" s="164">
        <f t="shared" si="5"/>
        <v>1.5539721014938866E-4</v>
      </c>
      <c r="D73" s="89">
        <v>1.0659879999999999</v>
      </c>
      <c r="E73" s="164">
        <f t="shared" si="6"/>
        <v>3.9467372080553625E-4</v>
      </c>
      <c r="F73" s="89">
        <v>1.0200499999999999</v>
      </c>
      <c r="G73" s="164">
        <f t="shared" si="7"/>
        <v>3.6518961565899403E-4</v>
      </c>
      <c r="H73" s="164">
        <f t="shared" si="8"/>
        <v>-4.3094293744394885E-2</v>
      </c>
      <c r="I73" s="164">
        <f t="shared" si="9"/>
        <v>1.1634146341463412</v>
      </c>
      <c r="J73" s="18"/>
    </row>
    <row r="74" spans="1:10" x14ac:dyDescent="0.35">
      <c r="A74" s="88" t="s">
        <v>212</v>
      </c>
      <c r="B74" s="89">
        <v>7.6749015599999995</v>
      </c>
      <c r="C74" s="164">
        <f t="shared" si="5"/>
        <v>2.5294979652071914E-3</v>
      </c>
      <c r="D74" s="89">
        <v>2.0419597</v>
      </c>
      <c r="E74" s="164">
        <f t="shared" si="6"/>
        <v>7.5601961047775084E-4</v>
      </c>
      <c r="F74" s="89">
        <v>1.00651442</v>
      </c>
      <c r="G74" s="164">
        <f t="shared" si="7"/>
        <v>3.603437225577524E-4</v>
      </c>
      <c r="H74" s="164">
        <f t="shared" si="8"/>
        <v>-0.50708409181630765</v>
      </c>
      <c r="I74" s="164">
        <f t="shared" si="9"/>
        <v>-0.86885637397022197</v>
      </c>
      <c r="J74" s="18"/>
    </row>
    <row r="75" spans="1:10" x14ac:dyDescent="0.35">
      <c r="A75" s="88" t="s">
        <v>207</v>
      </c>
      <c r="B75" s="89">
        <v>0.83891735999999995</v>
      </c>
      <c r="C75" s="164">
        <f t="shared" si="5"/>
        <v>2.7649081079510147E-4</v>
      </c>
      <c r="D75" s="89">
        <v>0.70246525999999998</v>
      </c>
      <c r="E75" s="164">
        <f t="shared" si="6"/>
        <v>2.6008226912575794E-4</v>
      </c>
      <c r="F75" s="89">
        <v>1.0030612400000001</v>
      </c>
      <c r="G75" s="164">
        <f t="shared" si="7"/>
        <v>3.5910744445667768E-4</v>
      </c>
      <c r="H75" s="164">
        <f t="shared" si="8"/>
        <v>0.42791579472556429</v>
      </c>
      <c r="I75" s="164">
        <f t="shared" si="9"/>
        <v>0.1956615607525396</v>
      </c>
      <c r="J75" s="18"/>
    </row>
    <row r="76" spans="1:10" x14ac:dyDescent="0.35">
      <c r="A76" s="88" t="s">
        <v>134</v>
      </c>
      <c r="B76" s="89">
        <v>0.45656630999999998</v>
      </c>
      <c r="C76" s="164">
        <f t="shared" si="5"/>
        <v>1.5047535699300301E-4</v>
      </c>
      <c r="D76" s="89">
        <v>0.30740463000000001</v>
      </c>
      <c r="E76" s="164">
        <f t="shared" si="6"/>
        <v>1.1381416030475877E-4</v>
      </c>
      <c r="F76" s="89">
        <v>0.95181652000000005</v>
      </c>
      <c r="G76" s="164">
        <f t="shared" si="7"/>
        <v>3.4076124613173991E-4</v>
      </c>
      <c r="H76" s="164">
        <f t="shared" si="8"/>
        <v>2.096298582100081</v>
      </c>
      <c r="I76" s="164">
        <f t="shared" si="9"/>
        <v>1.0847278897998409</v>
      </c>
      <c r="J76" s="18"/>
    </row>
    <row r="77" spans="1:10" x14ac:dyDescent="0.35">
      <c r="A77" s="88" t="s">
        <v>175</v>
      </c>
      <c r="B77" s="89">
        <v>1.3773202099999999</v>
      </c>
      <c r="C77" s="164">
        <f t="shared" si="5"/>
        <v>4.5393789632316035E-4</v>
      </c>
      <c r="D77" s="89">
        <v>0.88951043000000007</v>
      </c>
      <c r="E77" s="164">
        <f t="shared" si="6"/>
        <v>3.293342805954969E-4</v>
      </c>
      <c r="F77" s="89">
        <v>0.83389985999999994</v>
      </c>
      <c r="G77" s="164">
        <f t="shared" si="7"/>
        <v>2.9854572753442376E-4</v>
      </c>
      <c r="H77" s="164">
        <f t="shared" si="8"/>
        <v>-6.2518176431051065E-2</v>
      </c>
      <c r="I77" s="164">
        <f t="shared" si="9"/>
        <v>-0.39454902792720947</v>
      </c>
      <c r="J77" s="18"/>
    </row>
    <row r="78" spans="1:10" x14ac:dyDescent="0.35">
      <c r="A78" s="88" t="s">
        <v>171</v>
      </c>
      <c r="B78" s="89">
        <v>5.0399551799999998</v>
      </c>
      <c r="C78" s="164">
        <f t="shared" si="5"/>
        <v>1.6610709952279107E-3</v>
      </c>
      <c r="D78" s="89">
        <v>0.46823657000000002</v>
      </c>
      <c r="E78" s="164">
        <f t="shared" si="6"/>
        <v>1.73360928358595E-4</v>
      </c>
      <c r="F78" s="89">
        <v>0.82875792000000004</v>
      </c>
      <c r="G78" s="164">
        <f t="shared" si="7"/>
        <v>2.9670485395730343E-4</v>
      </c>
      <c r="H78" s="164">
        <f t="shared" si="8"/>
        <v>0.76995555900300561</v>
      </c>
      <c r="I78" s="164">
        <f t="shared" si="9"/>
        <v>-0.83556244244219646</v>
      </c>
      <c r="J78" s="18"/>
    </row>
    <row r="79" spans="1:10" x14ac:dyDescent="0.35">
      <c r="A79" s="88" t="s">
        <v>103</v>
      </c>
      <c r="B79" s="89">
        <v>0.14417460999999998</v>
      </c>
      <c r="C79" s="164">
        <f t="shared" si="5"/>
        <v>4.7517141396343899E-5</v>
      </c>
      <c r="D79" s="89">
        <v>0.40965221000000002</v>
      </c>
      <c r="E79" s="164">
        <f t="shared" si="6"/>
        <v>1.5167052720753979E-4</v>
      </c>
      <c r="F79" s="89">
        <v>0.81954426999999996</v>
      </c>
      <c r="G79" s="164">
        <f t="shared" si="7"/>
        <v>2.9340626143505797E-4</v>
      </c>
      <c r="H79" s="164">
        <f t="shared" si="8"/>
        <v>1.0005854966582506</v>
      </c>
      <c r="I79" s="164">
        <f t="shared" si="9"/>
        <v>4.6843869388653108</v>
      </c>
      <c r="J79" s="18"/>
    </row>
    <row r="80" spans="1:10" x14ac:dyDescent="0.35">
      <c r="A80" s="88" t="s">
        <v>213</v>
      </c>
      <c r="B80" s="89">
        <v>29.166335109999999</v>
      </c>
      <c r="C80" s="164">
        <f t="shared" si="5"/>
        <v>9.6126555808614261E-3</v>
      </c>
      <c r="D80" s="89">
        <v>0.74801218999999997</v>
      </c>
      <c r="E80" s="164">
        <f t="shared" si="6"/>
        <v>2.7694566377407413E-4</v>
      </c>
      <c r="F80" s="89">
        <v>0.80077938999999998</v>
      </c>
      <c r="G80" s="164">
        <f t="shared" si="7"/>
        <v>2.8668821887333336E-4</v>
      </c>
      <c r="H80" s="164">
        <f t="shared" si="8"/>
        <v>7.0543235398342841E-2</v>
      </c>
      <c r="I80" s="164">
        <f t="shared" si="9"/>
        <v>-0.97254439452266173</v>
      </c>
      <c r="J80" s="18"/>
    </row>
    <row r="81" spans="1:10" x14ac:dyDescent="0.35">
      <c r="A81" s="88" t="s">
        <v>211</v>
      </c>
      <c r="B81" s="89">
        <v>4.8788494500000006</v>
      </c>
      <c r="C81" s="164">
        <f t="shared" si="5"/>
        <v>1.6079736866784291E-3</v>
      </c>
      <c r="D81" s="89">
        <v>0.76586992000000009</v>
      </c>
      <c r="E81" s="164">
        <f t="shared" si="6"/>
        <v>2.8355734865630612E-4</v>
      </c>
      <c r="F81" s="89">
        <v>0.79309286999999995</v>
      </c>
      <c r="G81" s="164">
        <f t="shared" si="7"/>
        <v>2.8393635643075198E-4</v>
      </c>
      <c r="H81" s="164">
        <f t="shared" si="8"/>
        <v>3.554513539322679E-2</v>
      </c>
      <c r="I81" s="164">
        <f t="shared" si="9"/>
        <v>-0.83744264336748497</v>
      </c>
      <c r="J81" s="18"/>
    </row>
    <row r="82" spans="1:10" x14ac:dyDescent="0.35">
      <c r="A82" s="88" t="s">
        <v>50</v>
      </c>
      <c r="B82" s="89">
        <v>5.5244349999999998E-2</v>
      </c>
      <c r="C82" s="164">
        <f t="shared" si="5"/>
        <v>1.8207461010639193E-5</v>
      </c>
      <c r="D82" s="89">
        <v>0.21356951000000002</v>
      </c>
      <c r="E82" s="164">
        <f t="shared" si="6"/>
        <v>7.907244093021235E-5</v>
      </c>
      <c r="F82" s="89">
        <v>0.7578744300000001</v>
      </c>
      <c r="G82" s="164">
        <f t="shared" si="7"/>
        <v>2.7132775041368489E-4</v>
      </c>
      <c r="H82" s="164">
        <f t="shared" si="8"/>
        <v>2.5486078045503784</v>
      </c>
      <c r="I82" s="164">
        <f t="shared" si="9"/>
        <v>12.71858714963612</v>
      </c>
      <c r="J82" s="18"/>
    </row>
    <row r="83" spans="1:10" x14ac:dyDescent="0.35">
      <c r="A83" s="88" t="s">
        <v>160</v>
      </c>
      <c r="B83" s="89">
        <v>4.4210700899999997</v>
      </c>
      <c r="C83" s="164">
        <f t="shared" si="5"/>
        <v>1.4570985320485825E-3</v>
      </c>
      <c r="D83" s="89">
        <v>6.6404447699999993</v>
      </c>
      <c r="E83" s="164">
        <f t="shared" si="6"/>
        <v>2.4585727467659707E-3</v>
      </c>
      <c r="F83" s="89">
        <v>0.69929093000000009</v>
      </c>
      <c r="G83" s="164">
        <f t="shared" si="7"/>
        <v>2.5035418456009073E-4</v>
      </c>
      <c r="H83" s="164">
        <f t="shared" si="8"/>
        <v>-0.89469215478468622</v>
      </c>
      <c r="I83" s="164">
        <f t="shared" si="9"/>
        <v>-0.84182767615882781</v>
      </c>
      <c r="J83" s="18"/>
    </row>
    <row r="84" spans="1:10" x14ac:dyDescent="0.35">
      <c r="A84" s="88" t="s">
        <v>257</v>
      </c>
      <c r="B84" s="89">
        <v>0.18229804999999999</v>
      </c>
      <c r="C84" s="164">
        <f t="shared" si="5"/>
        <v>6.008188416897934E-5</v>
      </c>
      <c r="D84" s="89">
        <v>0.81273211999999995</v>
      </c>
      <c r="E84" s="164">
        <f t="shared" si="6"/>
        <v>3.0090771173650323E-4</v>
      </c>
      <c r="F84" s="89">
        <v>0.64504503000000002</v>
      </c>
      <c r="G84" s="164">
        <f t="shared" si="7"/>
        <v>2.3093352932546866E-4</v>
      </c>
      <c r="H84" s="164">
        <f t="shared" si="8"/>
        <v>-0.20632516652596422</v>
      </c>
      <c r="I84" s="164">
        <f t="shared" si="9"/>
        <v>2.5384088310324771</v>
      </c>
      <c r="J84" s="18"/>
    </row>
    <row r="85" spans="1:10" x14ac:dyDescent="0.35">
      <c r="A85" s="88" t="s">
        <v>240</v>
      </c>
      <c r="B85" s="89">
        <v>0.20921200000000001</v>
      </c>
      <c r="C85" s="164">
        <f t="shared" si="5"/>
        <v>6.8952197518078268E-5</v>
      </c>
      <c r="D85" s="89">
        <v>1.3050520000000001E-2</v>
      </c>
      <c r="E85" s="164">
        <f t="shared" si="6"/>
        <v>4.8318529728731168E-6</v>
      </c>
      <c r="F85" s="89">
        <v>0.64008600000000004</v>
      </c>
      <c r="G85" s="164">
        <f t="shared" si="7"/>
        <v>2.2915813962913866E-4</v>
      </c>
      <c r="H85" s="164">
        <f t="shared" si="8"/>
        <v>48.046781277680886</v>
      </c>
      <c r="I85" s="164">
        <f t="shared" si="9"/>
        <v>2.059509014779267</v>
      </c>
      <c r="J85" s="18"/>
    </row>
    <row r="86" spans="1:10" x14ac:dyDescent="0.35">
      <c r="A86" s="88" t="s">
        <v>172</v>
      </c>
      <c r="B86" s="89">
        <v>2.37739184</v>
      </c>
      <c r="C86" s="164">
        <f t="shared" si="5"/>
        <v>7.8354201350566656E-4</v>
      </c>
      <c r="D86" s="89">
        <v>0.29661633000000004</v>
      </c>
      <c r="E86" s="164">
        <f t="shared" si="6"/>
        <v>1.098198765959681E-4</v>
      </c>
      <c r="F86" s="89">
        <v>0.62995814000000006</v>
      </c>
      <c r="G86" s="164">
        <f t="shared" si="7"/>
        <v>2.2553224942684652E-4</v>
      </c>
      <c r="H86" s="164">
        <f t="shared" si="8"/>
        <v>1.1238147609742186</v>
      </c>
      <c r="I86" s="164">
        <f t="shared" si="9"/>
        <v>-0.73502132488180827</v>
      </c>
      <c r="J86" s="18"/>
    </row>
    <row r="87" spans="1:10" x14ac:dyDescent="0.35">
      <c r="A87" s="88" t="s">
        <v>204</v>
      </c>
      <c r="B87" s="89">
        <v>0.18543678</v>
      </c>
      <c r="C87" s="164">
        <f t="shared" si="5"/>
        <v>6.1116348401030657E-5</v>
      </c>
      <c r="D87" s="89">
        <v>0.53265737000000002</v>
      </c>
      <c r="E87" s="164">
        <f t="shared" si="6"/>
        <v>1.972122257777679E-4</v>
      </c>
      <c r="F87" s="89">
        <v>0.60704541000000001</v>
      </c>
      <c r="G87" s="164">
        <f t="shared" si="7"/>
        <v>2.1732922892550021E-4</v>
      </c>
      <c r="H87" s="164">
        <f t="shared" si="8"/>
        <v>0.13965457757582511</v>
      </c>
      <c r="I87" s="164">
        <f t="shared" si="9"/>
        <v>2.2735976649292553</v>
      </c>
      <c r="J87" s="18"/>
    </row>
    <row r="88" spans="1:10" x14ac:dyDescent="0.35">
      <c r="A88" s="88" t="s">
        <v>229</v>
      </c>
      <c r="B88" s="89">
        <v>2.7945195099999998</v>
      </c>
      <c r="C88" s="164">
        <f t="shared" si="5"/>
        <v>9.2101916344016247E-4</v>
      </c>
      <c r="D88" s="89">
        <v>0.11356173</v>
      </c>
      <c r="E88" s="164">
        <f t="shared" si="6"/>
        <v>4.2045342461841682E-5</v>
      </c>
      <c r="F88" s="89">
        <v>0.5994316999999999</v>
      </c>
      <c r="G88" s="164">
        <f t="shared" si="7"/>
        <v>2.1460343329916907E-4</v>
      </c>
      <c r="H88" s="164">
        <f t="shared" si="8"/>
        <v>4.278465729608028</v>
      </c>
      <c r="I88" s="164">
        <f t="shared" si="9"/>
        <v>-0.78549740023106873</v>
      </c>
      <c r="J88" s="18"/>
    </row>
    <row r="89" spans="1:10" x14ac:dyDescent="0.35">
      <c r="A89" s="88" t="s">
        <v>104</v>
      </c>
      <c r="B89" s="89">
        <v>1.25672194</v>
      </c>
      <c r="C89" s="164">
        <f t="shared" si="5"/>
        <v>4.1419105707216845E-4</v>
      </c>
      <c r="D89" s="89">
        <v>0.49679941999999999</v>
      </c>
      <c r="E89" s="164">
        <f t="shared" si="6"/>
        <v>1.8393610020509834E-4</v>
      </c>
      <c r="F89" s="89">
        <v>0.56882138000000004</v>
      </c>
      <c r="G89" s="164">
        <f t="shared" si="7"/>
        <v>2.0364458716809827E-4</v>
      </c>
      <c r="H89" s="164">
        <f t="shared" si="8"/>
        <v>0.14497190838105256</v>
      </c>
      <c r="I89" s="164">
        <f t="shared" si="9"/>
        <v>-0.54737690025527841</v>
      </c>
      <c r="J89" s="18"/>
    </row>
    <row r="90" spans="1:10" x14ac:dyDescent="0.35">
      <c r="A90" s="88" t="s">
        <v>222</v>
      </c>
      <c r="B90" s="89">
        <v>0.66777262999999998</v>
      </c>
      <c r="C90" s="164">
        <f t="shared" si="5"/>
        <v>2.2008484351244953E-4</v>
      </c>
      <c r="D90" s="89">
        <v>0.46793856</v>
      </c>
      <c r="E90" s="164">
        <f t="shared" si="6"/>
        <v>1.7325059248658023E-4</v>
      </c>
      <c r="F90" s="89">
        <v>0.54629786999999996</v>
      </c>
      <c r="G90" s="164">
        <f t="shared" si="7"/>
        <v>1.9558091189709044E-4</v>
      </c>
      <c r="H90" s="164">
        <f t="shared" si="8"/>
        <v>0.16745640709754706</v>
      </c>
      <c r="I90" s="164">
        <f t="shared" si="9"/>
        <v>-0.18191036071664091</v>
      </c>
      <c r="J90" s="18"/>
    </row>
    <row r="91" spans="1:10" x14ac:dyDescent="0.35">
      <c r="A91" s="88" t="s">
        <v>21</v>
      </c>
      <c r="B91" s="89">
        <v>9.2000000000000003E-4</v>
      </c>
      <c r="C91" s="164">
        <f t="shared" si="5"/>
        <v>3.0321406858417301E-7</v>
      </c>
      <c r="D91" s="89">
        <v>0.13842195999999998</v>
      </c>
      <c r="E91" s="164">
        <f t="shared" si="6"/>
        <v>5.1249648208418016E-5</v>
      </c>
      <c r="F91" s="89">
        <v>0.54211600000000004</v>
      </c>
      <c r="G91" s="164">
        <f t="shared" si="7"/>
        <v>1.940837544067362E-4</v>
      </c>
      <c r="H91" s="164">
        <f t="shared" si="8"/>
        <v>2.9164017038914931</v>
      </c>
      <c r="I91" s="164">
        <f t="shared" si="9"/>
        <v>588.25652173913045</v>
      </c>
      <c r="J91" s="18"/>
    </row>
    <row r="92" spans="1:10" x14ac:dyDescent="0.35">
      <c r="A92" s="88" t="s">
        <v>23</v>
      </c>
      <c r="B92" s="89">
        <v>0.20130000000000001</v>
      </c>
      <c r="C92" s="164">
        <f t="shared" si="5"/>
        <v>6.6344556528254376E-5</v>
      </c>
      <c r="D92" s="89">
        <v>0.13284000000000001</v>
      </c>
      <c r="E92" s="164">
        <f t="shared" si="6"/>
        <v>4.9182971170226538E-5</v>
      </c>
      <c r="F92" s="89">
        <v>0.538775</v>
      </c>
      <c r="G92" s="164">
        <f t="shared" si="7"/>
        <v>1.9288763803409101E-4</v>
      </c>
      <c r="H92" s="164">
        <f t="shared" si="8"/>
        <v>3.0558190304125263</v>
      </c>
      <c r="I92" s="164">
        <f t="shared" si="9"/>
        <v>1.6764778936910085</v>
      </c>
      <c r="J92" s="18"/>
    </row>
    <row r="93" spans="1:10" x14ac:dyDescent="0.35">
      <c r="A93" s="88" t="s">
        <v>130</v>
      </c>
      <c r="B93" s="89">
        <v>4.9073680499999996</v>
      </c>
      <c r="C93" s="164">
        <f t="shared" si="5"/>
        <v>1.6173728613918252E-3</v>
      </c>
      <c r="D93" s="89">
        <v>0.90630831999999995</v>
      </c>
      <c r="E93" s="164">
        <f t="shared" si="6"/>
        <v>3.3555356800584493E-4</v>
      </c>
      <c r="F93" s="89">
        <v>0.51951356999999998</v>
      </c>
      <c r="G93" s="164">
        <f t="shared" si="7"/>
        <v>1.8599182486930241E-4</v>
      </c>
      <c r="H93" s="164" t="s">
        <v>317</v>
      </c>
      <c r="I93" s="164" t="s">
        <v>317</v>
      </c>
      <c r="J93" s="18"/>
    </row>
    <row r="94" spans="1:10" x14ac:dyDescent="0.35">
      <c r="A94" s="88" t="s">
        <v>132</v>
      </c>
      <c r="B94" s="89">
        <v>0.12672641000000001</v>
      </c>
      <c r="C94" s="164">
        <f t="shared" si="5"/>
        <v>4.1766554753441338E-5</v>
      </c>
      <c r="D94" s="89">
        <v>0.14467107999999998</v>
      </c>
      <c r="E94" s="164">
        <f t="shared" si="6"/>
        <v>5.3563336019312969E-5</v>
      </c>
      <c r="F94" s="89">
        <v>0.50732062</v>
      </c>
      <c r="G94" s="164">
        <f t="shared" si="7"/>
        <v>1.8162660872867269E-4</v>
      </c>
      <c r="H94" s="164">
        <f t="shared" si="8"/>
        <v>2.5067175830857145</v>
      </c>
      <c r="I94" s="164">
        <f t="shared" si="9"/>
        <v>3.0032746133974753</v>
      </c>
      <c r="J94" s="18"/>
    </row>
    <row r="95" spans="1:10" x14ac:dyDescent="0.35">
      <c r="A95" s="88" t="s">
        <v>41</v>
      </c>
      <c r="B95" s="89">
        <v>0</v>
      </c>
      <c r="C95" s="164">
        <f t="shared" si="5"/>
        <v>0</v>
      </c>
      <c r="D95" s="89">
        <v>0</v>
      </c>
      <c r="E95" s="164">
        <f t="shared" si="6"/>
        <v>0</v>
      </c>
      <c r="F95" s="89">
        <v>0.50214736999999998</v>
      </c>
      <c r="G95" s="164">
        <f t="shared" si="7"/>
        <v>1.7977452581194518E-4</v>
      </c>
      <c r="H95" s="164" t="s">
        <v>317</v>
      </c>
      <c r="I95" s="164" t="s">
        <v>317</v>
      </c>
      <c r="J95" s="18"/>
    </row>
    <row r="96" spans="1:10" x14ac:dyDescent="0.35">
      <c r="A96" s="88" t="s">
        <v>206</v>
      </c>
      <c r="B96" s="89">
        <v>2.67375929</v>
      </c>
      <c r="C96" s="164">
        <f t="shared" si="5"/>
        <v>8.8121894862568443E-4</v>
      </c>
      <c r="D96" s="89">
        <v>0.59052400000000005</v>
      </c>
      <c r="E96" s="164">
        <f t="shared" si="6"/>
        <v>2.1863689300908503E-4</v>
      </c>
      <c r="F96" s="89">
        <v>0.48946482000000002</v>
      </c>
      <c r="G96" s="164">
        <f t="shared" si="7"/>
        <v>1.7523402724807483E-4</v>
      </c>
      <c r="H96" s="164">
        <f t="shared" si="8"/>
        <v>-0.171134754895652</v>
      </c>
      <c r="I96" s="164">
        <f t="shared" si="9"/>
        <v>-0.81693758977084285</v>
      </c>
      <c r="J96" s="18"/>
    </row>
    <row r="97" spans="1:10" x14ac:dyDescent="0.35">
      <c r="A97" s="88" t="s">
        <v>36</v>
      </c>
      <c r="B97" s="89">
        <v>9.0178400000000009E-3</v>
      </c>
      <c r="C97" s="164">
        <f t="shared" si="5"/>
        <v>2.9721043002620642E-6</v>
      </c>
      <c r="D97" s="89">
        <v>0.55740916000000007</v>
      </c>
      <c r="E97" s="164">
        <f t="shared" si="6"/>
        <v>2.0637638246236219E-4</v>
      </c>
      <c r="F97" s="89">
        <v>0.47764758000000002</v>
      </c>
      <c r="G97" s="164">
        <f t="shared" si="7"/>
        <v>1.7100331960261618E-4</v>
      </c>
      <c r="H97" s="164">
        <f t="shared" si="8"/>
        <v>-0.14309341453950997</v>
      </c>
      <c r="I97" s="164" t="s">
        <v>317</v>
      </c>
      <c r="J97" s="18"/>
    </row>
    <row r="98" spans="1:10" x14ac:dyDescent="0.35">
      <c r="A98" s="88" t="s">
        <v>5</v>
      </c>
      <c r="B98" s="89">
        <v>1.5692514399999999</v>
      </c>
      <c r="C98" s="164">
        <f t="shared" si="5"/>
        <v>5.171946888630133E-4</v>
      </c>
      <c r="D98" s="89">
        <v>0.44902343</v>
      </c>
      <c r="E98" s="164">
        <f t="shared" si="6"/>
        <v>1.6624741352338324E-4</v>
      </c>
      <c r="F98" s="89">
        <v>0.44572851000000002</v>
      </c>
      <c r="G98" s="164">
        <f t="shared" si="7"/>
        <v>1.5957592594005793E-4</v>
      </c>
      <c r="H98" s="164">
        <f t="shared" si="8"/>
        <v>-7.3379689785897373E-3</v>
      </c>
      <c r="I98" s="164">
        <f t="shared" si="9"/>
        <v>-0.71596106357563705</v>
      </c>
      <c r="J98" s="18"/>
    </row>
    <row r="99" spans="1:10" x14ac:dyDescent="0.35">
      <c r="A99" s="88" t="s">
        <v>49</v>
      </c>
      <c r="B99" s="89">
        <v>0</v>
      </c>
      <c r="C99" s="164">
        <f t="shared" si="5"/>
        <v>0</v>
      </c>
      <c r="D99" s="89">
        <v>1.31978916</v>
      </c>
      <c r="E99" s="164">
        <f t="shared" si="6"/>
        <v>4.8864161553039364E-4</v>
      </c>
      <c r="F99" s="89">
        <v>0.44437089000000002</v>
      </c>
      <c r="G99" s="164">
        <f t="shared" si="7"/>
        <v>1.5908988238728017E-4</v>
      </c>
      <c r="H99" s="164">
        <f t="shared" si="8"/>
        <v>-0.66330160644750258</v>
      </c>
      <c r="I99" s="164" t="s">
        <v>317</v>
      </c>
      <c r="J99" s="18"/>
    </row>
    <row r="100" spans="1:10" x14ac:dyDescent="0.35">
      <c r="A100" s="88" t="s">
        <v>107</v>
      </c>
      <c r="B100" s="89">
        <v>1.1352283600000002</v>
      </c>
      <c r="C100" s="164">
        <f t="shared" si="5"/>
        <v>3.741491410953677E-4</v>
      </c>
      <c r="D100" s="89">
        <v>0.43179349</v>
      </c>
      <c r="E100" s="164">
        <f t="shared" si="6"/>
        <v>1.5986816297923441E-4</v>
      </c>
      <c r="F100" s="89">
        <v>0.44134625999999999</v>
      </c>
      <c r="G100" s="164">
        <f t="shared" si="7"/>
        <v>1.5800703010826378E-4</v>
      </c>
      <c r="H100" s="164">
        <f t="shared" si="8"/>
        <v>2.2123469253786165E-2</v>
      </c>
      <c r="I100" s="164">
        <f t="shared" si="9"/>
        <v>-0.61122689006817987</v>
      </c>
      <c r="J100" s="18"/>
    </row>
    <row r="101" spans="1:10" x14ac:dyDescent="0.35">
      <c r="A101" s="88" t="s">
        <v>6</v>
      </c>
      <c r="B101" s="89">
        <v>0.24174229</v>
      </c>
      <c r="C101" s="164">
        <f t="shared" si="5"/>
        <v>7.9673547064951127E-5</v>
      </c>
      <c r="D101" s="89">
        <v>6.0151280000000001E-2</v>
      </c>
      <c r="E101" s="164">
        <f t="shared" si="6"/>
        <v>2.2270541027493404E-5</v>
      </c>
      <c r="F101" s="89">
        <v>0.40420819000000002</v>
      </c>
      <c r="G101" s="164">
        <f t="shared" si="7"/>
        <v>1.4471117450352204E-4</v>
      </c>
      <c r="H101" s="164">
        <f t="shared" si="8"/>
        <v>5.719860159251807</v>
      </c>
      <c r="I101" s="164">
        <f t="shared" si="9"/>
        <v>0.67206238511267524</v>
      </c>
      <c r="J101" s="18"/>
    </row>
    <row r="102" spans="1:10" x14ac:dyDescent="0.35">
      <c r="A102" s="88" t="s">
        <v>35</v>
      </c>
      <c r="B102" s="89">
        <v>0.17492429000000001</v>
      </c>
      <c r="C102" s="164">
        <f t="shared" si="5"/>
        <v>5.7651636592497575E-5</v>
      </c>
      <c r="D102" s="89">
        <v>0.52490247999999995</v>
      </c>
      <c r="E102" s="164">
        <f t="shared" si="6"/>
        <v>1.9434103839973204E-4</v>
      </c>
      <c r="F102" s="89">
        <v>0.40229882</v>
      </c>
      <c r="G102" s="164">
        <f t="shared" si="7"/>
        <v>1.440275981136874E-4</v>
      </c>
      <c r="H102" s="164">
        <f t="shared" si="8"/>
        <v>-0.23357416791019914</v>
      </c>
      <c r="I102" s="164">
        <f t="shared" si="9"/>
        <v>1.2998453788207458</v>
      </c>
      <c r="J102" s="18"/>
    </row>
    <row r="103" spans="1:10" x14ac:dyDescent="0.35">
      <c r="A103" s="88" t="s">
        <v>249</v>
      </c>
      <c r="B103" s="89">
        <v>1.1453720000000001</v>
      </c>
      <c r="C103" s="164">
        <f t="shared" si="5"/>
        <v>3.7749228713303414E-4</v>
      </c>
      <c r="D103" s="89">
        <v>1.7040740000000001</v>
      </c>
      <c r="E103" s="164">
        <f t="shared" si="6"/>
        <v>6.30920072372272E-4</v>
      </c>
      <c r="F103" s="89">
        <v>0.38241599999999998</v>
      </c>
      <c r="G103" s="164">
        <f t="shared" si="7"/>
        <v>1.3690932019200027E-4</v>
      </c>
      <c r="H103" s="164">
        <f t="shared" si="8"/>
        <v>-0.77558721041457124</v>
      </c>
      <c r="I103" s="164">
        <f t="shared" si="9"/>
        <v>-0.66612070139657686</v>
      </c>
      <c r="J103" s="18"/>
    </row>
    <row r="104" spans="1:10" x14ac:dyDescent="0.35">
      <c r="A104" s="88" t="s">
        <v>226</v>
      </c>
      <c r="B104" s="89">
        <v>0.115702</v>
      </c>
      <c r="C104" s="164">
        <f t="shared" si="5"/>
        <v>3.8133124090571723E-5</v>
      </c>
      <c r="D104" s="89">
        <v>1.352478E-2</v>
      </c>
      <c r="E104" s="164">
        <f t="shared" si="6"/>
        <v>5.0074440290850379E-6</v>
      </c>
      <c r="F104" s="89">
        <v>0.35591145000000002</v>
      </c>
      <c r="G104" s="164">
        <f t="shared" si="7"/>
        <v>1.2742038687724652E-4</v>
      </c>
      <c r="H104" s="164">
        <f t="shared" si="8"/>
        <v>25.315507535057872</v>
      </c>
      <c r="I104" s="164">
        <f t="shared" si="9"/>
        <v>2.0761045617188989</v>
      </c>
      <c r="J104" s="18"/>
    </row>
    <row r="105" spans="1:10" x14ac:dyDescent="0.35">
      <c r="A105" s="88" t="s">
        <v>239</v>
      </c>
      <c r="B105" s="89">
        <v>0.24616114</v>
      </c>
      <c r="C105" s="164">
        <f t="shared" si="5"/>
        <v>8.112991389860675E-5</v>
      </c>
      <c r="D105" s="89">
        <v>1.5303909199999999</v>
      </c>
      <c r="E105" s="164">
        <f t="shared" si="6"/>
        <v>5.666152702313795E-4</v>
      </c>
      <c r="F105" s="89">
        <v>0.34689497999999996</v>
      </c>
      <c r="G105" s="164">
        <f t="shared" si="7"/>
        <v>1.2419238705968768E-4</v>
      </c>
      <c r="H105" s="164">
        <f t="shared" si="8"/>
        <v>-0.77332917003976998</v>
      </c>
      <c r="I105" s="164">
        <f t="shared" si="9"/>
        <v>0.40921909932656297</v>
      </c>
      <c r="J105" s="18"/>
    </row>
    <row r="106" spans="1:10" x14ac:dyDescent="0.35">
      <c r="A106" s="88" t="s">
        <v>203</v>
      </c>
      <c r="B106" s="89">
        <v>25.19707047</v>
      </c>
      <c r="C106" s="164">
        <f t="shared" si="5"/>
        <v>8.3044633191421951E-3</v>
      </c>
      <c r="D106" s="89">
        <v>1.1036019799999999</v>
      </c>
      <c r="E106" s="164">
        <f t="shared" si="6"/>
        <v>4.0860000275327397E-4</v>
      </c>
      <c r="F106" s="89">
        <v>0.34039601000000003</v>
      </c>
      <c r="G106" s="164">
        <f t="shared" si="7"/>
        <v>1.2186568115656597E-4</v>
      </c>
      <c r="H106" s="164">
        <f t="shared" si="8"/>
        <v>-0.69155908002267263</v>
      </c>
      <c r="I106" s="164">
        <f t="shared" si="9"/>
        <v>-0.98649065134753344</v>
      </c>
      <c r="J106" s="18"/>
    </row>
    <row r="107" spans="1:10" x14ac:dyDescent="0.35">
      <c r="A107" s="88" t="s">
        <v>186</v>
      </c>
      <c r="B107" s="89">
        <v>6.9424749999999993E-2</v>
      </c>
      <c r="C107" s="164">
        <f t="shared" si="5"/>
        <v>2.2881044465151155E-5</v>
      </c>
      <c r="D107" s="89">
        <v>0.33614467999999997</v>
      </c>
      <c r="E107" s="164">
        <f t="shared" si="6"/>
        <v>1.2445493906553011E-4</v>
      </c>
      <c r="F107" s="89">
        <v>0.33351429999999999</v>
      </c>
      <c r="G107" s="164">
        <f t="shared" si="7"/>
        <v>1.1940194993753094E-4</v>
      </c>
      <c r="H107" s="164">
        <f t="shared" si="8"/>
        <v>-7.8251424356916566E-3</v>
      </c>
      <c r="I107" s="164">
        <f t="shared" si="9"/>
        <v>3.8039683254170882</v>
      </c>
      <c r="J107" s="18"/>
    </row>
    <row r="108" spans="1:10" x14ac:dyDescent="0.35">
      <c r="A108" s="88" t="s">
        <v>142</v>
      </c>
      <c r="B108" s="89">
        <v>0.19510531</v>
      </c>
      <c r="C108" s="164">
        <f t="shared" si="5"/>
        <v>6.4302907442909059E-5</v>
      </c>
      <c r="D108" s="89">
        <v>0.30500954999999996</v>
      </c>
      <c r="E108" s="164">
        <f t="shared" si="6"/>
        <v>1.129274006646625E-4</v>
      </c>
      <c r="F108" s="89">
        <v>0.30374271999999997</v>
      </c>
      <c r="G108" s="164">
        <f t="shared" si="7"/>
        <v>1.0874338235970535E-4</v>
      </c>
      <c r="H108" s="164">
        <f t="shared" si="8"/>
        <v>-4.1534109341822001E-3</v>
      </c>
      <c r="I108" s="164">
        <f t="shared" si="9"/>
        <v>0.55681421484633065</v>
      </c>
      <c r="J108" s="18"/>
    </row>
    <row r="109" spans="1:10" x14ac:dyDescent="0.35">
      <c r="A109" s="88" t="s">
        <v>122</v>
      </c>
      <c r="B109" s="89">
        <v>8.6539160000000004E-2</v>
      </c>
      <c r="C109" s="164">
        <f t="shared" si="5"/>
        <v>2.8521620429844263E-5</v>
      </c>
      <c r="D109" s="89">
        <v>0.19789364000000001</v>
      </c>
      <c r="E109" s="164">
        <f t="shared" si="6"/>
        <v>7.3268572650490724E-5</v>
      </c>
      <c r="F109" s="89">
        <v>0.28527735999999998</v>
      </c>
      <c r="G109" s="164">
        <f t="shared" si="7"/>
        <v>1.0213257139808097E-4</v>
      </c>
      <c r="H109" s="164">
        <f t="shared" si="8"/>
        <v>0.44156911763308804</v>
      </c>
      <c r="I109" s="164">
        <f t="shared" si="9"/>
        <v>2.2965117757094009</v>
      </c>
      <c r="J109" s="18"/>
    </row>
    <row r="110" spans="1:10" x14ac:dyDescent="0.35">
      <c r="A110" s="88" t="s">
        <v>236</v>
      </c>
      <c r="B110" s="89">
        <v>0.45997104</v>
      </c>
      <c r="C110" s="164">
        <f t="shared" si="5"/>
        <v>1.5159748964053629E-4</v>
      </c>
      <c r="D110" s="89">
        <v>6.7238130000000007E-2</v>
      </c>
      <c r="E110" s="164">
        <f t="shared" si="6"/>
        <v>2.4894391819707497E-5</v>
      </c>
      <c r="F110" s="89">
        <v>0.24773254</v>
      </c>
      <c r="G110" s="164">
        <f t="shared" si="7"/>
        <v>8.869109462166205E-5</v>
      </c>
      <c r="H110" s="164">
        <f t="shared" si="8"/>
        <v>2.6844055597619976</v>
      </c>
      <c r="I110" s="164">
        <f t="shared" si="9"/>
        <v>-0.46141709269348785</v>
      </c>
      <c r="J110" s="18"/>
    </row>
    <row r="111" spans="1:10" x14ac:dyDescent="0.35">
      <c r="A111" s="88" t="s">
        <v>183</v>
      </c>
      <c r="B111" s="89">
        <v>0.44491890000000001</v>
      </c>
      <c r="C111" s="164">
        <f t="shared" si="5"/>
        <v>1.4663659767282045E-4</v>
      </c>
      <c r="D111" s="89">
        <v>9.0498460000000003E-2</v>
      </c>
      <c r="E111" s="164">
        <f t="shared" si="6"/>
        <v>3.3506347102754438E-5</v>
      </c>
      <c r="F111" s="89">
        <v>0.22895410999999999</v>
      </c>
      <c r="G111" s="164">
        <f t="shared" si="7"/>
        <v>8.196820100431062E-5</v>
      </c>
      <c r="H111" s="164" t="s">
        <v>317</v>
      </c>
      <c r="I111" s="164" t="s">
        <v>317</v>
      </c>
      <c r="J111" s="18"/>
    </row>
    <row r="112" spans="1:10" x14ac:dyDescent="0.35">
      <c r="A112" s="88" t="s">
        <v>8</v>
      </c>
      <c r="B112" s="89">
        <v>0</v>
      </c>
      <c r="C112" s="164">
        <f t="shared" si="5"/>
        <v>0</v>
      </c>
      <c r="D112" s="89">
        <v>0</v>
      </c>
      <c r="E112" s="164">
        <f t="shared" si="6"/>
        <v>0</v>
      </c>
      <c r="F112" s="89">
        <v>0.224</v>
      </c>
      <c r="G112" s="164">
        <f t="shared" si="7"/>
        <v>8.0194572724488682E-5</v>
      </c>
      <c r="H112" s="164" t="s">
        <v>317</v>
      </c>
      <c r="I112" s="164" t="s">
        <v>317</v>
      </c>
      <c r="J112" s="18"/>
    </row>
    <row r="113" spans="1:10" x14ac:dyDescent="0.35">
      <c r="A113" s="88" t="s">
        <v>147</v>
      </c>
      <c r="B113" s="89">
        <v>8.6307857800000001</v>
      </c>
      <c r="C113" s="164">
        <f t="shared" si="5"/>
        <v>2.8445387732958967E-3</v>
      </c>
      <c r="D113" s="89">
        <v>0.55522018999999989</v>
      </c>
      <c r="E113" s="164">
        <f t="shared" si="6"/>
        <v>2.0556593343795313E-4</v>
      </c>
      <c r="F113" s="89">
        <v>0.22291438</v>
      </c>
      <c r="G113" s="164">
        <f t="shared" si="7"/>
        <v>7.9805908295733493E-5</v>
      </c>
      <c r="H113" s="164">
        <f t="shared" si="8"/>
        <v>-0.59851175440864268</v>
      </c>
      <c r="I113" s="164">
        <f t="shared" si="9"/>
        <v>-0.97417218018357532</v>
      </c>
      <c r="J113" s="18"/>
    </row>
    <row r="114" spans="1:10" x14ac:dyDescent="0.35">
      <c r="A114" s="88" t="s">
        <v>116</v>
      </c>
      <c r="B114" s="89">
        <v>0.28102764000000002</v>
      </c>
      <c r="C114" s="164">
        <f t="shared" si="5"/>
        <v>9.2621232727182923E-5</v>
      </c>
      <c r="D114" s="89">
        <v>0.87421252999999999</v>
      </c>
      <c r="E114" s="164">
        <f t="shared" si="6"/>
        <v>3.2367035275249016E-4</v>
      </c>
      <c r="F114" s="89">
        <v>0.22060811</v>
      </c>
      <c r="G114" s="164">
        <f t="shared" si="7"/>
        <v>7.8980237147352665E-5</v>
      </c>
      <c r="H114" s="164">
        <f t="shared" si="8"/>
        <v>-0.74764933877120243</v>
      </c>
      <c r="I114" s="164">
        <f t="shared" si="9"/>
        <v>-0.21499497344816343</v>
      </c>
      <c r="J114" s="18"/>
    </row>
    <row r="115" spans="1:10" x14ac:dyDescent="0.35">
      <c r="A115" s="88" t="s">
        <v>256</v>
      </c>
      <c r="B115" s="89">
        <v>7.4370649999999996E-2</v>
      </c>
      <c r="C115" s="164">
        <f t="shared" si="5"/>
        <v>2.4511116706249482E-5</v>
      </c>
      <c r="D115" s="89">
        <v>4.8077500000000002E-2</v>
      </c>
      <c r="E115" s="164">
        <f t="shared" si="6"/>
        <v>1.7800318401359276E-5</v>
      </c>
      <c r="F115" s="89">
        <v>0.21402826</v>
      </c>
      <c r="G115" s="164">
        <f t="shared" si="7"/>
        <v>7.6624575275293619E-5</v>
      </c>
      <c r="H115" s="164">
        <f t="shared" si="8"/>
        <v>3.4517343871873534</v>
      </c>
      <c r="I115" s="164">
        <f t="shared" si="9"/>
        <v>1.877859209244507</v>
      </c>
      <c r="J115" s="18"/>
    </row>
    <row r="116" spans="1:10" x14ac:dyDescent="0.35">
      <c r="A116" s="88" t="s">
        <v>105</v>
      </c>
      <c r="B116" s="89">
        <v>0.53385857999999997</v>
      </c>
      <c r="C116" s="164">
        <f t="shared" si="5"/>
        <v>1.7594938270692304E-4</v>
      </c>
      <c r="D116" s="89">
        <v>1.7835848000000001</v>
      </c>
      <c r="E116" s="164">
        <f t="shared" si="6"/>
        <v>6.6035832428526238E-4</v>
      </c>
      <c r="F116" s="89">
        <v>0.20875879999999999</v>
      </c>
      <c r="G116" s="164">
        <f t="shared" si="7"/>
        <v>7.4738048073557981E-5</v>
      </c>
      <c r="H116" s="164">
        <f t="shared" si="8"/>
        <v>-0.88295549502328119</v>
      </c>
      <c r="I116" s="164">
        <f t="shared" si="9"/>
        <v>-0.608962358533228</v>
      </c>
      <c r="J116" s="18"/>
    </row>
    <row r="117" spans="1:10" x14ac:dyDescent="0.35">
      <c r="A117" s="88" t="s">
        <v>135</v>
      </c>
      <c r="B117" s="89">
        <v>0.33193126000000001</v>
      </c>
      <c r="C117" s="164">
        <f t="shared" si="5"/>
        <v>1.0939807373355539E-4</v>
      </c>
      <c r="D117" s="89">
        <v>0.15068506000000001</v>
      </c>
      <c r="E117" s="164">
        <f t="shared" si="6"/>
        <v>5.5789965084039862E-5</v>
      </c>
      <c r="F117" s="89">
        <v>0.20304848</v>
      </c>
      <c r="G117" s="164">
        <f t="shared" si="7"/>
        <v>7.2693687928378952E-5</v>
      </c>
      <c r="H117" s="164">
        <f t="shared" si="8"/>
        <v>0.34750240003886246</v>
      </c>
      <c r="I117" s="164">
        <f t="shared" si="9"/>
        <v>-0.38828153756895323</v>
      </c>
      <c r="J117" s="18"/>
    </row>
    <row r="118" spans="1:10" x14ac:dyDescent="0.35">
      <c r="A118" s="88" t="s">
        <v>231</v>
      </c>
      <c r="B118" s="89">
        <v>0.10785874000000001</v>
      </c>
      <c r="C118" s="164">
        <f t="shared" si="5"/>
        <v>3.5548138464959224E-5</v>
      </c>
      <c r="D118" s="89">
        <v>3.3490140000000002E-2</v>
      </c>
      <c r="E118" s="164">
        <f t="shared" si="6"/>
        <v>1.2399462436817603E-5</v>
      </c>
      <c r="F118" s="89">
        <v>0.20138123999999999</v>
      </c>
      <c r="G118" s="164">
        <f t="shared" si="7"/>
        <v>7.2096796859498697E-5</v>
      </c>
      <c r="H118" s="164">
        <f t="shared" si="8"/>
        <v>5.0131501391155719</v>
      </c>
      <c r="I118" s="164">
        <f t="shared" si="9"/>
        <v>0.86708318676817453</v>
      </c>
      <c r="J118" s="18"/>
    </row>
    <row r="119" spans="1:10" x14ac:dyDescent="0.35">
      <c r="A119" s="88" t="s">
        <v>252</v>
      </c>
      <c r="B119" s="89">
        <v>3.3714997499999999</v>
      </c>
      <c r="C119" s="164">
        <f t="shared" si="5"/>
        <v>1.1111806048130675E-3</v>
      </c>
      <c r="D119" s="89">
        <v>0.12801863999999999</v>
      </c>
      <c r="E119" s="164">
        <f t="shared" si="6"/>
        <v>4.7397900334022952E-5</v>
      </c>
      <c r="F119" s="89">
        <v>0.20097407</v>
      </c>
      <c r="G119" s="164">
        <f t="shared" si="7"/>
        <v>7.1951025322997676E-5</v>
      </c>
      <c r="H119" s="164">
        <f t="shared" si="8"/>
        <v>0.56988130790953595</v>
      </c>
      <c r="I119" s="164">
        <f t="shared" si="9"/>
        <v>-0.9403903055309436</v>
      </c>
      <c r="J119" s="18"/>
    </row>
    <row r="120" spans="1:10" x14ac:dyDescent="0.35">
      <c r="A120" s="88" t="s">
        <v>247</v>
      </c>
      <c r="B120" s="89">
        <v>0.35734513000000001</v>
      </c>
      <c r="C120" s="164">
        <f t="shared" si="5"/>
        <v>1.1777398995221762E-4</v>
      </c>
      <c r="D120" s="89">
        <v>7.8316649999999988E-2</v>
      </c>
      <c r="E120" s="164">
        <f t="shared" si="6"/>
        <v>2.8996127213931956E-5</v>
      </c>
      <c r="F120" s="89">
        <v>0.19254660999999998</v>
      </c>
      <c r="G120" s="164">
        <f t="shared" si="7"/>
        <v>6.8933897850440885E-5</v>
      </c>
      <c r="H120" s="164">
        <f t="shared" si="8"/>
        <v>1.4585654519185898</v>
      </c>
      <c r="I120" s="164">
        <f t="shared" si="9"/>
        <v>-0.46117466327301015</v>
      </c>
      <c r="J120" s="18"/>
    </row>
    <row r="121" spans="1:10" x14ac:dyDescent="0.35">
      <c r="A121" s="88" t="s">
        <v>232</v>
      </c>
      <c r="B121" s="89">
        <v>3.8402610000000004E-2</v>
      </c>
      <c r="C121" s="164">
        <f t="shared" si="5"/>
        <v>1.2656751763425271E-5</v>
      </c>
      <c r="D121" s="89">
        <v>4.8000000000000001E-4</v>
      </c>
      <c r="E121" s="164">
        <f t="shared" si="6"/>
        <v>1.7771624632421512E-7</v>
      </c>
      <c r="F121" s="89">
        <v>0.19178161999999999</v>
      </c>
      <c r="G121" s="164">
        <f t="shared" si="7"/>
        <v>6.8660022644242191E-5</v>
      </c>
      <c r="H121" s="164">
        <f t="shared" si="8"/>
        <v>398.54504166666663</v>
      </c>
      <c r="I121" s="164">
        <f t="shared" si="9"/>
        <v>3.9939735866911121</v>
      </c>
      <c r="J121" s="18"/>
    </row>
    <row r="122" spans="1:10" x14ac:dyDescent="0.35">
      <c r="A122" s="88" t="s">
        <v>238</v>
      </c>
      <c r="B122" s="89">
        <v>0.2318113</v>
      </c>
      <c r="C122" s="164">
        <f t="shared" si="5"/>
        <v>7.6400486322593809E-5</v>
      </c>
      <c r="D122" s="89">
        <v>1.7813229999999999E-2</v>
      </c>
      <c r="E122" s="164">
        <f t="shared" si="6"/>
        <v>6.595209105228955E-6</v>
      </c>
      <c r="F122" s="89">
        <v>0.18837783999999999</v>
      </c>
      <c r="G122" s="164">
        <f t="shared" si="7"/>
        <v>6.7441430310545057E-5</v>
      </c>
      <c r="H122" s="164">
        <f t="shared" si="8"/>
        <v>9.5751646388667293</v>
      </c>
      <c r="I122" s="164">
        <f t="shared" si="9"/>
        <v>-0.18736558571562301</v>
      </c>
      <c r="J122" s="18"/>
    </row>
    <row r="123" spans="1:10" x14ac:dyDescent="0.35">
      <c r="A123" s="88" t="s">
        <v>27</v>
      </c>
      <c r="B123" s="89">
        <v>0.70521266000000005</v>
      </c>
      <c r="C123" s="164">
        <f t="shared" si="5"/>
        <v>2.3242434766920336E-4</v>
      </c>
      <c r="D123" s="89">
        <v>0.83753697999999999</v>
      </c>
      <c r="E123" s="164">
        <f t="shared" si="6"/>
        <v>3.1009151717358171E-4</v>
      </c>
      <c r="F123" s="89">
        <v>0.18115889999999998</v>
      </c>
      <c r="G123" s="164">
        <f t="shared" si="7"/>
        <v>6.4856966878296303E-5</v>
      </c>
      <c r="H123" s="164">
        <f t="shared" si="8"/>
        <v>-0.78370041642817967</v>
      </c>
      <c r="I123" s="164">
        <f t="shared" si="9"/>
        <v>-0.74311450960055092</v>
      </c>
      <c r="J123" s="18"/>
    </row>
    <row r="124" spans="1:10" x14ac:dyDescent="0.35">
      <c r="A124" s="88" t="s">
        <v>148</v>
      </c>
      <c r="B124" s="89">
        <v>0.19416264999999999</v>
      </c>
      <c r="C124" s="164">
        <f t="shared" si="5"/>
        <v>6.3992225079983453E-5</v>
      </c>
      <c r="D124" s="89">
        <v>0.13639134999999999</v>
      </c>
      <c r="E124" s="164">
        <f t="shared" si="6"/>
        <v>5.0497830735608824E-5</v>
      </c>
      <c r="F124" s="89">
        <v>0.17460592999999999</v>
      </c>
      <c r="G124" s="164">
        <f t="shared" si="7"/>
        <v>6.2510928354964188E-5</v>
      </c>
      <c r="H124" s="164">
        <f t="shared" si="8"/>
        <v>0.28018331074514613</v>
      </c>
      <c r="I124" s="164">
        <f t="shared" si="9"/>
        <v>-0.10072338835507244</v>
      </c>
      <c r="J124" s="18"/>
    </row>
    <row r="125" spans="1:10" x14ac:dyDescent="0.35">
      <c r="A125" s="88" t="s">
        <v>199</v>
      </c>
      <c r="B125" s="89">
        <v>3.2493662099999998</v>
      </c>
      <c r="C125" s="164">
        <f t="shared" si="5"/>
        <v>1.0709277704935155E-3</v>
      </c>
      <c r="D125" s="89">
        <v>0.71218129000000008</v>
      </c>
      <c r="E125" s="164">
        <f t="shared" si="6"/>
        <v>2.6367955325236933E-4</v>
      </c>
      <c r="F125" s="89">
        <v>0.16367335999999999</v>
      </c>
      <c r="G125" s="164">
        <f t="shared" si="7"/>
        <v>5.8596942730274175E-5</v>
      </c>
      <c r="H125" s="164">
        <f t="shared" si="8"/>
        <v>-0.77018020229090833</v>
      </c>
      <c r="I125" s="164">
        <f t="shared" si="9"/>
        <v>-0.94962914321682446</v>
      </c>
      <c r="J125" s="18"/>
    </row>
    <row r="126" spans="1:10" x14ac:dyDescent="0.35">
      <c r="A126" s="88" t="s">
        <v>99</v>
      </c>
      <c r="B126" s="89">
        <v>0.2225143</v>
      </c>
      <c r="C126" s="164">
        <f t="shared" si="5"/>
        <v>7.3336376327347001E-5</v>
      </c>
      <c r="D126" s="89">
        <v>0.32704871000000002</v>
      </c>
      <c r="E126" s="164">
        <f t="shared" si="6"/>
        <v>1.2108722730495166E-4</v>
      </c>
      <c r="F126" s="89">
        <v>0.15519401999999999</v>
      </c>
      <c r="G126" s="164">
        <f t="shared" si="7"/>
        <v>5.5561241621856026E-5</v>
      </c>
      <c r="H126" s="164">
        <f t="shared" si="8"/>
        <v>-0.52547123637943727</v>
      </c>
      <c r="I126" s="164">
        <f t="shared" si="9"/>
        <v>-0.30254361180382572</v>
      </c>
      <c r="J126" s="18"/>
    </row>
    <row r="127" spans="1:10" x14ac:dyDescent="0.35">
      <c r="A127" s="88" t="s">
        <v>237</v>
      </c>
      <c r="B127" s="89">
        <v>8.5996990000000009E-2</v>
      </c>
      <c r="C127" s="164">
        <f t="shared" si="5"/>
        <v>2.8342931765100481E-5</v>
      </c>
      <c r="D127" s="89">
        <v>3.8552070000000001E-2</v>
      </c>
      <c r="E127" s="164">
        <f t="shared" si="6"/>
        <v>1.42736024342258E-5</v>
      </c>
      <c r="F127" s="89">
        <v>0.13963233999999999</v>
      </c>
      <c r="G127" s="164">
        <f t="shared" si="7"/>
        <v>4.9989981450091647E-5</v>
      </c>
      <c r="H127" s="164">
        <f t="shared" si="8"/>
        <v>2.621915502851079</v>
      </c>
      <c r="I127" s="164">
        <f t="shared" si="9"/>
        <v>0.62368868956925105</v>
      </c>
      <c r="J127" s="18"/>
    </row>
    <row r="128" spans="1:10" x14ac:dyDescent="0.35">
      <c r="A128" s="88" t="s">
        <v>159</v>
      </c>
      <c r="B128" s="89">
        <v>0.22791185</v>
      </c>
      <c r="C128" s="164">
        <f t="shared" si="5"/>
        <v>7.5115303605484505E-5</v>
      </c>
      <c r="D128" s="89">
        <v>8.413857000000001E-2</v>
      </c>
      <c r="E128" s="164">
        <f t="shared" si="6"/>
        <v>3.1151647565598367E-5</v>
      </c>
      <c r="F128" s="89">
        <v>0.13176842000000002</v>
      </c>
      <c r="G128" s="164">
        <f t="shared" si="7"/>
        <v>4.7174607770004333E-5</v>
      </c>
      <c r="H128" s="164" t="s">
        <v>317</v>
      </c>
      <c r="I128" s="164">
        <f t="shared" si="9"/>
        <v>-0.42184480534908553</v>
      </c>
      <c r="J128" s="18"/>
    </row>
    <row r="129" spans="1:10" x14ac:dyDescent="0.35">
      <c r="A129" s="88" t="s">
        <v>87</v>
      </c>
      <c r="B129" s="89">
        <v>4.598E-2</v>
      </c>
      <c r="C129" s="164">
        <f t="shared" si="5"/>
        <v>1.5154111819022038E-5</v>
      </c>
      <c r="D129" s="89">
        <v>0</v>
      </c>
      <c r="E129" s="164">
        <f t="shared" si="6"/>
        <v>0</v>
      </c>
      <c r="F129" s="89">
        <v>0.126</v>
      </c>
      <c r="G129" s="164">
        <f t="shared" si="7"/>
        <v>4.510944715752488E-5</v>
      </c>
      <c r="H129" s="164" t="s">
        <v>317</v>
      </c>
      <c r="I129" s="164">
        <f t="shared" si="9"/>
        <v>1.7403218790778601</v>
      </c>
      <c r="J129" s="18"/>
    </row>
    <row r="130" spans="1:10" x14ac:dyDescent="0.35">
      <c r="A130" s="88" t="s">
        <v>234</v>
      </c>
      <c r="B130" s="89">
        <v>8.8306999999999997E-2</v>
      </c>
      <c r="C130" s="164">
        <f t="shared" si="5"/>
        <v>2.9104266037459309E-5</v>
      </c>
      <c r="D130" s="89">
        <v>5.5000000000000002E-5</v>
      </c>
      <c r="E130" s="164">
        <f t="shared" si="6"/>
        <v>2.0363319891316317E-8</v>
      </c>
      <c r="F130" s="89">
        <v>0.11255163</v>
      </c>
      <c r="G130" s="164">
        <f t="shared" si="7"/>
        <v>4.0294776237922956E-5</v>
      </c>
      <c r="H130" s="164">
        <f t="shared" si="8"/>
        <v>2045.3932727272727</v>
      </c>
      <c r="I130" s="164">
        <f t="shared" si="9"/>
        <v>0.274549356223176</v>
      </c>
      <c r="J130" s="18"/>
    </row>
    <row r="131" spans="1:10" x14ac:dyDescent="0.35">
      <c r="A131" s="88" t="s">
        <v>253</v>
      </c>
      <c r="B131" s="89">
        <v>1.33077242</v>
      </c>
      <c r="C131" s="164">
        <f t="shared" si="5"/>
        <v>4.3859665198674549E-4</v>
      </c>
      <c r="D131" s="89">
        <v>0.29812664</v>
      </c>
      <c r="E131" s="164">
        <f t="shared" si="6"/>
        <v>1.1037905706260542E-4</v>
      </c>
      <c r="F131" s="89">
        <v>0.10378835</v>
      </c>
      <c r="G131" s="164">
        <f t="shared" si="7"/>
        <v>3.7157421348346808E-5</v>
      </c>
      <c r="H131" s="164">
        <f t="shared" si="8"/>
        <v>-0.65186489204721854</v>
      </c>
      <c r="I131" s="164">
        <f t="shared" si="9"/>
        <v>-0.9220089412433119</v>
      </c>
      <c r="J131" s="18"/>
    </row>
    <row r="132" spans="1:10" x14ac:dyDescent="0.35">
      <c r="A132" s="88" t="s">
        <v>117</v>
      </c>
      <c r="B132" s="89">
        <v>1.4187656899999999</v>
      </c>
      <c r="C132" s="164">
        <f t="shared" si="5"/>
        <v>4.6759751873101251E-4</v>
      </c>
      <c r="D132" s="89">
        <v>3.090354E-2</v>
      </c>
      <c r="E132" s="164">
        <f t="shared" si="6"/>
        <v>1.144179401443799E-5</v>
      </c>
      <c r="F132" s="89">
        <v>0.10359861999999999</v>
      </c>
      <c r="G132" s="164">
        <f t="shared" si="7"/>
        <v>3.7089495829226191E-5</v>
      </c>
      <c r="H132" s="164">
        <f t="shared" si="8"/>
        <v>2.3523220964329647</v>
      </c>
      <c r="I132" s="164">
        <f t="shared" si="9"/>
        <v>-0.92697975378866115</v>
      </c>
      <c r="J132" s="18"/>
    </row>
    <row r="133" spans="1:10" x14ac:dyDescent="0.35">
      <c r="A133" s="88" t="s">
        <v>145</v>
      </c>
      <c r="B133" s="89">
        <v>0.24801095000000001</v>
      </c>
      <c r="C133" s="164">
        <f t="shared" ref="C133:C196" si="10">B133/$B$233</f>
        <v>8.1739575220571639E-5</v>
      </c>
      <c r="D133" s="89">
        <v>4.0864009999999999E-2</v>
      </c>
      <c r="E133" s="164">
        <f t="shared" ref="E133:E196" si="11">D133/$D$233</f>
        <v>1.5129580139489977E-5</v>
      </c>
      <c r="F133" s="89">
        <v>0.10147671000000001</v>
      </c>
      <c r="G133" s="164">
        <f t="shared" ref="G133:G196" si="12">F133/$F$233</f>
        <v>3.6329827678289503E-5</v>
      </c>
      <c r="H133" s="164">
        <f t="shared" ref="H133:H193" si="13">(F133/D133)-1</f>
        <v>1.4832783175219468</v>
      </c>
      <c r="I133" s="164">
        <f t="shared" ref="I133:I196" si="14">(F133/B133)-1</f>
        <v>-0.59083778357366878</v>
      </c>
      <c r="J133" s="18"/>
    </row>
    <row r="134" spans="1:10" x14ac:dyDescent="0.35">
      <c r="A134" s="88" t="s">
        <v>191</v>
      </c>
      <c r="B134" s="89">
        <v>0.27292696999999999</v>
      </c>
      <c r="C134" s="164">
        <f t="shared" si="10"/>
        <v>8.9951409782663619E-5</v>
      </c>
      <c r="D134" s="89">
        <v>0.15209543</v>
      </c>
      <c r="E134" s="164">
        <f t="shared" si="11"/>
        <v>5.6312143547223789E-5</v>
      </c>
      <c r="F134" s="89">
        <v>9.5954720000000007E-2</v>
      </c>
      <c r="G134" s="164">
        <f t="shared" si="12"/>
        <v>3.4352891836151559E-5</v>
      </c>
      <c r="H134" s="164">
        <f t="shared" si="13"/>
        <v>-0.36911503521177458</v>
      </c>
      <c r="I134" s="164">
        <f t="shared" si="14"/>
        <v>-0.64842345921328326</v>
      </c>
      <c r="J134" s="18"/>
    </row>
    <row r="135" spans="1:10" x14ac:dyDescent="0.35">
      <c r="A135" s="88" t="s">
        <v>30</v>
      </c>
      <c r="B135" s="89">
        <v>0.19058166000000001</v>
      </c>
      <c r="C135" s="164">
        <f t="shared" si="10"/>
        <v>6.281200057187559E-5</v>
      </c>
      <c r="D135" s="89">
        <v>4.4900000000000002E-4</v>
      </c>
      <c r="E135" s="164">
        <f t="shared" si="11"/>
        <v>1.6623873874910955E-7</v>
      </c>
      <c r="F135" s="89">
        <v>9.5614649999999995E-2</v>
      </c>
      <c r="G135" s="164">
        <f t="shared" si="12"/>
        <v>3.4231142870319333E-5</v>
      </c>
      <c r="H135" s="164">
        <f t="shared" si="13"/>
        <v>211.95022271714919</v>
      </c>
      <c r="I135" s="164">
        <f t="shared" si="14"/>
        <v>-0.49830088582500542</v>
      </c>
      <c r="J135" s="18"/>
    </row>
    <row r="136" spans="1:10" x14ac:dyDescent="0.35">
      <c r="A136" s="88" t="s">
        <v>113</v>
      </c>
      <c r="B136" s="89">
        <v>6.0528650000000003E-2</v>
      </c>
      <c r="C136" s="164">
        <f t="shared" si="10"/>
        <v>1.9949063296095004E-5</v>
      </c>
      <c r="D136" s="89">
        <v>0.13780310000000001</v>
      </c>
      <c r="E136" s="164">
        <f t="shared" si="11"/>
        <v>5.1020520133000936E-5</v>
      </c>
      <c r="F136" s="89">
        <v>8.53024E-2</v>
      </c>
      <c r="G136" s="164">
        <f t="shared" si="12"/>
        <v>3.0539238930238496E-5</v>
      </c>
      <c r="H136" s="164">
        <f t="shared" si="13"/>
        <v>-0.38098344667137396</v>
      </c>
      <c r="I136" s="164">
        <f t="shared" si="14"/>
        <v>0.40928965043826349</v>
      </c>
      <c r="J136" s="18"/>
    </row>
    <row r="137" spans="1:10" x14ac:dyDescent="0.35">
      <c r="A137" s="88" t="s">
        <v>119</v>
      </c>
      <c r="B137" s="89">
        <v>0.11817383000000001</v>
      </c>
      <c r="C137" s="164">
        <f t="shared" si="10"/>
        <v>3.8947791080950439E-5</v>
      </c>
      <c r="D137" s="89">
        <v>0.24562724</v>
      </c>
      <c r="E137" s="164">
        <f t="shared" si="11"/>
        <v>9.0941564766202292E-5</v>
      </c>
      <c r="F137" s="89">
        <v>8.4620809999999991E-2</v>
      </c>
      <c r="G137" s="164">
        <f t="shared" si="12"/>
        <v>3.0295221881920257E-5</v>
      </c>
      <c r="H137" s="164">
        <f t="shared" si="13"/>
        <v>-0.65549093822004434</v>
      </c>
      <c r="I137" s="164">
        <f t="shared" si="14"/>
        <v>-0.28392936067147878</v>
      </c>
      <c r="J137" s="18"/>
    </row>
    <row r="138" spans="1:10" x14ac:dyDescent="0.35">
      <c r="A138" s="88" t="s">
        <v>138</v>
      </c>
      <c r="B138" s="89">
        <v>4.7028E-2</v>
      </c>
      <c r="C138" s="164">
        <f t="shared" si="10"/>
        <v>1.5499512192800531E-5</v>
      </c>
      <c r="D138" s="89">
        <v>0.17182</v>
      </c>
      <c r="E138" s="164">
        <f t="shared" si="11"/>
        <v>6.3615011340472161E-5</v>
      </c>
      <c r="F138" s="89">
        <v>8.2494639999999994E-2</v>
      </c>
      <c r="G138" s="164">
        <f t="shared" si="12"/>
        <v>2.9534028602055859E-5</v>
      </c>
      <c r="H138" s="164" t="s">
        <v>317</v>
      </c>
      <c r="I138" s="164" t="s">
        <v>317</v>
      </c>
      <c r="J138" s="18"/>
    </row>
    <row r="139" spans="1:10" x14ac:dyDescent="0.35">
      <c r="A139" s="88" t="s">
        <v>7</v>
      </c>
      <c r="B139" s="89">
        <v>0</v>
      </c>
      <c r="C139" s="164">
        <f t="shared" si="10"/>
        <v>0</v>
      </c>
      <c r="D139" s="89">
        <v>0</v>
      </c>
      <c r="E139" s="164">
        <f t="shared" si="11"/>
        <v>0</v>
      </c>
      <c r="F139" s="89">
        <v>7.5663729999999998E-2</v>
      </c>
      <c r="G139" s="164">
        <f t="shared" si="12"/>
        <v>2.7088484366478016E-5</v>
      </c>
      <c r="H139" s="164" t="s">
        <v>317</v>
      </c>
      <c r="I139" s="164" t="s">
        <v>317</v>
      </c>
      <c r="J139" s="18"/>
    </row>
    <row r="140" spans="1:10" x14ac:dyDescent="0.35">
      <c r="A140" s="88" t="s">
        <v>150</v>
      </c>
      <c r="B140" s="89">
        <v>0.17451610000000001</v>
      </c>
      <c r="C140" s="164">
        <f t="shared" si="10"/>
        <v>5.7517105124393909E-5</v>
      </c>
      <c r="D140" s="89">
        <v>0.11736927999999999</v>
      </c>
      <c r="E140" s="164">
        <f t="shared" si="11"/>
        <v>4.3455058073699525E-5</v>
      </c>
      <c r="F140" s="89">
        <v>7.3320770000000007E-2</v>
      </c>
      <c r="G140" s="164">
        <f t="shared" si="12"/>
        <v>2.6249677776698697E-5</v>
      </c>
      <c r="H140" s="164">
        <f t="shared" si="13"/>
        <v>-0.37529845969916475</v>
      </c>
      <c r="I140" s="164">
        <f t="shared" si="14"/>
        <v>-0.57986243103071855</v>
      </c>
      <c r="J140" s="18"/>
    </row>
    <row r="141" spans="1:10" x14ac:dyDescent="0.35">
      <c r="A141" s="88" t="s">
        <v>235</v>
      </c>
      <c r="B141" s="89">
        <v>0.14842900000000001</v>
      </c>
      <c r="C141" s="164">
        <f t="shared" si="10"/>
        <v>4.891930541943502E-5</v>
      </c>
      <c r="D141" s="89">
        <v>3.0059399999999999E-3</v>
      </c>
      <c r="E141" s="164">
        <f t="shared" si="11"/>
        <v>1.1129257780746065E-6</v>
      </c>
      <c r="F141" s="89">
        <v>7.3201820000000001E-2</v>
      </c>
      <c r="G141" s="164">
        <f t="shared" si="12"/>
        <v>2.620709231051308E-5</v>
      </c>
      <c r="H141" s="164">
        <f t="shared" si="13"/>
        <v>23.352388936572254</v>
      </c>
      <c r="I141" s="164">
        <f t="shared" si="14"/>
        <v>-0.50682265594998288</v>
      </c>
      <c r="J141" s="18"/>
    </row>
    <row r="142" spans="1:10" x14ac:dyDescent="0.35">
      <c r="A142" s="88" t="s">
        <v>209</v>
      </c>
      <c r="B142" s="89">
        <v>3.3221199999999999E-2</v>
      </c>
      <c r="C142" s="164">
        <f t="shared" si="10"/>
        <v>1.0949060016574487E-5</v>
      </c>
      <c r="D142" s="89">
        <v>2.2713830000000001E-2</v>
      </c>
      <c r="E142" s="164">
        <f t="shared" si="11"/>
        <v>8.4096179317632231E-6</v>
      </c>
      <c r="F142" s="89">
        <v>5.7915220000000003E-2</v>
      </c>
      <c r="G142" s="164">
        <f t="shared" si="12"/>
        <v>2.0734313938146257E-5</v>
      </c>
      <c r="H142" s="164">
        <f t="shared" si="13"/>
        <v>1.5497778225865035</v>
      </c>
      <c r="I142" s="164">
        <f t="shared" si="14"/>
        <v>0.7433211322890203</v>
      </c>
      <c r="J142" s="18"/>
    </row>
    <row r="143" spans="1:10" x14ac:dyDescent="0.35">
      <c r="A143" s="88" t="s">
        <v>96</v>
      </c>
      <c r="B143" s="89">
        <v>0.25187293999999999</v>
      </c>
      <c r="C143" s="164">
        <f t="shared" si="10"/>
        <v>8.3012411851801399E-5</v>
      </c>
      <c r="D143" s="89">
        <v>5.6499999999999996E-3</v>
      </c>
      <c r="E143" s="164">
        <f t="shared" si="11"/>
        <v>2.0918683161079485E-6</v>
      </c>
      <c r="F143" s="89">
        <v>5.7064790000000004E-2</v>
      </c>
      <c r="G143" s="164">
        <f t="shared" si="12"/>
        <v>2.042985023063694E-5</v>
      </c>
      <c r="H143" s="164">
        <f t="shared" si="13"/>
        <v>9.0999628318584076</v>
      </c>
      <c r="I143" s="164">
        <f t="shared" si="14"/>
        <v>-0.77343818673018228</v>
      </c>
      <c r="J143" s="18"/>
    </row>
    <row r="144" spans="1:10" x14ac:dyDescent="0.35">
      <c r="A144" s="88" t="s">
        <v>92</v>
      </c>
      <c r="B144" s="89">
        <v>0.82395109</v>
      </c>
      <c r="C144" s="164">
        <f t="shared" si="10"/>
        <v>2.7155821990572186E-4</v>
      </c>
      <c r="D144" s="89">
        <v>0</v>
      </c>
      <c r="E144" s="164">
        <f t="shared" si="11"/>
        <v>0</v>
      </c>
      <c r="F144" s="89">
        <v>5.0508300000000006E-2</v>
      </c>
      <c r="G144" s="164">
        <f t="shared" si="12"/>
        <v>1.8082551506876304E-5</v>
      </c>
      <c r="H144" s="164" t="s">
        <v>317</v>
      </c>
      <c r="I144" s="164">
        <f t="shared" si="14"/>
        <v>-0.93869988083880074</v>
      </c>
      <c r="J144" s="18"/>
    </row>
    <row r="145" spans="1:10" x14ac:dyDescent="0.35">
      <c r="A145" s="88" t="s">
        <v>144</v>
      </c>
      <c r="B145" s="89">
        <v>2.9343000000000001E-2</v>
      </c>
      <c r="C145" s="164">
        <f t="shared" si="10"/>
        <v>9.6708808852884664E-6</v>
      </c>
      <c r="D145" s="89">
        <v>4.3520969999999999E-2</v>
      </c>
      <c r="E145" s="164">
        <f t="shared" si="11"/>
        <v>1.6113298801643282E-5</v>
      </c>
      <c r="F145" s="89">
        <v>4.6780209999999996E-2</v>
      </c>
      <c r="G145" s="164">
        <f t="shared" si="12"/>
        <v>1.6747852468356482E-5</v>
      </c>
      <c r="H145" s="164">
        <f t="shared" si="13"/>
        <v>7.4888955829798709E-2</v>
      </c>
      <c r="I145" s="164">
        <f t="shared" si="14"/>
        <v>0.59425450703745342</v>
      </c>
      <c r="J145" s="18"/>
    </row>
    <row r="146" spans="1:10" x14ac:dyDescent="0.35">
      <c r="A146" s="88" t="s">
        <v>244</v>
      </c>
      <c r="B146" s="89">
        <v>1.6993000000000001E-2</v>
      </c>
      <c r="C146" s="164">
        <f t="shared" si="10"/>
        <v>5.6005615950552739E-6</v>
      </c>
      <c r="D146" s="89">
        <v>0.15135993</v>
      </c>
      <c r="E146" s="164">
        <f t="shared" si="11"/>
        <v>5.6039830423949911E-5</v>
      </c>
      <c r="F146" s="89">
        <v>3.7428969999999999E-2</v>
      </c>
      <c r="G146" s="164">
        <f t="shared" si="12"/>
        <v>1.3400001145837969E-5</v>
      </c>
      <c r="H146" s="164">
        <f t="shared" si="13"/>
        <v>-0.75271546439007997</v>
      </c>
      <c r="I146" s="164">
        <f t="shared" si="14"/>
        <v>1.2026110751485906</v>
      </c>
      <c r="J146" s="18"/>
    </row>
    <row r="147" spans="1:10" x14ac:dyDescent="0.35">
      <c r="A147" s="88" t="s">
        <v>228</v>
      </c>
      <c r="B147" s="89">
        <v>1.752832E-2</v>
      </c>
      <c r="C147" s="164">
        <f t="shared" si="10"/>
        <v>5.7769926333101426E-6</v>
      </c>
      <c r="D147" s="89">
        <v>5.5551379999999997E-2</v>
      </c>
      <c r="E147" s="164">
        <f t="shared" si="11"/>
        <v>2.056746402443766E-5</v>
      </c>
      <c r="F147" s="89">
        <v>3.6217769999999996E-2</v>
      </c>
      <c r="G147" s="164">
        <f t="shared" si="12"/>
        <v>1.2966377634749125E-5</v>
      </c>
      <c r="H147" s="164">
        <f t="shared" si="13"/>
        <v>-0.3480311380203337</v>
      </c>
      <c r="I147" s="164">
        <f t="shared" si="14"/>
        <v>1.0662430854753904</v>
      </c>
      <c r="J147" s="18"/>
    </row>
    <row r="148" spans="1:10" x14ac:dyDescent="0.35">
      <c r="A148" s="88" t="s">
        <v>208</v>
      </c>
      <c r="B148" s="89">
        <v>7.8963210000000006E-2</v>
      </c>
      <c r="C148" s="164">
        <f t="shared" si="10"/>
        <v>2.6024734970180931E-5</v>
      </c>
      <c r="D148" s="89">
        <v>5.2854999999999999E-2</v>
      </c>
      <c r="E148" s="164">
        <f t="shared" si="11"/>
        <v>1.9569150415554979E-5</v>
      </c>
      <c r="F148" s="89">
        <v>3.6074000000000002E-2</v>
      </c>
      <c r="G148" s="164">
        <f t="shared" si="12"/>
        <v>1.291490632349645E-5</v>
      </c>
      <c r="H148" s="164">
        <f t="shared" si="13"/>
        <v>-0.31749124964525588</v>
      </c>
      <c r="I148" s="164">
        <f t="shared" si="14"/>
        <v>-0.54315433731734064</v>
      </c>
      <c r="J148" s="18"/>
    </row>
    <row r="149" spans="1:10" x14ac:dyDescent="0.35">
      <c r="A149" s="88" t="s">
        <v>227</v>
      </c>
      <c r="B149" s="89">
        <v>7.16290095</v>
      </c>
      <c r="C149" s="164">
        <f t="shared" si="10"/>
        <v>2.3607525433858023E-3</v>
      </c>
      <c r="D149" s="89">
        <v>0</v>
      </c>
      <c r="E149" s="164">
        <f t="shared" si="11"/>
        <v>0</v>
      </c>
      <c r="F149" s="89">
        <v>3.5904350000000002E-2</v>
      </c>
      <c r="G149" s="164">
        <f t="shared" si="12"/>
        <v>1.2854169675002211E-5</v>
      </c>
      <c r="H149" s="164" t="s">
        <v>317</v>
      </c>
      <c r="I149" s="164">
        <f t="shared" si="14"/>
        <v>-0.99498745686271151</v>
      </c>
      <c r="J149" s="18"/>
    </row>
    <row r="150" spans="1:10" x14ac:dyDescent="0.35">
      <c r="A150" s="88" t="s">
        <v>174</v>
      </c>
      <c r="B150" s="89">
        <v>7.7010429999999991E-2</v>
      </c>
      <c r="C150" s="164">
        <f t="shared" si="10"/>
        <v>2.5381136743170274E-5</v>
      </c>
      <c r="D150" s="89">
        <v>1.8856979999999999E-2</v>
      </c>
      <c r="E150" s="164">
        <f t="shared" si="11"/>
        <v>6.9816493804391614E-6</v>
      </c>
      <c r="F150" s="89">
        <v>3.5184349999999996E-2</v>
      </c>
      <c r="G150" s="164">
        <f t="shared" si="12"/>
        <v>1.2596401405530638E-5</v>
      </c>
      <c r="H150" s="164">
        <f t="shared" si="13"/>
        <v>0.86585285660800393</v>
      </c>
      <c r="I150" s="164">
        <f t="shared" si="14"/>
        <v>-0.54312227577485284</v>
      </c>
      <c r="J150" s="18"/>
    </row>
    <row r="151" spans="1:10" x14ac:dyDescent="0.35">
      <c r="A151" s="88" t="s">
        <v>255</v>
      </c>
      <c r="B151" s="89">
        <v>7.4751999999999999E-2</v>
      </c>
      <c r="C151" s="164">
        <f t="shared" si="10"/>
        <v>2.4636802233482717E-5</v>
      </c>
      <c r="D151" s="89">
        <v>5.07917E-3</v>
      </c>
      <c r="E151" s="164">
        <f t="shared" si="11"/>
        <v>1.8805229725886743E-6</v>
      </c>
      <c r="F151" s="89">
        <v>3.4464800000000004E-2</v>
      </c>
      <c r="G151" s="164">
        <f t="shared" si="12"/>
        <v>1.233879424122749E-5</v>
      </c>
      <c r="H151" s="164">
        <f t="shared" si="13"/>
        <v>5.7855181063047709</v>
      </c>
      <c r="I151" s="164">
        <f t="shared" si="14"/>
        <v>-0.53894477739726021</v>
      </c>
      <c r="J151" s="18"/>
    </row>
    <row r="152" spans="1:10" x14ac:dyDescent="0.35">
      <c r="A152" s="88" t="s">
        <v>188</v>
      </c>
      <c r="B152" s="89">
        <v>1.0825340000000001E-2</v>
      </c>
      <c r="C152" s="164">
        <f t="shared" si="10"/>
        <v>3.5678210708771648E-6</v>
      </c>
      <c r="D152" s="89">
        <v>1.6943E-2</v>
      </c>
      <c r="E152" s="164">
        <f t="shared" si="11"/>
        <v>6.2730132530649509E-6</v>
      </c>
      <c r="F152" s="89">
        <v>3.2059779999999996E-2</v>
      </c>
      <c r="G152" s="164">
        <f t="shared" si="12"/>
        <v>1.1477769458665658E-5</v>
      </c>
      <c r="H152" s="164">
        <f t="shared" si="13"/>
        <v>0.89221389364339232</v>
      </c>
      <c r="I152" s="164">
        <f t="shared" si="14"/>
        <v>1.9615494755822906</v>
      </c>
      <c r="J152" s="18"/>
    </row>
    <row r="153" spans="1:10" x14ac:dyDescent="0.35">
      <c r="A153" s="88" t="s">
        <v>25</v>
      </c>
      <c r="B153" s="89">
        <v>2.38792E-3</v>
      </c>
      <c r="C153" s="164">
        <f t="shared" si="10"/>
        <v>7.8701188984078087E-7</v>
      </c>
      <c r="D153" s="89">
        <v>0.19096527999999999</v>
      </c>
      <c r="E153" s="164">
        <f t="shared" si="11"/>
        <v>7.0703401541359804E-5</v>
      </c>
      <c r="F153" s="89">
        <v>2.9156060000000001E-2</v>
      </c>
      <c r="G153" s="164">
        <f t="shared" si="12"/>
        <v>1.043820434834623E-5</v>
      </c>
      <c r="H153" s="164">
        <f t="shared" si="13"/>
        <v>-0.84732271751179056</v>
      </c>
      <c r="I153" s="164">
        <f t="shared" si="14"/>
        <v>11.209814399142351</v>
      </c>
      <c r="J153" s="18"/>
    </row>
    <row r="154" spans="1:10" x14ac:dyDescent="0.35">
      <c r="A154" s="88" t="s">
        <v>224</v>
      </c>
      <c r="B154" s="89">
        <v>0.30651034999999999</v>
      </c>
      <c r="C154" s="164">
        <f t="shared" si="10"/>
        <v>1.0101983726810747E-4</v>
      </c>
      <c r="D154" s="89">
        <v>0.65411909000000001</v>
      </c>
      <c r="E154" s="164">
        <f t="shared" si="11"/>
        <v>2.4218247775794049E-4</v>
      </c>
      <c r="F154" s="89">
        <v>2.9000000000000001E-2</v>
      </c>
      <c r="G154" s="164">
        <f t="shared" si="12"/>
        <v>1.0382333075938266E-5</v>
      </c>
      <c r="H154" s="164">
        <f t="shared" si="13"/>
        <v>-0.95566556542479142</v>
      </c>
      <c r="I154" s="164">
        <f t="shared" si="14"/>
        <v>-0.90538655546215652</v>
      </c>
      <c r="J154" s="18"/>
    </row>
    <row r="155" spans="1:10" x14ac:dyDescent="0.35">
      <c r="A155" s="88" t="s">
        <v>137</v>
      </c>
      <c r="B155" s="89">
        <v>3.202E-3</v>
      </c>
      <c r="C155" s="164">
        <f t="shared" si="10"/>
        <v>1.0553167908766543E-6</v>
      </c>
      <c r="D155" s="89">
        <v>7.1109210000000006E-2</v>
      </c>
      <c r="E155" s="164">
        <f t="shared" si="11"/>
        <v>2.632762891725071E-5</v>
      </c>
      <c r="F155" s="89">
        <v>2.6049029999999997E-2</v>
      </c>
      <c r="G155" s="164">
        <f t="shared" si="12"/>
        <v>9.3258519229347642E-6</v>
      </c>
      <c r="H155" s="164">
        <f t="shared" si="13"/>
        <v>-0.63367572217438506</v>
      </c>
      <c r="I155" s="164">
        <f t="shared" si="14"/>
        <v>7.1352373516552152</v>
      </c>
      <c r="J155" s="18"/>
    </row>
    <row r="156" spans="1:10" x14ac:dyDescent="0.35">
      <c r="A156" s="88" t="s">
        <v>164</v>
      </c>
      <c r="B156" s="89">
        <v>6.6831400000000006E-3</v>
      </c>
      <c r="C156" s="164">
        <f t="shared" si="10"/>
        <v>2.202632685127859E-6</v>
      </c>
      <c r="D156" s="89">
        <v>0.18807601999999998</v>
      </c>
      <c r="E156" s="164">
        <f t="shared" si="11"/>
        <v>6.9633675620829182E-5</v>
      </c>
      <c r="F156" s="89">
        <v>2.2503349999999998E-2</v>
      </c>
      <c r="G156" s="164">
        <f t="shared" si="12"/>
        <v>8.056457759462599E-6</v>
      </c>
      <c r="H156" s="164">
        <f t="shared" si="13"/>
        <v>-0.88034971178143817</v>
      </c>
      <c r="I156" s="164">
        <f t="shared" si="14"/>
        <v>2.3671821928015868</v>
      </c>
      <c r="J156" s="18"/>
    </row>
    <row r="157" spans="1:10" x14ac:dyDescent="0.35">
      <c r="A157" s="88" t="s">
        <v>136</v>
      </c>
      <c r="B157" s="89">
        <v>7.4132190000000001E-2</v>
      </c>
      <c r="C157" s="164">
        <f t="shared" si="10"/>
        <v>2.4432524937994504E-5</v>
      </c>
      <c r="D157" s="89">
        <v>9.3371200000000008E-3</v>
      </c>
      <c r="E157" s="164">
        <f t="shared" si="11"/>
        <v>3.4569956622474076E-6</v>
      </c>
      <c r="F157" s="89">
        <v>2.190752E-2</v>
      </c>
      <c r="G157" s="164">
        <f t="shared" si="12"/>
        <v>7.8431437761303134E-6</v>
      </c>
      <c r="H157" s="164">
        <f t="shared" si="13"/>
        <v>1.3462823654403069</v>
      </c>
      <c r="I157" s="164">
        <f t="shared" si="14"/>
        <v>-0.70448033438645208</v>
      </c>
      <c r="J157" s="18"/>
    </row>
    <row r="158" spans="1:10" x14ac:dyDescent="0.35">
      <c r="A158" s="88" t="s">
        <v>131</v>
      </c>
      <c r="B158" s="89">
        <v>0</v>
      </c>
      <c r="C158" s="164">
        <f t="shared" si="10"/>
        <v>0</v>
      </c>
      <c r="D158" s="89">
        <v>0</v>
      </c>
      <c r="E158" s="164">
        <f t="shared" si="11"/>
        <v>0</v>
      </c>
      <c r="F158" s="89">
        <v>1.960344E-2</v>
      </c>
      <c r="G158" s="164">
        <f t="shared" si="12"/>
        <v>7.0182566729024566E-6</v>
      </c>
      <c r="H158" s="164" t="s">
        <v>317</v>
      </c>
      <c r="I158" s="164" t="s">
        <v>317</v>
      </c>
      <c r="J158" s="18"/>
    </row>
    <row r="159" spans="1:10" x14ac:dyDescent="0.35">
      <c r="A159" s="88" t="s">
        <v>28</v>
      </c>
      <c r="B159" s="89">
        <v>5.8469899999999998E-3</v>
      </c>
      <c r="C159" s="164">
        <f t="shared" si="10"/>
        <v>1.9270539422510582E-6</v>
      </c>
      <c r="D159" s="89">
        <v>2.1696300000000001E-3</v>
      </c>
      <c r="E159" s="164">
        <f t="shared" si="11"/>
        <v>8.0328854065084756E-7</v>
      </c>
      <c r="F159" s="89">
        <v>1.8838779999999999E-2</v>
      </c>
      <c r="G159" s="164">
        <f t="shared" si="12"/>
        <v>6.7444996104939409E-6</v>
      </c>
      <c r="H159" s="164">
        <f t="shared" si="13"/>
        <v>7.6829459400911677</v>
      </c>
      <c r="I159" s="164">
        <f t="shared" si="14"/>
        <v>2.2219620693724464</v>
      </c>
      <c r="J159" s="18"/>
    </row>
    <row r="160" spans="1:10" x14ac:dyDescent="0.35">
      <c r="A160" s="88" t="s">
        <v>177</v>
      </c>
      <c r="B160" s="89">
        <v>0.25668092000000003</v>
      </c>
      <c r="C160" s="164">
        <f t="shared" si="10"/>
        <v>8.4597028349052858E-5</v>
      </c>
      <c r="D160" s="89">
        <v>0</v>
      </c>
      <c r="E160" s="164">
        <f t="shared" si="11"/>
        <v>0</v>
      </c>
      <c r="F160" s="89">
        <v>1.7999999999999999E-2</v>
      </c>
      <c r="G160" s="164">
        <f t="shared" si="12"/>
        <v>6.4442067367892678E-6</v>
      </c>
      <c r="H160" s="164" t="s">
        <v>317</v>
      </c>
      <c r="I160" s="164">
        <f t="shared" si="14"/>
        <v>-0.92987402413860765</v>
      </c>
      <c r="J160" s="18"/>
    </row>
    <row r="161" spans="1:10" x14ac:dyDescent="0.35">
      <c r="A161" s="88" t="s">
        <v>82</v>
      </c>
      <c r="B161" s="89">
        <v>1.6123999999999999E-2</v>
      </c>
      <c r="C161" s="164">
        <f t="shared" si="10"/>
        <v>5.3141561324469619E-6</v>
      </c>
      <c r="D161" s="89">
        <v>0</v>
      </c>
      <c r="E161" s="164">
        <f t="shared" si="11"/>
        <v>0</v>
      </c>
      <c r="F161" s="89">
        <v>1.7103689999999998E-2</v>
      </c>
      <c r="G161" s="164">
        <f t="shared" si="12"/>
        <v>6.1233174623308463E-6</v>
      </c>
      <c r="H161" s="164" t="s">
        <v>317</v>
      </c>
      <c r="I161" s="164">
        <f t="shared" si="14"/>
        <v>6.0759737037955786E-2</v>
      </c>
      <c r="J161" s="18"/>
    </row>
    <row r="162" spans="1:10" x14ac:dyDescent="0.35">
      <c r="A162" s="88" t="s">
        <v>32</v>
      </c>
      <c r="B162" s="89">
        <v>1.5557E-2</v>
      </c>
      <c r="C162" s="164">
        <f t="shared" si="10"/>
        <v>5.1272839836564989E-6</v>
      </c>
      <c r="D162" s="89">
        <v>0.22842153000000001</v>
      </c>
      <c r="E162" s="164">
        <f t="shared" si="11"/>
        <v>8.4571285190071022E-5</v>
      </c>
      <c r="F162" s="89">
        <v>1.6559500000000001E-2</v>
      </c>
      <c r="G162" s="164">
        <f t="shared" si="12"/>
        <v>5.9284911921034391E-6</v>
      </c>
      <c r="H162" s="164">
        <f t="shared" si="13"/>
        <v>-0.927504644592828</v>
      </c>
      <c r="I162" s="164">
        <f t="shared" si="14"/>
        <v>6.444044481583866E-2</v>
      </c>
      <c r="J162" s="18"/>
    </row>
    <row r="163" spans="1:10" x14ac:dyDescent="0.35">
      <c r="A163" s="88" t="s">
        <v>22</v>
      </c>
      <c r="B163" s="89">
        <v>5.1818309999999999E-2</v>
      </c>
      <c r="C163" s="164">
        <f t="shared" si="10"/>
        <v>1.7078305002452105E-5</v>
      </c>
      <c r="D163" s="89">
        <v>0.10738283999999999</v>
      </c>
      <c r="E163" s="164">
        <f t="shared" si="11"/>
        <v>3.9757656759237041E-5</v>
      </c>
      <c r="F163" s="89">
        <v>1.621423E-2</v>
      </c>
      <c r="G163" s="164">
        <f t="shared" si="12"/>
        <v>5.8048805665472588E-6</v>
      </c>
      <c r="H163" s="164">
        <f t="shared" si="13"/>
        <v>-0.84900539043295931</v>
      </c>
      <c r="I163" s="164">
        <f t="shared" si="14"/>
        <v>-0.68709458104673815</v>
      </c>
      <c r="J163" s="18"/>
    </row>
    <row r="164" spans="1:10" x14ac:dyDescent="0.35">
      <c r="A164" s="88" t="s">
        <v>83</v>
      </c>
      <c r="B164" s="89">
        <v>0.137739</v>
      </c>
      <c r="C164" s="164">
        <f t="shared" si="10"/>
        <v>4.5396089774690656E-5</v>
      </c>
      <c r="D164" s="89">
        <v>2.2228000000000001E-2</v>
      </c>
      <c r="E164" s="164">
        <f t="shared" si="11"/>
        <v>8.229743173530528E-6</v>
      </c>
      <c r="F164" s="89">
        <v>1.3651999999999999E-2</v>
      </c>
      <c r="G164" s="164">
        <f t="shared" si="12"/>
        <v>4.8875727983692829E-6</v>
      </c>
      <c r="H164" s="164">
        <f t="shared" si="13"/>
        <v>-0.38581968688141088</v>
      </c>
      <c r="I164" s="164">
        <f t="shared" si="14"/>
        <v>-0.90088500715120623</v>
      </c>
      <c r="J164" s="18"/>
    </row>
    <row r="165" spans="1:10" x14ac:dyDescent="0.35">
      <c r="A165" s="88" t="s">
        <v>120</v>
      </c>
      <c r="B165" s="89">
        <v>9.5007670000000002E-2</v>
      </c>
      <c r="C165" s="164">
        <f t="shared" si="10"/>
        <v>3.1312676268915732E-5</v>
      </c>
      <c r="D165" s="89">
        <v>0.91004448999999998</v>
      </c>
      <c r="E165" s="164">
        <f t="shared" si="11"/>
        <v>3.3693685573090565E-4</v>
      </c>
      <c r="F165" s="89">
        <v>1.3647379999999999E-2</v>
      </c>
      <c r="G165" s="164">
        <f t="shared" si="12"/>
        <v>4.8859187853068402E-6</v>
      </c>
      <c r="H165" s="164">
        <f t="shared" si="13"/>
        <v>-0.98500361229592193</v>
      </c>
      <c r="I165" s="164">
        <f t="shared" si="14"/>
        <v>-0.8563549658674926</v>
      </c>
      <c r="J165" s="18"/>
    </row>
    <row r="166" spans="1:10" x14ac:dyDescent="0.35">
      <c r="A166" s="88" t="s">
        <v>34</v>
      </c>
      <c r="B166" s="89">
        <v>0</v>
      </c>
      <c r="C166" s="164">
        <f t="shared" si="10"/>
        <v>0</v>
      </c>
      <c r="D166" s="89">
        <v>5.8457730000000006E-2</v>
      </c>
      <c r="E166" s="164">
        <f t="shared" si="11"/>
        <v>2.1643517383821793E-5</v>
      </c>
      <c r="F166" s="89">
        <v>1.2599579999999999E-2</v>
      </c>
      <c r="G166" s="164">
        <f t="shared" si="12"/>
        <v>4.5107943509286294E-6</v>
      </c>
      <c r="H166" s="164">
        <f t="shared" si="13"/>
        <v>-0.7844668275692539</v>
      </c>
      <c r="I166" s="164" t="s">
        <v>317</v>
      </c>
      <c r="J166" s="18"/>
    </row>
    <row r="167" spans="1:10" x14ac:dyDescent="0.35">
      <c r="A167" s="88" t="s">
        <v>194</v>
      </c>
      <c r="B167" s="89">
        <v>1.08174082</v>
      </c>
      <c r="C167" s="164">
        <f t="shared" si="10"/>
        <v>3.5652069041932559E-4</v>
      </c>
      <c r="D167" s="89">
        <v>0.22974635999999998</v>
      </c>
      <c r="E167" s="164">
        <f t="shared" si="11"/>
        <v>8.506179313719125E-5</v>
      </c>
      <c r="F167" s="89">
        <v>1.175066E-2</v>
      </c>
      <c r="G167" s="164">
        <f t="shared" si="12"/>
        <v>4.2068712407622324E-6</v>
      </c>
      <c r="H167" s="164">
        <f t="shared" si="13"/>
        <v>-0.94885377074091615</v>
      </c>
      <c r="I167" s="164">
        <f t="shared" si="14"/>
        <v>-0.98913726857418582</v>
      </c>
      <c r="J167" s="18"/>
    </row>
    <row r="168" spans="1:10" x14ac:dyDescent="0.35">
      <c r="A168" s="88" t="s">
        <v>180</v>
      </c>
      <c r="B168" s="89">
        <v>1.188E-2</v>
      </c>
      <c r="C168" s="164">
        <f t="shared" si="10"/>
        <v>3.9154164508477995E-6</v>
      </c>
      <c r="D168" s="89">
        <v>3.3575000000000001E-2</v>
      </c>
      <c r="E168" s="164">
        <f t="shared" si="11"/>
        <v>1.2430881188199004E-5</v>
      </c>
      <c r="F168" s="89">
        <v>1.0799E-2</v>
      </c>
      <c r="G168" s="164">
        <f t="shared" si="12"/>
        <v>3.8661660305881841E-6</v>
      </c>
      <c r="H168" s="164">
        <f t="shared" si="13"/>
        <v>-0.67836187639612811</v>
      </c>
      <c r="I168" s="164">
        <f t="shared" si="14"/>
        <v>-9.099326599326607E-2</v>
      </c>
      <c r="J168" s="18"/>
    </row>
    <row r="169" spans="1:10" x14ac:dyDescent="0.35">
      <c r="A169" s="88" t="s">
        <v>233</v>
      </c>
      <c r="B169" s="89">
        <v>3.0977000000000001E-2</v>
      </c>
      <c r="C169" s="164">
        <f t="shared" si="10"/>
        <v>1.0209415437534703E-5</v>
      </c>
      <c r="D169" s="89">
        <v>8.7847800000000007E-3</v>
      </c>
      <c r="E169" s="164">
        <f t="shared" si="11"/>
        <v>3.2524960966334138E-6</v>
      </c>
      <c r="F169" s="89">
        <v>1.0196999999999999E-2</v>
      </c>
      <c r="G169" s="164">
        <f t="shared" si="12"/>
        <v>3.6506431163911204E-6</v>
      </c>
      <c r="H169" s="164">
        <f t="shared" si="13"/>
        <v>0.16075758300150933</v>
      </c>
      <c r="I169" s="164">
        <f t="shared" si="14"/>
        <v>-0.67082028601865895</v>
      </c>
      <c r="J169" s="18"/>
    </row>
    <row r="170" spans="1:10" x14ac:dyDescent="0.35">
      <c r="A170" s="88" t="s">
        <v>125</v>
      </c>
      <c r="B170" s="89">
        <v>0</v>
      </c>
      <c r="C170" s="164">
        <f t="shared" si="10"/>
        <v>0</v>
      </c>
      <c r="D170" s="89">
        <v>0</v>
      </c>
      <c r="E170" s="164">
        <f t="shared" si="11"/>
        <v>0</v>
      </c>
      <c r="F170" s="89">
        <v>9.8949999999999993E-3</v>
      </c>
      <c r="G170" s="164">
        <f t="shared" si="12"/>
        <v>3.5425236478072117E-6</v>
      </c>
      <c r="H170" s="164" t="s">
        <v>317</v>
      </c>
      <c r="I170" s="164" t="s">
        <v>317</v>
      </c>
      <c r="J170" s="18"/>
    </row>
    <row r="171" spans="1:10" x14ac:dyDescent="0.35">
      <c r="A171" s="88" t="s">
        <v>24</v>
      </c>
      <c r="B171" s="89">
        <v>6.0055299999999994E-3</v>
      </c>
      <c r="C171" s="164">
        <f t="shared" si="10"/>
        <v>1.9793056362003351E-6</v>
      </c>
      <c r="D171" s="89">
        <v>3.0832369999999998E-2</v>
      </c>
      <c r="E171" s="164">
        <f t="shared" si="11"/>
        <v>1.1415443878498624E-5</v>
      </c>
      <c r="F171" s="89">
        <v>9.5054900000000001E-3</v>
      </c>
      <c r="G171" s="164">
        <f t="shared" si="12"/>
        <v>3.4030745941379457E-6</v>
      </c>
      <c r="H171" s="164">
        <f t="shared" si="13"/>
        <v>-0.69170420567734492</v>
      </c>
      <c r="I171" s="164">
        <f t="shared" si="14"/>
        <v>0.58278952898411984</v>
      </c>
      <c r="J171" s="18"/>
    </row>
    <row r="172" spans="1:10" x14ac:dyDescent="0.35">
      <c r="A172" s="88" t="s">
        <v>154</v>
      </c>
      <c r="B172" s="89">
        <v>1.2878000000000001E-2</v>
      </c>
      <c r="C172" s="164">
        <f t="shared" si="10"/>
        <v>4.2443377991597612E-6</v>
      </c>
      <c r="D172" s="89">
        <v>4.5007500000000004E-3</v>
      </c>
      <c r="E172" s="164">
        <f t="shared" si="11"/>
        <v>1.6663674909243985E-6</v>
      </c>
      <c r="F172" s="89">
        <v>6.8793000000000005E-3</v>
      </c>
      <c r="G172" s="164">
        <f t="shared" si="12"/>
        <v>2.4628684113552457E-6</v>
      </c>
      <c r="H172" s="164">
        <f t="shared" si="13"/>
        <v>0.52847858690218286</v>
      </c>
      <c r="I172" s="164">
        <f t="shared" si="14"/>
        <v>-0.465809908370865</v>
      </c>
      <c r="J172" s="18"/>
    </row>
    <row r="173" spans="1:10" x14ac:dyDescent="0.35">
      <c r="A173" s="88" t="s">
        <v>102</v>
      </c>
      <c r="B173" s="89">
        <v>2.4975000000000002E-3</v>
      </c>
      <c r="C173" s="164">
        <f t="shared" si="10"/>
        <v>8.2312732205323053E-7</v>
      </c>
      <c r="D173" s="89">
        <v>1.73212E-3</v>
      </c>
      <c r="E173" s="164">
        <f t="shared" si="11"/>
        <v>6.4130388454812393E-7</v>
      </c>
      <c r="F173" s="89">
        <v>6.16725E-3</v>
      </c>
      <c r="G173" s="164">
        <f t="shared" si="12"/>
        <v>2.2079463331924233E-6</v>
      </c>
      <c r="H173" s="164">
        <f t="shared" si="13"/>
        <v>2.5605212110015474</v>
      </c>
      <c r="I173" s="164">
        <f t="shared" si="14"/>
        <v>1.4693693693693692</v>
      </c>
      <c r="J173" s="18"/>
    </row>
    <row r="174" spans="1:10" x14ac:dyDescent="0.35">
      <c r="A174" s="88" t="s">
        <v>29</v>
      </c>
      <c r="B174" s="89">
        <v>6.0000000000000002E-5</v>
      </c>
      <c r="C174" s="164">
        <f t="shared" si="10"/>
        <v>1.9774830559837369E-8</v>
      </c>
      <c r="D174" s="89">
        <v>0</v>
      </c>
      <c r="E174" s="164">
        <f t="shared" si="11"/>
        <v>0</v>
      </c>
      <c r="F174" s="89">
        <v>5.1459100000000001E-3</v>
      </c>
      <c r="G174" s="164">
        <f t="shared" si="12"/>
        <v>1.8422948827172925E-6</v>
      </c>
      <c r="H174" s="164" t="s">
        <v>317</v>
      </c>
      <c r="I174" s="164">
        <f t="shared" si="14"/>
        <v>84.765166666666659</v>
      </c>
      <c r="J174" s="18"/>
    </row>
    <row r="175" spans="1:10" x14ac:dyDescent="0.35">
      <c r="A175" s="88" t="s">
        <v>140</v>
      </c>
      <c r="B175" s="89">
        <v>0</v>
      </c>
      <c r="C175" s="164">
        <f t="shared" si="10"/>
        <v>0</v>
      </c>
      <c r="D175" s="89">
        <v>4.5725000000000002E-3</v>
      </c>
      <c r="E175" s="164">
        <f t="shared" si="11"/>
        <v>1.69293236732807E-6</v>
      </c>
      <c r="F175" s="89">
        <v>4.7850000000000002E-3</v>
      </c>
      <c r="G175" s="164">
        <f t="shared" si="12"/>
        <v>1.7130849575298139E-6</v>
      </c>
      <c r="H175" s="164">
        <f t="shared" si="13"/>
        <v>4.6473482777473984E-2</v>
      </c>
      <c r="I175" s="164" t="s">
        <v>317</v>
      </c>
      <c r="J175" s="18"/>
    </row>
    <row r="176" spans="1:10" x14ac:dyDescent="0.35">
      <c r="A176" s="88" t="s">
        <v>139</v>
      </c>
      <c r="B176" s="89">
        <v>2.5000000000000001E-3</v>
      </c>
      <c r="C176" s="164">
        <f t="shared" si="10"/>
        <v>8.2395127332655706E-7</v>
      </c>
      <c r="D176" s="89">
        <v>9.5106900000000005E-3</v>
      </c>
      <c r="E176" s="164">
        <f t="shared" si="11"/>
        <v>3.5212585974026029E-6</v>
      </c>
      <c r="F176" s="89">
        <v>4.4673500000000001E-3</v>
      </c>
      <c r="G176" s="164">
        <f t="shared" si="12"/>
        <v>1.5993626091997523E-6</v>
      </c>
      <c r="H176" s="164">
        <f t="shared" si="13"/>
        <v>-0.53028118885170272</v>
      </c>
      <c r="I176" s="164">
        <f t="shared" si="14"/>
        <v>0.78693999999999997</v>
      </c>
      <c r="J176" s="18"/>
    </row>
    <row r="177" spans="1:10" x14ac:dyDescent="0.35">
      <c r="A177" s="88" t="s">
        <v>166</v>
      </c>
      <c r="B177" s="89">
        <v>1.14E-2</v>
      </c>
      <c r="C177" s="164">
        <f t="shared" si="10"/>
        <v>3.7572178063691003E-6</v>
      </c>
      <c r="D177" s="89">
        <v>2.5755650000000001E-2</v>
      </c>
      <c r="E177" s="164">
        <f t="shared" si="11"/>
        <v>9.5358279992505649E-6</v>
      </c>
      <c r="F177" s="89">
        <v>3.6719999999999999E-3</v>
      </c>
      <c r="G177" s="164">
        <f t="shared" si="12"/>
        <v>1.3146181743050108E-6</v>
      </c>
      <c r="H177" s="164">
        <f t="shared" si="13"/>
        <v>-0.85742934074659349</v>
      </c>
      <c r="I177" s="164">
        <f t="shared" si="14"/>
        <v>-0.67789473684210533</v>
      </c>
      <c r="J177" s="18"/>
    </row>
    <row r="178" spans="1:10" x14ac:dyDescent="0.35">
      <c r="A178" s="88" t="s">
        <v>248</v>
      </c>
      <c r="B178" s="89">
        <v>8.7771700000000008E-3</v>
      </c>
      <c r="C178" s="164">
        <f t="shared" si="10"/>
        <v>2.8927841590814629E-6</v>
      </c>
      <c r="D178" s="89">
        <v>1.4397790000000001E-2</v>
      </c>
      <c r="E178" s="164">
        <f t="shared" si="11"/>
        <v>5.3306691545090026E-6</v>
      </c>
      <c r="F178" s="89">
        <v>3.5829999999999998E-3</v>
      </c>
      <c r="G178" s="164">
        <f t="shared" si="12"/>
        <v>1.2827551521064415E-6</v>
      </c>
      <c r="H178" s="164">
        <f t="shared" si="13"/>
        <v>-0.75114236282096081</v>
      </c>
      <c r="I178" s="164">
        <f t="shared" si="14"/>
        <v>-0.59178186135166588</v>
      </c>
      <c r="J178" s="18"/>
    </row>
    <row r="179" spans="1:10" x14ac:dyDescent="0.35">
      <c r="A179" s="88" t="s">
        <v>63</v>
      </c>
      <c r="B179" s="89">
        <v>0</v>
      </c>
      <c r="C179" s="164">
        <f t="shared" si="10"/>
        <v>0</v>
      </c>
      <c r="D179" s="89">
        <v>0</v>
      </c>
      <c r="E179" s="164">
        <f t="shared" si="11"/>
        <v>0</v>
      </c>
      <c r="F179" s="89">
        <v>3.3739999999999998E-3</v>
      </c>
      <c r="G179" s="164">
        <f t="shared" si="12"/>
        <v>1.2079307516626105E-6</v>
      </c>
      <c r="H179" s="164" t="s">
        <v>317</v>
      </c>
      <c r="I179" s="164" t="s">
        <v>317</v>
      </c>
      <c r="J179" s="18"/>
    </row>
    <row r="180" spans="1:10" x14ac:dyDescent="0.35">
      <c r="A180" s="88" t="s">
        <v>31</v>
      </c>
      <c r="B180" s="89">
        <v>1.338E-2</v>
      </c>
      <c r="C180" s="164">
        <f t="shared" si="10"/>
        <v>4.409787214843733E-6</v>
      </c>
      <c r="D180" s="89">
        <v>0.14669035999999999</v>
      </c>
      <c r="E180" s="164">
        <f t="shared" si="11"/>
        <v>5.4310958648224564E-5</v>
      </c>
      <c r="F180" s="89">
        <v>3.1250000000000002E-3</v>
      </c>
      <c r="G180" s="164">
        <f t="shared" si="12"/>
        <v>1.1187858918036925E-6</v>
      </c>
      <c r="H180" s="164">
        <f t="shared" si="13"/>
        <v>-0.97869662328185714</v>
      </c>
      <c r="I180" s="164">
        <f t="shared" si="14"/>
        <v>-0.76644245142002987</v>
      </c>
      <c r="J180" s="18"/>
    </row>
    <row r="181" spans="1:10" x14ac:dyDescent="0.35">
      <c r="A181" s="88" t="s">
        <v>45</v>
      </c>
      <c r="B181" s="89">
        <v>3.6099999999999999E-3</v>
      </c>
      <c r="C181" s="164">
        <f t="shared" si="10"/>
        <v>1.1897856386835484E-6</v>
      </c>
      <c r="D181" s="89">
        <v>0</v>
      </c>
      <c r="E181" s="164">
        <f t="shared" si="11"/>
        <v>0</v>
      </c>
      <c r="F181" s="89">
        <v>2.6681000000000001E-3</v>
      </c>
      <c r="G181" s="164">
        <f t="shared" si="12"/>
        <v>9.5521044413485819E-7</v>
      </c>
      <c r="H181" s="164" t="s">
        <v>317</v>
      </c>
      <c r="I181" s="164">
        <f t="shared" si="14"/>
        <v>-0.26091412742382269</v>
      </c>
      <c r="J181" s="18"/>
    </row>
    <row r="182" spans="1:10" x14ac:dyDescent="0.35">
      <c r="A182" s="88" t="s">
        <v>106</v>
      </c>
      <c r="B182" s="89">
        <v>0.79213518000000005</v>
      </c>
      <c r="C182" s="164">
        <f t="shared" si="10"/>
        <v>2.6107231608310462E-4</v>
      </c>
      <c r="D182" s="89">
        <v>1.5227206499999999</v>
      </c>
      <c r="E182" s="164">
        <f t="shared" si="11"/>
        <v>5.6377541274660195E-4</v>
      </c>
      <c r="F182" s="89">
        <v>2.3600000000000001E-3</v>
      </c>
      <c r="G182" s="164">
        <f t="shared" si="12"/>
        <v>8.4490710549014863E-7</v>
      </c>
      <c r="H182" s="164">
        <f t="shared" si="13"/>
        <v>-0.9984501425130079</v>
      </c>
      <c r="I182" s="164">
        <f t="shared" si="14"/>
        <v>-0.99702071053074548</v>
      </c>
      <c r="J182" s="18"/>
    </row>
    <row r="183" spans="1:10" x14ac:dyDescent="0.35">
      <c r="A183" s="88" t="s">
        <v>141</v>
      </c>
      <c r="B183" s="89">
        <v>2.4938999999999999E-2</v>
      </c>
      <c r="C183" s="164">
        <f t="shared" si="10"/>
        <v>8.2194083221964032E-6</v>
      </c>
      <c r="D183" s="89">
        <v>0</v>
      </c>
      <c r="E183" s="164">
        <f t="shared" si="11"/>
        <v>0</v>
      </c>
      <c r="F183" s="89">
        <v>2.2650000000000001E-3</v>
      </c>
      <c r="G183" s="164">
        <f t="shared" si="12"/>
        <v>8.1089601437931637E-7</v>
      </c>
      <c r="H183" s="164" t="s">
        <v>317</v>
      </c>
      <c r="I183" s="164">
        <f t="shared" si="14"/>
        <v>-0.90917839528449418</v>
      </c>
      <c r="J183" s="18"/>
    </row>
    <row r="184" spans="1:10" x14ac:dyDescent="0.35">
      <c r="A184" s="88" t="s">
        <v>91</v>
      </c>
      <c r="B184" s="89">
        <v>0</v>
      </c>
      <c r="C184" s="164">
        <f t="shared" si="10"/>
        <v>0</v>
      </c>
      <c r="D184" s="89">
        <v>2.9955900000000002E-3</v>
      </c>
      <c r="E184" s="164">
        <f t="shared" si="11"/>
        <v>1.1090937715132408E-6</v>
      </c>
      <c r="F184" s="89">
        <v>1.6996300000000002E-3</v>
      </c>
      <c r="G184" s="164">
        <f t="shared" si="12"/>
        <v>6.0848706089161922E-7</v>
      </c>
      <c r="H184" s="164">
        <f t="shared" si="13"/>
        <v>-0.4326226219208904</v>
      </c>
      <c r="I184" s="164" t="s">
        <v>317</v>
      </c>
      <c r="J184" s="18"/>
    </row>
    <row r="185" spans="1:10" x14ac:dyDescent="0.35">
      <c r="A185" s="88" t="s">
        <v>214</v>
      </c>
      <c r="B185" s="89">
        <v>1E-4</v>
      </c>
      <c r="C185" s="164">
        <f t="shared" si="10"/>
        <v>3.2958050933062284E-8</v>
      </c>
      <c r="D185" s="89">
        <v>1.40636223</v>
      </c>
      <c r="E185" s="164">
        <f t="shared" si="11"/>
        <v>5.2069461768281769E-4</v>
      </c>
      <c r="F185" s="89">
        <v>1E-3</v>
      </c>
      <c r="G185" s="164">
        <f t="shared" si="12"/>
        <v>3.580114853771816E-7</v>
      </c>
      <c r="H185" s="164">
        <f t="shared" si="13"/>
        <v>-0.99928894563671555</v>
      </c>
      <c r="I185" s="164">
        <f t="shared" si="14"/>
        <v>9</v>
      </c>
      <c r="J185" s="18"/>
    </row>
    <row r="186" spans="1:10" x14ac:dyDescent="0.35">
      <c r="A186" s="88" t="s">
        <v>193</v>
      </c>
      <c r="B186" s="89">
        <v>0.68446074000000001</v>
      </c>
      <c r="C186" s="164">
        <f t="shared" si="10"/>
        <v>2.2558491930601502E-4</v>
      </c>
      <c r="D186" s="89">
        <v>4.0043500000000003E-3</v>
      </c>
      <c r="E186" s="164">
        <f t="shared" si="11"/>
        <v>1.4825792728507726E-6</v>
      </c>
      <c r="F186" s="89">
        <v>7.8113E-4</v>
      </c>
      <c r="G186" s="164">
        <f t="shared" si="12"/>
        <v>2.7965351157267783E-7</v>
      </c>
      <c r="H186" s="164">
        <f t="shared" si="13"/>
        <v>-0.80492963901756842</v>
      </c>
      <c r="I186" s="164">
        <f t="shared" si="14"/>
        <v>-0.99885876580737121</v>
      </c>
      <c r="J186" s="18"/>
    </row>
    <row r="187" spans="1:10" x14ac:dyDescent="0.35">
      <c r="A187" s="88" t="s">
        <v>59</v>
      </c>
      <c r="B187" s="89">
        <v>2.6928419999999998E-2</v>
      </c>
      <c r="C187" s="164">
        <f t="shared" si="10"/>
        <v>8.8750823790689295E-6</v>
      </c>
      <c r="D187" s="89">
        <v>4.32641E-2</v>
      </c>
      <c r="E187" s="164">
        <f t="shared" si="11"/>
        <v>1.6018194692907241E-5</v>
      </c>
      <c r="F187" s="89">
        <v>7.6000000000000004E-4</v>
      </c>
      <c r="G187" s="164">
        <f t="shared" si="12"/>
        <v>2.7208872888665804E-7</v>
      </c>
      <c r="H187" s="164">
        <f t="shared" si="13"/>
        <v>-0.98243347255576796</v>
      </c>
      <c r="I187" s="164">
        <f t="shared" si="14"/>
        <v>-0.97177702962149282</v>
      </c>
      <c r="J187" s="18"/>
    </row>
    <row r="188" spans="1:10" x14ac:dyDescent="0.35">
      <c r="A188" s="88" t="s">
        <v>43</v>
      </c>
      <c r="B188" s="89">
        <v>0</v>
      </c>
      <c r="C188" s="164">
        <f t="shared" si="10"/>
        <v>0</v>
      </c>
      <c r="D188" s="89">
        <v>0</v>
      </c>
      <c r="E188" s="164">
        <f t="shared" si="11"/>
        <v>0</v>
      </c>
      <c r="F188" s="89">
        <v>6.2872000000000004E-4</v>
      </c>
      <c r="G188" s="164">
        <f t="shared" si="12"/>
        <v>2.2508898108634161E-7</v>
      </c>
      <c r="H188" s="164" t="s">
        <v>317</v>
      </c>
      <c r="I188" s="164" t="s">
        <v>317</v>
      </c>
      <c r="J188" s="18"/>
    </row>
    <row r="189" spans="1:10" x14ac:dyDescent="0.35">
      <c r="A189" s="88" t="s">
        <v>121</v>
      </c>
      <c r="B189" s="89">
        <v>1.5599999999999999E-2</v>
      </c>
      <c r="C189" s="164">
        <f t="shared" si="10"/>
        <v>5.1414559455577157E-6</v>
      </c>
      <c r="D189" s="89">
        <v>0</v>
      </c>
      <c r="E189" s="164">
        <f t="shared" si="11"/>
        <v>0</v>
      </c>
      <c r="F189" s="89">
        <v>5.0000000000000001E-4</v>
      </c>
      <c r="G189" s="164">
        <f t="shared" si="12"/>
        <v>1.790057426885908E-7</v>
      </c>
      <c r="H189" s="164" t="s">
        <v>317</v>
      </c>
      <c r="I189" s="164">
        <f t="shared" si="14"/>
        <v>-0.96794871794871795</v>
      </c>
      <c r="J189" s="18"/>
    </row>
    <row r="190" spans="1:10" x14ac:dyDescent="0.35">
      <c r="A190" s="88" t="s">
        <v>79</v>
      </c>
      <c r="B190" s="89">
        <v>2.0000000000000002E-5</v>
      </c>
      <c r="C190" s="164">
        <f t="shared" si="10"/>
        <v>6.5916101866124567E-9</v>
      </c>
      <c r="D190" s="89">
        <v>0</v>
      </c>
      <c r="E190" s="164">
        <f t="shared" si="11"/>
        <v>0</v>
      </c>
      <c r="F190" s="89">
        <v>4.5800000000000002E-4</v>
      </c>
      <c r="G190" s="164">
        <f t="shared" si="12"/>
        <v>1.6396926030274918E-7</v>
      </c>
      <c r="H190" s="164" t="s">
        <v>317</v>
      </c>
      <c r="I190" s="164">
        <f t="shared" si="14"/>
        <v>21.9</v>
      </c>
      <c r="J190" s="18"/>
    </row>
    <row r="191" spans="1:10" x14ac:dyDescent="0.35">
      <c r="A191" s="88" t="s">
        <v>67</v>
      </c>
      <c r="B191" s="89">
        <v>5.9999999999999995E-4</v>
      </c>
      <c r="C191" s="164">
        <f t="shared" si="10"/>
        <v>1.9774830559837367E-7</v>
      </c>
      <c r="D191" s="89">
        <v>5.0000000000000001E-4</v>
      </c>
      <c r="E191" s="164">
        <f t="shared" si="11"/>
        <v>1.8512108992105742E-7</v>
      </c>
      <c r="F191" s="89">
        <v>1.65E-4</v>
      </c>
      <c r="G191" s="164">
        <f t="shared" si="12"/>
        <v>5.9071895087234961E-8</v>
      </c>
      <c r="H191" s="164">
        <f t="shared" si="13"/>
        <v>-0.66999999999999993</v>
      </c>
      <c r="I191" s="164">
        <f t="shared" si="14"/>
        <v>-0.72499999999999998</v>
      </c>
      <c r="J191" s="18"/>
    </row>
    <row r="192" spans="1:10" x14ac:dyDescent="0.35">
      <c r="A192" s="88" t="s">
        <v>1</v>
      </c>
      <c r="B192" s="89">
        <v>0</v>
      </c>
      <c r="C192" s="164">
        <f t="shared" si="10"/>
        <v>0</v>
      </c>
      <c r="D192" s="89">
        <v>1.1022018200000001</v>
      </c>
      <c r="E192" s="164">
        <f t="shared" si="11"/>
        <v>4.0808160446274632E-4</v>
      </c>
      <c r="F192" s="89">
        <v>0</v>
      </c>
      <c r="G192" s="164">
        <f t="shared" si="12"/>
        <v>0</v>
      </c>
      <c r="H192" s="164">
        <f t="shared" si="13"/>
        <v>-1</v>
      </c>
      <c r="I192" s="164" t="s">
        <v>317</v>
      </c>
      <c r="J192" s="18"/>
    </row>
    <row r="193" spans="1:10" x14ac:dyDescent="0.35">
      <c r="A193" s="88" t="s">
        <v>4</v>
      </c>
      <c r="B193" s="89">
        <v>3.5333989999999996E-2</v>
      </c>
      <c r="C193" s="164">
        <f t="shared" si="10"/>
        <v>1.1645394420883132E-5</v>
      </c>
      <c r="D193" s="89">
        <v>0.58885186</v>
      </c>
      <c r="E193" s="164">
        <f t="shared" si="11"/>
        <v>2.1801779625048382E-4</v>
      </c>
      <c r="F193" s="89">
        <v>0</v>
      </c>
      <c r="G193" s="164">
        <f t="shared" si="12"/>
        <v>0</v>
      </c>
      <c r="H193" s="164">
        <f t="shared" si="13"/>
        <v>-1</v>
      </c>
      <c r="I193" s="164">
        <f t="shared" si="14"/>
        <v>-1</v>
      </c>
      <c r="J193" s="18"/>
    </row>
    <row r="194" spans="1:10" x14ac:dyDescent="0.35">
      <c r="A194" s="88" t="s">
        <v>10</v>
      </c>
      <c r="B194" s="89">
        <v>0</v>
      </c>
      <c r="C194" s="164">
        <f t="shared" si="10"/>
        <v>0</v>
      </c>
      <c r="D194" s="89">
        <v>0</v>
      </c>
      <c r="E194" s="164">
        <f t="shared" si="11"/>
        <v>0</v>
      </c>
      <c r="F194" s="89">
        <v>0</v>
      </c>
      <c r="G194" s="164">
        <f t="shared" si="12"/>
        <v>0</v>
      </c>
      <c r="H194" s="164" t="s">
        <v>317</v>
      </c>
      <c r="I194" s="164" t="s">
        <v>317</v>
      </c>
      <c r="J194" s="18"/>
    </row>
    <row r="195" spans="1:10" x14ac:dyDescent="0.35">
      <c r="A195" s="88" t="s">
        <v>16</v>
      </c>
      <c r="B195" s="89">
        <v>0</v>
      </c>
      <c r="C195" s="164">
        <f t="shared" si="10"/>
        <v>0</v>
      </c>
      <c r="D195" s="89">
        <v>0</v>
      </c>
      <c r="E195" s="164">
        <f t="shared" si="11"/>
        <v>0</v>
      </c>
      <c r="F195" s="89">
        <v>0</v>
      </c>
      <c r="G195" s="164">
        <f t="shared" si="12"/>
        <v>0</v>
      </c>
      <c r="H195" s="164" t="s">
        <v>317</v>
      </c>
      <c r="I195" s="164" t="s">
        <v>317</v>
      </c>
      <c r="J195" s="18"/>
    </row>
    <row r="196" spans="1:10" x14ac:dyDescent="0.35">
      <c r="A196" s="88" t="s">
        <v>17</v>
      </c>
      <c r="B196" s="89">
        <v>2.4400000000000002E-2</v>
      </c>
      <c r="C196" s="164">
        <f t="shared" si="10"/>
        <v>8.0417644276671973E-6</v>
      </c>
      <c r="D196" s="89">
        <v>0</v>
      </c>
      <c r="E196" s="164">
        <f t="shared" si="11"/>
        <v>0</v>
      </c>
      <c r="F196" s="89">
        <v>0</v>
      </c>
      <c r="G196" s="164">
        <f t="shared" si="12"/>
        <v>0</v>
      </c>
      <c r="H196" s="164" t="s">
        <v>317</v>
      </c>
      <c r="I196" s="164">
        <f t="shared" si="14"/>
        <v>-1</v>
      </c>
      <c r="J196" s="18"/>
    </row>
    <row r="197" spans="1:10" x14ac:dyDescent="0.35">
      <c r="A197" s="88" t="s">
        <v>19</v>
      </c>
      <c r="B197" s="89">
        <v>0.28511607</v>
      </c>
      <c r="C197" s="164">
        <f t="shared" ref="C197:C222" si="15">B197/$B$233</f>
        <v>9.3968699568945516E-5</v>
      </c>
      <c r="D197" s="89">
        <v>1.2391569999999999E-2</v>
      </c>
      <c r="E197" s="164">
        <f t="shared" ref="E197:E222" si="16">D197/$D$233</f>
        <v>4.5878818884661545E-6</v>
      </c>
      <c r="F197" s="89">
        <v>0</v>
      </c>
      <c r="G197" s="164">
        <f t="shared" ref="G197:G222" si="17">F197/$F$233</f>
        <v>0</v>
      </c>
      <c r="H197" s="164">
        <f t="shared" ref="H197:H230" si="18">(F197/D197)-1</f>
        <v>-1</v>
      </c>
      <c r="I197" s="164">
        <f t="shared" ref="I197:I221" si="19">(F197/B197)-1</f>
        <v>-1</v>
      </c>
      <c r="J197" s="18"/>
    </row>
    <row r="198" spans="1:10" x14ac:dyDescent="0.35">
      <c r="A198" s="88" t="s">
        <v>40</v>
      </c>
      <c r="B198" s="89">
        <v>0</v>
      </c>
      <c r="C198" s="164">
        <f t="shared" si="15"/>
        <v>0</v>
      </c>
      <c r="D198" s="89">
        <v>2.5000000000000001E-2</v>
      </c>
      <c r="E198" s="164">
        <f t="shared" si="16"/>
        <v>9.2560544960528704E-6</v>
      </c>
      <c r="F198" s="89">
        <v>0</v>
      </c>
      <c r="G198" s="164">
        <f t="shared" si="17"/>
        <v>0</v>
      </c>
      <c r="H198" s="164">
        <f t="shared" si="18"/>
        <v>-1</v>
      </c>
      <c r="I198" s="164" t="s">
        <v>317</v>
      </c>
      <c r="J198" s="18"/>
    </row>
    <row r="199" spans="1:10" x14ac:dyDescent="0.35">
      <c r="A199" s="88" t="s">
        <v>44</v>
      </c>
      <c r="B199" s="89">
        <v>0</v>
      </c>
      <c r="C199" s="164">
        <f t="shared" si="15"/>
        <v>0</v>
      </c>
      <c r="D199" s="89">
        <v>5.5199999999999997E-4</v>
      </c>
      <c r="E199" s="164">
        <f t="shared" si="16"/>
        <v>2.0437368327284735E-7</v>
      </c>
      <c r="F199" s="89">
        <v>0</v>
      </c>
      <c r="G199" s="164">
        <f t="shared" si="17"/>
        <v>0</v>
      </c>
      <c r="H199" s="164">
        <f t="shared" si="18"/>
        <v>-1</v>
      </c>
      <c r="I199" s="164" t="s">
        <v>317</v>
      </c>
      <c r="J199" s="18"/>
    </row>
    <row r="200" spans="1:10" x14ac:dyDescent="0.35">
      <c r="A200" s="88" t="s">
        <v>48</v>
      </c>
      <c r="B200" s="89">
        <v>1E-3</v>
      </c>
      <c r="C200" s="164">
        <f t="shared" si="15"/>
        <v>3.2958050933062286E-7</v>
      </c>
      <c r="D200" s="89">
        <v>1.75E-4</v>
      </c>
      <c r="E200" s="164">
        <f t="shared" si="16"/>
        <v>6.4792381472370086E-8</v>
      </c>
      <c r="F200" s="89">
        <v>0</v>
      </c>
      <c r="G200" s="164">
        <f t="shared" si="17"/>
        <v>0</v>
      </c>
      <c r="H200" s="164">
        <f t="shared" si="18"/>
        <v>-1</v>
      </c>
      <c r="I200" s="164">
        <f t="shared" si="19"/>
        <v>-1</v>
      </c>
      <c r="J200" s="18"/>
    </row>
    <row r="201" spans="1:10" x14ac:dyDescent="0.35">
      <c r="A201" s="88" t="s">
        <v>51</v>
      </c>
      <c r="B201" s="89">
        <v>1.9599999999999999E-4</v>
      </c>
      <c r="C201" s="164">
        <f t="shared" si="15"/>
        <v>6.4597779828802071E-8</v>
      </c>
      <c r="D201" s="89">
        <v>0</v>
      </c>
      <c r="E201" s="164">
        <f t="shared" si="16"/>
        <v>0</v>
      </c>
      <c r="F201" s="89">
        <v>0</v>
      </c>
      <c r="G201" s="164">
        <f t="shared" si="17"/>
        <v>0</v>
      </c>
      <c r="H201" s="164" t="s">
        <v>317</v>
      </c>
      <c r="I201" s="164">
        <f t="shared" si="19"/>
        <v>-1</v>
      </c>
      <c r="J201" s="18"/>
    </row>
    <row r="202" spans="1:10" x14ac:dyDescent="0.35">
      <c r="A202" s="88" t="s">
        <v>56</v>
      </c>
      <c r="B202" s="89">
        <v>0</v>
      </c>
      <c r="C202" s="164">
        <f t="shared" si="15"/>
        <v>0</v>
      </c>
      <c r="D202" s="89">
        <v>0</v>
      </c>
      <c r="E202" s="164">
        <f t="shared" si="16"/>
        <v>0</v>
      </c>
      <c r="F202" s="89">
        <v>0</v>
      </c>
      <c r="G202" s="164">
        <f t="shared" si="17"/>
        <v>0</v>
      </c>
      <c r="H202" s="164" t="s">
        <v>317</v>
      </c>
      <c r="I202" s="164" t="s">
        <v>317</v>
      </c>
      <c r="J202" s="18"/>
    </row>
    <row r="203" spans="1:10" x14ac:dyDescent="0.35">
      <c r="A203" s="88" t="s">
        <v>58</v>
      </c>
      <c r="B203" s="89">
        <v>5.0000000000000002E-5</v>
      </c>
      <c r="C203" s="164">
        <f t="shared" si="15"/>
        <v>1.6479025466531142E-8</v>
      </c>
      <c r="D203" s="89">
        <v>0</v>
      </c>
      <c r="E203" s="164">
        <f t="shared" si="16"/>
        <v>0</v>
      </c>
      <c r="F203" s="89">
        <v>0</v>
      </c>
      <c r="G203" s="164">
        <f t="shared" si="17"/>
        <v>0</v>
      </c>
      <c r="H203" s="164" t="s">
        <v>317</v>
      </c>
      <c r="I203" s="164">
        <f t="shared" si="19"/>
        <v>-1</v>
      </c>
      <c r="J203" s="18"/>
    </row>
    <row r="204" spans="1:10" x14ac:dyDescent="0.35">
      <c r="A204" s="88" t="s">
        <v>60</v>
      </c>
      <c r="B204" s="89">
        <v>0.15737414999999999</v>
      </c>
      <c r="C204" s="164">
        <f t="shared" si="15"/>
        <v>5.1867452512473832E-5</v>
      </c>
      <c r="D204" s="89">
        <v>0</v>
      </c>
      <c r="E204" s="164">
        <f t="shared" si="16"/>
        <v>0</v>
      </c>
      <c r="F204" s="89">
        <v>0</v>
      </c>
      <c r="G204" s="164">
        <f t="shared" si="17"/>
        <v>0</v>
      </c>
      <c r="H204" s="164" t="s">
        <v>317</v>
      </c>
      <c r="I204" s="164">
        <f t="shared" si="19"/>
        <v>-1</v>
      </c>
      <c r="J204" s="18"/>
    </row>
    <row r="205" spans="1:10" x14ac:dyDescent="0.35">
      <c r="A205" s="88" t="s">
        <v>61</v>
      </c>
      <c r="B205" s="89">
        <v>2.27159E-3</v>
      </c>
      <c r="C205" s="164">
        <f t="shared" si="15"/>
        <v>7.4867178919034945E-7</v>
      </c>
      <c r="D205" s="89">
        <v>0</v>
      </c>
      <c r="E205" s="164">
        <f t="shared" si="16"/>
        <v>0</v>
      </c>
      <c r="F205" s="89">
        <v>0</v>
      </c>
      <c r="G205" s="164">
        <f t="shared" si="17"/>
        <v>0</v>
      </c>
      <c r="H205" s="164" t="s">
        <v>317</v>
      </c>
      <c r="I205" s="164">
        <f t="shared" si="19"/>
        <v>-1</v>
      </c>
      <c r="J205" s="18"/>
    </row>
    <row r="206" spans="1:10" x14ac:dyDescent="0.35">
      <c r="A206" s="88" t="s">
        <v>66</v>
      </c>
      <c r="B206" s="89">
        <v>5.4969999999999998E-2</v>
      </c>
      <c r="C206" s="164">
        <f t="shared" si="15"/>
        <v>1.8117040597904337E-5</v>
      </c>
      <c r="D206" s="89">
        <v>0.225745</v>
      </c>
      <c r="E206" s="164">
        <f t="shared" si="16"/>
        <v>8.3580320888458203E-5</v>
      </c>
      <c r="F206" s="89">
        <v>0</v>
      </c>
      <c r="G206" s="164">
        <f t="shared" si="17"/>
        <v>0</v>
      </c>
      <c r="H206" s="164">
        <f t="shared" si="18"/>
        <v>-1</v>
      </c>
      <c r="I206" s="164">
        <f t="shared" si="19"/>
        <v>-1</v>
      </c>
      <c r="J206" s="18"/>
    </row>
    <row r="207" spans="1:10" x14ac:dyDescent="0.35">
      <c r="A207" s="88" t="s">
        <v>71</v>
      </c>
      <c r="B207" s="89">
        <v>1.4999999999999999E-4</v>
      </c>
      <c r="C207" s="164">
        <f t="shared" si="15"/>
        <v>4.9437076399593417E-8</v>
      </c>
      <c r="D207" s="89">
        <v>0</v>
      </c>
      <c r="E207" s="164">
        <f t="shared" si="16"/>
        <v>0</v>
      </c>
      <c r="F207" s="89">
        <v>0</v>
      </c>
      <c r="G207" s="164">
        <f t="shared" si="17"/>
        <v>0</v>
      </c>
      <c r="H207" s="164" t="s">
        <v>317</v>
      </c>
      <c r="I207" s="164">
        <f t="shared" si="19"/>
        <v>-1</v>
      </c>
      <c r="J207" s="18"/>
    </row>
    <row r="208" spans="1:10" x14ac:dyDescent="0.35">
      <c r="A208" s="88" t="s">
        <v>73</v>
      </c>
      <c r="B208" s="89">
        <v>0</v>
      </c>
      <c r="C208" s="164">
        <f t="shared" si="15"/>
        <v>0</v>
      </c>
      <c r="D208" s="89">
        <v>5.0000000000000001E-3</v>
      </c>
      <c r="E208" s="164">
        <f t="shared" si="16"/>
        <v>1.8512108992105741E-6</v>
      </c>
      <c r="F208" s="89">
        <v>0</v>
      </c>
      <c r="G208" s="164">
        <f t="shared" si="17"/>
        <v>0</v>
      </c>
      <c r="H208" s="164">
        <f t="shared" si="18"/>
        <v>-1</v>
      </c>
      <c r="I208" s="164" t="s">
        <v>317</v>
      </c>
      <c r="J208" s="18"/>
    </row>
    <row r="209" spans="1:10" x14ac:dyDescent="0.35">
      <c r="A209" s="88" t="s">
        <v>74</v>
      </c>
      <c r="B209" s="89">
        <v>1.07525249</v>
      </c>
      <c r="C209" s="164">
        <f t="shared" si="15"/>
        <v>3.5438226331322044E-4</v>
      </c>
      <c r="D209" s="89">
        <v>0</v>
      </c>
      <c r="E209" s="164">
        <f t="shared" si="16"/>
        <v>0</v>
      </c>
      <c r="F209" s="89">
        <v>0</v>
      </c>
      <c r="G209" s="164">
        <f t="shared" si="17"/>
        <v>0</v>
      </c>
      <c r="H209" s="164" t="s">
        <v>317</v>
      </c>
      <c r="I209" s="164">
        <f t="shared" si="19"/>
        <v>-1</v>
      </c>
      <c r="J209" s="18"/>
    </row>
    <row r="210" spans="1:10" x14ac:dyDescent="0.35">
      <c r="A210" s="88" t="s">
        <v>84</v>
      </c>
      <c r="B210" s="89">
        <v>1.4999999999999999E-4</v>
      </c>
      <c r="C210" s="164">
        <f t="shared" si="15"/>
        <v>4.9437076399593417E-8</v>
      </c>
      <c r="D210" s="89">
        <v>0</v>
      </c>
      <c r="E210" s="164">
        <f t="shared" si="16"/>
        <v>0</v>
      </c>
      <c r="F210" s="89">
        <v>0</v>
      </c>
      <c r="G210" s="164">
        <f t="shared" si="17"/>
        <v>0</v>
      </c>
      <c r="H210" s="164" t="s">
        <v>317</v>
      </c>
      <c r="I210" s="164">
        <f t="shared" si="19"/>
        <v>-1</v>
      </c>
      <c r="J210" s="18"/>
    </row>
    <row r="211" spans="1:10" x14ac:dyDescent="0.35">
      <c r="A211" s="88" t="s">
        <v>88</v>
      </c>
      <c r="B211" s="89">
        <v>2.9977E-2</v>
      </c>
      <c r="C211" s="164">
        <f t="shared" si="15"/>
        <v>9.8798349282040802E-6</v>
      </c>
      <c r="D211" s="89">
        <v>6.9276800000000003E-3</v>
      </c>
      <c r="E211" s="164">
        <f t="shared" si="16"/>
        <v>2.5649193444486222E-6</v>
      </c>
      <c r="F211" s="89">
        <v>0</v>
      </c>
      <c r="G211" s="164">
        <f t="shared" si="17"/>
        <v>0</v>
      </c>
      <c r="H211" s="164">
        <f t="shared" si="18"/>
        <v>-1</v>
      </c>
      <c r="I211" s="164">
        <f t="shared" si="19"/>
        <v>-1</v>
      </c>
      <c r="J211" s="18"/>
    </row>
    <row r="212" spans="1:10" x14ac:dyDescent="0.35">
      <c r="A212" s="88" t="s">
        <v>89</v>
      </c>
      <c r="B212" s="89">
        <v>5.0393352499999997</v>
      </c>
      <c r="C212" s="164">
        <f t="shared" si="15"/>
        <v>1.6608666783827614E-3</v>
      </c>
      <c r="D212" s="89">
        <v>0.49575000000000002</v>
      </c>
      <c r="E212" s="164">
        <f t="shared" si="16"/>
        <v>1.8354756065672842E-4</v>
      </c>
      <c r="F212" s="89">
        <v>0</v>
      </c>
      <c r="G212" s="164">
        <f t="shared" si="17"/>
        <v>0</v>
      </c>
      <c r="H212" s="164">
        <f t="shared" si="18"/>
        <v>-1</v>
      </c>
      <c r="I212" s="164">
        <f t="shared" si="19"/>
        <v>-1</v>
      </c>
      <c r="J212" s="18"/>
    </row>
    <row r="213" spans="1:10" x14ac:dyDescent="0.35">
      <c r="A213" s="88" t="s">
        <v>90</v>
      </c>
      <c r="B213" s="89">
        <v>4.1302200000000004E-3</v>
      </c>
      <c r="C213" s="164">
        <f t="shared" si="15"/>
        <v>1.3612400112475252E-6</v>
      </c>
      <c r="D213" s="89">
        <v>2.3599999999999999E-2</v>
      </c>
      <c r="E213" s="164">
        <f t="shared" si="16"/>
        <v>8.7377154442739092E-6</v>
      </c>
      <c r="F213" s="89">
        <v>0</v>
      </c>
      <c r="G213" s="164">
        <f t="shared" si="17"/>
        <v>0</v>
      </c>
      <c r="H213" s="164">
        <f t="shared" si="18"/>
        <v>-1</v>
      </c>
      <c r="I213" s="164">
        <f t="shared" si="19"/>
        <v>-1</v>
      </c>
      <c r="J213" s="18"/>
    </row>
    <row r="214" spans="1:10" x14ac:dyDescent="0.35">
      <c r="A214" s="88" t="s">
        <v>93</v>
      </c>
      <c r="B214" s="89">
        <v>0.77347407999999995</v>
      </c>
      <c r="C214" s="164">
        <f t="shared" si="15"/>
        <v>2.549219812404349E-4</v>
      </c>
      <c r="D214" s="89">
        <v>9.8218000000000003E-4</v>
      </c>
      <c r="E214" s="164">
        <f t="shared" si="16"/>
        <v>3.6364446419732833E-7</v>
      </c>
      <c r="F214" s="89">
        <v>0</v>
      </c>
      <c r="G214" s="164">
        <f t="shared" si="17"/>
        <v>0</v>
      </c>
      <c r="H214" s="164">
        <f t="shared" si="18"/>
        <v>-1</v>
      </c>
      <c r="I214" s="164">
        <f t="shared" si="19"/>
        <v>-1</v>
      </c>
      <c r="J214" s="18"/>
    </row>
    <row r="215" spans="1:10" x14ac:dyDescent="0.35">
      <c r="A215" s="88" t="s">
        <v>95</v>
      </c>
      <c r="B215" s="89">
        <v>1.33621323</v>
      </c>
      <c r="C215" s="164">
        <f t="shared" si="15"/>
        <v>4.4038983691771668E-4</v>
      </c>
      <c r="D215" s="89">
        <v>0</v>
      </c>
      <c r="E215" s="164">
        <f t="shared" si="16"/>
        <v>0</v>
      </c>
      <c r="F215" s="89">
        <v>0</v>
      </c>
      <c r="G215" s="164">
        <f t="shared" si="17"/>
        <v>0</v>
      </c>
      <c r="H215" s="164" t="s">
        <v>317</v>
      </c>
      <c r="I215" s="164">
        <f t="shared" si="19"/>
        <v>-1</v>
      </c>
      <c r="J215" s="18"/>
    </row>
    <row r="216" spans="1:10" x14ac:dyDescent="0.35">
      <c r="A216" s="88" t="s">
        <v>101</v>
      </c>
      <c r="B216" s="89">
        <v>0</v>
      </c>
      <c r="C216" s="164">
        <f t="shared" si="15"/>
        <v>0</v>
      </c>
      <c r="D216" s="89">
        <v>2.3270000000000001E-3</v>
      </c>
      <c r="E216" s="164">
        <f t="shared" si="16"/>
        <v>8.6155355249260122E-7</v>
      </c>
      <c r="F216" s="89">
        <v>0</v>
      </c>
      <c r="G216" s="164">
        <f t="shared" si="17"/>
        <v>0</v>
      </c>
      <c r="H216" s="164">
        <f t="shared" si="18"/>
        <v>-1</v>
      </c>
      <c r="I216" s="164" t="s">
        <v>317</v>
      </c>
      <c r="J216" s="18"/>
    </row>
    <row r="217" spans="1:10" x14ac:dyDescent="0.35">
      <c r="A217" s="88" t="s">
        <v>110</v>
      </c>
      <c r="B217" s="89">
        <v>0</v>
      </c>
      <c r="C217" s="164">
        <f t="shared" si="15"/>
        <v>0</v>
      </c>
      <c r="D217" s="89">
        <v>9.4500000000000001E-3</v>
      </c>
      <c r="E217" s="164">
        <f t="shared" si="16"/>
        <v>3.4987885995079848E-6</v>
      </c>
      <c r="F217" s="89">
        <v>0</v>
      </c>
      <c r="G217" s="164">
        <f t="shared" si="17"/>
        <v>0</v>
      </c>
      <c r="H217" s="164">
        <f t="shared" si="18"/>
        <v>-1</v>
      </c>
      <c r="I217" s="164" t="s">
        <v>317</v>
      </c>
      <c r="J217" s="18"/>
    </row>
    <row r="218" spans="1:10" x14ac:dyDescent="0.35">
      <c r="A218" s="88" t="s">
        <v>111</v>
      </c>
      <c r="B218" s="89">
        <v>0</v>
      </c>
      <c r="C218" s="164">
        <f t="shared" si="15"/>
        <v>0</v>
      </c>
      <c r="D218" s="89">
        <v>0</v>
      </c>
      <c r="E218" s="164">
        <f t="shared" si="16"/>
        <v>0</v>
      </c>
      <c r="F218" s="89">
        <v>0</v>
      </c>
      <c r="G218" s="164">
        <f t="shared" si="17"/>
        <v>0</v>
      </c>
      <c r="H218" s="164" t="s">
        <v>317</v>
      </c>
      <c r="I218" s="164" t="s">
        <v>317</v>
      </c>
      <c r="J218" s="18"/>
    </row>
    <row r="219" spans="1:10" x14ac:dyDescent="0.35">
      <c r="A219" s="88" t="s">
        <v>118</v>
      </c>
      <c r="B219" s="89">
        <v>6.2539079999999997E-2</v>
      </c>
      <c r="C219" s="164">
        <f t="shared" si="15"/>
        <v>2.0611661839468565E-5</v>
      </c>
      <c r="D219" s="89">
        <v>0</v>
      </c>
      <c r="E219" s="164">
        <f t="shared" si="16"/>
        <v>0</v>
      </c>
      <c r="F219" s="89">
        <v>0</v>
      </c>
      <c r="G219" s="164">
        <f t="shared" si="17"/>
        <v>0</v>
      </c>
      <c r="H219" s="164" t="s">
        <v>317</v>
      </c>
      <c r="I219" s="164">
        <f t="shared" si="19"/>
        <v>-1</v>
      </c>
      <c r="J219" s="18"/>
    </row>
    <row r="220" spans="1:10" x14ac:dyDescent="0.35">
      <c r="A220" s="88" t="s">
        <v>126</v>
      </c>
      <c r="B220" s="89">
        <v>3.4238699999999999E-3</v>
      </c>
      <c r="C220" s="164">
        <f t="shared" si="15"/>
        <v>1.1284408184818395E-6</v>
      </c>
      <c r="D220" s="89">
        <v>5.0165000000000001E-2</v>
      </c>
      <c r="E220" s="164">
        <f t="shared" si="16"/>
        <v>1.8573198951779689E-5</v>
      </c>
      <c r="F220" s="89">
        <v>0</v>
      </c>
      <c r="G220" s="164">
        <f t="shared" si="17"/>
        <v>0</v>
      </c>
      <c r="H220" s="164">
        <f>(F220/D220)-1</f>
        <v>-1</v>
      </c>
      <c r="I220" s="164">
        <f t="shared" si="19"/>
        <v>-1</v>
      </c>
    </row>
    <row r="221" spans="1:10" x14ac:dyDescent="0.35">
      <c r="A221" s="88" t="s">
        <v>156</v>
      </c>
      <c r="B221" s="89">
        <v>1.1363183400000001</v>
      </c>
      <c r="C221" s="164">
        <f t="shared" si="15"/>
        <v>3.7450837725892789E-4</v>
      </c>
      <c r="D221" s="89">
        <v>4.3207000000000002E-3</v>
      </c>
      <c r="E221" s="164">
        <f t="shared" si="16"/>
        <v>1.5997053864438255E-6</v>
      </c>
      <c r="F221" s="89">
        <v>0</v>
      </c>
      <c r="G221" s="164">
        <f t="shared" si="17"/>
        <v>0</v>
      </c>
      <c r="H221" s="164">
        <f t="shared" si="18"/>
        <v>-1</v>
      </c>
      <c r="I221" s="164">
        <f t="shared" si="19"/>
        <v>-1</v>
      </c>
    </row>
    <row r="222" spans="1:10" x14ac:dyDescent="0.35">
      <c r="A222" s="88" t="s">
        <v>163</v>
      </c>
      <c r="B222" s="89">
        <v>0</v>
      </c>
      <c r="C222" s="164">
        <f t="shared" si="15"/>
        <v>0</v>
      </c>
      <c r="D222" s="89">
        <v>0.13405798000000002</v>
      </c>
      <c r="E222" s="164">
        <f t="shared" si="16"/>
        <v>4.9633918740430641E-5</v>
      </c>
      <c r="F222" s="89">
        <v>0</v>
      </c>
      <c r="G222" s="164">
        <f t="shared" si="17"/>
        <v>0</v>
      </c>
      <c r="H222" s="164">
        <f t="shared" si="18"/>
        <v>-1</v>
      </c>
      <c r="I222" s="164" t="s">
        <v>317</v>
      </c>
    </row>
    <row r="223" spans="1:10" x14ac:dyDescent="0.35">
      <c r="A223" s="88" t="s">
        <v>165</v>
      </c>
      <c r="B223" s="89">
        <v>3.1140479999999998E-2</v>
      </c>
      <c r="C223" s="164">
        <f>B223/$B$233</f>
        <v>1.0263295259200073E-5</v>
      </c>
      <c r="D223" s="89">
        <v>0</v>
      </c>
      <c r="E223" s="164">
        <f>D223/$D$233</f>
        <v>0</v>
      </c>
      <c r="F223" s="89">
        <v>0</v>
      </c>
      <c r="G223" s="164">
        <f>F223/$F$233</f>
        <v>0</v>
      </c>
      <c r="H223" s="164" t="s">
        <v>317</v>
      </c>
      <c r="I223" s="164">
        <f>(F223/B223)-1</f>
        <v>-1</v>
      </c>
    </row>
    <row r="224" spans="1:10" x14ac:dyDescent="0.35">
      <c r="A224" s="88" t="s">
        <v>168</v>
      </c>
      <c r="B224" s="89">
        <v>0</v>
      </c>
      <c r="C224" s="164">
        <f t="shared" ref="C224:C232" si="20">B224/$B$233</f>
        <v>0</v>
      </c>
      <c r="D224" s="89">
        <v>0</v>
      </c>
      <c r="E224" s="164">
        <f t="shared" ref="E224:E232" si="21">D224/$D$233</f>
        <v>0</v>
      </c>
      <c r="F224" s="89">
        <v>0</v>
      </c>
      <c r="G224" s="164">
        <f t="shared" ref="G224:G232" si="22">F224/$F$233</f>
        <v>0</v>
      </c>
      <c r="H224" s="164" t="s">
        <v>317</v>
      </c>
      <c r="I224" s="164" t="s">
        <v>317</v>
      </c>
    </row>
    <row r="225" spans="1:9" x14ac:dyDescent="0.35">
      <c r="A225" s="88" t="s">
        <v>178</v>
      </c>
      <c r="B225" s="89">
        <v>1.3384500000000001E-3</v>
      </c>
      <c r="C225" s="164">
        <f t="shared" si="20"/>
        <v>4.4112703271357217E-7</v>
      </c>
      <c r="D225" s="89">
        <v>0</v>
      </c>
      <c r="E225" s="164">
        <f t="shared" si="21"/>
        <v>0</v>
      </c>
      <c r="F225" s="89">
        <v>0</v>
      </c>
      <c r="G225" s="164">
        <f t="shared" si="22"/>
        <v>0</v>
      </c>
      <c r="H225" s="164" t="s">
        <v>317</v>
      </c>
      <c r="I225" s="164">
        <f t="shared" ref="I225:I231" si="23">(F225/B225)-1</f>
        <v>-1</v>
      </c>
    </row>
    <row r="226" spans="1:9" x14ac:dyDescent="0.35">
      <c r="A226" s="88" t="s">
        <v>184</v>
      </c>
      <c r="B226" s="89">
        <v>2.5000000000000001E-2</v>
      </c>
      <c r="C226" s="164">
        <f t="shared" si="20"/>
        <v>8.2395127332655711E-6</v>
      </c>
      <c r="D226" s="89">
        <v>0.51482576000000002</v>
      </c>
      <c r="E226" s="164">
        <f t="shared" si="21"/>
        <v>1.9061021162127345E-4</v>
      </c>
      <c r="F226" s="89">
        <v>0</v>
      </c>
      <c r="G226" s="164">
        <f t="shared" si="22"/>
        <v>0</v>
      </c>
      <c r="H226" s="164">
        <f t="shared" si="18"/>
        <v>-1</v>
      </c>
      <c r="I226" s="164">
        <f t="shared" si="23"/>
        <v>-1</v>
      </c>
    </row>
    <row r="227" spans="1:9" x14ac:dyDescent="0.35">
      <c r="A227" s="88" t="s">
        <v>187</v>
      </c>
      <c r="B227" s="89">
        <v>7.4578184199999997</v>
      </c>
      <c r="C227" s="164">
        <f t="shared" si="20"/>
        <v>2.4579515933589005E-3</v>
      </c>
      <c r="D227" s="89">
        <v>0.59502670999999996</v>
      </c>
      <c r="E227" s="164">
        <f t="shared" si="21"/>
        <v>2.2030398617468188E-4</v>
      </c>
      <c r="F227" s="89">
        <v>0</v>
      </c>
      <c r="G227" s="164">
        <f t="shared" si="22"/>
        <v>0</v>
      </c>
      <c r="H227" s="164">
        <f t="shared" si="18"/>
        <v>-1</v>
      </c>
      <c r="I227" s="164">
        <f t="shared" si="23"/>
        <v>-1</v>
      </c>
    </row>
    <row r="228" spans="1:9" x14ac:dyDescent="0.35">
      <c r="A228" s="88" t="s">
        <v>192</v>
      </c>
      <c r="B228" s="89">
        <v>2.114547E-2</v>
      </c>
      <c r="C228" s="164">
        <f t="shared" si="20"/>
        <v>6.9691347726354046E-6</v>
      </c>
      <c r="D228" s="89">
        <v>2.0000000000000001E-4</v>
      </c>
      <c r="E228" s="164">
        <f t="shared" si="21"/>
        <v>7.4048435968422965E-8</v>
      </c>
      <c r="F228" s="89">
        <v>0</v>
      </c>
      <c r="G228" s="164">
        <f t="shared" si="22"/>
        <v>0</v>
      </c>
      <c r="H228" s="164">
        <f t="shared" si="18"/>
        <v>-1</v>
      </c>
      <c r="I228" s="164">
        <f t="shared" si="23"/>
        <v>-1</v>
      </c>
    </row>
    <row r="229" spans="1:9" x14ac:dyDescent="0.35">
      <c r="A229" s="88" t="s">
        <v>242</v>
      </c>
      <c r="B229" s="89">
        <v>0.21679583999999999</v>
      </c>
      <c r="C229" s="164">
        <f t="shared" si="20"/>
        <v>7.1451683367960205E-5</v>
      </c>
      <c r="D229" s="89">
        <v>1.185464E-2</v>
      </c>
      <c r="E229" s="164">
        <f t="shared" si="21"/>
        <v>4.3890877548435282E-6</v>
      </c>
      <c r="F229" s="89">
        <v>0</v>
      </c>
      <c r="G229" s="164">
        <f t="shared" si="22"/>
        <v>0</v>
      </c>
      <c r="H229" s="164">
        <f t="shared" si="18"/>
        <v>-1</v>
      </c>
      <c r="I229" s="164">
        <f t="shared" si="23"/>
        <v>-1</v>
      </c>
    </row>
    <row r="230" spans="1:9" x14ac:dyDescent="0.35">
      <c r="A230" s="88" t="s">
        <v>245</v>
      </c>
      <c r="B230" s="89">
        <v>7.7999999999999999E-5</v>
      </c>
      <c r="C230" s="164">
        <f t="shared" si="20"/>
        <v>2.5707279727788581E-8</v>
      </c>
      <c r="D230" s="89">
        <v>1.3940000000000001E-3</v>
      </c>
      <c r="E230" s="164">
        <f t="shared" si="21"/>
        <v>5.161175986999081E-7</v>
      </c>
      <c r="F230" s="89">
        <v>0</v>
      </c>
      <c r="G230" s="164">
        <f t="shared" si="22"/>
        <v>0</v>
      </c>
      <c r="H230" s="164">
        <f t="shared" si="18"/>
        <v>-1</v>
      </c>
      <c r="I230" s="164">
        <f t="shared" si="23"/>
        <v>-1</v>
      </c>
    </row>
    <row r="231" spans="1:9" x14ac:dyDescent="0.35">
      <c r="A231" s="88" t="s">
        <v>246</v>
      </c>
      <c r="B231" s="89">
        <v>1.74E-4</v>
      </c>
      <c r="C231" s="164">
        <f t="shared" si="20"/>
        <v>5.7347008623528375E-8</v>
      </c>
      <c r="D231" s="89">
        <v>0</v>
      </c>
      <c r="E231" s="164">
        <f t="shared" si="21"/>
        <v>0</v>
      </c>
      <c r="F231" s="89">
        <v>0</v>
      </c>
      <c r="G231" s="164">
        <f t="shared" si="22"/>
        <v>0</v>
      </c>
      <c r="H231" s="164" t="s">
        <v>317</v>
      </c>
      <c r="I231" s="164">
        <f t="shared" si="23"/>
        <v>-1</v>
      </c>
    </row>
    <row r="232" spans="1:9" x14ac:dyDescent="0.35">
      <c r="A232" s="88" t="s">
        <v>261</v>
      </c>
      <c r="B232" s="89">
        <v>0</v>
      </c>
      <c r="C232" s="164">
        <f t="shared" si="20"/>
        <v>0</v>
      </c>
      <c r="D232" s="89">
        <v>0</v>
      </c>
      <c r="E232" s="164">
        <f t="shared" si="21"/>
        <v>0</v>
      </c>
      <c r="F232" s="89">
        <v>0</v>
      </c>
      <c r="G232" s="164">
        <f t="shared" si="22"/>
        <v>0</v>
      </c>
      <c r="H232" s="164" t="s">
        <v>317</v>
      </c>
      <c r="I232" s="164" t="s">
        <v>317</v>
      </c>
    </row>
    <row r="233" spans="1:9" s="8" customFormat="1" x14ac:dyDescent="0.35">
      <c r="A233" s="116"/>
      <c r="B233" s="143">
        <f>SUM(B4:B232)</f>
        <v>3034.1600054900014</v>
      </c>
      <c r="C233" s="109">
        <f t="shared" ref="C233:G233" si="24">SUM(C4:C232)</f>
        <v>0.99999999999999944</v>
      </c>
      <c r="D233" s="143">
        <f>SUM(D4:D232)</f>
        <v>2700.9348325100009</v>
      </c>
      <c r="E233" s="109">
        <f t="shared" si="24"/>
        <v>0.99999999999999989</v>
      </c>
      <c r="F233" s="143">
        <f>SUM(F4:F232)</f>
        <v>2793.2064775699973</v>
      </c>
      <c r="G233" s="109">
        <f t="shared" si="24"/>
        <v>1.0000000000000007</v>
      </c>
      <c r="H233" s="162">
        <f>(F233/D233)-1</f>
        <v>3.4162855004630899E-2</v>
      </c>
      <c r="I233" s="162">
        <f>(F233/B233)-1</f>
        <v>-7.9413586456885343E-2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60"/>
  <sheetViews>
    <sheetView zoomScaleNormal="100" workbookViewId="0">
      <selection activeCell="K22" sqref="K22"/>
    </sheetView>
  </sheetViews>
  <sheetFormatPr defaultColWidth="9.1796875" defaultRowHeight="15.5" x14ac:dyDescent="0.35"/>
  <cols>
    <col min="1" max="1" width="25.1796875" style="1" customWidth="1"/>
    <col min="2" max="2" width="14.81640625" style="1" customWidth="1"/>
    <col min="3" max="3" width="8.54296875" style="1" bestFit="1" customWidth="1"/>
    <col min="4" max="4" width="13.6328125" style="1" bestFit="1" customWidth="1"/>
    <col min="5" max="5" width="8.453125" style="1" customWidth="1"/>
    <col min="6" max="6" width="13.6328125" style="1" bestFit="1" customWidth="1"/>
    <col min="7" max="7" width="9.1796875" style="1" bestFit="1" customWidth="1"/>
    <col min="8" max="8" width="12.81640625" style="1" bestFit="1" customWidth="1"/>
    <col min="9" max="9" width="14.36328125" style="1" bestFit="1" customWidth="1"/>
    <col min="10" max="10" width="11.08984375" style="1" customWidth="1"/>
    <col min="11" max="16384" width="9.1796875" style="1"/>
  </cols>
  <sheetData>
    <row r="1" spans="1:12" x14ac:dyDescent="0.35">
      <c r="A1" s="8" t="s">
        <v>492</v>
      </c>
      <c r="K1" s="280" t="s">
        <v>316</v>
      </c>
      <c r="L1" s="280"/>
    </row>
    <row r="2" spans="1:12" ht="14.5" customHeight="1" x14ac:dyDescent="0.35">
      <c r="A2" s="288" t="s">
        <v>533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287" t="s">
        <v>296</v>
      </c>
      <c r="I2" s="287" t="s">
        <v>535</v>
      </c>
      <c r="J2" s="50"/>
    </row>
    <row r="3" spans="1:12" x14ac:dyDescent="0.35">
      <c r="A3" s="299"/>
      <c r="B3" s="2" t="s">
        <v>297</v>
      </c>
      <c r="C3" s="2" t="s">
        <v>298</v>
      </c>
      <c r="D3" s="2" t="s">
        <v>297</v>
      </c>
      <c r="E3" s="2" t="s">
        <v>298</v>
      </c>
      <c r="F3" s="2" t="s">
        <v>297</v>
      </c>
      <c r="G3" s="2" t="s">
        <v>298</v>
      </c>
      <c r="H3" s="288"/>
      <c r="I3" s="288"/>
      <c r="J3" s="50"/>
    </row>
    <row r="4" spans="1:12" ht="14" customHeight="1" x14ac:dyDescent="0.35">
      <c r="A4" s="87" t="s">
        <v>534</v>
      </c>
      <c r="B4" s="266">
        <v>1774.5589678900001</v>
      </c>
      <c r="C4" s="226">
        <f>B4/$B$260</f>
        <v>0.18858016593433588</v>
      </c>
      <c r="D4" s="266">
        <v>1541.7600828</v>
      </c>
      <c r="E4" s="226">
        <f>D4/$D$260</f>
        <v>0.18034077866933793</v>
      </c>
      <c r="F4" s="266">
        <v>2161.3173814699999</v>
      </c>
      <c r="G4" s="226">
        <f>F4/$F$260</f>
        <v>0.17373202239190752</v>
      </c>
      <c r="H4" s="267">
        <f>(F4/D4)-1</f>
        <v>0.40185065470421177</v>
      </c>
      <c r="I4" s="267">
        <f>(F4/B4)-1</f>
        <v>0.21794621682246285</v>
      </c>
      <c r="J4" s="158"/>
    </row>
    <row r="5" spans="1:12" x14ac:dyDescent="0.35">
      <c r="A5" s="88" t="s">
        <v>346</v>
      </c>
      <c r="B5" s="268">
        <v>1.026E-3</v>
      </c>
      <c r="C5" s="227">
        <f t="shared" ref="C5:C68" si="0">B5/$B$260</f>
        <v>1.0903173901213639E-7</v>
      </c>
      <c r="D5" s="268">
        <v>0</v>
      </c>
      <c r="E5" s="227">
        <f t="shared" ref="E5:E68" si="1">D5/$D$260</f>
        <v>0</v>
      </c>
      <c r="F5" s="268">
        <v>1545.89763728</v>
      </c>
      <c r="G5" s="227">
        <f t="shared" ref="G5:G68" si="2">F5/$F$260</f>
        <v>0.12426306531290615</v>
      </c>
      <c r="H5" s="269" t="s">
        <v>317</v>
      </c>
      <c r="I5" s="269">
        <f t="shared" ref="I5:I68" si="3">(F5/B5)-1</f>
        <v>1506721.8433528265</v>
      </c>
      <c r="J5" s="158"/>
    </row>
    <row r="6" spans="1:12" x14ac:dyDescent="0.35">
      <c r="A6" s="88" t="s">
        <v>677</v>
      </c>
      <c r="B6" s="268">
        <v>296.97533443999998</v>
      </c>
      <c r="C6" s="227">
        <f t="shared" si="0"/>
        <v>3.1559198009458084E-2</v>
      </c>
      <c r="D6" s="268">
        <v>317.13874462000001</v>
      </c>
      <c r="E6" s="227">
        <f t="shared" si="1"/>
        <v>3.7095945594283683E-2</v>
      </c>
      <c r="F6" s="268">
        <v>621.87856552999995</v>
      </c>
      <c r="G6" s="227">
        <f t="shared" si="2"/>
        <v>4.9988133070129073E-2</v>
      </c>
      <c r="H6" s="269">
        <f t="shared" ref="H6:H69" si="4">(F6/D6)-1</f>
        <v>0.96090378763132001</v>
      </c>
      <c r="I6" s="269">
        <f t="shared" si="3"/>
        <v>1.0940411320780665</v>
      </c>
      <c r="J6" s="158"/>
    </row>
    <row r="7" spans="1:12" x14ac:dyDescent="0.35">
      <c r="A7" s="88" t="s">
        <v>566</v>
      </c>
      <c r="B7" s="268">
        <v>304.75330614999996</v>
      </c>
      <c r="C7" s="227">
        <f t="shared" si="0"/>
        <v>3.2385753352078453E-2</v>
      </c>
      <c r="D7" s="268">
        <v>19.890012309999999</v>
      </c>
      <c r="E7" s="227">
        <f t="shared" si="1"/>
        <v>2.3265489538513537E-3</v>
      </c>
      <c r="F7" s="268">
        <v>387.09864931999999</v>
      </c>
      <c r="G7" s="227">
        <f t="shared" si="2"/>
        <v>3.1115944279224258E-2</v>
      </c>
      <c r="H7" s="269">
        <f t="shared" si="4"/>
        <v>18.461961274170775</v>
      </c>
      <c r="I7" s="269">
        <f t="shared" si="3"/>
        <v>0.27020328084470258</v>
      </c>
      <c r="J7" s="158"/>
    </row>
    <row r="8" spans="1:12" x14ac:dyDescent="0.35">
      <c r="A8" s="88" t="s">
        <v>678</v>
      </c>
      <c r="B8" s="268">
        <v>337.07523650999997</v>
      </c>
      <c r="C8" s="227">
        <f t="shared" si="0"/>
        <v>3.582056453665932E-2</v>
      </c>
      <c r="D8" s="268">
        <v>276.26559230000004</v>
      </c>
      <c r="E8" s="227">
        <f t="shared" si="1"/>
        <v>3.2314983758332812E-2</v>
      </c>
      <c r="F8" s="268">
        <v>384.68813976000001</v>
      </c>
      <c r="G8" s="227">
        <f>F8/$F$260</f>
        <v>3.0922181574845786E-2</v>
      </c>
      <c r="H8" s="269">
        <f t="shared" si="4"/>
        <v>0.39245765843421676</v>
      </c>
      <c r="I8" s="269">
        <f t="shared" si="3"/>
        <v>0.14125304410663087</v>
      </c>
      <c r="J8" s="158"/>
    </row>
    <row r="9" spans="1:12" x14ac:dyDescent="0.35">
      <c r="A9" s="88" t="s">
        <v>216</v>
      </c>
      <c r="B9" s="268">
        <v>50.257908640000004</v>
      </c>
      <c r="C9" s="227">
        <f t="shared" si="0"/>
        <v>5.3408452028579677E-3</v>
      </c>
      <c r="D9" s="268">
        <v>59.29193824</v>
      </c>
      <c r="E9" s="227">
        <f t="shared" si="1"/>
        <v>6.9354203875850234E-3</v>
      </c>
      <c r="F9" s="268">
        <v>380.01582673000001</v>
      </c>
      <c r="G9" s="227">
        <f t="shared" si="2"/>
        <v>3.0546609528412757E-2</v>
      </c>
      <c r="H9" s="269">
        <f t="shared" si="4"/>
        <v>5.4092326547292853</v>
      </c>
      <c r="I9" s="269">
        <f t="shared" si="3"/>
        <v>6.5613139705448749</v>
      </c>
      <c r="J9" s="158"/>
    </row>
    <row r="10" spans="1:12" x14ac:dyDescent="0.35">
      <c r="A10" s="88" t="s">
        <v>218</v>
      </c>
      <c r="B10" s="268">
        <v>208.20881596000001</v>
      </c>
      <c r="C10" s="227">
        <f t="shared" si="0"/>
        <v>2.2126090917910974E-2</v>
      </c>
      <c r="D10" s="268">
        <v>412.89592554000001</v>
      </c>
      <c r="E10" s="227">
        <f t="shared" si="1"/>
        <v>4.8296731477215138E-2</v>
      </c>
      <c r="F10" s="268">
        <v>252.48583949000002</v>
      </c>
      <c r="G10" s="227">
        <f t="shared" si="2"/>
        <v>2.029543457892425E-2</v>
      </c>
      <c r="H10" s="269">
        <f t="shared" si="4"/>
        <v>-0.38850004596245402</v>
      </c>
      <c r="I10" s="269">
        <f t="shared" si="3"/>
        <v>0.2126568143901566</v>
      </c>
      <c r="J10" s="158"/>
    </row>
    <row r="11" spans="1:12" x14ac:dyDescent="0.35">
      <c r="A11" s="88" t="s">
        <v>73</v>
      </c>
      <c r="B11" s="268">
        <v>0</v>
      </c>
      <c r="C11" s="227">
        <f t="shared" si="0"/>
        <v>0</v>
      </c>
      <c r="D11" s="268">
        <v>0</v>
      </c>
      <c r="E11" s="227">
        <f t="shared" si="1"/>
        <v>0</v>
      </c>
      <c r="F11" s="268">
        <v>248.34610771999999</v>
      </c>
      <c r="G11" s="227">
        <f t="shared" si="2"/>
        <v>1.9962672727875344E-2</v>
      </c>
      <c r="H11" s="269" t="s">
        <v>317</v>
      </c>
      <c r="I11" s="269" t="s">
        <v>317</v>
      </c>
      <c r="J11" s="158"/>
    </row>
    <row r="12" spans="1:12" x14ac:dyDescent="0.35">
      <c r="A12" s="88" t="s">
        <v>62</v>
      </c>
      <c r="B12" s="268">
        <v>204.72122241</v>
      </c>
      <c r="C12" s="227">
        <f t="shared" si="0"/>
        <v>2.1755468705704335E-2</v>
      </c>
      <c r="D12" s="268">
        <v>32.879611699999998</v>
      </c>
      <c r="E12" s="227">
        <f t="shared" si="1"/>
        <v>3.8459516772251677E-3</v>
      </c>
      <c r="F12" s="268">
        <v>175.72865333000001</v>
      </c>
      <c r="G12" s="227">
        <f t="shared" si="2"/>
        <v>1.412550262028746E-2</v>
      </c>
      <c r="H12" s="269">
        <f t="shared" si="4"/>
        <v>4.3446085353252526</v>
      </c>
      <c r="I12" s="269">
        <f t="shared" si="3"/>
        <v>-0.14161975362737866</v>
      </c>
      <c r="J12" s="158"/>
    </row>
    <row r="13" spans="1:12" x14ac:dyDescent="0.35">
      <c r="A13" s="88" t="s">
        <v>123</v>
      </c>
      <c r="B13" s="268">
        <v>114.58793691</v>
      </c>
      <c r="C13" s="227">
        <f t="shared" si="0"/>
        <v>1.2177116989386227E-2</v>
      </c>
      <c r="D13" s="268">
        <v>148.26096759999999</v>
      </c>
      <c r="E13" s="227">
        <f t="shared" si="1"/>
        <v>1.7342191331543196E-2</v>
      </c>
      <c r="F13" s="268">
        <v>166.67846024000002</v>
      </c>
      <c r="G13" s="227">
        <f t="shared" si="2"/>
        <v>1.3398025775820697E-2</v>
      </c>
      <c r="H13" s="269">
        <f t="shared" si="4"/>
        <v>0.12422347525539856</v>
      </c>
      <c r="I13" s="269">
        <f t="shared" si="3"/>
        <v>0.45458993969769357</v>
      </c>
      <c r="J13" s="158"/>
    </row>
    <row r="14" spans="1:12" x14ac:dyDescent="0.35">
      <c r="A14" s="88" t="s">
        <v>37</v>
      </c>
      <c r="B14" s="268">
        <v>136.32697915</v>
      </c>
      <c r="C14" s="227">
        <f t="shared" si="0"/>
        <v>1.44872978664676E-2</v>
      </c>
      <c r="D14" s="268">
        <v>224.37616466</v>
      </c>
      <c r="E14" s="227">
        <f t="shared" si="1"/>
        <v>2.6245440325667758E-2</v>
      </c>
      <c r="F14" s="268">
        <v>163.44060440999999</v>
      </c>
      <c r="G14" s="227">
        <f t="shared" si="2"/>
        <v>1.3137758937464572E-2</v>
      </c>
      <c r="H14" s="269">
        <f t="shared" si="4"/>
        <v>-0.27157768893294176</v>
      </c>
      <c r="I14" s="269">
        <f t="shared" si="3"/>
        <v>0.19888671654762469</v>
      </c>
      <c r="J14" s="158"/>
    </row>
    <row r="15" spans="1:12" x14ac:dyDescent="0.35">
      <c r="A15" s="88" t="s">
        <v>210</v>
      </c>
      <c r="B15" s="268">
        <v>122.1902264</v>
      </c>
      <c r="C15" s="227">
        <f t="shared" si="0"/>
        <v>1.298500280183105E-2</v>
      </c>
      <c r="D15" s="268">
        <v>143.0642861</v>
      </c>
      <c r="E15" s="227">
        <f t="shared" si="1"/>
        <v>1.6734331782796458E-2</v>
      </c>
      <c r="F15" s="268">
        <v>158.76998194999999</v>
      </c>
      <c r="G15" s="227">
        <f t="shared" si="2"/>
        <v>1.2762322783218233E-2</v>
      </c>
      <c r="H15" s="269">
        <f t="shared" si="4"/>
        <v>0.10978068865504231</v>
      </c>
      <c r="I15" s="269">
        <f t="shared" si="3"/>
        <v>0.29936727860911794</v>
      </c>
      <c r="J15" s="158"/>
    </row>
    <row r="16" spans="1:12" x14ac:dyDescent="0.35">
      <c r="A16" s="88" t="s">
        <v>105</v>
      </c>
      <c r="B16" s="268">
        <v>212.21617684999998</v>
      </c>
      <c r="C16" s="227">
        <f t="shared" si="0"/>
        <v>2.2551948156396273E-2</v>
      </c>
      <c r="D16" s="268">
        <v>129.39394114000001</v>
      </c>
      <c r="E16" s="227">
        <f t="shared" si="1"/>
        <v>1.5135301763620211E-2</v>
      </c>
      <c r="F16" s="268">
        <v>158.69533365000001</v>
      </c>
      <c r="G16" s="227">
        <f t="shared" si="2"/>
        <v>1.2756322368731076E-2</v>
      </c>
      <c r="H16" s="269">
        <f t="shared" si="4"/>
        <v>0.22645103976156689</v>
      </c>
      <c r="I16" s="269">
        <f t="shared" si="3"/>
        <v>-0.25219963903991127</v>
      </c>
      <c r="J16" s="158"/>
    </row>
    <row r="17" spans="1:12" x14ac:dyDescent="0.35">
      <c r="A17" s="88" t="s">
        <v>26</v>
      </c>
      <c r="B17" s="268">
        <v>269.0799245</v>
      </c>
      <c r="C17" s="227">
        <f t="shared" si="0"/>
        <v>2.859478762328398E-2</v>
      </c>
      <c r="D17" s="268">
        <v>174.56199699000001</v>
      </c>
      <c r="E17" s="227">
        <f t="shared" si="1"/>
        <v>2.0418641534731545E-2</v>
      </c>
      <c r="F17" s="268">
        <v>151.22576572</v>
      </c>
      <c r="G17" s="227">
        <f t="shared" si="2"/>
        <v>1.2155900073514992E-2</v>
      </c>
      <c r="H17" s="269">
        <f t="shared" si="4"/>
        <v>-0.13368448844760217</v>
      </c>
      <c r="I17" s="269">
        <f t="shared" si="3"/>
        <v>-0.43798941522298518</v>
      </c>
      <c r="J17" s="158"/>
    </row>
    <row r="18" spans="1:12" x14ac:dyDescent="0.35">
      <c r="A18" s="88" t="s">
        <v>16</v>
      </c>
      <c r="B18" s="268">
        <v>109.6767273</v>
      </c>
      <c r="C18" s="227">
        <f t="shared" si="0"/>
        <v>1.1655208875905316E-2</v>
      </c>
      <c r="D18" s="268">
        <v>105.39498495000001</v>
      </c>
      <c r="E18" s="227">
        <f t="shared" si="1"/>
        <v>1.2328126707760781E-2</v>
      </c>
      <c r="F18" s="268">
        <v>140.88264483</v>
      </c>
      <c r="G18" s="227">
        <f t="shared" si="2"/>
        <v>1.132449450325047E-2</v>
      </c>
      <c r="H18" s="269">
        <f t="shared" si="4"/>
        <v>0.33671108636559466</v>
      </c>
      <c r="I18" s="269">
        <f t="shared" si="3"/>
        <v>0.28452633752137868</v>
      </c>
      <c r="J18" s="158"/>
    </row>
    <row r="19" spans="1:12" x14ac:dyDescent="0.35">
      <c r="A19" s="88" t="s">
        <v>221</v>
      </c>
      <c r="B19" s="268">
        <v>108.69936670999999</v>
      </c>
      <c r="C19" s="227">
        <f t="shared" si="0"/>
        <v>1.1551345986266302E-2</v>
      </c>
      <c r="D19" s="268">
        <v>108.93352512999999</v>
      </c>
      <c r="E19" s="227">
        <f t="shared" si="1"/>
        <v>1.2742032281353659E-2</v>
      </c>
      <c r="F19" s="268">
        <v>134.80479177999999</v>
      </c>
      <c r="G19" s="227">
        <f t="shared" si="2"/>
        <v>1.0835941682998245E-2</v>
      </c>
      <c r="H19" s="269">
        <f t="shared" si="4"/>
        <v>0.23749590972224133</v>
      </c>
      <c r="I19" s="269">
        <f t="shared" si="3"/>
        <v>0.24016170342231047</v>
      </c>
      <c r="J19" s="158"/>
      <c r="L19" s="1" t="s">
        <v>484</v>
      </c>
    </row>
    <row r="20" spans="1:12" x14ac:dyDescent="0.35">
      <c r="A20" s="88" t="s">
        <v>129</v>
      </c>
      <c r="B20" s="268">
        <v>149.64993933000002</v>
      </c>
      <c r="C20" s="227">
        <f t="shared" si="0"/>
        <v>1.5903112210731585E-2</v>
      </c>
      <c r="D20" s="268">
        <v>184.59109008999999</v>
      </c>
      <c r="E20" s="227">
        <f t="shared" si="1"/>
        <v>2.1591751721704716E-2</v>
      </c>
      <c r="F20" s="268">
        <v>134.74774839</v>
      </c>
      <c r="G20" s="227">
        <f t="shared" si="2"/>
        <v>1.0831356394602493E-2</v>
      </c>
      <c r="H20" s="269">
        <f t="shared" si="4"/>
        <v>-0.27002030095655305</v>
      </c>
      <c r="I20" s="269">
        <f t="shared" si="3"/>
        <v>-9.9580333989568226E-2</v>
      </c>
      <c r="J20" s="158"/>
    </row>
    <row r="21" spans="1:12" x14ac:dyDescent="0.35">
      <c r="A21" s="88" t="s">
        <v>176</v>
      </c>
      <c r="B21" s="268">
        <v>114.74085676</v>
      </c>
      <c r="C21" s="227">
        <f t="shared" si="0"/>
        <v>1.2193367590921291E-2</v>
      </c>
      <c r="D21" s="268">
        <v>97.359400370000003</v>
      </c>
      <c r="E21" s="227">
        <f t="shared" si="1"/>
        <v>1.1388198636988105E-2</v>
      </c>
      <c r="F21" s="268">
        <v>128.65607032</v>
      </c>
      <c r="G21" s="227">
        <f t="shared" si="2"/>
        <v>1.0341692285140825E-2</v>
      </c>
      <c r="H21" s="269">
        <f t="shared" si="4"/>
        <v>0.32145504009948334</v>
      </c>
      <c r="I21" s="269">
        <f t="shared" si="3"/>
        <v>0.12127514080800372</v>
      </c>
      <c r="J21" s="158"/>
    </row>
    <row r="22" spans="1:12" x14ac:dyDescent="0.35">
      <c r="A22" s="88" t="s">
        <v>190</v>
      </c>
      <c r="B22" s="268">
        <v>109.87868904000001</v>
      </c>
      <c r="C22" s="227">
        <f t="shared" si="0"/>
        <v>1.1676671097860596E-2</v>
      </c>
      <c r="D22" s="268">
        <v>93.71829683</v>
      </c>
      <c r="E22" s="227">
        <f t="shared" si="1"/>
        <v>1.0962296153881423E-2</v>
      </c>
      <c r="F22" s="268">
        <v>119.59325993</v>
      </c>
      <c r="G22" s="227">
        <f t="shared" si="2"/>
        <v>9.6132012309772721E-3</v>
      </c>
      <c r="H22" s="269">
        <f t="shared" si="4"/>
        <v>0.27609297197254667</v>
      </c>
      <c r="I22" s="269">
        <f t="shared" si="3"/>
        <v>8.8411783712340375E-2</v>
      </c>
      <c r="J22" s="158"/>
    </row>
    <row r="23" spans="1:12" x14ac:dyDescent="0.35">
      <c r="A23" s="88" t="s">
        <v>251</v>
      </c>
      <c r="B23" s="268">
        <v>97.317552159999991</v>
      </c>
      <c r="C23" s="227">
        <f t="shared" si="0"/>
        <v>1.0341814764531276E-2</v>
      </c>
      <c r="D23" s="268">
        <v>90.657429739999998</v>
      </c>
      <c r="E23" s="227">
        <f t="shared" si="1"/>
        <v>1.060426434298419E-2</v>
      </c>
      <c r="F23" s="268">
        <v>108.75809911</v>
      </c>
      <c r="G23" s="227">
        <f t="shared" si="2"/>
        <v>8.7422442774363479E-3</v>
      </c>
      <c r="H23" s="269">
        <f t="shared" si="4"/>
        <v>0.19966007664139185</v>
      </c>
      <c r="I23" s="269">
        <f t="shared" si="3"/>
        <v>0.11755892638144649</v>
      </c>
      <c r="J23" s="158"/>
    </row>
    <row r="24" spans="1:12" x14ac:dyDescent="0.35">
      <c r="A24" s="88" t="s">
        <v>107</v>
      </c>
      <c r="B24" s="268">
        <v>85.761992459999988</v>
      </c>
      <c r="C24" s="227">
        <f t="shared" si="0"/>
        <v>9.113819862631118E-3</v>
      </c>
      <c r="D24" s="268">
        <v>105.78000401</v>
      </c>
      <c r="E24" s="227">
        <f t="shared" si="1"/>
        <v>1.2373162662354206E-2</v>
      </c>
      <c r="F24" s="268">
        <v>107.25568237</v>
      </c>
      <c r="G24" s="227">
        <f t="shared" si="2"/>
        <v>8.6214763139000859E-3</v>
      </c>
      <c r="H24" s="269">
        <f t="shared" si="4"/>
        <v>1.3950447192840887E-2</v>
      </c>
      <c r="I24" s="269">
        <f t="shared" si="3"/>
        <v>0.25062022573723231</v>
      </c>
      <c r="J24" s="158"/>
    </row>
    <row r="25" spans="1:12" x14ac:dyDescent="0.35">
      <c r="A25" s="88" t="s">
        <v>217</v>
      </c>
      <c r="B25" s="268">
        <v>94.816622870000003</v>
      </c>
      <c r="C25" s="227">
        <f t="shared" si="0"/>
        <v>1.0076044131358677E-2</v>
      </c>
      <c r="D25" s="268">
        <v>81.676481499999994</v>
      </c>
      <c r="E25" s="227">
        <f t="shared" si="1"/>
        <v>9.5537564093184039E-3</v>
      </c>
      <c r="F25" s="268">
        <v>98.643144050000004</v>
      </c>
      <c r="G25" s="227">
        <f t="shared" si="2"/>
        <v>7.9291792393983655E-3</v>
      </c>
      <c r="H25" s="269">
        <f t="shared" si="4"/>
        <v>0.20773008629173151</v>
      </c>
      <c r="I25" s="269">
        <f t="shared" si="3"/>
        <v>4.0357070987925958E-2</v>
      </c>
      <c r="J25" s="158"/>
    </row>
    <row r="26" spans="1:12" x14ac:dyDescent="0.35">
      <c r="A26" s="88" t="s">
        <v>220</v>
      </c>
      <c r="B26" s="268">
        <v>62.640274399999996</v>
      </c>
      <c r="C26" s="227">
        <f t="shared" si="0"/>
        <v>6.6567037524653096E-3</v>
      </c>
      <c r="D26" s="268">
        <v>51.323617950000006</v>
      </c>
      <c r="E26" s="227">
        <f t="shared" si="1"/>
        <v>6.003360268882563E-3</v>
      </c>
      <c r="F26" s="268">
        <v>96.73685596</v>
      </c>
      <c r="G26" s="227">
        <f t="shared" si="2"/>
        <v>7.7759471005294052E-3</v>
      </c>
      <c r="H26" s="269">
        <f t="shared" si="4"/>
        <v>0.88484093335434832</v>
      </c>
      <c r="I26" s="269">
        <f t="shared" si="3"/>
        <v>0.54432363022981911</v>
      </c>
      <c r="J26" s="158"/>
    </row>
    <row r="27" spans="1:12" x14ac:dyDescent="0.35">
      <c r="A27" s="88" t="s">
        <v>108</v>
      </c>
      <c r="B27" s="268">
        <v>87.668034140000003</v>
      </c>
      <c r="C27" s="227">
        <f t="shared" si="0"/>
        <v>9.3163725322217769E-3</v>
      </c>
      <c r="D27" s="268">
        <v>101.71287951000001</v>
      </c>
      <c r="E27" s="227">
        <f t="shared" si="1"/>
        <v>1.1897428203110013E-2</v>
      </c>
      <c r="F27" s="268">
        <v>96.633157120000007</v>
      </c>
      <c r="G27" s="227">
        <f t="shared" si="2"/>
        <v>7.7676115319787837E-3</v>
      </c>
      <c r="H27" s="269">
        <f t="shared" si="4"/>
        <v>-4.9941781360152926E-2</v>
      </c>
      <c r="I27" s="269">
        <f t="shared" si="3"/>
        <v>0.10226216508611685</v>
      </c>
      <c r="J27" s="158"/>
    </row>
    <row r="28" spans="1:12" x14ac:dyDescent="0.35">
      <c r="A28" s="88" t="s">
        <v>134</v>
      </c>
      <c r="B28" s="268">
        <v>70.242219599999999</v>
      </c>
      <c r="C28" s="227">
        <f t="shared" si="0"/>
        <v>7.4645529776416874E-3</v>
      </c>
      <c r="D28" s="268">
        <v>86.082516749999996</v>
      </c>
      <c r="E28" s="227">
        <f t="shared" si="1"/>
        <v>1.0069133501185054E-2</v>
      </c>
      <c r="F28" s="268">
        <v>96.39260904999999</v>
      </c>
      <c r="G28" s="227">
        <f t="shared" si="2"/>
        <v>7.7482756847580712E-3</v>
      </c>
      <c r="H28" s="269">
        <f t="shared" si="4"/>
        <v>0.11976987533882699</v>
      </c>
      <c r="I28" s="269">
        <f t="shared" si="3"/>
        <v>0.37228876876208505</v>
      </c>
      <c r="J28" s="158"/>
    </row>
    <row r="29" spans="1:12" x14ac:dyDescent="0.35">
      <c r="A29" s="88" t="s">
        <v>35</v>
      </c>
      <c r="B29" s="268">
        <v>97.76661163</v>
      </c>
      <c r="C29" s="227">
        <f t="shared" si="0"/>
        <v>1.038953575374567E-2</v>
      </c>
      <c r="D29" s="268">
        <v>92.974007420000007</v>
      </c>
      <c r="E29" s="227">
        <f t="shared" si="1"/>
        <v>1.087523608970401E-2</v>
      </c>
      <c r="F29" s="268">
        <v>91.488221209999992</v>
      </c>
      <c r="G29" s="227">
        <f t="shared" si="2"/>
        <v>7.354048892643919E-3</v>
      </c>
      <c r="H29" s="269">
        <f t="shared" si="4"/>
        <v>-1.5980662243460508E-2</v>
      </c>
      <c r="I29" s="269">
        <f t="shared" si="3"/>
        <v>-6.4218144776876596E-2</v>
      </c>
      <c r="J29" s="158"/>
    </row>
    <row r="30" spans="1:12" x14ac:dyDescent="0.35">
      <c r="A30" s="88" t="s">
        <v>33</v>
      </c>
      <c r="B30" s="268">
        <v>70.319653160000001</v>
      </c>
      <c r="C30" s="227">
        <f t="shared" si="0"/>
        <v>7.4727817453850605E-3</v>
      </c>
      <c r="D30" s="268">
        <v>78.784272819999998</v>
      </c>
      <c r="E30" s="227">
        <f t="shared" si="1"/>
        <v>9.2154526931668181E-3</v>
      </c>
      <c r="F30" s="268">
        <v>88.575412170000007</v>
      </c>
      <c r="G30" s="227">
        <f t="shared" si="2"/>
        <v>7.1199101170530592E-3</v>
      </c>
      <c r="H30" s="269">
        <f t="shared" si="4"/>
        <v>0.12427784124339158</v>
      </c>
      <c r="I30" s="269">
        <f t="shared" si="3"/>
        <v>0.25961105024881515</v>
      </c>
      <c r="J30" s="158"/>
    </row>
    <row r="31" spans="1:12" x14ac:dyDescent="0.35">
      <c r="A31" s="88" t="s">
        <v>20</v>
      </c>
      <c r="B31" s="268">
        <v>101.06170248999999</v>
      </c>
      <c r="C31" s="227">
        <f t="shared" si="0"/>
        <v>1.0739700945430655E-2</v>
      </c>
      <c r="D31" s="268">
        <v>99.92719765999999</v>
      </c>
      <c r="E31" s="227">
        <f t="shared" si="1"/>
        <v>1.1688555721018075E-2</v>
      </c>
      <c r="F31" s="268">
        <v>82.795142589999998</v>
      </c>
      <c r="G31" s="227">
        <f t="shared" si="2"/>
        <v>6.6552777901613862E-3</v>
      </c>
      <c r="H31" s="269">
        <f t="shared" si="4"/>
        <v>-0.17144536693895307</v>
      </c>
      <c r="I31" s="269">
        <f t="shared" si="3"/>
        <v>-0.18074660776477081</v>
      </c>
      <c r="J31" s="158"/>
    </row>
    <row r="32" spans="1:12" x14ac:dyDescent="0.35">
      <c r="A32" s="88" t="s">
        <v>2</v>
      </c>
      <c r="B32" s="268">
        <v>90.654790009999999</v>
      </c>
      <c r="C32" s="227">
        <f t="shared" si="0"/>
        <v>9.6337713494837711E-3</v>
      </c>
      <c r="D32" s="268">
        <v>74.551414400000013</v>
      </c>
      <c r="E32" s="227">
        <f t="shared" si="1"/>
        <v>8.7203322188622017E-3</v>
      </c>
      <c r="F32" s="268">
        <v>82.707852610000003</v>
      </c>
      <c r="G32" s="227">
        <f t="shared" si="2"/>
        <v>6.6482612062529027E-3</v>
      </c>
      <c r="H32" s="269">
        <f t="shared" si="4"/>
        <v>0.10940688752378636</v>
      </c>
      <c r="I32" s="269">
        <f t="shared" si="3"/>
        <v>-8.7661527858852062E-2</v>
      </c>
      <c r="J32" s="158"/>
    </row>
    <row r="33" spans="1:10" x14ac:dyDescent="0.35">
      <c r="A33" s="88" t="s">
        <v>197</v>
      </c>
      <c r="B33" s="268">
        <v>52.481316280000001</v>
      </c>
      <c r="C33" s="227">
        <f t="shared" si="0"/>
        <v>5.577123956778114E-3</v>
      </c>
      <c r="D33" s="268">
        <v>74.062319189999997</v>
      </c>
      <c r="E33" s="227">
        <f t="shared" si="1"/>
        <v>8.6631224026275898E-3</v>
      </c>
      <c r="F33" s="268">
        <v>79.546998090000002</v>
      </c>
      <c r="G33" s="227">
        <f t="shared" si="2"/>
        <v>6.3941839231318517E-3</v>
      </c>
      <c r="H33" s="269">
        <f t="shared" si="4"/>
        <v>7.4054916994019226E-2</v>
      </c>
      <c r="I33" s="269">
        <f t="shared" si="3"/>
        <v>0.5157203311288594</v>
      </c>
      <c r="J33" s="158"/>
    </row>
    <row r="34" spans="1:10" x14ac:dyDescent="0.35">
      <c r="A34" s="88" t="s">
        <v>196</v>
      </c>
      <c r="B34" s="268">
        <v>79.402501670000007</v>
      </c>
      <c r="C34" s="227">
        <f t="shared" si="0"/>
        <v>8.4380047163685815E-3</v>
      </c>
      <c r="D34" s="268">
        <v>44.758730369999995</v>
      </c>
      <c r="E34" s="227">
        <f t="shared" si="1"/>
        <v>5.235460677200471E-3</v>
      </c>
      <c r="F34" s="268">
        <v>76.970353209999999</v>
      </c>
      <c r="G34" s="227">
        <f t="shared" si="2"/>
        <v>6.1870668519297999E-3</v>
      </c>
      <c r="H34" s="269">
        <f t="shared" si="4"/>
        <v>0.7196723985180371</v>
      </c>
      <c r="I34" s="269">
        <f t="shared" si="3"/>
        <v>-3.0630627610552019E-2</v>
      </c>
      <c r="J34" s="158"/>
    </row>
    <row r="35" spans="1:10" x14ac:dyDescent="0.35">
      <c r="A35" s="88" t="s">
        <v>236</v>
      </c>
      <c r="B35" s="268">
        <v>59.942711159999995</v>
      </c>
      <c r="C35" s="227">
        <f t="shared" si="0"/>
        <v>6.3700370749288446E-3</v>
      </c>
      <c r="D35" s="268">
        <v>69.645994170000009</v>
      </c>
      <c r="E35" s="227">
        <f t="shared" si="1"/>
        <v>8.1465417090106872E-3</v>
      </c>
      <c r="F35" s="268">
        <v>75.493323489999995</v>
      </c>
      <c r="G35" s="227">
        <f t="shared" si="2"/>
        <v>6.0683395596826872E-3</v>
      </c>
      <c r="H35" s="269">
        <f t="shared" si="4"/>
        <v>8.395786993473231E-2</v>
      </c>
      <c r="I35" s="269">
        <f t="shared" si="3"/>
        <v>0.25942457438223099</v>
      </c>
      <c r="J35" s="158"/>
    </row>
    <row r="36" spans="1:10" x14ac:dyDescent="0.35">
      <c r="A36" s="88" t="s">
        <v>114</v>
      </c>
      <c r="B36" s="268">
        <v>91.343370219999997</v>
      </c>
      <c r="C36" s="227">
        <f t="shared" si="0"/>
        <v>9.7069459086900501E-3</v>
      </c>
      <c r="D36" s="268">
        <v>35.563838689999997</v>
      </c>
      <c r="E36" s="227">
        <f t="shared" si="1"/>
        <v>4.1599276264680102E-3</v>
      </c>
      <c r="F36" s="268">
        <v>74.578442629999998</v>
      </c>
      <c r="G36" s="227">
        <f t="shared" si="2"/>
        <v>5.9947991794413813E-3</v>
      </c>
      <c r="H36" s="269">
        <f t="shared" si="4"/>
        <v>1.0970301682020143</v>
      </c>
      <c r="I36" s="269">
        <f t="shared" si="3"/>
        <v>-0.18353743188609928</v>
      </c>
      <c r="J36" s="158"/>
    </row>
    <row r="37" spans="1:10" x14ac:dyDescent="0.35">
      <c r="A37" s="88" t="s">
        <v>205</v>
      </c>
      <c r="B37" s="268">
        <v>64.808126170000008</v>
      </c>
      <c r="C37" s="227">
        <f t="shared" si="0"/>
        <v>6.8870786534435159E-3</v>
      </c>
      <c r="D37" s="268">
        <v>82.544222739999995</v>
      </c>
      <c r="E37" s="227">
        <f t="shared" si="1"/>
        <v>9.6552567222729958E-3</v>
      </c>
      <c r="F37" s="268">
        <v>71.756869359999996</v>
      </c>
      <c r="G37" s="227">
        <f t="shared" si="2"/>
        <v>5.7679941600921889E-3</v>
      </c>
      <c r="H37" s="269">
        <f t="shared" si="4"/>
        <v>-0.13068574664490207</v>
      </c>
      <c r="I37" s="269">
        <f t="shared" si="3"/>
        <v>0.10722024537127561</v>
      </c>
      <c r="J37" s="158"/>
    </row>
    <row r="38" spans="1:10" x14ac:dyDescent="0.35">
      <c r="A38" s="88" t="s">
        <v>230</v>
      </c>
      <c r="B38" s="268">
        <v>66.046575579999995</v>
      </c>
      <c r="C38" s="227">
        <f t="shared" si="0"/>
        <v>7.0186871260077E-3</v>
      </c>
      <c r="D38" s="268">
        <v>54.248075159999999</v>
      </c>
      <c r="E38" s="227">
        <f t="shared" si="1"/>
        <v>6.3454361186339363E-3</v>
      </c>
      <c r="F38" s="268">
        <v>69.11493308</v>
      </c>
      <c r="G38" s="227">
        <f t="shared" si="2"/>
        <v>5.5556288051054198E-3</v>
      </c>
      <c r="H38" s="269">
        <f t="shared" si="4"/>
        <v>0.27405318762281405</v>
      </c>
      <c r="I38" s="269">
        <f t="shared" si="3"/>
        <v>4.6457480543914187E-2</v>
      </c>
      <c r="J38" s="158"/>
    </row>
    <row r="39" spans="1:10" x14ac:dyDescent="0.35">
      <c r="A39" s="88" t="s">
        <v>243</v>
      </c>
      <c r="B39" s="268">
        <v>93.603548169999996</v>
      </c>
      <c r="C39" s="227">
        <f t="shared" si="0"/>
        <v>9.9471321975452016E-3</v>
      </c>
      <c r="D39" s="268">
        <v>45.78859988</v>
      </c>
      <c r="E39" s="227">
        <f t="shared" si="1"/>
        <v>5.3559252497582905E-3</v>
      </c>
      <c r="F39" s="268">
        <v>68.020741610000002</v>
      </c>
      <c r="G39" s="227">
        <f t="shared" si="2"/>
        <v>5.4676749957311655E-3</v>
      </c>
      <c r="H39" s="269">
        <f t="shared" si="4"/>
        <v>0.48553879761042396</v>
      </c>
      <c r="I39" s="269">
        <f t="shared" si="3"/>
        <v>-0.27331022231697089</v>
      </c>
      <c r="J39" s="158"/>
    </row>
    <row r="40" spans="1:10" x14ac:dyDescent="0.35">
      <c r="A40" s="88" t="s">
        <v>135</v>
      </c>
      <c r="B40" s="268">
        <v>63.571352450000006</v>
      </c>
      <c r="C40" s="227">
        <f t="shared" si="0"/>
        <v>6.7556482543634873E-3</v>
      </c>
      <c r="D40" s="268">
        <v>59.87500275</v>
      </c>
      <c r="E40" s="227">
        <f t="shared" si="1"/>
        <v>7.0036218599936828E-3</v>
      </c>
      <c r="F40" s="268">
        <v>67.766168759999999</v>
      </c>
      <c r="G40" s="227">
        <f t="shared" si="2"/>
        <v>5.4472118020994689E-3</v>
      </c>
      <c r="H40" s="269">
        <f t="shared" si="4"/>
        <v>0.1317939982892109</v>
      </c>
      <c r="I40" s="269">
        <f t="shared" si="3"/>
        <v>6.5985953551944476E-2</v>
      </c>
      <c r="J40" s="158"/>
    </row>
    <row r="41" spans="1:10" x14ac:dyDescent="0.35">
      <c r="A41" s="88" t="s">
        <v>160</v>
      </c>
      <c r="B41" s="268">
        <v>47.41770837</v>
      </c>
      <c r="C41" s="227">
        <f t="shared" si="0"/>
        <v>5.0390206662294691E-3</v>
      </c>
      <c r="D41" s="268">
        <v>44.727146879999999</v>
      </c>
      <c r="E41" s="227">
        <f t="shared" si="1"/>
        <v>5.2317663338047396E-3</v>
      </c>
      <c r="F41" s="268">
        <v>65.719377840000007</v>
      </c>
      <c r="G41" s="227">
        <f t="shared" si="2"/>
        <v>5.2826856991801752E-3</v>
      </c>
      <c r="H41" s="269">
        <f t="shared" si="4"/>
        <v>0.46933981763515531</v>
      </c>
      <c r="I41" s="269">
        <f t="shared" si="3"/>
        <v>0.38596697518977985</v>
      </c>
      <c r="J41" s="158"/>
    </row>
    <row r="42" spans="1:10" x14ac:dyDescent="0.35">
      <c r="A42" s="88" t="s">
        <v>241</v>
      </c>
      <c r="B42" s="268">
        <v>61.757996560000002</v>
      </c>
      <c r="C42" s="227">
        <f t="shared" si="0"/>
        <v>6.5629451879554946E-3</v>
      </c>
      <c r="D42" s="268">
        <v>63.505139579999998</v>
      </c>
      <c r="E42" s="227">
        <f t="shared" si="1"/>
        <v>7.4282415591945504E-3</v>
      </c>
      <c r="F42" s="268">
        <v>62.22464849</v>
      </c>
      <c r="G42" s="227">
        <f t="shared" si="2"/>
        <v>5.0017707336627495E-3</v>
      </c>
      <c r="H42" s="269">
        <f t="shared" si="4"/>
        <v>-2.0163582010349179E-2</v>
      </c>
      <c r="I42" s="269">
        <f t="shared" si="3"/>
        <v>7.5561377634170146E-3</v>
      </c>
      <c r="J42" s="158"/>
    </row>
    <row r="43" spans="1:10" x14ac:dyDescent="0.35">
      <c r="A43" s="88" t="s">
        <v>198</v>
      </c>
      <c r="B43" s="268">
        <v>24.378248579999998</v>
      </c>
      <c r="C43" s="227">
        <f t="shared" si="0"/>
        <v>2.5906460397149556E-3</v>
      </c>
      <c r="D43" s="268">
        <v>28.056086280000002</v>
      </c>
      <c r="E43" s="227">
        <f t="shared" si="1"/>
        <v>3.2817404618236423E-3</v>
      </c>
      <c r="F43" s="268">
        <v>59.56870687</v>
      </c>
      <c r="G43" s="227">
        <f t="shared" si="2"/>
        <v>4.788279594900146E-3</v>
      </c>
      <c r="H43" s="269">
        <f t="shared" si="4"/>
        <v>1.123200872548785</v>
      </c>
      <c r="I43" s="269">
        <f t="shared" si="3"/>
        <v>1.4435187242643175</v>
      </c>
      <c r="J43" s="158"/>
    </row>
    <row r="44" spans="1:10" x14ac:dyDescent="0.35">
      <c r="A44" s="88" t="s">
        <v>109</v>
      </c>
      <c r="B44" s="268">
        <v>50.637163610000002</v>
      </c>
      <c r="C44" s="227">
        <f t="shared" si="0"/>
        <v>5.3811481550101077E-3</v>
      </c>
      <c r="D44" s="268">
        <v>43.091428659999998</v>
      </c>
      <c r="E44" s="227">
        <f t="shared" si="1"/>
        <v>5.040435204682045E-3</v>
      </c>
      <c r="F44" s="268">
        <v>58.246231590000001</v>
      </c>
      <c r="G44" s="227">
        <f t="shared" si="2"/>
        <v>4.6819757697759354E-3</v>
      </c>
      <c r="H44" s="269">
        <f t="shared" si="4"/>
        <v>0.35168949838202002</v>
      </c>
      <c r="I44" s="269">
        <f t="shared" si="3"/>
        <v>0.1502664730316241</v>
      </c>
      <c r="J44" s="158"/>
    </row>
    <row r="45" spans="1:10" x14ac:dyDescent="0.35">
      <c r="A45" s="88" t="s">
        <v>157</v>
      </c>
      <c r="B45" s="268">
        <v>67.778929329999997</v>
      </c>
      <c r="C45" s="227">
        <f t="shared" si="0"/>
        <v>7.2027821961311847E-3</v>
      </c>
      <c r="D45" s="268">
        <v>42.776011659999995</v>
      </c>
      <c r="E45" s="227">
        <f t="shared" si="1"/>
        <v>5.0035406527863683E-3</v>
      </c>
      <c r="F45" s="268">
        <v>55.790584750000001</v>
      </c>
      <c r="G45" s="227">
        <f t="shared" si="2"/>
        <v>4.4845848194920244E-3</v>
      </c>
      <c r="H45" s="269">
        <f t="shared" si="4"/>
        <v>0.30424933473098847</v>
      </c>
      <c r="I45" s="269">
        <f t="shared" si="3"/>
        <v>-0.17687421000162906</v>
      </c>
      <c r="J45" s="158"/>
    </row>
    <row r="46" spans="1:10" x14ac:dyDescent="0.35">
      <c r="A46" s="88" t="s">
        <v>239</v>
      </c>
      <c r="B46" s="268">
        <v>61.445723990000005</v>
      </c>
      <c r="C46" s="227">
        <f t="shared" si="0"/>
        <v>6.5297603718220739E-3</v>
      </c>
      <c r="D46" s="268">
        <v>56.3251189</v>
      </c>
      <c r="E46" s="227">
        <f t="shared" si="1"/>
        <v>6.5883894092144037E-3</v>
      </c>
      <c r="F46" s="268">
        <v>55.140225869999995</v>
      </c>
      <c r="G46" s="227">
        <f t="shared" si="2"/>
        <v>4.4323073684930927E-3</v>
      </c>
      <c r="H46" s="269">
        <f t="shared" si="4"/>
        <v>-2.1036671615441649E-2</v>
      </c>
      <c r="I46" s="269">
        <f t="shared" si="3"/>
        <v>-0.10261898974493655</v>
      </c>
      <c r="J46" s="158"/>
    </row>
    <row r="47" spans="1:10" x14ac:dyDescent="0.35">
      <c r="A47" s="88" t="s">
        <v>215</v>
      </c>
      <c r="B47" s="268">
        <v>47.226612459999998</v>
      </c>
      <c r="C47" s="227">
        <f t="shared" si="0"/>
        <v>5.0187131424620154E-3</v>
      </c>
      <c r="D47" s="268">
        <v>50.92847089</v>
      </c>
      <c r="E47" s="227">
        <f t="shared" si="1"/>
        <v>5.9571396348913888E-3</v>
      </c>
      <c r="F47" s="268">
        <v>54.025558400000001</v>
      </c>
      <c r="G47" s="227">
        <f t="shared" si="2"/>
        <v>4.342707647731185E-3</v>
      </c>
      <c r="H47" s="269">
        <f t="shared" si="4"/>
        <v>6.0812497525978726E-2</v>
      </c>
      <c r="I47" s="269">
        <f t="shared" si="3"/>
        <v>0.14396429440622227</v>
      </c>
      <c r="J47" s="158"/>
    </row>
    <row r="48" spans="1:10" x14ac:dyDescent="0.35">
      <c r="A48" s="88" t="s">
        <v>5</v>
      </c>
      <c r="B48" s="268">
        <v>46.477169520000004</v>
      </c>
      <c r="C48" s="227">
        <f t="shared" si="0"/>
        <v>4.93907077692735E-3</v>
      </c>
      <c r="D48" s="268">
        <v>40.115585709999998</v>
      </c>
      <c r="E48" s="227">
        <f t="shared" si="1"/>
        <v>4.6923487282012049E-3</v>
      </c>
      <c r="F48" s="268">
        <v>53.953499380000004</v>
      </c>
      <c r="G48" s="227">
        <f t="shared" si="2"/>
        <v>4.3369153659573419E-3</v>
      </c>
      <c r="H48" s="269">
        <f t="shared" si="4"/>
        <v>0.34495105643068036</v>
      </c>
      <c r="I48" s="269">
        <f t="shared" si="3"/>
        <v>0.16086026617397153</v>
      </c>
      <c r="J48" s="158"/>
    </row>
    <row r="49" spans="1:10" x14ac:dyDescent="0.35">
      <c r="A49" s="88" t="s">
        <v>223</v>
      </c>
      <c r="B49" s="268">
        <v>30.791798910000001</v>
      </c>
      <c r="C49" s="227">
        <f t="shared" si="0"/>
        <v>3.2722060257985436E-3</v>
      </c>
      <c r="D49" s="268">
        <v>24.682076219999999</v>
      </c>
      <c r="E49" s="227">
        <f t="shared" si="1"/>
        <v>2.887080093944918E-3</v>
      </c>
      <c r="F49" s="268">
        <v>51.265333249999998</v>
      </c>
      <c r="G49" s="227">
        <f t="shared" si="2"/>
        <v>4.1208339415935175E-3</v>
      </c>
      <c r="H49" s="269">
        <f t="shared" si="4"/>
        <v>1.077026778179198</v>
      </c>
      <c r="I49" s="269">
        <f t="shared" si="3"/>
        <v>0.66490218385230415</v>
      </c>
      <c r="J49" s="158"/>
    </row>
    <row r="50" spans="1:10" x14ac:dyDescent="0.35">
      <c r="A50" s="88" t="s">
        <v>213</v>
      </c>
      <c r="B50" s="268">
        <v>106.37839851000001</v>
      </c>
      <c r="C50" s="227">
        <f t="shared" si="0"/>
        <v>1.1304699593441872E-2</v>
      </c>
      <c r="D50" s="268">
        <v>45.33242911</v>
      </c>
      <c r="E50" s="227">
        <f t="shared" si="1"/>
        <v>5.302566628799194E-3</v>
      </c>
      <c r="F50" s="268">
        <v>51.247025409999999</v>
      </c>
      <c r="G50" s="227">
        <f t="shared" si="2"/>
        <v>4.119362312254812E-3</v>
      </c>
      <c r="H50" s="269">
        <f t="shared" si="4"/>
        <v>0.13047163843014276</v>
      </c>
      <c r="I50" s="269">
        <f t="shared" si="3"/>
        <v>-0.51825722018946763</v>
      </c>
      <c r="J50" s="158"/>
    </row>
    <row r="51" spans="1:10" x14ac:dyDescent="0.35">
      <c r="A51" s="88" t="s">
        <v>179</v>
      </c>
      <c r="B51" s="268">
        <v>47.283751259999995</v>
      </c>
      <c r="C51" s="227">
        <f t="shared" si="0"/>
        <v>5.0247852113987279E-3</v>
      </c>
      <c r="D51" s="268">
        <v>56.02723005</v>
      </c>
      <c r="E51" s="227">
        <f t="shared" si="1"/>
        <v>6.5535451375503271E-3</v>
      </c>
      <c r="F51" s="268">
        <v>51.147098540000002</v>
      </c>
      <c r="G51" s="227">
        <f t="shared" si="2"/>
        <v>4.1113299439570171E-3</v>
      </c>
      <c r="H51" s="269">
        <f t="shared" si="4"/>
        <v>-8.7102851696306494E-2</v>
      </c>
      <c r="I51" s="269">
        <f t="shared" si="3"/>
        <v>8.1705600276013479E-2</v>
      </c>
      <c r="J51" s="158"/>
    </row>
    <row r="52" spans="1:10" x14ac:dyDescent="0.35">
      <c r="A52" s="88" t="s">
        <v>98</v>
      </c>
      <c r="B52" s="268">
        <v>76.982379030000004</v>
      </c>
      <c r="C52" s="227">
        <f t="shared" si="0"/>
        <v>8.1808213050022626E-3</v>
      </c>
      <c r="D52" s="268">
        <v>25.413793690000002</v>
      </c>
      <c r="E52" s="227">
        <f t="shared" si="1"/>
        <v>2.9726696093162774E-3</v>
      </c>
      <c r="F52" s="268">
        <v>50.702130350000004</v>
      </c>
      <c r="G52" s="227">
        <f t="shared" si="2"/>
        <v>4.0755623032525373E-3</v>
      </c>
      <c r="H52" s="269">
        <f t="shared" si="4"/>
        <v>0.99506342769873957</v>
      </c>
      <c r="I52" s="269">
        <f t="shared" si="3"/>
        <v>-0.34138005360627521</v>
      </c>
      <c r="J52" s="158"/>
    </row>
    <row r="53" spans="1:10" x14ac:dyDescent="0.35">
      <c r="A53" s="88" t="s">
        <v>36</v>
      </c>
      <c r="B53" s="268">
        <v>32.953104320000001</v>
      </c>
      <c r="C53" s="227">
        <f t="shared" si="0"/>
        <v>3.5018852532728503E-3</v>
      </c>
      <c r="D53" s="268">
        <v>30.90886695</v>
      </c>
      <c r="E53" s="227">
        <f t="shared" si="1"/>
        <v>3.6154322554691866E-3</v>
      </c>
      <c r="F53" s="268">
        <v>50.072622150000001</v>
      </c>
      <c r="G53" s="227">
        <f t="shared" si="2"/>
        <v>4.0249608813438739E-3</v>
      </c>
      <c r="H53" s="269">
        <f t="shared" si="4"/>
        <v>0.6200083371221734</v>
      </c>
      <c r="I53" s="269">
        <f t="shared" si="3"/>
        <v>0.51951153565856223</v>
      </c>
      <c r="J53" s="158"/>
    </row>
    <row r="54" spans="1:10" x14ac:dyDescent="0.35">
      <c r="A54" s="88" t="s">
        <v>104</v>
      </c>
      <c r="B54" s="268">
        <v>69.003480409999995</v>
      </c>
      <c r="C54" s="227">
        <f t="shared" si="0"/>
        <v>7.3329137105186994E-3</v>
      </c>
      <c r="D54" s="268">
        <v>52.373386979999999</v>
      </c>
      <c r="E54" s="227">
        <f t="shared" si="1"/>
        <v>6.1261525025155259E-3</v>
      </c>
      <c r="F54" s="268">
        <v>49.543184359999998</v>
      </c>
      <c r="G54" s="227">
        <f t="shared" si="2"/>
        <v>3.9824033658322731E-3</v>
      </c>
      <c r="H54" s="269">
        <f t="shared" si="4"/>
        <v>-5.4038945792846627E-2</v>
      </c>
      <c r="I54" s="269">
        <f t="shared" si="3"/>
        <v>-0.28201905084167045</v>
      </c>
      <c r="J54" s="158"/>
    </row>
    <row r="55" spans="1:10" x14ac:dyDescent="0.35">
      <c r="A55" s="88" t="s">
        <v>195</v>
      </c>
      <c r="B55" s="268">
        <v>40.10030132</v>
      </c>
      <c r="C55" s="227">
        <f t="shared" si="0"/>
        <v>4.2614089550002615E-3</v>
      </c>
      <c r="D55" s="268">
        <v>43.266234689999997</v>
      </c>
      <c r="E55" s="227">
        <f t="shared" si="1"/>
        <v>5.060882390932349E-3</v>
      </c>
      <c r="F55" s="268">
        <v>48.88744458</v>
      </c>
      <c r="G55" s="227">
        <f t="shared" si="2"/>
        <v>3.929693384818406E-3</v>
      </c>
      <c r="H55" s="269">
        <f t="shared" si="4"/>
        <v>0.12992140245795913</v>
      </c>
      <c r="I55" s="269">
        <f t="shared" si="3"/>
        <v>0.21912910803035324</v>
      </c>
      <c r="J55" s="158"/>
    </row>
    <row r="56" spans="1:10" x14ac:dyDescent="0.35">
      <c r="A56" s="88" t="s">
        <v>204</v>
      </c>
      <c r="B56" s="268">
        <v>50.554453219999999</v>
      </c>
      <c r="C56" s="227">
        <f t="shared" si="0"/>
        <v>5.3723586251308948E-3</v>
      </c>
      <c r="D56" s="268">
        <v>67.483756470000003</v>
      </c>
      <c r="E56" s="227">
        <f t="shared" si="1"/>
        <v>7.8936232200470698E-3</v>
      </c>
      <c r="F56" s="268">
        <v>48.74132067</v>
      </c>
      <c r="G56" s="227">
        <f t="shared" si="2"/>
        <v>3.9179475844922885E-3</v>
      </c>
      <c r="H56" s="269">
        <f t="shared" si="4"/>
        <v>-0.27773255047430534</v>
      </c>
      <c r="I56" s="269">
        <f t="shared" si="3"/>
        <v>-3.5864942344637996E-2</v>
      </c>
      <c r="J56" s="158"/>
    </row>
    <row r="57" spans="1:10" x14ac:dyDescent="0.35">
      <c r="A57" s="88" t="s">
        <v>88</v>
      </c>
      <c r="B57" s="268">
        <v>88.544205939999998</v>
      </c>
      <c r="C57" s="227">
        <f t="shared" si="0"/>
        <v>9.4094822154843424E-3</v>
      </c>
      <c r="D57" s="268">
        <v>36.58735806</v>
      </c>
      <c r="E57" s="227">
        <f t="shared" si="1"/>
        <v>4.2796494186120443E-3</v>
      </c>
      <c r="F57" s="268">
        <v>48.508498369999998</v>
      </c>
      <c r="G57" s="227">
        <f t="shared" si="2"/>
        <v>3.8992327537211483E-3</v>
      </c>
      <c r="H57" s="269">
        <f t="shared" si="4"/>
        <v>0.32582675935361038</v>
      </c>
      <c r="I57" s="269">
        <f t="shared" si="3"/>
        <v>-0.45215502409191288</v>
      </c>
      <c r="J57" s="158"/>
    </row>
    <row r="58" spans="1:10" x14ac:dyDescent="0.35">
      <c r="A58" s="88" t="s">
        <v>21</v>
      </c>
      <c r="B58" s="268">
        <v>41.132427240000005</v>
      </c>
      <c r="C58" s="227">
        <f t="shared" si="0"/>
        <v>4.3710916878824269E-3</v>
      </c>
      <c r="D58" s="268">
        <v>35.284884679999998</v>
      </c>
      <c r="E58" s="227">
        <f t="shared" si="1"/>
        <v>4.1272981765700907E-3</v>
      </c>
      <c r="F58" s="268">
        <v>48.413753390000004</v>
      </c>
      <c r="G58" s="227">
        <f t="shared" si="2"/>
        <v>3.8916169185235962E-3</v>
      </c>
      <c r="H58" s="269">
        <f t="shared" si="4"/>
        <v>0.37208195036107483</v>
      </c>
      <c r="I58" s="269">
        <f t="shared" si="3"/>
        <v>0.17702155303198674</v>
      </c>
      <c r="J58" s="158"/>
    </row>
    <row r="59" spans="1:10" x14ac:dyDescent="0.35">
      <c r="A59" s="88" t="s">
        <v>143</v>
      </c>
      <c r="B59" s="268">
        <v>53.901176720000002</v>
      </c>
      <c r="C59" s="227">
        <f t="shared" si="0"/>
        <v>5.7280107530039781E-3</v>
      </c>
      <c r="D59" s="268">
        <v>47.063713820000004</v>
      </c>
      <c r="E59" s="227">
        <f t="shared" si="1"/>
        <v>5.5050762385516353E-3</v>
      </c>
      <c r="F59" s="268">
        <v>48.258936890000001</v>
      </c>
      <c r="G59" s="227">
        <f t="shared" si="2"/>
        <v>3.8791723863714771E-3</v>
      </c>
      <c r="H59" s="269">
        <f t="shared" si="4"/>
        <v>2.5395851134299541E-2</v>
      </c>
      <c r="I59" s="269">
        <f t="shared" si="3"/>
        <v>-0.10467748894072759</v>
      </c>
      <c r="J59" s="158"/>
    </row>
    <row r="60" spans="1:10" x14ac:dyDescent="0.35">
      <c r="A60" s="88" t="s">
        <v>169</v>
      </c>
      <c r="B60" s="268">
        <v>92.107881890000002</v>
      </c>
      <c r="C60" s="227">
        <f t="shared" si="0"/>
        <v>9.7881896093481129E-3</v>
      </c>
      <c r="D60" s="268">
        <v>55.371949579999999</v>
      </c>
      <c r="E60" s="227">
        <f t="shared" si="1"/>
        <v>6.4768965126929534E-3</v>
      </c>
      <c r="F60" s="268">
        <v>48.254464679999998</v>
      </c>
      <c r="G60" s="227">
        <f t="shared" si="2"/>
        <v>3.8788128991001846E-3</v>
      </c>
      <c r="H60" s="269">
        <f t="shared" si="4"/>
        <v>-0.12853953949583874</v>
      </c>
      <c r="I60" s="269">
        <f t="shared" si="3"/>
        <v>-0.47610927870833053</v>
      </c>
      <c r="J60" s="158"/>
    </row>
    <row r="61" spans="1:10" x14ac:dyDescent="0.35">
      <c r="A61" s="88" t="s">
        <v>148</v>
      </c>
      <c r="B61" s="268">
        <v>11.939739130000001</v>
      </c>
      <c r="C61" s="227">
        <f t="shared" si="0"/>
        <v>1.2688211702681798E-3</v>
      </c>
      <c r="D61" s="268">
        <v>14.02646034</v>
      </c>
      <c r="E61" s="227">
        <f t="shared" si="1"/>
        <v>1.6406850896647084E-3</v>
      </c>
      <c r="F61" s="268">
        <v>46.588162529999998</v>
      </c>
      <c r="G61" s="227">
        <f t="shared" si="2"/>
        <v>3.7448714220559435E-3</v>
      </c>
      <c r="H61" s="269">
        <f t="shared" si="4"/>
        <v>2.3214482770925513</v>
      </c>
      <c r="I61" s="269">
        <f t="shared" si="3"/>
        <v>2.9019414095021347</v>
      </c>
      <c r="J61" s="158"/>
    </row>
    <row r="62" spans="1:10" x14ac:dyDescent="0.35">
      <c r="A62" s="88" t="s">
        <v>64</v>
      </c>
      <c r="B62" s="268">
        <v>18.417551039999999</v>
      </c>
      <c r="C62" s="227">
        <f t="shared" si="0"/>
        <v>1.9572101542261024E-3</v>
      </c>
      <c r="D62" s="268">
        <v>17.168107829999997</v>
      </c>
      <c r="E62" s="227">
        <f t="shared" si="1"/>
        <v>2.0081658416778391E-3</v>
      </c>
      <c r="F62" s="268">
        <v>46.000418799999998</v>
      </c>
      <c r="G62" s="227">
        <f t="shared" si="2"/>
        <v>3.6976271312652896E-3</v>
      </c>
      <c r="H62" s="269">
        <f t="shared" si="4"/>
        <v>1.6794111066577573</v>
      </c>
      <c r="I62" s="269">
        <f t="shared" si="3"/>
        <v>1.4976403594644254</v>
      </c>
      <c r="J62" s="158"/>
    </row>
    <row r="63" spans="1:10" x14ac:dyDescent="0.35">
      <c r="A63" s="88" t="s">
        <v>212</v>
      </c>
      <c r="B63" s="268">
        <v>49.531259320000004</v>
      </c>
      <c r="C63" s="227">
        <f t="shared" si="0"/>
        <v>5.2636250868622692E-3</v>
      </c>
      <c r="D63" s="268">
        <v>50.047256229999995</v>
      </c>
      <c r="E63" s="227">
        <f t="shared" si="1"/>
        <v>5.8540633263709195E-3</v>
      </c>
      <c r="F63" s="268">
        <v>45.680083700000004</v>
      </c>
      <c r="G63" s="227">
        <f t="shared" si="2"/>
        <v>3.6718778057644409E-3</v>
      </c>
      <c r="H63" s="269">
        <f t="shared" si="4"/>
        <v>-8.7260978102974618E-2</v>
      </c>
      <c r="I63" s="269">
        <f t="shared" si="3"/>
        <v>-7.7752426909221573E-2</v>
      </c>
      <c r="J63" s="158"/>
    </row>
    <row r="64" spans="1:10" x14ac:dyDescent="0.35">
      <c r="A64" s="88" t="s">
        <v>201</v>
      </c>
      <c r="B64" s="268">
        <v>115.88251104000001</v>
      </c>
      <c r="C64" s="227">
        <f t="shared" si="0"/>
        <v>1.2314689765871632E-2</v>
      </c>
      <c r="D64" s="268">
        <v>28.092262089999998</v>
      </c>
      <c r="E64" s="227">
        <f t="shared" si="1"/>
        <v>3.2859719721715719E-3</v>
      </c>
      <c r="F64" s="268">
        <v>41.311535490000004</v>
      </c>
      <c r="G64" s="227">
        <f t="shared" si="2"/>
        <v>3.3207231248523531E-3</v>
      </c>
      <c r="H64" s="269">
        <f t="shared" si="4"/>
        <v>0.47056635587582929</v>
      </c>
      <c r="I64" s="269">
        <f t="shared" si="3"/>
        <v>-0.64350500244389597</v>
      </c>
      <c r="J64" s="158"/>
    </row>
    <row r="65" spans="1:10" x14ac:dyDescent="0.35">
      <c r="A65" s="88" t="s">
        <v>250</v>
      </c>
      <c r="B65" s="268">
        <v>41.078450590000003</v>
      </c>
      <c r="C65" s="227">
        <f t="shared" si="0"/>
        <v>4.3653556566781871E-3</v>
      </c>
      <c r="D65" s="268">
        <v>40.887064389999999</v>
      </c>
      <c r="E65" s="227">
        <f t="shared" si="1"/>
        <v>4.7825891407207201E-3</v>
      </c>
      <c r="F65" s="268">
        <v>40.635247700000001</v>
      </c>
      <c r="G65" s="227">
        <f t="shared" si="2"/>
        <v>3.2663614441094061E-3</v>
      </c>
      <c r="H65" s="269">
        <f t="shared" si="4"/>
        <v>-6.1588351660087914E-3</v>
      </c>
      <c r="I65" s="269">
        <f t="shared" si="3"/>
        <v>-1.0789182250897644E-2</v>
      </c>
      <c r="J65" s="158"/>
    </row>
    <row r="66" spans="1:10" x14ac:dyDescent="0.35">
      <c r="A66" s="88" t="s">
        <v>173</v>
      </c>
      <c r="B66" s="268">
        <v>44.091923380000004</v>
      </c>
      <c r="C66" s="227">
        <f t="shared" si="0"/>
        <v>4.6855936476718077E-3</v>
      </c>
      <c r="D66" s="268">
        <v>34.5774835</v>
      </c>
      <c r="E66" s="227">
        <f t="shared" si="1"/>
        <v>4.0445529550171225E-3</v>
      </c>
      <c r="F66" s="268">
        <v>39.805758450000006</v>
      </c>
      <c r="G66" s="227">
        <f t="shared" si="2"/>
        <v>3.1996850521133209E-3</v>
      </c>
      <c r="H66" s="269">
        <f t="shared" si="4"/>
        <v>0.15120461123204665</v>
      </c>
      <c r="I66" s="269">
        <f t="shared" si="3"/>
        <v>-9.7209751841857539E-2</v>
      </c>
      <c r="J66" s="158"/>
    </row>
    <row r="67" spans="1:10" x14ac:dyDescent="0.35">
      <c r="A67" s="88" t="s">
        <v>146</v>
      </c>
      <c r="B67" s="268">
        <v>25.939929190000001</v>
      </c>
      <c r="C67" s="227">
        <f t="shared" si="0"/>
        <v>2.7566038883405251E-3</v>
      </c>
      <c r="D67" s="268">
        <v>31.813032</v>
      </c>
      <c r="E67" s="227">
        <f t="shared" si="1"/>
        <v>3.7211930875089361E-3</v>
      </c>
      <c r="F67" s="268">
        <v>39.645330189999996</v>
      </c>
      <c r="G67" s="227">
        <f t="shared" si="2"/>
        <v>3.1867894328500086E-3</v>
      </c>
      <c r="H67" s="269">
        <f t="shared" si="4"/>
        <v>0.24619779057840185</v>
      </c>
      <c r="I67" s="269">
        <f t="shared" si="3"/>
        <v>0.52835151937436708</v>
      </c>
      <c r="J67" s="158"/>
    </row>
    <row r="68" spans="1:10" x14ac:dyDescent="0.35">
      <c r="A68" s="88" t="s">
        <v>257</v>
      </c>
      <c r="B68" s="268">
        <v>32.034132249999999</v>
      </c>
      <c r="C68" s="227">
        <f t="shared" si="0"/>
        <v>3.4042272387546407E-3</v>
      </c>
      <c r="D68" s="268">
        <v>34.940968840000004</v>
      </c>
      <c r="E68" s="227">
        <f t="shared" si="1"/>
        <v>4.087070094993559E-3</v>
      </c>
      <c r="F68" s="268">
        <v>39.362733090000006</v>
      </c>
      <c r="G68" s="227">
        <f t="shared" si="2"/>
        <v>3.1640735808765729E-3</v>
      </c>
      <c r="H68" s="269">
        <f t="shared" si="4"/>
        <v>0.126549560495816</v>
      </c>
      <c r="I68" s="269">
        <f t="shared" si="3"/>
        <v>0.22877475758688637</v>
      </c>
      <c r="J68" s="158"/>
    </row>
    <row r="69" spans="1:10" x14ac:dyDescent="0.35">
      <c r="A69" s="88" t="s">
        <v>232</v>
      </c>
      <c r="B69" s="268">
        <v>35.036522750000003</v>
      </c>
      <c r="C69" s="227">
        <f t="shared" ref="C69:C132" si="5">B69/$B$260</f>
        <v>3.7232875286264907E-3</v>
      </c>
      <c r="D69" s="268">
        <v>34.34566521</v>
      </c>
      <c r="E69" s="227">
        <f t="shared" ref="E69:E132" si="6">D69/$D$260</f>
        <v>4.0174370039720879E-3</v>
      </c>
      <c r="F69" s="268">
        <v>37.74342515</v>
      </c>
      <c r="G69" s="227">
        <f t="shared" ref="G69:G132" si="7">F69/$F$260</f>
        <v>3.033909614351613E-3</v>
      </c>
      <c r="H69" s="269">
        <f t="shared" si="4"/>
        <v>9.8928348576888814E-2</v>
      </c>
      <c r="I69" s="269">
        <f t="shared" ref="I69:I132" si="8">(F69/B69)-1</f>
        <v>7.7259447785810842E-2</v>
      </c>
      <c r="J69" s="158"/>
    </row>
    <row r="70" spans="1:10" x14ac:dyDescent="0.35">
      <c r="A70" s="88" t="s">
        <v>39</v>
      </c>
      <c r="B70" s="268">
        <v>56.574526609999999</v>
      </c>
      <c r="C70" s="227">
        <f t="shared" si="5"/>
        <v>6.0121043080669442E-3</v>
      </c>
      <c r="D70" s="268">
        <v>46.972237270000001</v>
      </c>
      <c r="E70" s="227">
        <f t="shared" si="6"/>
        <v>5.494376161126472E-3</v>
      </c>
      <c r="F70" s="268">
        <v>37.615298549999999</v>
      </c>
      <c r="G70" s="227">
        <f t="shared" si="7"/>
        <v>3.0236104821968254E-3</v>
      </c>
      <c r="H70" s="269">
        <f t="shared" ref="H70:H133" si="9">(F70/D70)-1</f>
        <v>-0.19920147014108791</v>
      </c>
      <c r="I70" s="269">
        <f t="shared" si="8"/>
        <v>-0.3351195174940943</v>
      </c>
      <c r="J70" s="158"/>
    </row>
    <row r="71" spans="1:10" x14ac:dyDescent="0.35">
      <c r="A71" s="88" t="s">
        <v>23</v>
      </c>
      <c r="B71" s="268">
        <v>36.766246619999997</v>
      </c>
      <c r="C71" s="227">
        <f t="shared" si="5"/>
        <v>3.9071031246858488E-3</v>
      </c>
      <c r="D71" s="268">
        <v>30.96767174</v>
      </c>
      <c r="E71" s="227">
        <f t="shared" si="6"/>
        <v>3.6223106937790096E-3</v>
      </c>
      <c r="F71" s="268">
        <v>36.735158169999998</v>
      </c>
      <c r="G71" s="227">
        <f t="shared" si="7"/>
        <v>2.9528626274314216E-3</v>
      </c>
      <c r="H71" s="269">
        <f t="shared" si="9"/>
        <v>0.18624217146264543</v>
      </c>
      <c r="I71" s="269">
        <f t="shared" si="8"/>
        <v>-8.455704037814149E-4</v>
      </c>
      <c r="J71" s="158"/>
    </row>
    <row r="72" spans="1:10" x14ac:dyDescent="0.35">
      <c r="A72" s="88" t="s">
        <v>149</v>
      </c>
      <c r="B72" s="268">
        <v>34.859766090000001</v>
      </c>
      <c r="C72" s="227">
        <f t="shared" si="5"/>
        <v>3.7045038190536084E-3</v>
      </c>
      <c r="D72" s="268">
        <v>30.21830263</v>
      </c>
      <c r="E72" s="227">
        <f t="shared" si="6"/>
        <v>3.5346564534625025E-3</v>
      </c>
      <c r="F72" s="268">
        <v>36.398589799999996</v>
      </c>
      <c r="G72" s="227">
        <f t="shared" si="7"/>
        <v>2.9258084316457576E-3</v>
      </c>
      <c r="H72" s="269">
        <f t="shared" si="9"/>
        <v>0.20452132092503295</v>
      </c>
      <c r="I72" s="269">
        <f t="shared" si="8"/>
        <v>4.4143259769073184E-2</v>
      </c>
      <c r="J72" s="158"/>
    </row>
    <row r="73" spans="1:10" x14ac:dyDescent="0.35">
      <c r="A73" s="88" t="s">
        <v>97</v>
      </c>
      <c r="B73" s="268">
        <v>110.41683393000001</v>
      </c>
      <c r="C73" s="227">
        <f t="shared" si="5"/>
        <v>1.1733859083432911E-2</v>
      </c>
      <c r="D73" s="268">
        <v>22.54228625</v>
      </c>
      <c r="E73" s="227">
        <f t="shared" si="6"/>
        <v>2.6367873320011664E-3</v>
      </c>
      <c r="F73" s="268">
        <v>35.876294420000001</v>
      </c>
      <c r="G73" s="227">
        <f t="shared" si="7"/>
        <v>2.8838250406679673E-3</v>
      </c>
      <c r="H73" s="269">
        <f t="shared" si="9"/>
        <v>0.59151090630836078</v>
      </c>
      <c r="I73" s="269">
        <f t="shared" si="8"/>
        <v>-0.6750831087699527</v>
      </c>
      <c r="J73" s="158"/>
    </row>
    <row r="74" spans="1:10" x14ac:dyDescent="0.35">
      <c r="A74" s="88" t="s">
        <v>199</v>
      </c>
      <c r="B74" s="268">
        <v>27.99360326</v>
      </c>
      <c r="C74" s="227">
        <f t="shared" si="5"/>
        <v>2.9748452676935772E-3</v>
      </c>
      <c r="D74" s="268">
        <v>28.759638489999997</v>
      </c>
      <c r="E74" s="227">
        <f t="shared" si="6"/>
        <v>3.3640354666051296E-3</v>
      </c>
      <c r="F74" s="268">
        <v>35.740084799999998</v>
      </c>
      <c r="G74" s="227">
        <f t="shared" si="7"/>
        <v>2.8728761754273895E-3</v>
      </c>
      <c r="H74" s="269">
        <f t="shared" si="9"/>
        <v>0.24271676128429664</v>
      </c>
      <c r="I74" s="269">
        <f t="shared" si="8"/>
        <v>0.27672327381551942</v>
      </c>
      <c r="J74" s="158"/>
    </row>
    <row r="75" spans="1:10" x14ac:dyDescent="0.35">
      <c r="A75" s="88" t="s">
        <v>211</v>
      </c>
      <c r="B75" s="268">
        <v>66.991260990000001</v>
      </c>
      <c r="C75" s="227">
        <f t="shared" si="5"/>
        <v>7.1190776650639316E-3</v>
      </c>
      <c r="D75" s="268">
        <v>46.93179258</v>
      </c>
      <c r="E75" s="227">
        <f t="shared" si="6"/>
        <v>5.4896453168342824E-3</v>
      </c>
      <c r="F75" s="268">
        <v>35.718953939999999</v>
      </c>
      <c r="G75" s="227">
        <f t="shared" si="7"/>
        <v>2.8711776247776076E-3</v>
      </c>
      <c r="H75" s="269">
        <f t="shared" si="9"/>
        <v>-0.23891775752836586</v>
      </c>
      <c r="I75" s="269">
        <f t="shared" si="8"/>
        <v>-0.46681173914114138</v>
      </c>
      <c r="J75" s="158"/>
    </row>
    <row r="76" spans="1:10" x14ac:dyDescent="0.35">
      <c r="A76" s="88" t="s">
        <v>233</v>
      </c>
      <c r="B76" s="268">
        <v>34.603899749999997</v>
      </c>
      <c r="C76" s="227">
        <f t="shared" si="5"/>
        <v>3.6773132225576327E-3</v>
      </c>
      <c r="D76" s="268">
        <v>31.821771809999998</v>
      </c>
      <c r="E76" s="227">
        <f t="shared" si="6"/>
        <v>3.7222153893303449E-3</v>
      </c>
      <c r="F76" s="268">
        <v>34.925441119999995</v>
      </c>
      <c r="G76" s="227">
        <f t="shared" si="7"/>
        <v>2.8073931069671123E-3</v>
      </c>
      <c r="H76" s="269">
        <f t="shared" si="9"/>
        <v>9.7532888128645023E-2</v>
      </c>
      <c r="I76" s="269">
        <f t="shared" si="8"/>
        <v>9.2920558758697869E-3</v>
      </c>
      <c r="J76" s="158"/>
    </row>
    <row r="77" spans="1:10" x14ac:dyDescent="0.35">
      <c r="A77" s="88" t="s">
        <v>184</v>
      </c>
      <c r="B77" s="268">
        <v>5.6091168899999992</v>
      </c>
      <c r="C77" s="227">
        <f t="shared" si="5"/>
        <v>5.9607384877100001E-4</v>
      </c>
      <c r="D77" s="268">
        <v>19.128988070000002</v>
      </c>
      <c r="E77" s="227">
        <f t="shared" si="6"/>
        <v>2.2375314046496702E-3</v>
      </c>
      <c r="F77" s="268">
        <v>34.045974200000003</v>
      </c>
      <c r="G77" s="227">
        <f t="shared" si="7"/>
        <v>2.7366993865777169E-3</v>
      </c>
      <c r="H77" s="269">
        <f t="shared" si="9"/>
        <v>0.77981051979400395</v>
      </c>
      <c r="I77" s="269">
        <f t="shared" si="8"/>
        <v>5.0697565887238998</v>
      </c>
      <c r="J77" s="158"/>
    </row>
    <row r="78" spans="1:10" x14ac:dyDescent="0.35">
      <c r="A78" s="88" t="s">
        <v>155</v>
      </c>
      <c r="B78" s="268">
        <v>27.401493719999998</v>
      </c>
      <c r="C78" s="227">
        <f t="shared" si="5"/>
        <v>2.9119225261420409E-3</v>
      </c>
      <c r="D78" s="268">
        <v>24.844571760000001</v>
      </c>
      <c r="E78" s="227">
        <f t="shared" si="6"/>
        <v>2.9060873133825069E-3</v>
      </c>
      <c r="F78" s="268">
        <v>33.057484590000001</v>
      </c>
      <c r="G78" s="227">
        <f t="shared" si="7"/>
        <v>2.6572421534424863E-3</v>
      </c>
      <c r="H78" s="269">
        <f t="shared" si="9"/>
        <v>0.33057172042799587</v>
      </c>
      <c r="I78" s="269">
        <f t="shared" si="8"/>
        <v>0.20641177184701309</v>
      </c>
      <c r="J78" s="158"/>
    </row>
    <row r="79" spans="1:10" x14ac:dyDescent="0.35">
      <c r="A79" s="88" t="s">
        <v>170</v>
      </c>
      <c r="B79" s="268">
        <v>44.16577736</v>
      </c>
      <c r="C79" s="227">
        <f t="shared" si="5"/>
        <v>4.69344201791778E-3</v>
      </c>
      <c r="D79" s="268">
        <v>6.5308602499999999</v>
      </c>
      <c r="E79" s="227">
        <f t="shared" si="6"/>
        <v>7.6391939057512286E-4</v>
      </c>
      <c r="F79" s="268">
        <v>31.489088210000002</v>
      </c>
      <c r="G79" s="227">
        <f t="shared" si="7"/>
        <v>2.5311705836926417E-3</v>
      </c>
      <c r="H79" s="269">
        <f t="shared" si="9"/>
        <v>3.8215835287548838</v>
      </c>
      <c r="I79" s="269">
        <f t="shared" si="8"/>
        <v>-0.28702515630305658</v>
      </c>
      <c r="J79" s="158"/>
    </row>
    <row r="80" spans="1:10" x14ac:dyDescent="0.35">
      <c r="A80" s="88" t="s">
        <v>252</v>
      </c>
      <c r="B80" s="268">
        <v>18.180588329999999</v>
      </c>
      <c r="C80" s="227">
        <f t="shared" si="5"/>
        <v>1.93202842288855E-3</v>
      </c>
      <c r="D80" s="268">
        <v>24.512050010000003</v>
      </c>
      <c r="E80" s="227">
        <f t="shared" si="6"/>
        <v>2.8671920066558059E-3</v>
      </c>
      <c r="F80" s="268">
        <v>30.14479566</v>
      </c>
      <c r="G80" s="227">
        <f t="shared" si="7"/>
        <v>2.423113032589698E-3</v>
      </c>
      <c r="H80" s="269">
        <f t="shared" si="9"/>
        <v>0.22979496401574107</v>
      </c>
      <c r="I80" s="269">
        <f t="shared" si="8"/>
        <v>0.6580759166224408</v>
      </c>
      <c r="J80" s="158"/>
    </row>
    <row r="81" spans="1:10" x14ac:dyDescent="0.35">
      <c r="A81" s="88" t="s">
        <v>130</v>
      </c>
      <c r="B81" s="268">
        <v>17.673358570000001</v>
      </c>
      <c r="C81" s="227">
        <f t="shared" si="5"/>
        <v>1.8781257495829864E-3</v>
      </c>
      <c r="D81" s="268">
        <v>22.601082559999998</v>
      </c>
      <c r="E81" s="227">
        <f t="shared" si="6"/>
        <v>2.6436647783993289E-3</v>
      </c>
      <c r="F81" s="268">
        <v>30.115736739999999</v>
      </c>
      <c r="G81" s="227">
        <f t="shared" si="7"/>
        <v>2.4207772049211623E-3</v>
      </c>
      <c r="H81" s="269">
        <f t="shared" si="9"/>
        <v>0.33249089551575883</v>
      </c>
      <c r="I81" s="269">
        <f t="shared" si="8"/>
        <v>0.70401888360487197</v>
      </c>
      <c r="J81" s="158"/>
    </row>
    <row r="82" spans="1:10" x14ac:dyDescent="0.35">
      <c r="A82" s="88" t="s">
        <v>182</v>
      </c>
      <c r="B82" s="268">
        <v>13.666296279999999</v>
      </c>
      <c r="C82" s="227">
        <f t="shared" si="5"/>
        <v>1.4523002429468717E-3</v>
      </c>
      <c r="D82" s="268">
        <v>4.7867263099999997</v>
      </c>
      <c r="E82" s="227">
        <f t="shared" si="6"/>
        <v>5.5990679720716832E-4</v>
      </c>
      <c r="F82" s="268">
        <v>29.94168818</v>
      </c>
      <c r="G82" s="227">
        <f t="shared" si="7"/>
        <v>2.4067867523469861E-3</v>
      </c>
      <c r="H82" s="269">
        <f t="shared" si="9"/>
        <v>5.2551493945765202</v>
      </c>
      <c r="I82" s="269">
        <f t="shared" si="8"/>
        <v>1.1909146096750658</v>
      </c>
      <c r="J82" s="158"/>
    </row>
    <row r="83" spans="1:10" x14ac:dyDescent="0.35">
      <c r="A83" s="88" t="s">
        <v>234</v>
      </c>
      <c r="B83" s="268">
        <v>34.525504310000002</v>
      </c>
      <c r="C83" s="227">
        <f t="shared" si="5"/>
        <v>3.6689822370275928E-3</v>
      </c>
      <c r="D83" s="268">
        <v>25.35922244</v>
      </c>
      <c r="E83" s="227">
        <f t="shared" si="6"/>
        <v>2.9662863712056585E-3</v>
      </c>
      <c r="F83" s="268">
        <v>29.257330539999998</v>
      </c>
      <c r="G83" s="227">
        <f t="shared" si="7"/>
        <v>2.351776397155335E-3</v>
      </c>
      <c r="H83" s="269">
        <f t="shared" si="9"/>
        <v>0.15371560028005327</v>
      </c>
      <c r="I83" s="269">
        <f t="shared" si="8"/>
        <v>-0.1525878875713953</v>
      </c>
      <c r="J83" s="158"/>
    </row>
    <row r="84" spans="1:10" x14ac:dyDescent="0.35">
      <c r="A84" s="88" t="s">
        <v>181</v>
      </c>
      <c r="B84" s="268">
        <v>18.720716159999998</v>
      </c>
      <c r="C84" s="227">
        <f t="shared" si="5"/>
        <v>1.9894271330189121E-3</v>
      </c>
      <c r="D84" s="268">
        <v>17.630292050000001</v>
      </c>
      <c r="E84" s="227">
        <f t="shared" si="6"/>
        <v>2.062227860180814E-3</v>
      </c>
      <c r="F84" s="268">
        <v>29.135057789999998</v>
      </c>
      <c r="G84" s="227">
        <f t="shared" si="7"/>
        <v>2.3419478119030977E-3</v>
      </c>
      <c r="H84" s="269">
        <f t="shared" si="9"/>
        <v>0.65255673061865105</v>
      </c>
      <c r="I84" s="269">
        <f t="shared" si="8"/>
        <v>0.55630038621342992</v>
      </c>
      <c r="J84" s="158"/>
    </row>
    <row r="85" spans="1:10" x14ac:dyDescent="0.35">
      <c r="A85" s="88" t="s">
        <v>27</v>
      </c>
      <c r="B85" s="268">
        <v>25.468159570000001</v>
      </c>
      <c r="C85" s="227">
        <f t="shared" si="5"/>
        <v>2.7064695198398478E-3</v>
      </c>
      <c r="D85" s="268">
        <v>28.256974230000001</v>
      </c>
      <c r="E85" s="227">
        <f t="shared" si="6"/>
        <v>3.3052384688952046E-3</v>
      </c>
      <c r="F85" s="268">
        <v>28.630607909999998</v>
      </c>
      <c r="G85" s="227">
        <f t="shared" si="7"/>
        <v>2.3013988862343707E-3</v>
      </c>
      <c r="H85" s="269">
        <f t="shared" si="9"/>
        <v>1.3222706612490587E-2</v>
      </c>
      <c r="I85" s="269">
        <f t="shared" si="8"/>
        <v>0.12417262940841534</v>
      </c>
      <c r="J85" s="158"/>
    </row>
    <row r="86" spans="1:10" x14ac:dyDescent="0.35">
      <c r="A86" s="88" t="s">
        <v>235</v>
      </c>
      <c r="B86" s="268">
        <v>27.01842795</v>
      </c>
      <c r="C86" s="227">
        <f t="shared" si="5"/>
        <v>2.8712146050317846E-3</v>
      </c>
      <c r="D86" s="268">
        <v>24.137925379999999</v>
      </c>
      <c r="E86" s="227">
        <f t="shared" si="6"/>
        <v>2.8234303813249395E-3</v>
      </c>
      <c r="F86" s="268">
        <v>28.38831248</v>
      </c>
      <c r="G86" s="227">
        <f t="shared" si="7"/>
        <v>2.2819225819066895E-3</v>
      </c>
      <c r="H86" s="269">
        <f t="shared" si="9"/>
        <v>0.1760875068211849</v>
      </c>
      <c r="I86" s="269">
        <f t="shared" si="8"/>
        <v>5.0701859210132261E-2</v>
      </c>
      <c r="J86" s="158"/>
    </row>
    <row r="87" spans="1:10" x14ac:dyDescent="0.35">
      <c r="A87" s="88" t="s">
        <v>99</v>
      </c>
      <c r="B87" s="268">
        <v>21.88368775</v>
      </c>
      <c r="C87" s="227">
        <f t="shared" si="5"/>
        <v>2.3255521748353665E-3</v>
      </c>
      <c r="D87" s="268">
        <v>33.558888430000003</v>
      </c>
      <c r="E87" s="227">
        <f t="shared" si="6"/>
        <v>3.9254071617631295E-3</v>
      </c>
      <c r="F87" s="268">
        <v>27.7681425</v>
      </c>
      <c r="G87" s="227">
        <f t="shared" si="7"/>
        <v>2.2320717891559884E-3</v>
      </c>
      <c r="H87" s="269">
        <f t="shared" si="9"/>
        <v>-0.17255475973463297</v>
      </c>
      <c r="I87" s="269">
        <f t="shared" si="8"/>
        <v>0.26889685217702852</v>
      </c>
      <c r="J87" s="158"/>
    </row>
    <row r="88" spans="1:10" x14ac:dyDescent="0.35">
      <c r="A88" s="88" t="s">
        <v>171</v>
      </c>
      <c r="B88" s="268">
        <v>28.55482121</v>
      </c>
      <c r="C88" s="227">
        <f t="shared" si="5"/>
        <v>3.0344851985447726E-3</v>
      </c>
      <c r="D88" s="268">
        <v>25.598323829999998</v>
      </c>
      <c r="E88" s="227">
        <f t="shared" si="6"/>
        <v>2.9942542316623976E-3</v>
      </c>
      <c r="F88" s="268">
        <v>27.715214510000003</v>
      </c>
      <c r="G88" s="227">
        <f t="shared" si="7"/>
        <v>2.227817306763595E-3</v>
      </c>
      <c r="H88" s="269">
        <f t="shared" si="9"/>
        <v>8.2696456770310567E-2</v>
      </c>
      <c r="I88" s="269">
        <f t="shared" si="8"/>
        <v>-2.940332540782864E-2</v>
      </c>
      <c r="J88" s="158"/>
    </row>
    <row r="89" spans="1:10" x14ac:dyDescent="0.35">
      <c r="A89" s="88" t="s">
        <v>132</v>
      </c>
      <c r="B89" s="268">
        <v>21.790076190000001</v>
      </c>
      <c r="C89" s="227">
        <f t="shared" si="5"/>
        <v>2.3156041912306504E-3</v>
      </c>
      <c r="D89" s="268">
        <v>20.142933879999998</v>
      </c>
      <c r="E89" s="227">
        <f t="shared" si="6"/>
        <v>2.3561333706389742E-3</v>
      </c>
      <c r="F89" s="268">
        <v>27.204383010000001</v>
      </c>
      <c r="G89" s="227">
        <f t="shared" si="7"/>
        <v>2.1867554107378798E-3</v>
      </c>
      <c r="H89" s="269">
        <f t="shared" si="9"/>
        <v>0.3505670609886351</v>
      </c>
      <c r="I89" s="269">
        <f t="shared" si="8"/>
        <v>0.24847580948270198</v>
      </c>
      <c r="J89" s="158"/>
    </row>
    <row r="90" spans="1:10" x14ac:dyDescent="0.35">
      <c r="A90" s="88" t="s">
        <v>207</v>
      </c>
      <c r="B90" s="268">
        <v>17.431143420000001</v>
      </c>
      <c r="C90" s="227">
        <f t="shared" si="5"/>
        <v>1.8523858480044432E-3</v>
      </c>
      <c r="D90" s="268">
        <v>17.607111010000001</v>
      </c>
      <c r="E90" s="227">
        <f t="shared" si="6"/>
        <v>2.0595163573662039E-3</v>
      </c>
      <c r="F90" s="268">
        <v>26.982472399999999</v>
      </c>
      <c r="G90" s="227">
        <f t="shared" si="7"/>
        <v>2.1689176885245414E-3</v>
      </c>
      <c r="H90" s="269">
        <f t="shared" si="9"/>
        <v>0.53247584936990733</v>
      </c>
      <c r="I90" s="269">
        <f t="shared" si="8"/>
        <v>0.54794621040413638</v>
      </c>
      <c r="J90" s="158"/>
    </row>
    <row r="91" spans="1:10" x14ac:dyDescent="0.35">
      <c r="A91" s="88" t="s">
        <v>172</v>
      </c>
      <c r="B91" s="268">
        <v>22.216469280000002</v>
      </c>
      <c r="C91" s="227">
        <f t="shared" si="5"/>
        <v>2.3609164525420136E-3</v>
      </c>
      <c r="D91" s="268">
        <v>29.521525739999998</v>
      </c>
      <c r="E91" s="227">
        <f t="shared" si="6"/>
        <v>3.4531539627032444E-3</v>
      </c>
      <c r="F91" s="268">
        <v>26.793522299999999</v>
      </c>
      <c r="G91" s="227">
        <f t="shared" si="7"/>
        <v>2.1537294134078965E-3</v>
      </c>
      <c r="H91" s="269">
        <f t="shared" si="9"/>
        <v>-9.2407264584692839E-2</v>
      </c>
      <c r="I91" s="269">
        <f t="shared" si="8"/>
        <v>0.20602072103871216</v>
      </c>
      <c r="J91" s="158"/>
    </row>
    <row r="92" spans="1:10" x14ac:dyDescent="0.35">
      <c r="A92" s="88" t="s">
        <v>22</v>
      </c>
      <c r="B92" s="268">
        <v>22.270574010000001</v>
      </c>
      <c r="C92" s="227">
        <f t="shared" si="5"/>
        <v>2.3666660946479413E-3</v>
      </c>
      <c r="D92" s="268">
        <v>20.805910050000001</v>
      </c>
      <c r="E92" s="227">
        <f t="shared" si="6"/>
        <v>2.4336821670249069E-3</v>
      </c>
      <c r="F92" s="268">
        <v>26.615220399999998</v>
      </c>
      <c r="G92" s="227">
        <f t="shared" si="7"/>
        <v>2.1393970668729086E-3</v>
      </c>
      <c r="H92" s="269">
        <f t="shared" si="9"/>
        <v>0.2792144316705818</v>
      </c>
      <c r="I92" s="269">
        <f t="shared" si="8"/>
        <v>0.19508461650109021</v>
      </c>
      <c r="J92" s="158"/>
    </row>
    <row r="93" spans="1:10" x14ac:dyDescent="0.35">
      <c r="A93" s="88" t="s">
        <v>25</v>
      </c>
      <c r="B93" s="268">
        <v>30.272553300000002</v>
      </c>
      <c r="C93" s="227">
        <f t="shared" si="5"/>
        <v>3.2170264431155833E-3</v>
      </c>
      <c r="D93" s="268">
        <v>24.852000799999999</v>
      </c>
      <c r="E93" s="227">
        <f t="shared" si="6"/>
        <v>2.9069562935003035E-3</v>
      </c>
      <c r="F93" s="268">
        <v>26.03379035</v>
      </c>
      <c r="G93" s="227">
        <f t="shared" si="7"/>
        <v>2.0926602852544569E-3</v>
      </c>
      <c r="H93" s="269">
        <f t="shared" si="9"/>
        <v>4.7553094799514195E-2</v>
      </c>
      <c r="I93" s="269">
        <f t="shared" si="8"/>
        <v>-0.1400200012200491</v>
      </c>
      <c r="J93" s="158"/>
    </row>
    <row r="94" spans="1:10" x14ac:dyDescent="0.35">
      <c r="A94" s="88" t="s">
        <v>7</v>
      </c>
      <c r="B94" s="268">
        <v>21.868358629999999</v>
      </c>
      <c r="C94" s="227">
        <f t="shared" si="5"/>
        <v>2.3239231683917744E-3</v>
      </c>
      <c r="D94" s="268">
        <v>21.728990890000002</v>
      </c>
      <c r="E94" s="227">
        <f t="shared" si="6"/>
        <v>2.5416555925387007E-3</v>
      </c>
      <c r="F94" s="268">
        <v>25.385471280000001</v>
      </c>
      <c r="G94" s="227">
        <f t="shared" si="7"/>
        <v>2.040546799214876E-3</v>
      </c>
      <c r="H94" s="269">
        <f t="shared" si="9"/>
        <v>0.16827658534675738</v>
      </c>
      <c r="I94" s="269">
        <f t="shared" si="8"/>
        <v>0.16083112178227532</v>
      </c>
      <c r="J94" s="158"/>
    </row>
    <row r="95" spans="1:10" x14ac:dyDescent="0.35">
      <c r="A95" s="88" t="s">
        <v>202</v>
      </c>
      <c r="B95" s="268">
        <v>45.320051729999996</v>
      </c>
      <c r="C95" s="227">
        <f t="shared" si="5"/>
        <v>4.8161053140759061E-3</v>
      </c>
      <c r="D95" s="268">
        <v>22.955582710000002</v>
      </c>
      <c r="E95" s="227">
        <f t="shared" si="6"/>
        <v>2.6851309142804009E-3</v>
      </c>
      <c r="F95" s="268">
        <v>24.675510929999998</v>
      </c>
      <c r="G95" s="227">
        <f t="shared" si="7"/>
        <v>1.9834784350398391E-3</v>
      </c>
      <c r="H95" s="269">
        <f t="shared" si="9"/>
        <v>7.4924180393414863E-2</v>
      </c>
      <c r="I95" s="269">
        <f t="shared" si="8"/>
        <v>-0.45552774129633589</v>
      </c>
      <c r="J95" s="158"/>
    </row>
    <row r="96" spans="1:10" x14ac:dyDescent="0.35">
      <c r="A96" s="88" t="s">
        <v>189</v>
      </c>
      <c r="B96" s="268">
        <v>10.918949380000001</v>
      </c>
      <c r="C96" s="227">
        <f t="shared" si="5"/>
        <v>1.1603431180184098E-3</v>
      </c>
      <c r="D96" s="268">
        <v>11.70891031</v>
      </c>
      <c r="E96" s="227">
        <f t="shared" si="6"/>
        <v>1.3695996064705218E-3</v>
      </c>
      <c r="F96" s="268">
        <v>23.871523960000001</v>
      </c>
      <c r="G96" s="227">
        <f t="shared" si="7"/>
        <v>1.9188519792160117E-3</v>
      </c>
      <c r="H96" s="269">
        <f t="shared" si="9"/>
        <v>1.0387485537072152</v>
      </c>
      <c r="I96" s="269">
        <f t="shared" si="8"/>
        <v>1.1862473328912895</v>
      </c>
      <c r="J96" s="158"/>
    </row>
    <row r="97" spans="1:10" x14ac:dyDescent="0.35">
      <c r="A97" s="88" t="s">
        <v>9</v>
      </c>
      <c r="B97" s="268">
        <v>32.503128889999999</v>
      </c>
      <c r="C97" s="227">
        <f t="shared" si="5"/>
        <v>3.4540669261328562E-3</v>
      </c>
      <c r="D97" s="268">
        <v>58.687412969999997</v>
      </c>
      <c r="E97" s="227">
        <f t="shared" si="6"/>
        <v>6.8647086347427139E-3</v>
      </c>
      <c r="F97" s="268">
        <v>23.602125780000001</v>
      </c>
      <c r="G97" s="227">
        <f t="shared" si="7"/>
        <v>1.8971970889896321E-3</v>
      </c>
      <c r="H97" s="269">
        <f t="shared" si="9"/>
        <v>-0.59783325613509319</v>
      </c>
      <c r="I97" s="269">
        <f t="shared" si="8"/>
        <v>-0.27385065419774113</v>
      </c>
      <c r="J97" s="158"/>
    </row>
    <row r="98" spans="1:10" x14ac:dyDescent="0.35">
      <c r="A98" s="88" t="s">
        <v>30</v>
      </c>
      <c r="B98" s="268">
        <v>16.291418050000001</v>
      </c>
      <c r="C98" s="227">
        <f t="shared" si="5"/>
        <v>1.7312686559115087E-3</v>
      </c>
      <c r="D98" s="268">
        <v>25.49119099</v>
      </c>
      <c r="E98" s="227">
        <f t="shared" si="6"/>
        <v>2.9817228268075196E-3</v>
      </c>
      <c r="F98" s="268">
        <v>23.529996239999999</v>
      </c>
      <c r="G98" s="227">
        <f t="shared" si="7"/>
        <v>1.8913991386442389E-3</v>
      </c>
      <c r="H98" s="269">
        <f t="shared" si="9"/>
        <v>-7.6936175746726065E-2</v>
      </c>
      <c r="I98" s="269">
        <f t="shared" si="8"/>
        <v>0.44431848521620854</v>
      </c>
      <c r="J98" s="158"/>
    </row>
    <row r="99" spans="1:10" x14ac:dyDescent="0.35">
      <c r="A99" s="88" t="s">
        <v>103</v>
      </c>
      <c r="B99" s="268">
        <v>21.645849769999998</v>
      </c>
      <c r="C99" s="227">
        <f t="shared" si="5"/>
        <v>2.3002774296477118E-3</v>
      </c>
      <c r="D99" s="268">
        <v>20.492397520000001</v>
      </c>
      <c r="E99" s="227">
        <f t="shared" si="6"/>
        <v>2.3970103823461172E-3</v>
      </c>
      <c r="F99" s="268">
        <v>23.080137050000001</v>
      </c>
      <c r="G99" s="227">
        <f t="shared" si="7"/>
        <v>1.8552383472952474E-3</v>
      </c>
      <c r="H99" s="269">
        <f t="shared" si="9"/>
        <v>0.12627802713052194</v>
      </c>
      <c r="I99" s="269">
        <f t="shared" si="8"/>
        <v>6.6261537211066202E-2</v>
      </c>
      <c r="J99" s="158"/>
    </row>
    <row r="100" spans="1:10" x14ac:dyDescent="0.35">
      <c r="A100" s="88" t="s">
        <v>110</v>
      </c>
      <c r="B100" s="268">
        <v>16.277452230000002</v>
      </c>
      <c r="C100" s="227">
        <f t="shared" si="5"/>
        <v>1.7297845256568007E-3</v>
      </c>
      <c r="D100" s="268">
        <v>13.52125919</v>
      </c>
      <c r="E100" s="227">
        <f t="shared" si="6"/>
        <v>1.5815913501185514E-3</v>
      </c>
      <c r="F100" s="268">
        <v>23.007774179999998</v>
      </c>
      <c r="G100" s="227">
        <f t="shared" si="7"/>
        <v>1.8494216413089048E-3</v>
      </c>
      <c r="H100" s="269">
        <f t="shared" si="9"/>
        <v>0.70159996614930642</v>
      </c>
      <c r="I100" s="269">
        <f t="shared" si="8"/>
        <v>0.41347514677977326</v>
      </c>
      <c r="J100" s="158"/>
    </row>
    <row r="101" spans="1:10" x14ac:dyDescent="0.35">
      <c r="A101" s="88" t="s">
        <v>14</v>
      </c>
      <c r="B101" s="268">
        <v>12.89729947</v>
      </c>
      <c r="C101" s="227">
        <f t="shared" si="5"/>
        <v>1.3705799120608236E-3</v>
      </c>
      <c r="D101" s="268">
        <v>38.748366560000001</v>
      </c>
      <c r="E101" s="227">
        <f t="shared" si="6"/>
        <v>4.5324241271732417E-3</v>
      </c>
      <c r="F101" s="268">
        <v>22.972707700000001</v>
      </c>
      <c r="G101" s="227">
        <f t="shared" si="7"/>
        <v>1.8466029111488661E-3</v>
      </c>
      <c r="H101" s="269">
        <f t="shared" si="9"/>
        <v>-0.40713093894092656</v>
      </c>
      <c r="I101" s="269">
        <f t="shared" si="8"/>
        <v>0.78120293736189406</v>
      </c>
      <c r="J101" s="158"/>
    </row>
    <row r="102" spans="1:10" x14ac:dyDescent="0.35">
      <c r="A102" s="88" t="s">
        <v>75</v>
      </c>
      <c r="B102" s="268">
        <v>10.509786500000001</v>
      </c>
      <c r="C102" s="227">
        <f t="shared" si="5"/>
        <v>1.1168618896113785E-3</v>
      </c>
      <c r="D102" s="268">
        <v>15.21946082</v>
      </c>
      <c r="E102" s="227">
        <f t="shared" si="6"/>
        <v>1.7802312083613119E-3</v>
      </c>
      <c r="F102" s="268">
        <v>22.4556094</v>
      </c>
      <c r="G102" s="227">
        <f t="shared" si="7"/>
        <v>1.805037274280987E-3</v>
      </c>
      <c r="H102" s="269">
        <f t="shared" si="9"/>
        <v>0.47545367510594905</v>
      </c>
      <c r="I102" s="269">
        <f t="shared" si="8"/>
        <v>1.1366380182889535</v>
      </c>
      <c r="J102" s="158"/>
    </row>
    <row r="103" spans="1:10" x14ac:dyDescent="0.35">
      <c r="A103" s="88" t="s">
        <v>71</v>
      </c>
      <c r="B103" s="268">
        <v>8.9507000000000009E-4</v>
      </c>
      <c r="C103" s="227">
        <f t="shared" si="5"/>
        <v>9.5117971381669518E-8</v>
      </c>
      <c r="D103" s="268">
        <v>34.136868549999996</v>
      </c>
      <c r="E103" s="227">
        <f t="shared" si="6"/>
        <v>3.9930139094400425E-3</v>
      </c>
      <c r="F103" s="268">
        <v>22.05815054</v>
      </c>
      <c r="G103" s="227">
        <f t="shared" si="7"/>
        <v>1.773088550712023E-3</v>
      </c>
      <c r="H103" s="269">
        <f t="shared" si="9"/>
        <v>-0.35383204503097276</v>
      </c>
      <c r="I103" s="269">
        <f t="shared" si="8"/>
        <v>24643.050789323737</v>
      </c>
      <c r="J103" s="158"/>
    </row>
    <row r="104" spans="1:10" x14ac:dyDescent="0.35">
      <c r="A104" s="88" t="s">
        <v>116</v>
      </c>
      <c r="B104" s="268">
        <v>22.686885159999999</v>
      </c>
      <c r="C104" s="227">
        <f t="shared" si="5"/>
        <v>2.4109069607830703E-3</v>
      </c>
      <c r="D104" s="268">
        <v>17.79196803</v>
      </c>
      <c r="E104" s="227">
        <f t="shared" si="6"/>
        <v>2.081139215099522E-3</v>
      </c>
      <c r="F104" s="268">
        <v>21.794735360000001</v>
      </c>
      <c r="G104" s="227">
        <f t="shared" si="7"/>
        <v>1.751914588783765E-3</v>
      </c>
      <c r="H104" s="269">
        <f t="shared" si="9"/>
        <v>0.22497608602099106</v>
      </c>
      <c r="I104" s="269">
        <f t="shared" si="8"/>
        <v>-3.9324472870915672E-2</v>
      </c>
      <c r="J104" s="158"/>
    </row>
    <row r="105" spans="1:10" x14ac:dyDescent="0.35">
      <c r="A105" s="88" t="s">
        <v>12</v>
      </c>
      <c r="B105" s="268">
        <v>23.31348002</v>
      </c>
      <c r="C105" s="227">
        <f t="shared" si="5"/>
        <v>2.4774944142351815E-3</v>
      </c>
      <c r="D105" s="268">
        <v>13.91610075</v>
      </c>
      <c r="E105" s="227">
        <f t="shared" si="6"/>
        <v>1.6277762495564058E-3</v>
      </c>
      <c r="F105" s="268">
        <v>20.89160914</v>
      </c>
      <c r="G105" s="227">
        <f t="shared" si="7"/>
        <v>1.6793190755005453E-3</v>
      </c>
      <c r="H105" s="269">
        <f t="shared" si="9"/>
        <v>0.50125451915832087</v>
      </c>
      <c r="I105" s="269">
        <f t="shared" si="8"/>
        <v>-0.10388285566643607</v>
      </c>
      <c r="J105" s="158"/>
    </row>
    <row r="106" spans="1:10" x14ac:dyDescent="0.35">
      <c r="A106" s="88" t="s">
        <v>50</v>
      </c>
      <c r="B106" s="268">
        <v>21.65148048</v>
      </c>
      <c r="C106" s="227">
        <f t="shared" si="5"/>
        <v>2.3008757981693231E-3</v>
      </c>
      <c r="D106" s="268">
        <v>16.914819850000001</v>
      </c>
      <c r="E106" s="227">
        <f t="shared" si="6"/>
        <v>1.9785385656506723E-3</v>
      </c>
      <c r="F106" s="268">
        <v>20.63082039</v>
      </c>
      <c r="G106" s="227">
        <f t="shared" si="7"/>
        <v>1.6583562324942386E-3</v>
      </c>
      <c r="H106" s="269">
        <f t="shared" si="9"/>
        <v>0.21968904031809711</v>
      </c>
      <c r="I106" s="269">
        <f t="shared" si="8"/>
        <v>-4.7140429539809459E-2</v>
      </c>
      <c r="J106" s="158"/>
    </row>
    <row r="107" spans="1:10" x14ac:dyDescent="0.35">
      <c r="A107" s="88" t="s">
        <v>142</v>
      </c>
      <c r="B107" s="268">
        <v>12.9630689</v>
      </c>
      <c r="C107" s="227">
        <f t="shared" si="5"/>
        <v>1.3775691472720682E-3</v>
      </c>
      <c r="D107" s="268">
        <v>17.390812760000003</v>
      </c>
      <c r="E107" s="227">
        <f t="shared" si="6"/>
        <v>2.034215796491017E-3</v>
      </c>
      <c r="F107" s="268">
        <v>19.31263671</v>
      </c>
      <c r="G107" s="227">
        <f t="shared" si="7"/>
        <v>1.5523973767640137E-3</v>
      </c>
      <c r="H107" s="269">
        <f t="shared" si="9"/>
        <v>0.11050800077730227</v>
      </c>
      <c r="I107" s="269">
        <f t="shared" si="8"/>
        <v>0.48981979953836396</v>
      </c>
      <c r="J107" s="158"/>
    </row>
    <row r="108" spans="1:10" x14ac:dyDescent="0.35">
      <c r="A108" s="88" t="s">
        <v>121</v>
      </c>
      <c r="B108" s="268">
        <v>12.230570849999999</v>
      </c>
      <c r="C108" s="227">
        <f t="shared" si="5"/>
        <v>1.2997274940415625E-3</v>
      </c>
      <c r="D108" s="268">
        <v>20.215919149999998</v>
      </c>
      <c r="E108" s="227">
        <f t="shared" si="6"/>
        <v>2.3646705098281586E-3</v>
      </c>
      <c r="F108" s="268">
        <v>19.205462969999999</v>
      </c>
      <c r="G108" s="227">
        <f t="shared" si="7"/>
        <v>1.5437824871799395E-3</v>
      </c>
      <c r="H108" s="269">
        <f t="shared" si="9"/>
        <v>-4.9983192577221947E-2</v>
      </c>
      <c r="I108" s="269">
        <f t="shared" si="8"/>
        <v>0.57028344838049816</v>
      </c>
      <c r="J108" s="158"/>
    </row>
    <row r="109" spans="1:10" x14ac:dyDescent="0.35">
      <c r="A109" s="88" t="s">
        <v>82</v>
      </c>
      <c r="B109" s="268">
        <v>14.36268239</v>
      </c>
      <c r="C109" s="227">
        <f t="shared" si="5"/>
        <v>1.5263043254002799E-3</v>
      </c>
      <c r="D109" s="268">
        <v>12.61638277</v>
      </c>
      <c r="E109" s="227">
        <f t="shared" si="6"/>
        <v>1.4757473086215373E-3</v>
      </c>
      <c r="F109" s="268">
        <v>18.411134180000001</v>
      </c>
      <c r="G109" s="227">
        <f t="shared" si="7"/>
        <v>1.4799323796881112E-3</v>
      </c>
      <c r="H109" s="269">
        <f t="shared" si="9"/>
        <v>0.45930370975895829</v>
      </c>
      <c r="I109" s="269">
        <f t="shared" si="8"/>
        <v>0.28187295938666246</v>
      </c>
      <c r="J109" s="158"/>
    </row>
    <row r="110" spans="1:10" x14ac:dyDescent="0.35">
      <c r="A110" s="88" t="s">
        <v>175</v>
      </c>
      <c r="B110" s="268">
        <v>17.544003760000003</v>
      </c>
      <c r="C110" s="227">
        <f t="shared" si="5"/>
        <v>1.8643793754271538E-3</v>
      </c>
      <c r="D110" s="268">
        <v>14.92545419</v>
      </c>
      <c r="E110" s="227">
        <f t="shared" si="6"/>
        <v>1.7458410427449759E-3</v>
      </c>
      <c r="F110" s="268">
        <v>18.104602190000001</v>
      </c>
      <c r="G110" s="227">
        <f t="shared" si="7"/>
        <v>1.45529258221686E-3</v>
      </c>
      <c r="H110" s="269">
        <f t="shared" si="9"/>
        <v>0.21300175924495601</v>
      </c>
      <c r="I110" s="269">
        <f t="shared" si="8"/>
        <v>3.1953848030866983E-2</v>
      </c>
      <c r="J110" s="158"/>
    </row>
    <row r="111" spans="1:10" x14ac:dyDescent="0.35">
      <c r="A111" s="88" t="s">
        <v>119</v>
      </c>
      <c r="B111" s="268">
        <v>19.38935991</v>
      </c>
      <c r="C111" s="227">
        <f t="shared" si="5"/>
        <v>2.0604830695121834E-3</v>
      </c>
      <c r="D111" s="268">
        <v>11.640921710000001</v>
      </c>
      <c r="E111" s="227">
        <f t="shared" si="6"/>
        <v>1.3616469313419955E-3</v>
      </c>
      <c r="F111" s="268">
        <v>17.815078100000001</v>
      </c>
      <c r="G111" s="227">
        <f t="shared" si="7"/>
        <v>1.4320199217005844E-3</v>
      </c>
      <c r="H111" s="269">
        <f t="shared" si="9"/>
        <v>0.53038380841408483</v>
      </c>
      <c r="I111" s="269">
        <f t="shared" si="8"/>
        <v>-8.1193077920435508E-2</v>
      </c>
      <c r="J111" s="158"/>
    </row>
    <row r="112" spans="1:10" x14ac:dyDescent="0.35">
      <c r="A112" s="88" t="s">
        <v>145</v>
      </c>
      <c r="B112" s="268">
        <v>11.577003380000001</v>
      </c>
      <c r="C112" s="227">
        <f t="shared" si="5"/>
        <v>1.2302736950007612E-3</v>
      </c>
      <c r="D112" s="268">
        <v>14.53775385</v>
      </c>
      <c r="E112" s="227">
        <f t="shared" si="6"/>
        <v>1.700491456913834E-3</v>
      </c>
      <c r="F112" s="268">
        <v>17.476608049999999</v>
      </c>
      <c r="G112" s="227">
        <f t="shared" si="7"/>
        <v>1.4048128641856923E-3</v>
      </c>
      <c r="H112" s="269">
        <f t="shared" si="9"/>
        <v>0.20215325079259072</v>
      </c>
      <c r="I112" s="269">
        <f t="shared" si="8"/>
        <v>0.50959686858102993</v>
      </c>
      <c r="J112" s="158"/>
    </row>
    <row r="113" spans="1:10" x14ac:dyDescent="0.35">
      <c r="A113" s="88" t="s">
        <v>237</v>
      </c>
      <c r="B113" s="268">
        <v>14.93762027</v>
      </c>
      <c r="C113" s="227">
        <f t="shared" si="5"/>
        <v>1.5874022560828833E-3</v>
      </c>
      <c r="D113" s="268">
        <v>15.05266527</v>
      </c>
      <c r="E113" s="227">
        <f t="shared" si="6"/>
        <v>1.7607210136811177E-3</v>
      </c>
      <c r="F113" s="268">
        <v>17.235230440000002</v>
      </c>
      <c r="G113" s="227">
        <f t="shared" si="7"/>
        <v>1.3854103364935757E-3</v>
      </c>
      <c r="H113" s="269">
        <f t="shared" si="9"/>
        <v>0.14499526368595061</v>
      </c>
      <c r="I113" s="269">
        <f t="shared" si="8"/>
        <v>0.15381366834009103</v>
      </c>
      <c r="J113" s="158"/>
    </row>
    <row r="114" spans="1:10" x14ac:dyDescent="0.35">
      <c r="A114" s="88" t="s">
        <v>117</v>
      </c>
      <c r="B114" s="268">
        <v>16.599680859999999</v>
      </c>
      <c r="C114" s="227">
        <f t="shared" si="5"/>
        <v>1.7640273598560192E-3</v>
      </c>
      <c r="D114" s="268">
        <v>18.49459736</v>
      </c>
      <c r="E114" s="227">
        <f t="shared" si="6"/>
        <v>2.1633262699478949E-3</v>
      </c>
      <c r="F114" s="268">
        <v>16.512233599999998</v>
      </c>
      <c r="G114" s="227">
        <f t="shared" si="7"/>
        <v>1.3272940670955439E-3</v>
      </c>
      <c r="H114" s="269">
        <f t="shared" si="9"/>
        <v>-0.10718609988706462</v>
      </c>
      <c r="I114" s="269">
        <f t="shared" si="8"/>
        <v>-5.2680085079660488E-3</v>
      </c>
      <c r="J114" s="158"/>
    </row>
    <row r="115" spans="1:10" x14ac:dyDescent="0.35">
      <c r="A115" s="88" t="s">
        <v>200</v>
      </c>
      <c r="B115" s="268">
        <v>7.9653381799999998</v>
      </c>
      <c r="C115" s="227">
        <f t="shared" si="5"/>
        <v>8.4646654345532689E-4</v>
      </c>
      <c r="D115" s="268">
        <v>13.22422944</v>
      </c>
      <c r="E115" s="227">
        <f t="shared" si="6"/>
        <v>1.5468475679954105E-3</v>
      </c>
      <c r="F115" s="268">
        <v>16.496102109999999</v>
      </c>
      <c r="G115" s="227">
        <f t="shared" si="7"/>
        <v>1.3259973781381874E-3</v>
      </c>
      <c r="H115" s="269">
        <f t="shared" si="9"/>
        <v>0.24741499569747316</v>
      </c>
      <c r="I115" s="269">
        <f t="shared" si="8"/>
        <v>1.0709857807945573</v>
      </c>
      <c r="J115" s="158"/>
    </row>
    <row r="116" spans="1:10" x14ac:dyDescent="0.35">
      <c r="A116" s="88" t="s">
        <v>32</v>
      </c>
      <c r="B116" s="268">
        <v>16.813595920000001</v>
      </c>
      <c r="C116" s="227">
        <f t="shared" si="5"/>
        <v>1.7867598462036659E-3</v>
      </c>
      <c r="D116" s="268">
        <v>16.31005867</v>
      </c>
      <c r="E116" s="227">
        <f t="shared" si="6"/>
        <v>1.9077992182470753E-3</v>
      </c>
      <c r="F116" s="268">
        <v>16.381922790000001</v>
      </c>
      <c r="G116" s="227">
        <f t="shared" si="7"/>
        <v>1.3168193627532186E-3</v>
      </c>
      <c r="H116" s="269">
        <f t="shared" si="9"/>
        <v>4.4061227156824145E-3</v>
      </c>
      <c r="I116" s="269">
        <f t="shared" si="8"/>
        <v>-2.5674051645699358E-2</v>
      </c>
      <c r="J116" s="158"/>
    </row>
    <row r="117" spans="1:10" x14ac:dyDescent="0.35">
      <c r="A117" s="88" t="s">
        <v>180</v>
      </c>
      <c r="B117" s="268">
        <v>0.41975328000000001</v>
      </c>
      <c r="C117" s="227">
        <f t="shared" si="5"/>
        <v>4.4606656992639579E-5</v>
      </c>
      <c r="D117" s="268">
        <v>0.50540039000000003</v>
      </c>
      <c r="E117" s="227">
        <f t="shared" si="6"/>
        <v>5.911704479133962E-5</v>
      </c>
      <c r="F117" s="268">
        <v>15.579435269999999</v>
      </c>
      <c r="G117" s="227">
        <f t="shared" si="7"/>
        <v>1.2523134364190477E-3</v>
      </c>
      <c r="H117" s="269">
        <f t="shared" si="9"/>
        <v>29.825926489688698</v>
      </c>
      <c r="I117" s="269">
        <f t="shared" si="8"/>
        <v>36.115696320467109</v>
      </c>
      <c r="J117" s="158"/>
    </row>
    <row r="118" spans="1:10" x14ac:dyDescent="0.35">
      <c r="A118" s="88" t="s">
        <v>122</v>
      </c>
      <c r="B118" s="268">
        <v>9.3169341499999998</v>
      </c>
      <c r="C118" s="227">
        <f t="shared" si="5"/>
        <v>9.9009895968426979E-4</v>
      </c>
      <c r="D118" s="268">
        <v>10.968593569999999</v>
      </c>
      <c r="E118" s="227">
        <f t="shared" si="6"/>
        <v>1.2830042283419876E-3</v>
      </c>
      <c r="F118" s="268">
        <v>15.260199140000001</v>
      </c>
      <c r="G118" s="227">
        <f t="shared" si="7"/>
        <v>1.2266524488376016E-3</v>
      </c>
      <c r="H118" s="269">
        <f t="shared" si="9"/>
        <v>0.3912630678319502</v>
      </c>
      <c r="I118" s="269">
        <f t="shared" si="8"/>
        <v>0.63789921602054056</v>
      </c>
      <c r="J118" s="158"/>
    </row>
    <row r="119" spans="1:10" x14ac:dyDescent="0.35">
      <c r="A119" s="88" t="s">
        <v>229</v>
      </c>
      <c r="B119" s="268">
        <v>15.071332949999999</v>
      </c>
      <c r="C119" s="227">
        <f t="shared" si="5"/>
        <v>1.6016117356427012E-3</v>
      </c>
      <c r="D119" s="268">
        <v>12.910078630000001</v>
      </c>
      <c r="E119" s="227">
        <f t="shared" si="6"/>
        <v>1.5101011232488888E-3</v>
      </c>
      <c r="F119" s="268">
        <v>15.046037500000001</v>
      </c>
      <c r="G119" s="227">
        <f t="shared" si="7"/>
        <v>1.2094376079470602E-3</v>
      </c>
      <c r="H119" s="269">
        <f t="shared" si="9"/>
        <v>0.16544894351274753</v>
      </c>
      <c r="I119" s="269">
        <f t="shared" si="8"/>
        <v>-1.6783817386236688E-3</v>
      </c>
      <c r="J119" s="158"/>
    </row>
    <row r="120" spans="1:10" x14ac:dyDescent="0.35">
      <c r="A120" s="88" t="s">
        <v>231</v>
      </c>
      <c r="B120" s="268">
        <v>13.42766333</v>
      </c>
      <c r="C120" s="227">
        <f t="shared" si="5"/>
        <v>1.4269410172898578E-3</v>
      </c>
      <c r="D120" s="268">
        <v>17.083579239999999</v>
      </c>
      <c r="E120" s="227">
        <f t="shared" si="6"/>
        <v>1.9982784720990808E-3</v>
      </c>
      <c r="F120" s="268">
        <v>14.941288980000001</v>
      </c>
      <c r="G120" s="227">
        <f t="shared" si="7"/>
        <v>1.2010176635288176E-3</v>
      </c>
      <c r="H120" s="269">
        <f t="shared" si="9"/>
        <v>-0.12540055160009889</v>
      </c>
      <c r="I120" s="269">
        <f t="shared" si="8"/>
        <v>0.11272442664080429</v>
      </c>
      <c r="J120" s="158"/>
    </row>
    <row r="121" spans="1:10" x14ac:dyDescent="0.35">
      <c r="A121" s="88" t="s">
        <v>225</v>
      </c>
      <c r="B121" s="268">
        <v>22.60568593</v>
      </c>
      <c r="C121" s="227">
        <f t="shared" si="5"/>
        <v>2.4022780199903348E-3</v>
      </c>
      <c r="D121" s="268">
        <v>102.3224034</v>
      </c>
      <c r="E121" s="227">
        <f t="shared" si="6"/>
        <v>1.1968724648105873E-2</v>
      </c>
      <c r="F121" s="268">
        <v>14.86128834</v>
      </c>
      <c r="G121" s="227">
        <f t="shared" si="7"/>
        <v>1.1945870147499723E-3</v>
      </c>
      <c r="H121" s="269">
        <f t="shared" si="9"/>
        <v>-0.85476017131943172</v>
      </c>
      <c r="I121" s="269">
        <f t="shared" si="8"/>
        <v>-0.34258626851585217</v>
      </c>
      <c r="J121" s="158"/>
    </row>
    <row r="122" spans="1:10" x14ac:dyDescent="0.35">
      <c r="A122" s="88" t="s">
        <v>28</v>
      </c>
      <c r="B122" s="268">
        <v>16.665246100000001</v>
      </c>
      <c r="C122" s="227">
        <f t="shared" si="5"/>
        <v>1.7709948960509005E-3</v>
      </c>
      <c r="D122" s="268">
        <v>15.3335554</v>
      </c>
      <c r="E122" s="227">
        <f t="shared" si="6"/>
        <v>1.7935769329190413E-3</v>
      </c>
      <c r="F122" s="268">
        <v>14.226102730000001</v>
      </c>
      <c r="G122" s="227">
        <f t="shared" si="7"/>
        <v>1.1435292286211796E-3</v>
      </c>
      <c r="H122" s="269">
        <f t="shared" si="9"/>
        <v>-7.222412813664858E-2</v>
      </c>
      <c r="I122" s="269">
        <f t="shared" si="8"/>
        <v>-0.14636107714004898</v>
      </c>
      <c r="J122" s="158"/>
    </row>
    <row r="123" spans="1:10" x14ac:dyDescent="0.35">
      <c r="A123" s="88" t="s">
        <v>4</v>
      </c>
      <c r="B123" s="268">
        <v>16.302711410000001</v>
      </c>
      <c r="C123" s="227">
        <f t="shared" si="5"/>
        <v>1.732468787178653E-3</v>
      </c>
      <c r="D123" s="268">
        <v>13.60114252</v>
      </c>
      <c r="E123" s="227">
        <f t="shared" si="6"/>
        <v>1.5909353603154792E-3</v>
      </c>
      <c r="F123" s="268">
        <v>14.0800903</v>
      </c>
      <c r="G123" s="227">
        <f t="shared" si="7"/>
        <v>1.1317923893324473E-3</v>
      </c>
      <c r="H123" s="269">
        <f t="shared" si="9"/>
        <v>3.521379026032001E-2</v>
      </c>
      <c r="I123" s="269">
        <f t="shared" si="8"/>
        <v>-0.13633444487256619</v>
      </c>
      <c r="J123" s="158"/>
    </row>
    <row r="124" spans="1:10" x14ac:dyDescent="0.35">
      <c r="A124" s="88" t="s">
        <v>34</v>
      </c>
      <c r="B124" s="268">
        <v>10.600320829999999</v>
      </c>
      <c r="C124" s="227">
        <f t="shared" si="5"/>
        <v>1.1264828598259969E-3</v>
      </c>
      <c r="D124" s="268">
        <v>14.765997840000001</v>
      </c>
      <c r="E124" s="227">
        <f t="shared" si="6"/>
        <v>1.7271893195335761E-3</v>
      </c>
      <c r="F124" s="268">
        <v>14.076602359999999</v>
      </c>
      <c r="G124" s="227">
        <f t="shared" si="7"/>
        <v>1.1315120201116301E-3</v>
      </c>
      <c r="H124" s="269">
        <f t="shared" si="9"/>
        <v>-4.6688038794945541E-2</v>
      </c>
      <c r="I124" s="269">
        <f t="shared" si="8"/>
        <v>0.32794116194688794</v>
      </c>
      <c r="J124" s="158"/>
    </row>
    <row r="125" spans="1:10" x14ac:dyDescent="0.35">
      <c r="A125" s="88" t="s">
        <v>49</v>
      </c>
      <c r="B125" s="268">
        <v>13.45639169</v>
      </c>
      <c r="C125" s="227">
        <f t="shared" si="5"/>
        <v>1.4299939442389482E-3</v>
      </c>
      <c r="D125" s="268">
        <v>14.90643167</v>
      </c>
      <c r="E125" s="227">
        <f t="shared" si="6"/>
        <v>1.7436159649865592E-3</v>
      </c>
      <c r="F125" s="268">
        <v>14.06949075</v>
      </c>
      <c r="G125" s="227">
        <f t="shared" si="7"/>
        <v>1.1309403713577937E-3</v>
      </c>
      <c r="H125" s="269">
        <f t="shared" si="9"/>
        <v>-5.6146295674798452E-2</v>
      </c>
      <c r="I125" s="269">
        <f t="shared" si="8"/>
        <v>4.5561921362293534E-2</v>
      </c>
      <c r="J125" s="158"/>
    </row>
    <row r="126" spans="1:10" x14ac:dyDescent="0.35">
      <c r="A126" s="88" t="s">
        <v>238</v>
      </c>
      <c r="B126" s="268">
        <v>22.123951290000001</v>
      </c>
      <c r="C126" s="227">
        <f t="shared" si="5"/>
        <v>2.3510846812558463E-3</v>
      </c>
      <c r="D126" s="268">
        <v>13.988740810000001</v>
      </c>
      <c r="E126" s="227">
        <f t="shared" si="6"/>
        <v>1.6362730092851936E-3</v>
      </c>
      <c r="F126" s="268">
        <v>14.026022509999999</v>
      </c>
      <c r="G126" s="227">
        <f t="shared" si="7"/>
        <v>1.1274462870045365E-3</v>
      </c>
      <c r="H126" s="269">
        <f t="shared" si="9"/>
        <v>2.6651219367326284E-3</v>
      </c>
      <c r="I126" s="269">
        <f t="shared" si="8"/>
        <v>-0.36602542980919761</v>
      </c>
      <c r="J126" s="158"/>
    </row>
    <row r="127" spans="1:10" x14ac:dyDescent="0.35">
      <c r="A127" s="88" t="s">
        <v>247</v>
      </c>
      <c r="B127" s="268">
        <v>12.750454880000001</v>
      </c>
      <c r="C127" s="227">
        <f t="shared" si="5"/>
        <v>1.3549749208208392E-3</v>
      </c>
      <c r="D127" s="268">
        <v>21.479256660000001</v>
      </c>
      <c r="E127" s="227">
        <f t="shared" si="6"/>
        <v>2.5124440011886412E-3</v>
      </c>
      <c r="F127" s="268">
        <v>13.931113210000001</v>
      </c>
      <c r="G127" s="227">
        <f t="shared" si="7"/>
        <v>1.1198172433600601E-3</v>
      </c>
      <c r="H127" s="269">
        <f t="shared" si="9"/>
        <v>-0.35141548748549656</v>
      </c>
      <c r="I127" s="269">
        <f t="shared" si="8"/>
        <v>9.2597349750395797E-2</v>
      </c>
      <c r="J127" s="158"/>
    </row>
    <row r="128" spans="1:10" x14ac:dyDescent="0.35">
      <c r="A128" s="88" t="s">
        <v>106</v>
      </c>
      <c r="B128" s="268">
        <v>23.370228260000001</v>
      </c>
      <c r="C128" s="227">
        <f t="shared" si="5"/>
        <v>2.4835249788483183E-3</v>
      </c>
      <c r="D128" s="268">
        <v>7.9520622800000007</v>
      </c>
      <c r="E128" s="227">
        <f t="shared" si="6"/>
        <v>9.3015840765433969E-4</v>
      </c>
      <c r="F128" s="268">
        <v>13.814847609999999</v>
      </c>
      <c r="G128" s="227">
        <f t="shared" si="7"/>
        <v>1.1104715276425146E-3</v>
      </c>
      <c r="H128" s="269">
        <f t="shared" si="9"/>
        <v>0.73726602277063624</v>
      </c>
      <c r="I128" s="269">
        <f t="shared" si="8"/>
        <v>-0.40886980408123752</v>
      </c>
      <c r="J128" s="158"/>
    </row>
    <row r="129" spans="1:10" x14ac:dyDescent="0.35">
      <c r="A129" s="88" t="s">
        <v>133</v>
      </c>
      <c r="B129" s="268">
        <v>16.87620523</v>
      </c>
      <c r="C129" s="227">
        <f t="shared" si="5"/>
        <v>1.7934132594080031E-3</v>
      </c>
      <c r="D129" s="268">
        <v>15.10877172</v>
      </c>
      <c r="E129" s="227">
        <f t="shared" si="6"/>
        <v>1.7672838252328323E-3</v>
      </c>
      <c r="F129" s="268">
        <v>13.693251829999999</v>
      </c>
      <c r="G129" s="227">
        <f t="shared" si="7"/>
        <v>1.1006973589087427E-3</v>
      </c>
      <c r="H129" s="269">
        <f t="shared" si="9"/>
        <v>-9.368861455006483E-2</v>
      </c>
      <c r="I129" s="269">
        <f t="shared" si="8"/>
        <v>-0.18860599030532177</v>
      </c>
      <c r="J129" s="158"/>
    </row>
    <row r="130" spans="1:10" x14ac:dyDescent="0.35">
      <c r="A130" s="88" t="s">
        <v>147</v>
      </c>
      <c r="B130" s="268">
        <v>8.7181363000000012</v>
      </c>
      <c r="C130" s="227">
        <f t="shared" si="5"/>
        <v>9.2646545977956383E-4</v>
      </c>
      <c r="D130" s="268">
        <v>13.717963920000001</v>
      </c>
      <c r="E130" s="227">
        <f t="shared" si="6"/>
        <v>1.6046000429572695E-3</v>
      </c>
      <c r="F130" s="268">
        <v>13.55658032</v>
      </c>
      <c r="G130" s="227">
        <f t="shared" si="7"/>
        <v>1.0897113658106322E-3</v>
      </c>
      <c r="H130" s="269">
        <f t="shared" si="9"/>
        <v>-1.1764398925463881E-2</v>
      </c>
      <c r="I130" s="269">
        <f t="shared" si="8"/>
        <v>0.55498604902517967</v>
      </c>
      <c r="J130" s="158"/>
    </row>
    <row r="131" spans="1:10" x14ac:dyDescent="0.35">
      <c r="A131" s="88" t="s">
        <v>76</v>
      </c>
      <c r="B131" s="268">
        <v>34.005890919999999</v>
      </c>
      <c r="C131" s="227">
        <f t="shared" si="5"/>
        <v>3.613763570823215E-3</v>
      </c>
      <c r="D131" s="268">
        <v>13.58970485</v>
      </c>
      <c r="E131" s="227">
        <f t="shared" si="6"/>
        <v>1.5895974878819053E-3</v>
      </c>
      <c r="F131" s="268">
        <v>13.32977322</v>
      </c>
      <c r="G131" s="227">
        <f t="shared" si="7"/>
        <v>1.0714800516530402E-3</v>
      </c>
      <c r="H131" s="269">
        <f t="shared" si="9"/>
        <v>-1.9127098996561398E-2</v>
      </c>
      <c r="I131" s="269">
        <f t="shared" si="8"/>
        <v>-0.60801576258187917</v>
      </c>
      <c r="J131" s="158"/>
    </row>
    <row r="132" spans="1:10" x14ac:dyDescent="0.35">
      <c r="A132" s="88" t="s">
        <v>13</v>
      </c>
      <c r="B132" s="268">
        <v>26.73306127</v>
      </c>
      <c r="C132" s="227">
        <f t="shared" si="5"/>
        <v>2.8408890442359566E-3</v>
      </c>
      <c r="D132" s="268">
        <v>85.361067430000006</v>
      </c>
      <c r="E132" s="227">
        <f t="shared" si="6"/>
        <v>9.9847450586570997E-3</v>
      </c>
      <c r="F132" s="268">
        <v>13.031328999999999</v>
      </c>
      <c r="G132" s="227">
        <f t="shared" si="7"/>
        <v>1.0474903690842958E-3</v>
      </c>
      <c r="H132" s="269">
        <f t="shared" si="9"/>
        <v>-0.84733872955974587</v>
      </c>
      <c r="I132" s="269">
        <f t="shared" si="8"/>
        <v>-0.51253884213313672</v>
      </c>
      <c r="J132" s="158"/>
    </row>
    <row r="133" spans="1:10" x14ac:dyDescent="0.35">
      <c r="A133" s="88" t="s">
        <v>24</v>
      </c>
      <c r="B133" s="268">
        <v>13.30048644</v>
      </c>
      <c r="C133" s="227">
        <f t="shared" ref="C133:C196" si="10">B133/$B$260</f>
        <v>1.413426087973235E-3</v>
      </c>
      <c r="D133" s="268">
        <v>9.2477638000000013</v>
      </c>
      <c r="E133" s="227">
        <f t="shared" ref="E133:E196" si="11">D133/$D$260</f>
        <v>1.0817175403927352E-3</v>
      </c>
      <c r="F133" s="268">
        <v>12.989373820000001</v>
      </c>
      <c r="G133" s="227">
        <f t="shared" ref="G133:G196" si="12">F133/$F$260</f>
        <v>1.0441179082260673E-3</v>
      </c>
      <c r="H133" s="269">
        <f t="shared" si="9"/>
        <v>0.40459619221676046</v>
      </c>
      <c r="I133" s="269">
        <f t="shared" ref="I133:I196" si="13">(F133/B133)-1</f>
        <v>-2.339107080056535E-2</v>
      </c>
      <c r="J133" s="158"/>
    </row>
    <row r="134" spans="1:10" x14ac:dyDescent="0.35">
      <c r="A134" s="88" t="s">
        <v>128</v>
      </c>
      <c r="B134" s="268">
        <v>16.970329890000002</v>
      </c>
      <c r="C134" s="227">
        <f t="shared" si="10"/>
        <v>1.8034157695091008E-3</v>
      </c>
      <c r="D134" s="268">
        <v>16.165822039999998</v>
      </c>
      <c r="E134" s="227">
        <f t="shared" si="11"/>
        <v>1.8909277565605064E-3</v>
      </c>
      <c r="F134" s="268">
        <v>12.9405909</v>
      </c>
      <c r="G134" s="227">
        <f t="shared" si="12"/>
        <v>1.0401966167848174E-3</v>
      </c>
      <c r="H134" s="269">
        <f t="shared" ref="H134:H197" si="14">(F134/D134)-1</f>
        <v>-0.19950925675289688</v>
      </c>
      <c r="I134" s="269">
        <f t="shared" si="13"/>
        <v>-0.23745790542201428</v>
      </c>
      <c r="J134" s="158"/>
    </row>
    <row r="135" spans="1:10" x14ac:dyDescent="0.35">
      <c r="A135" s="88" t="s">
        <v>164</v>
      </c>
      <c r="B135" s="268">
        <v>7.47524809</v>
      </c>
      <c r="C135" s="227">
        <f t="shared" si="10"/>
        <v>7.9438528148133628E-4</v>
      </c>
      <c r="D135" s="268">
        <v>11.59611958</v>
      </c>
      <c r="E135" s="227">
        <f t="shared" si="11"/>
        <v>1.3564063941790593E-3</v>
      </c>
      <c r="F135" s="268">
        <v>12.156666830000001</v>
      </c>
      <c r="G135" s="227">
        <f t="shared" si="12"/>
        <v>9.7718286635166038E-4</v>
      </c>
      <c r="H135" s="269">
        <f t="shared" si="14"/>
        <v>4.8339209175350728E-2</v>
      </c>
      <c r="I135" s="269">
        <f t="shared" si="13"/>
        <v>0.62625596951926732</v>
      </c>
      <c r="J135" s="158"/>
    </row>
    <row r="136" spans="1:10" x14ac:dyDescent="0.35">
      <c r="A136" s="88" t="s">
        <v>194</v>
      </c>
      <c r="B136" s="268">
        <v>3.5559787000000003</v>
      </c>
      <c r="C136" s="227">
        <f t="shared" si="10"/>
        <v>3.7788941671648739E-4</v>
      </c>
      <c r="D136" s="268">
        <v>3.7938054700000001</v>
      </c>
      <c r="E136" s="227">
        <f t="shared" si="11"/>
        <v>4.4376413698378676E-4</v>
      </c>
      <c r="F136" s="268">
        <v>11.681501089999999</v>
      </c>
      <c r="G136" s="227">
        <f t="shared" si="12"/>
        <v>9.3898787209061355E-4</v>
      </c>
      <c r="H136" s="269">
        <f t="shared" si="14"/>
        <v>2.0790985943725784</v>
      </c>
      <c r="I136" s="269">
        <f t="shared" si="13"/>
        <v>2.2850312320487181</v>
      </c>
      <c r="J136" s="158"/>
    </row>
    <row r="137" spans="1:10" x14ac:dyDescent="0.35">
      <c r="A137" s="88" t="s">
        <v>203</v>
      </c>
      <c r="B137" s="268">
        <v>6.8765262900000002</v>
      </c>
      <c r="C137" s="227">
        <f t="shared" si="10"/>
        <v>7.3075986331517986E-4</v>
      </c>
      <c r="D137" s="268">
        <v>21.393109129999999</v>
      </c>
      <c r="E137" s="227">
        <f t="shared" si="11"/>
        <v>2.5023672630411433E-3</v>
      </c>
      <c r="F137" s="268">
        <v>11.53896827</v>
      </c>
      <c r="G137" s="227">
        <f t="shared" si="12"/>
        <v>9.2753073243675131E-4</v>
      </c>
      <c r="H137" s="269">
        <f t="shared" si="14"/>
        <v>-0.46062219381573355</v>
      </c>
      <c r="I137" s="269">
        <f t="shared" si="13"/>
        <v>0.67802285389066697</v>
      </c>
      <c r="J137" s="158"/>
    </row>
    <row r="138" spans="1:10" x14ac:dyDescent="0.35">
      <c r="A138" s="88" t="s">
        <v>183</v>
      </c>
      <c r="B138" s="268">
        <v>10.893047939999999</v>
      </c>
      <c r="C138" s="227">
        <f t="shared" si="10"/>
        <v>1.1575906043282357E-3</v>
      </c>
      <c r="D138" s="268">
        <v>14.09829392</v>
      </c>
      <c r="E138" s="227">
        <f t="shared" si="11"/>
        <v>1.6490875148515633E-3</v>
      </c>
      <c r="F138" s="268">
        <v>11.26877382</v>
      </c>
      <c r="G138" s="227">
        <f t="shared" si="12"/>
        <v>9.058118360636317E-4</v>
      </c>
      <c r="H138" s="269">
        <f t="shared" si="14"/>
        <v>-0.20069946874820155</v>
      </c>
      <c r="I138" s="269">
        <f t="shared" si="13"/>
        <v>3.4492263512428956E-2</v>
      </c>
      <c r="J138" s="158"/>
    </row>
    <row r="139" spans="1:10" x14ac:dyDescent="0.35">
      <c r="A139" s="88" t="s">
        <v>94</v>
      </c>
      <c r="B139" s="268">
        <v>9.6858120900000007</v>
      </c>
      <c r="C139" s="227">
        <f t="shared" si="10"/>
        <v>1.0292991578143035E-3</v>
      </c>
      <c r="D139" s="268">
        <v>25.284370679999999</v>
      </c>
      <c r="E139" s="227">
        <f t="shared" si="11"/>
        <v>2.9575309073473291E-3</v>
      </c>
      <c r="F139" s="268">
        <v>10.893757599999999</v>
      </c>
      <c r="G139" s="227">
        <f t="shared" si="12"/>
        <v>8.7566710725658534E-4</v>
      </c>
      <c r="H139" s="269">
        <f t="shared" si="14"/>
        <v>-0.56915053422243211</v>
      </c>
      <c r="I139" s="269">
        <f t="shared" si="13"/>
        <v>0.12471287887642668</v>
      </c>
      <c r="J139" s="158"/>
    </row>
    <row r="140" spans="1:10" x14ac:dyDescent="0.35">
      <c r="A140" s="88" t="s">
        <v>152</v>
      </c>
      <c r="B140" s="268">
        <v>4.8195245499999997</v>
      </c>
      <c r="C140" s="227">
        <f t="shared" si="10"/>
        <v>5.1216485662591035E-4</v>
      </c>
      <c r="D140" s="268">
        <v>18.506998120000002</v>
      </c>
      <c r="E140" s="227">
        <f t="shared" si="11"/>
        <v>2.16477679570702E-3</v>
      </c>
      <c r="F140" s="268">
        <v>10.71473885</v>
      </c>
      <c r="G140" s="227">
        <f t="shared" si="12"/>
        <v>8.6127713855036142E-4</v>
      </c>
      <c r="H140" s="269">
        <f t="shared" si="14"/>
        <v>-0.42104393265048867</v>
      </c>
      <c r="I140" s="269">
        <f t="shared" si="13"/>
        <v>1.2231941634159744</v>
      </c>
      <c r="J140" s="158"/>
    </row>
    <row r="141" spans="1:10" x14ac:dyDescent="0.35">
      <c r="A141" s="88" t="s">
        <v>120</v>
      </c>
      <c r="B141" s="268">
        <v>7.9214509699999995</v>
      </c>
      <c r="C141" s="227">
        <f t="shared" si="10"/>
        <v>8.4180270444295764E-4</v>
      </c>
      <c r="D141" s="268">
        <v>11.537996660000001</v>
      </c>
      <c r="E141" s="227">
        <f t="shared" si="11"/>
        <v>1.3496077146904198E-3</v>
      </c>
      <c r="F141" s="268">
        <v>10.713583740000001</v>
      </c>
      <c r="G141" s="227">
        <f t="shared" si="12"/>
        <v>8.6118428795927955E-4</v>
      </c>
      <c r="H141" s="269">
        <f t="shared" si="14"/>
        <v>-7.1451998496245062E-2</v>
      </c>
      <c r="I141" s="269">
        <f t="shared" si="13"/>
        <v>0.35247744138975601</v>
      </c>
      <c r="J141" s="158"/>
    </row>
    <row r="142" spans="1:10" x14ac:dyDescent="0.35">
      <c r="A142" s="88" t="s">
        <v>154</v>
      </c>
      <c r="B142" s="268">
        <v>15.09556055</v>
      </c>
      <c r="C142" s="227">
        <f t="shared" si="10"/>
        <v>1.6041863724459084E-3</v>
      </c>
      <c r="D142" s="268">
        <v>10.723979230000001</v>
      </c>
      <c r="E142" s="227">
        <f t="shared" si="11"/>
        <v>1.2543915141840429E-3</v>
      </c>
      <c r="F142" s="268">
        <v>10.685754510000001</v>
      </c>
      <c r="G142" s="227">
        <f t="shared" si="12"/>
        <v>8.5894730580619047E-4</v>
      </c>
      <c r="H142" s="269">
        <f t="shared" si="14"/>
        <v>-3.5644157061651693E-3</v>
      </c>
      <c r="I142" s="269">
        <f t="shared" si="13"/>
        <v>-0.29212602111685082</v>
      </c>
      <c r="J142" s="158"/>
    </row>
    <row r="143" spans="1:10" x14ac:dyDescent="0.35">
      <c r="A143" s="88" t="s">
        <v>159</v>
      </c>
      <c r="B143" s="268">
        <v>9.3837619199999995</v>
      </c>
      <c r="C143" s="227">
        <f t="shared" si="10"/>
        <v>9.9720066336594915E-4</v>
      </c>
      <c r="D143" s="268">
        <v>7.48477426</v>
      </c>
      <c r="E143" s="227">
        <f t="shared" si="11"/>
        <v>8.7549939401804938E-4</v>
      </c>
      <c r="F143" s="268">
        <v>10.628232130000001</v>
      </c>
      <c r="G143" s="227">
        <f t="shared" si="12"/>
        <v>8.5432351501272597E-4</v>
      </c>
      <c r="H143" s="269">
        <f t="shared" si="14"/>
        <v>0.4199803174825476</v>
      </c>
      <c r="I143" s="269">
        <f t="shared" si="13"/>
        <v>0.13261954220594729</v>
      </c>
      <c r="J143" s="158"/>
    </row>
    <row r="144" spans="1:10" x14ac:dyDescent="0.35">
      <c r="A144" s="88" t="s">
        <v>6</v>
      </c>
      <c r="B144" s="268">
        <v>5.5397057800000002</v>
      </c>
      <c r="C144" s="227">
        <f t="shared" si="10"/>
        <v>5.8869761677288841E-4</v>
      </c>
      <c r="D144" s="268">
        <v>1.5228087800000001</v>
      </c>
      <c r="E144" s="227">
        <f t="shared" si="11"/>
        <v>1.7812403123769897E-4</v>
      </c>
      <c r="F144" s="268">
        <v>9.9484160399999997</v>
      </c>
      <c r="G144" s="227">
        <f t="shared" si="12"/>
        <v>7.9967822081260687E-4</v>
      </c>
      <c r="H144" s="269">
        <f t="shared" si="14"/>
        <v>5.5329384560023351</v>
      </c>
      <c r="I144" s="269">
        <f t="shared" si="13"/>
        <v>0.79583834143624843</v>
      </c>
      <c r="J144" s="158"/>
    </row>
    <row r="145" spans="1:10" x14ac:dyDescent="0.35">
      <c r="A145" s="88" t="s">
        <v>150</v>
      </c>
      <c r="B145" s="268">
        <v>3.5577529599999997</v>
      </c>
      <c r="C145" s="227">
        <f t="shared" si="10"/>
        <v>3.7807796511147727E-4</v>
      </c>
      <c r="D145" s="268">
        <v>4.4279235899999998</v>
      </c>
      <c r="E145" s="227">
        <f t="shared" si="11"/>
        <v>5.1793738663846159E-4</v>
      </c>
      <c r="F145" s="268">
        <v>9.9092987100000016</v>
      </c>
      <c r="G145" s="227">
        <f t="shared" si="12"/>
        <v>7.9653387333743458E-4</v>
      </c>
      <c r="H145" s="269">
        <f t="shared" si="14"/>
        <v>1.2379109550081466</v>
      </c>
      <c r="I145" s="269">
        <f t="shared" si="13"/>
        <v>1.7852689102955597</v>
      </c>
      <c r="J145" s="158"/>
    </row>
    <row r="146" spans="1:10" x14ac:dyDescent="0.35">
      <c r="A146" s="88" t="s">
        <v>253</v>
      </c>
      <c r="B146" s="268">
        <v>11.436700949999999</v>
      </c>
      <c r="C146" s="227">
        <f t="shared" si="10"/>
        <v>1.2153639309359183E-3</v>
      </c>
      <c r="D146" s="268">
        <v>10.223375390000001</v>
      </c>
      <c r="E146" s="227">
        <f t="shared" si="11"/>
        <v>1.1958355252739499E-3</v>
      </c>
      <c r="F146" s="268">
        <v>9.7309546600000001</v>
      </c>
      <c r="G146" s="227">
        <f t="shared" si="12"/>
        <v>7.8219813868147658E-4</v>
      </c>
      <c r="H146" s="269">
        <f t="shared" si="14"/>
        <v>-4.8166159532952557E-2</v>
      </c>
      <c r="I146" s="269">
        <f t="shared" si="13"/>
        <v>-0.14914670738155467</v>
      </c>
      <c r="J146" s="158"/>
    </row>
    <row r="147" spans="1:10" x14ac:dyDescent="0.35">
      <c r="A147" s="88" t="s">
        <v>254</v>
      </c>
      <c r="B147" s="268">
        <v>6.2670028499999999</v>
      </c>
      <c r="C147" s="227">
        <f t="shared" si="10"/>
        <v>6.6598656835235371E-4</v>
      </c>
      <c r="D147" s="268">
        <v>9.15088598</v>
      </c>
      <c r="E147" s="227">
        <f t="shared" si="11"/>
        <v>1.0703856725557763E-3</v>
      </c>
      <c r="F147" s="268">
        <v>9.3821274700000004</v>
      </c>
      <c r="G147" s="227">
        <f t="shared" si="12"/>
        <v>7.5415854870567768E-4</v>
      </c>
      <c r="H147" s="269">
        <f t="shared" si="14"/>
        <v>2.5269847149816727E-2</v>
      </c>
      <c r="I147" s="269">
        <f t="shared" si="13"/>
        <v>0.49706768842461924</v>
      </c>
      <c r="J147" s="158"/>
    </row>
    <row r="148" spans="1:10" x14ac:dyDescent="0.35">
      <c r="A148" s="88" t="s">
        <v>256</v>
      </c>
      <c r="B148" s="268">
        <v>5.6626531099999999</v>
      </c>
      <c r="C148" s="227">
        <f t="shared" si="10"/>
        <v>6.0176307602902775E-4</v>
      </c>
      <c r="D148" s="268">
        <v>34.025688960000004</v>
      </c>
      <c r="E148" s="227">
        <f t="shared" si="11"/>
        <v>3.9800091533457463E-3</v>
      </c>
      <c r="F148" s="268">
        <v>9.3166388900000001</v>
      </c>
      <c r="G148" s="227">
        <f t="shared" si="12"/>
        <v>7.4889441510618017E-4</v>
      </c>
      <c r="H148" s="269">
        <f t="shared" si="14"/>
        <v>-0.72618808980025429</v>
      </c>
      <c r="I148" s="269">
        <f t="shared" si="13"/>
        <v>0.64527805412399708</v>
      </c>
      <c r="J148" s="158"/>
    </row>
    <row r="149" spans="1:10" x14ac:dyDescent="0.35">
      <c r="A149" s="88" t="s">
        <v>222</v>
      </c>
      <c r="B149" s="268">
        <v>12.37925238</v>
      </c>
      <c r="C149" s="227">
        <f t="shared" si="10"/>
        <v>1.3155276946018794E-3</v>
      </c>
      <c r="D149" s="268">
        <v>10.29061239</v>
      </c>
      <c r="E149" s="227">
        <f t="shared" si="11"/>
        <v>1.2037002852133619E-3</v>
      </c>
      <c r="F149" s="268">
        <v>8.94566339</v>
      </c>
      <c r="G149" s="227">
        <f t="shared" si="12"/>
        <v>7.1907448933988024E-4</v>
      </c>
      <c r="H149" s="269">
        <f t="shared" si="14"/>
        <v>-0.13069669219170732</v>
      </c>
      <c r="I149" s="269">
        <f t="shared" si="13"/>
        <v>-0.27736642606522255</v>
      </c>
      <c r="J149" s="158"/>
    </row>
    <row r="150" spans="1:10" x14ac:dyDescent="0.35">
      <c r="A150" s="88" t="s">
        <v>206</v>
      </c>
      <c r="B150" s="268">
        <v>13.072670089999999</v>
      </c>
      <c r="C150" s="227">
        <f t="shared" si="10"/>
        <v>1.3892163288934127E-3</v>
      </c>
      <c r="D150" s="268">
        <v>4.72240971</v>
      </c>
      <c r="E150" s="227">
        <f t="shared" si="11"/>
        <v>5.5238363854275441E-4</v>
      </c>
      <c r="F150" s="268">
        <v>8.7128165000000006</v>
      </c>
      <c r="G150" s="227">
        <f t="shared" si="12"/>
        <v>7.0035768196388432E-4</v>
      </c>
      <c r="H150" s="269">
        <f t="shared" si="14"/>
        <v>0.84499377119906871</v>
      </c>
      <c r="I150" s="269">
        <f t="shared" si="13"/>
        <v>-0.33350903526090581</v>
      </c>
      <c r="J150" s="158"/>
    </row>
    <row r="151" spans="1:10" x14ac:dyDescent="0.35">
      <c r="A151" s="88" t="s">
        <v>158</v>
      </c>
      <c r="B151" s="268">
        <v>9.3853764700000006</v>
      </c>
      <c r="C151" s="227">
        <f t="shared" si="10"/>
        <v>9.9737223957864127E-4</v>
      </c>
      <c r="D151" s="268">
        <v>4.4863315099999994</v>
      </c>
      <c r="E151" s="227">
        <f t="shared" si="11"/>
        <v>5.2476940278077002E-4</v>
      </c>
      <c r="F151" s="268">
        <v>8.2972619200000004</v>
      </c>
      <c r="G151" s="227">
        <f t="shared" si="12"/>
        <v>6.6695437978504519E-4</v>
      </c>
      <c r="H151" s="269">
        <f t="shared" si="14"/>
        <v>0.84945359064649262</v>
      </c>
      <c r="I151" s="269">
        <f t="shared" si="13"/>
        <v>-0.11593722995322742</v>
      </c>
      <c r="J151" s="158"/>
    </row>
    <row r="152" spans="1:10" x14ac:dyDescent="0.35">
      <c r="A152" s="88" t="s">
        <v>162</v>
      </c>
      <c r="B152" s="268">
        <v>7.8138768600000006</v>
      </c>
      <c r="C152" s="227">
        <f t="shared" si="10"/>
        <v>8.3037093808235071E-4</v>
      </c>
      <c r="D152" s="268">
        <v>6.9612160599999999</v>
      </c>
      <c r="E152" s="227">
        <f t="shared" si="11"/>
        <v>8.1425841721493859E-4</v>
      </c>
      <c r="F152" s="268">
        <v>7.9843492500000002</v>
      </c>
      <c r="G152" s="227">
        <f t="shared" si="12"/>
        <v>6.4180168751632469E-4</v>
      </c>
      <c r="H152" s="269">
        <f t="shared" si="14"/>
        <v>0.1469762152447831</v>
      </c>
      <c r="I152" s="269">
        <f t="shared" si="13"/>
        <v>2.1816621000602776E-2</v>
      </c>
      <c r="J152" s="158"/>
    </row>
    <row r="153" spans="1:10" x14ac:dyDescent="0.35">
      <c r="A153" s="88" t="s">
        <v>226</v>
      </c>
      <c r="B153" s="268">
        <v>1.06466255</v>
      </c>
      <c r="C153" s="227">
        <f t="shared" si="10"/>
        <v>1.1314035992943042E-4</v>
      </c>
      <c r="D153" s="268">
        <v>1.09019259</v>
      </c>
      <c r="E153" s="227">
        <f t="shared" si="11"/>
        <v>1.2752060633395345E-4</v>
      </c>
      <c r="F153" s="268">
        <v>7.5278872300000002</v>
      </c>
      <c r="G153" s="227">
        <f t="shared" si="12"/>
        <v>6.0511014440489197E-4</v>
      </c>
      <c r="H153" s="269">
        <f t="shared" si="14"/>
        <v>5.9050985110805057</v>
      </c>
      <c r="I153" s="269">
        <f t="shared" si="13"/>
        <v>6.0706790898205263</v>
      </c>
      <c r="J153" s="158"/>
    </row>
    <row r="154" spans="1:10" x14ac:dyDescent="0.35">
      <c r="A154" s="88" t="s">
        <v>242</v>
      </c>
      <c r="B154" s="268">
        <v>6.3448921799999995</v>
      </c>
      <c r="C154" s="227">
        <f t="shared" si="10"/>
        <v>6.742637702045858E-4</v>
      </c>
      <c r="D154" s="268">
        <v>3.0499682099999998</v>
      </c>
      <c r="E154" s="227">
        <f t="shared" si="11"/>
        <v>3.5675696111499218E-4</v>
      </c>
      <c r="F154" s="268">
        <v>7.4477845700000005</v>
      </c>
      <c r="G154" s="227">
        <f t="shared" si="12"/>
        <v>5.9867129500679661E-4</v>
      </c>
      <c r="H154" s="269">
        <f t="shared" si="14"/>
        <v>1.4419220323611177</v>
      </c>
      <c r="I154" s="269">
        <f t="shared" si="13"/>
        <v>0.17382366141326622</v>
      </c>
      <c r="J154" s="158"/>
    </row>
    <row r="155" spans="1:10" x14ac:dyDescent="0.35">
      <c r="A155" s="88" t="s">
        <v>89</v>
      </c>
      <c r="B155" s="268">
        <v>5.1379506799999994</v>
      </c>
      <c r="C155" s="227">
        <f t="shared" si="10"/>
        <v>5.4600360389764975E-4</v>
      </c>
      <c r="D155" s="268">
        <v>3.0030430499999996</v>
      </c>
      <c r="E155" s="227">
        <f t="shared" si="11"/>
        <v>3.512680916157803E-4</v>
      </c>
      <c r="F155" s="268">
        <v>7.3416475999999999</v>
      </c>
      <c r="G155" s="227">
        <f t="shared" si="12"/>
        <v>5.9013974355269776E-4</v>
      </c>
      <c r="H155" s="269">
        <f t="shared" si="14"/>
        <v>1.444736048655713</v>
      </c>
      <c r="I155" s="269">
        <f t="shared" si="13"/>
        <v>0.42890581425355379</v>
      </c>
      <c r="J155" s="158"/>
    </row>
    <row r="156" spans="1:10" x14ac:dyDescent="0.35">
      <c r="A156" s="88" t="s">
        <v>81</v>
      </c>
      <c r="B156" s="268">
        <v>7.3370853899999995</v>
      </c>
      <c r="C156" s="227">
        <f t="shared" si="10"/>
        <v>7.7970290385208471E-4</v>
      </c>
      <c r="D156" s="268">
        <v>8.0296399059999999</v>
      </c>
      <c r="E156" s="227">
        <f t="shared" si="11"/>
        <v>9.3923271800666792E-4</v>
      </c>
      <c r="F156" s="268">
        <v>7.3052407400000003</v>
      </c>
      <c r="G156" s="227">
        <f t="shared" si="12"/>
        <v>5.8721327034197619E-4</v>
      </c>
      <c r="H156" s="269">
        <f t="shared" si="14"/>
        <v>-9.0215647834805845E-2</v>
      </c>
      <c r="I156" s="269">
        <f t="shared" si="13"/>
        <v>-4.3402316188662082E-3</v>
      </c>
      <c r="J156" s="158"/>
    </row>
    <row r="157" spans="1:10" x14ac:dyDescent="0.35">
      <c r="A157" s="88" t="s">
        <v>31</v>
      </c>
      <c r="B157" s="268">
        <v>5.6131092599999999</v>
      </c>
      <c r="C157" s="227">
        <f t="shared" si="10"/>
        <v>5.9649811294632167E-4</v>
      </c>
      <c r="D157" s="268">
        <v>6.3192359000000007</v>
      </c>
      <c r="E157" s="227">
        <f t="shared" si="11"/>
        <v>7.391655391230334E-4</v>
      </c>
      <c r="F157" s="268">
        <v>7.0401953300000004</v>
      </c>
      <c r="G157" s="227">
        <f t="shared" si="12"/>
        <v>5.6590826650506916E-4</v>
      </c>
      <c r="H157" s="269">
        <f t="shared" si="14"/>
        <v>0.11408965283286854</v>
      </c>
      <c r="I157" s="269">
        <f t="shared" si="13"/>
        <v>0.25424163398522559</v>
      </c>
      <c r="J157" s="158"/>
    </row>
    <row r="158" spans="1:10" x14ac:dyDescent="0.35">
      <c r="A158" s="88" t="s">
        <v>191</v>
      </c>
      <c r="B158" s="268">
        <v>6.5162013400000003</v>
      </c>
      <c r="C158" s="227">
        <f t="shared" si="10"/>
        <v>6.924685807538143E-4</v>
      </c>
      <c r="D158" s="268">
        <v>1.8697588700000001</v>
      </c>
      <c r="E158" s="227">
        <f t="shared" si="11"/>
        <v>2.1870703120508979E-4</v>
      </c>
      <c r="F158" s="268">
        <v>6.9475215700000001</v>
      </c>
      <c r="G158" s="227">
        <f t="shared" si="12"/>
        <v>5.5845892108014506E-4</v>
      </c>
      <c r="H158" s="269">
        <f t="shared" si="14"/>
        <v>2.7157313071069962</v>
      </c>
      <c r="I158" s="269">
        <f t="shared" si="13"/>
        <v>6.6191974049715219E-2</v>
      </c>
      <c r="J158" s="158"/>
    </row>
    <row r="159" spans="1:10" x14ac:dyDescent="0.35">
      <c r="A159" s="88" t="s">
        <v>83</v>
      </c>
      <c r="B159" s="268">
        <v>6.5925761399999994</v>
      </c>
      <c r="C159" s="227">
        <f t="shared" si="10"/>
        <v>7.0058483539387666E-4</v>
      </c>
      <c r="D159" s="268">
        <v>2.5392077799999999</v>
      </c>
      <c r="E159" s="227">
        <f t="shared" si="11"/>
        <v>2.9701294861442039E-4</v>
      </c>
      <c r="F159" s="268">
        <v>6.7113974000000001</v>
      </c>
      <c r="G159" s="227">
        <f t="shared" si="12"/>
        <v>5.3947867785376176E-4</v>
      </c>
      <c r="H159" s="269">
        <f t="shared" si="14"/>
        <v>1.6431068197183927</v>
      </c>
      <c r="I159" s="269">
        <f t="shared" si="13"/>
        <v>1.8023494530318818E-2</v>
      </c>
      <c r="J159" s="158"/>
    </row>
    <row r="160" spans="1:10" x14ac:dyDescent="0.35">
      <c r="A160" s="88" t="s">
        <v>174</v>
      </c>
      <c r="B160" s="268">
        <v>5.9239485399999996</v>
      </c>
      <c r="C160" s="227">
        <f t="shared" si="10"/>
        <v>6.2953061514094187E-4</v>
      </c>
      <c r="D160" s="268">
        <v>6.3019777499999998</v>
      </c>
      <c r="E160" s="227">
        <f t="shared" si="11"/>
        <v>7.3714684098438396E-4</v>
      </c>
      <c r="F160" s="268">
        <v>5.8220862599999998</v>
      </c>
      <c r="G160" s="227">
        <f t="shared" si="12"/>
        <v>4.6799365477826605E-4</v>
      </c>
      <c r="H160" s="269">
        <f t="shared" si="14"/>
        <v>-7.6149346925256878E-2</v>
      </c>
      <c r="I160" s="269">
        <f t="shared" si="13"/>
        <v>-1.7194997443377491E-2</v>
      </c>
      <c r="J160" s="158"/>
    </row>
    <row r="161" spans="1:10" x14ac:dyDescent="0.35">
      <c r="A161" s="88" t="s">
        <v>214</v>
      </c>
      <c r="B161" s="268">
        <v>3.7612216800000002</v>
      </c>
      <c r="C161" s="227">
        <f t="shared" si="10"/>
        <v>3.9970033194985303E-4</v>
      </c>
      <c r="D161" s="268">
        <v>6.3431952200000001</v>
      </c>
      <c r="E161" s="227">
        <f t="shared" si="11"/>
        <v>7.4196807790542329E-4</v>
      </c>
      <c r="F161" s="268">
        <v>5.7634622200000001</v>
      </c>
      <c r="G161" s="227">
        <f t="shared" si="12"/>
        <v>4.6328130983656348E-4</v>
      </c>
      <c r="H161" s="269">
        <f t="shared" si="14"/>
        <v>-9.1394475480135129E-2</v>
      </c>
      <c r="I161" s="269">
        <f t="shared" si="13"/>
        <v>0.5323378174295752</v>
      </c>
      <c r="J161" s="158"/>
    </row>
    <row r="162" spans="1:10" x14ac:dyDescent="0.35">
      <c r="A162" s="88" t="s">
        <v>249</v>
      </c>
      <c r="B162" s="268">
        <v>5.0247217699999993</v>
      </c>
      <c r="C162" s="227">
        <f t="shared" si="10"/>
        <v>5.3397090900120855E-4</v>
      </c>
      <c r="D162" s="268">
        <v>129.53837748000001</v>
      </c>
      <c r="E162" s="227">
        <f t="shared" si="11"/>
        <v>1.5152196585528197E-2</v>
      </c>
      <c r="F162" s="268">
        <v>5.6869048499999995</v>
      </c>
      <c r="G162" s="227">
        <f t="shared" si="12"/>
        <v>4.5712743959374909E-4</v>
      </c>
      <c r="H162" s="269">
        <f t="shared" si="14"/>
        <v>-0.95609868704061829</v>
      </c>
      <c r="I162" s="269">
        <f t="shared" si="13"/>
        <v>0.13178502418851346</v>
      </c>
      <c r="J162" s="158"/>
    </row>
    <row r="163" spans="1:10" x14ac:dyDescent="0.35">
      <c r="A163" s="88" t="s">
        <v>113</v>
      </c>
      <c r="B163" s="268">
        <v>1.91926928</v>
      </c>
      <c r="C163" s="227">
        <f t="shared" si="10"/>
        <v>2.0395835012765196E-4</v>
      </c>
      <c r="D163" s="268">
        <v>6.3554238700000001</v>
      </c>
      <c r="E163" s="227">
        <f t="shared" si="11"/>
        <v>7.4339847183485346E-4</v>
      </c>
      <c r="F163" s="268">
        <v>5.5450430499999994</v>
      </c>
      <c r="G163" s="227">
        <f t="shared" si="12"/>
        <v>4.4572423818267567E-4</v>
      </c>
      <c r="H163" s="269">
        <f t="shared" si="14"/>
        <v>-0.12751011365666798</v>
      </c>
      <c r="I163" s="269">
        <f t="shared" si="13"/>
        <v>1.8891428148112701</v>
      </c>
      <c r="J163" s="158"/>
    </row>
    <row r="164" spans="1:10" x14ac:dyDescent="0.35">
      <c r="A164" s="88" t="s">
        <v>255</v>
      </c>
      <c r="B164" s="268">
        <v>2.8194376400000003</v>
      </c>
      <c r="C164" s="227">
        <f t="shared" si="10"/>
        <v>2.9961811786108556E-4</v>
      </c>
      <c r="D164" s="268">
        <v>3.4206581099999998</v>
      </c>
      <c r="E164" s="227">
        <f t="shared" si="11"/>
        <v>4.0011682362320512E-4</v>
      </c>
      <c r="F164" s="268">
        <v>5.4317991900000004</v>
      </c>
      <c r="G164" s="227">
        <f t="shared" si="12"/>
        <v>4.3662141737998322E-4</v>
      </c>
      <c r="H164" s="269">
        <f t="shared" si="14"/>
        <v>0.58793981021388908</v>
      </c>
      <c r="I164" s="269">
        <f t="shared" si="13"/>
        <v>0.92655411594774617</v>
      </c>
      <c r="J164" s="158"/>
    </row>
    <row r="165" spans="1:10" x14ac:dyDescent="0.35">
      <c r="A165" s="88" t="s">
        <v>144</v>
      </c>
      <c r="B165" s="268">
        <v>3.5551327400000003</v>
      </c>
      <c r="C165" s="227">
        <f t="shared" si="10"/>
        <v>3.7779951760349062E-4</v>
      </c>
      <c r="D165" s="268">
        <v>3.10912488</v>
      </c>
      <c r="E165" s="227">
        <f t="shared" si="11"/>
        <v>3.6367655907987805E-4</v>
      </c>
      <c r="F165" s="268">
        <v>5.2806965400000001</v>
      </c>
      <c r="G165" s="227">
        <f t="shared" si="12"/>
        <v>4.2447541365172838E-4</v>
      </c>
      <c r="H165" s="269">
        <f t="shared" si="14"/>
        <v>0.69845108955546364</v>
      </c>
      <c r="I165" s="269">
        <f t="shared" si="13"/>
        <v>0.48537253773539812</v>
      </c>
      <c r="J165" s="158"/>
    </row>
    <row r="166" spans="1:10" x14ac:dyDescent="0.35">
      <c r="A166" s="88" t="s">
        <v>224</v>
      </c>
      <c r="B166" s="268">
        <v>5.9224364100000004</v>
      </c>
      <c r="C166" s="227">
        <f t="shared" si="10"/>
        <v>6.2936992297377582E-4</v>
      </c>
      <c r="D166" s="268">
        <v>2.0648842800000002</v>
      </c>
      <c r="E166" s="227">
        <f t="shared" si="11"/>
        <v>2.415309898547824E-4</v>
      </c>
      <c r="F166" s="268">
        <v>5.0327004299999993</v>
      </c>
      <c r="G166" s="227">
        <f t="shared" si="12"/>
        <v>4.0454087460391745E-4</v>
      </c>
      <c r="H166" s="269">
        <f t="shared" si="14"/>
        <v>1.4372796474580158</v>
      </c>
      <c r="I166" s="269">
        <f t="shared" si="13"/>
        <v>-0.15023141126474349</v>
      </c>
      <c r="J166" s="158"/>
    </row>
    <row r="167" spans="1:10" x14ac:dyDescent="0.35">
      <c r="A167" s="88" t="s">
        <v>0</v>
      </c>
      <c r="B167" s="268">
        <v>9.2988246500000002</v>
      </c>
      <c r="C167" s="227">
        <f t="shared" si="10"/>
        <v>9.8817448572945479E-4</v>
      </c>
      <c r="D167" s="268">
        <v>3.277161</v>
      </c>
      <c r="E167" s="227">
        <f t="shared" si="11"/>
        <v>3.8333186411951785E-4</v>
      </c>
      <c r="F167" s="268">
        <v>4.55439696</v>
      </c>
      <c r="G167" s="227">
        <f t="shared" si="12"/>
        <v>3.6609366186570797E-4</v>
      </c>
      <c r="H167" s="269">
        <f t="shared" si="14"/>
        <v>0.38973854503944128</v>
      </c>
      <c r="I167" s="269">
        <f t="shared" si="13"/>
        <v>-0.51021799728205441</v>
      </c>
      <c r="J167" s="158"/>
    </row>
    <row r="168" spans="1:10" x14ac:dyDescent="0.35">
      <c r="A168" s="88" t="s">
        <v>240</v>
      </c>
      <c r="B168" s="268">
        <v>2.5498629700000004</v>
      </c>
      <c r="C168" s="227">
        <f t="shared" si="10"/>
        <v>2.709707542512193E-4</v>
      </c>
      <c r="D168" s="268">
        <v>3.7803836</v>
      </c>
      <c r="E168" s="227">
        <f t="shared" si="11"/>
        <v>4.4219417125824871E-4</v>
      </c>
      <c r="F168" s="268">
        <v>4.5028097100000002</v>
      </c>
      <c r="G168" s="227">
        <f t="shared" si="12"/>
        <v>3.6194695146168519E-4</v>
      </c>
      <c r="H168" s="269">
        <f t="shared" si="14"/>
        <v>0.19109862554688894</v>
      </c>
      <c r="I168" s="269">
        <f t="shared" si="13"/>
        <v>0.76590262417121169</v>
      </c>
      <c r="J168" s="158"/>
    </row>
    <row r="169" spans="1:10" x14ac:dyDescent="0.35">
      <c r="A169" s="88" t="s">
        <v>228</v>
      </c>
      <c r="B169" s="268">
        <v>5.1740415500000001</v>
      </c>
      <c r="C169" s="227">
        <f t="shared" si="10"/>
        <v>5.4983893559215364E-4</v>
      </c>
      <c r="D169" s="268">
        <v>5.8600075700000005</v>
      </c>
      <c r="E169" s="227">
        <f t="shared" si="11"/>
        <v>6.8544927318571957E-4</v>
      </c>
      <c r="F169" s="268">
        <v>4.4221350199999998</v>
      </c>
      <c r="G169" s="227">
        <f t="shared" si="12"/>
        <v>3.5546212088117716E-4</v>
      </c>
      <c r="H169" s="269">
        <f t="shared" si="14"/>
        <v>-0.24537042534912634</v>
      </c>
      <c r="I169" s="269">
        <f t="shared" si="13"/>
        <v>-0.14532286274353556</v>
      </c>
      <c r="J169" s="158"/>
    </row>
    <row r="170" spans="1:10" x14ac:dyDescent="0.35">
      <c r="A170" s="88" t="s">
        <v>61</v>
      </c>
      <c r="B170" s="268">
        <v>2.09528362</v>
      </c>
      <c r="C170" s="227">
        <f t="shared" si="10"/>
        <v>2.2266317428093992E-4</v>
      </c>
      <c r="D170" s="268">
        <v>6.1301557600000001</v>
      </c>
      <c r="E170" s="227">
        <f t="shared" si="11"/>
        <v>7.170487000253572E-4</v>
      </c>
      <c r="F170" s="268">
        <v>4.3371836100000003</v>
      </c>
      <c r="G170" s="227">
        <f t="shared" si="12"/>
        <v>3.4863351699778729E-4</v>
      </c>
      <c r="H170" s="269">
        <f t="shared" si="14"/>
        <v>-0.29248394660692922</v>
      </c>
      <c r="I170" s="269">
        <f t="shared" si="13"/>
        <v>1.0699744743864317</v>
      </c>
      <c r="J170" s="158"/>
    </row>
    <row r="171" spans="1:10" x14ac:dyDescent="0.35">
      <c r="A171" s="88" t="s">
        <v>209</v>
      </c>
      <c r="B171" s="268">
        <v>1.29224512</v>
      </c>
      <c r="C171" s="227">
        <f t="shared" si="10"/>
        <v>1.3732527550053302E-4</v>
      </c>
      <c r="D171" s="268">
        <v>1.3050838</v>
      </c>
      <c r="E171" s="227">
        <f t="shared" si="11"/>
        <v>1.5265658473483115E-4</v>
      </c>
      <c r="F171" s="268">
        <v>4.2359992499999999</v>
      </c>
      <c r="G171" s="227">
        <f t="shared" si="12"/>
        <v>3.4050006855197192E-4</v>
      </c>
      <c r="H171" s="269">
        <f t="shared" si="14"/>
        <v>2.2457680112188965</v>
      </c>
      <c r="I171" s="269">
        <f t="shared" si="13"/>
        <v>2.2780152808779808</v>
      </c>
      <c r="J171" s="158"/>
    </row>
    <row r="172" spans="1:10" x14ac:dyDescent="0.35">
      <c r="A172" s="88" t="s">
        <v>186</v>
      </c>
      <c r="B172" s="268">
        <v>3.9477678799999998</v>
      </c>
      <c r="C172" s="227">
        <f t="shared" si="10"/>
        <v>4.1952436371603798E-4</v>
      </c>
      <c r="D172" s="268">
        <v>4.6684753299999997</v>
      </c>
      <c r="E172" s="227">
        <f t="shared" si="11"/>
        <v>5.4607489557116087E-4</v>
      </c>
      <c r="F172" s="268">
        <v>3.6583075899999997</v>
      </c>
      <c r="G172" s="227">
        <f t="shared" si="12"/>
        <v>2.940637879431162E-4</v>
      </c>
      <c r="H172" s="269">
        <f t="shared" si="14"/>
        <v>-0.2163806529100798</v>
      </c>
      <c r="I172" s="269">
        <f t="shared" si="13"/>
        <v>-7.3322520168029759E-2</v>
      </c>
      <c r="J172" s="158"/>
    </row>
    <row r="173" spans="1:10" x14ac:dyDescent="0.35">
      <c r="A173" s="88" t="s">
        <v>17</v>
      </c>
      <c r="B173" s="268">
        <v>3.08518268</v>
      </c>
      <c r="C173" s="227">
        <f t="shared" si="10"/>
        <v>3.2785851147224514E-4</v>
      </c>
      <c r="D173" s="268">
        <v>4.0768361799999999</v>
      </c>
      <c r="E173" s="227">
        <f t="shared" si="11"/>
        <v>4.76870441394028E-4</v>
      </c>
      <c r="F173" s="268">
        <v>3.5668087799999997</v>
      </c>
      <c r="G173" s="227">
        <f t="shared" si="12"/>
        <v>2.8670888789741292E-4</v>
      </c>
      <c r="H173" s="269">
        <f t="shared" si="14"/>
        <v>-0.12510372688068139</v>
      </c>
      <c r="I173" s="269">
        <f t="shared" si="13"/>
        <v>0.15610942688165208</v>
      </c>
      <c r="J173" s="158"/>
    </row>
    <row r="174" spans="1:10" x14ac:dyDescent="0.35">
      <c r="A174" s="88" t="s">
        <v>125</v>
      </c>
      <c r="B174" s="268">
        <v>7.7365820000000002E-2</v>
      </c>
      <c r="C174" s="227">
        <f t="shared" si="10"/>
        <v>8.2215690981480721E-6</v>
      </c>
      <c r="D174" s="268">
        <v>0.19373098</v>
      </c>
      <c r="E174" s="227">
        <f t="shared" si="11"/>
        <v>2.2660851176094498E-5</v>
      </c>
      <c r="F174" s="268">
        <v>3.5373354799999999</v>
      </c>
      <c r="G174" s="227">
        <f t="shared" si="12"/>
        <v>2.8433975134233616E-4</v>
      </c>
      <c r="H174" s="269">
        <f t="shared" si="14"/>
        <v>17.259007826213441</v>
      </c>
      <c r="I174" s="269">
        <f t="shared" si="13"/>
        <v>44.722199803479107</v>
      </c>
      <c r="J174" s="158"/>
    </row>
    <row r="175" spans="1:10" x14ac:dyDescent="0.35">
      <c r="A175" s="88" t="s">
        <v>111</v>
      </c>
      <c r="B175" s="268">
        <v>1.3315241899999999</v>
      </c>
      <c r="C175" s="227">
        <f t="shared" si="10"/>
        <v>1.4149941322848567E-4</v>
      </c>
      <c r="D175" s="268">
        <v>0.97018749999999998</v>
      </c>
      <c r="E175" s="227">
        <f t="shared" si="11"/>
        <v>1.1348352519771066E-4</v>
      </c>
      <c r="F175" s="268">
        <v>3.5360523500000003</v>
      </c>
      <c r="G175" s="227">
        <f t="shared" si="12"/>
        <v>2.8423661018787044E-4</v>
      </c>
      <c r="H175" s="269">
        <f t="shared" si="14"/>
        <v>2.6447102750756946</v>
      </c>
      <c r="I175" s="269">
        <f t="shared" si="13"/>
        <v>1.655642591067009</v>
      </c>
      <c r="J175" s="158"/>
    </row>
    <row r="176" spans="1:10" x14ac:dyDescent="0.35">
      <c r="A176" s="88" t="s">
        <v>138</v>
      </c>
      <c r="B176" s="268">
        <v>3.3590451099999998</v>
      </c>
      <c r="C176" s="227">
        <f t="shared" si="10"/>
        <v>3.5696152998393075E-4</v>
      </c>
      <c r="D176" s="268">
        <v>3.3944281200000002</v>
      </c>
      <c r="E176" s="227">
        <f t="shared" si="11"/>
        <v>3.9704868294823182E-4</v>
      </c>
      <c r="F176" s="268">
        <v>3.4883057799999997</v>
      </c>
      <c r="G176" s="227">
        <f t="shared" si="12"/>
        <v>2.8039862311596015E-4</v>
      </c>
      <c r="H176" s="269">
        <f t="shared" si="14"/>
        <v>2.7656399452641756E-2</v>
      </c>
      <c r="I176" s="269">
        <f t="shared" si="13"/>
        <v>3.8481373654431161E-2</v>
      </c>
      <c r="J176" s="158"/>
    </row>
    <row r="177" spans="1:10" x14ac:dyDescent="0.35">
      <c r="A177" s="88" t="s">
        <v>244</v>
      </c>
      <c r="B177" s="268">
        <v>2.7667158399999998</v>
      </c>
      <c r="C177" s="227">
        <f t="shared" si="10"/>
        <v>2.9401543799963321E-4</v>
      </c>
      <c r="D177" s="268">
        <v>1.71220763</v>
      </c>
      <c r="E177" s="227">
        <f t="shared" si="11"/>
        <v>2.0027815007183402E-4</v>
      </c>
      <c r="F177" s="268">
        <v>3.3565739199999998</v>
      </c>
      <c r="G177" s="227">
        <f t="shared" si="12"/>
        <v>2.6980969126936486E-4</v>
      </c>
      <c r="H177" s="269">
        <f t="shared" si="14"/>
        <v>0.96037785440776235</v>
      </c>
      <c r="I177" s="269">
        <f t="shared" si="13"/>
        <v>0.21319792639059032</v>
      </c>
      <c r="J177" s="158"/>
    </row>
    <row r="178" spans="1:10" x14ac:dyDescent="0.35">
      <c r="A178" s="88" t="s">
        <v>156</v>
      </c>
      <c r="B178" s="268">
        <v>13.858790130000001</v>
      </c>
      <c r="C178" s="227">
        <f t="shared" si="10"/>
        <v>1.4727563240527601E-3</v>
      </c>
      <c r="D178" s="268">
        <v>15.288443340000001</v>
      </c>
      <c r="E178" s="227">
        <f t="shared" si="11"/>
        <v>1.788300143022521E-3</v>
      </c>
      <c r="F178" s="268">
        <v>3.00529431</v>
      </c>
      <c r="G178" s="227">
        <f t="shared" si="12"/>
        <v>2.4157296972464082E-4</v>
      </c>
      <c r="H178" s="269">
        <f t="shared" si="14"/>
        <v>-0.80342705642653089</v>
      </c>
      <c r="I178" s="269">
        <f t="shared" si="13"/>
        <v>-0.78314886928733651</v>
      </c>
      <c r="J178" s="158"/>
    </row>
    <row r="179" spans="1:10" x14ac:dyDescent="0.35">
      <c r="A179" s="88" t="s">
        <v>139</v>
      </c>
      <c r="B179" s="268">
        <v>3.1536702799999996</v>
      </c>
      <c r="C179" s="227">
        <f t="shared" si="10"/>
        <v>3.3513660321568328E-4</v>
      </c>
      <c r="D179" s="268">
        <v>2.8353977100000001</v>
      </c>
      <c r="E179" s="227">
        <f t="shared" si="11"/>
        <v>3.3165849639200273E-4</v>
      </c>
      <c r="F179" s="268">
        <v>2.9219554300000001</v>
      </c>
      <c r="G179" s="227">
        <f t="shared" si="12"/>
        <v>2.348739849802397E-4</v>
      </c>
      <c r="H179" s="269">
        <f t="shared" si="14"/>
        <v>3.052754105525457E-2</v>
      </c>
      <c r="I179" s="269">
        <f t="shared" si="13"/>
        <v>-7.3474659500548545E-2</v>
      </c>
      <c r="J179" s="158"/>
    </row>
    <row r="180" spans="1:10" x14ac:dyDescent="0.35">
      <c r="A180" s="88" t="s">
        <v>188</v>
      </c>
      <c r="B180" s="268">
        <v>3.7280648100000002</v>
      </c>
      <c r="C180" s="227">
        <f t="shared" si="10"/>
        <v>3.9617679277217336E-4</v>
      </c>
      <c r="D180" s="268">
        <v>3.2285909799999999</v>
      </c>
      <c r="E180" s="227">
        <f t="shared" si="11"/>
        <v>3.7765059417064372E-4</v>
      </c>
      <c r="F180" s="268">
        <v>2.9087356</v>
      </c>
      <c r="G180" s="227">
        <f t="shared" si="12"/>
        <v>2.3381134243580454E-4</v>
      </c>
      <c r="H180" s="269">
        <f t="shared" si="14"/>
        <v>-9.9069650501222628E-2</v>
      </c>
      <c r="I180" s="269">
        <f t="shared" si="13"/>
        <v>-0.219773327921303</v>
      </c>
      <c r="J180" s="158"/>
    </row>
    <row r="181" spans="1:10" x14ac:dyDescent="0.35">
      <c r="A181" s="88" t="s">
        <v>112</v>
      </c>
      <c r="B181" s="268">
        <v>0.55530780000000002</v>
      </c>
      <c r="C181" s="227">
        <f t="shared" si="10"/>
        <v>5.9011866589672154E-5</v>
      </c>
      <c r="D181" s="268">
        <v>1.8314928500000001</v>
      </c>
      <c r="E181" s="227">
        <f t="shared" si="11"/>
        <v>2.1423102749973787E-4</v>
      </c>
      <c r="F181" s="268">
        <v>2.6319600599999999</v>
      </c>
      <c r="G181" s="227">
        <f t="shared" si="12"/>
        <v>2.1156344181506929E-4</v>
      </c>
      <c r="H181" s="269">
        <f t="shared" si="14"/>
        <v>0.43705723994499879</v>
      </c>
      <c r="I181" s="269">
        <f t="shared" si="13"/>
        <v>3.7396417986565282</v>
      </c>
      <c r="J181" s="158"/>
    </row>
    <row r="182" spans="1:10" x14ac:dyDescent="0.35">
      <c r="A182" s="88" t="s">
        <v>192</v>
      </c>
      <c r="B182" s="268">
        <v>8.3576266799999992</v>
      </c>
      <c r="C182" s="227">
        <f t="shared" si="10"/>
        <v>8.8815455256786337E-4</v>
      </c>
      <c r="D182" s="268">
        <v>3.92196422</v>
      </c>
      <c r="E182" s="227">
        <f t="shared" si="11"/>
        <v>4.5875495755705954E-4</v>
      </c>
      <c r="F182" s="268">
        <v>2.6164229900000002</v>
      </c>
      <c r="G182" s="227">
        <f t="shared" si="12"/>
        <v>2.1031453380355425E-4</v>
      </c>
      <c r="H182" s="269">
        <f t="shared" si="14"/>
        <v>-0.33287943407092069</v>
      </c>
      <c r="I182" s="269">
        <f t="shared" si="13"/>
        <v>-0.68694186876506902</v>
      </c>
      <c r="J182" s="158"/>
    </row>
    <row r="183" spans="1:10" x14ac:dyDescent="0.35">
      <c r="A183" s="88" t="s">
        <v>74</v>
      </c>
      <c r="B183" s="268">
        <v>4.3582481399999997</v>
      </c>
      <c r="C183" s="227">
        <f t="shared" si="10"/>
        <v>4.6314558845088577E-4</v>
      </c>
      <c r="D183" s="268">
        <v>0.55679760999999994</v>
      </c>
      <c r="E183" s="227">
        <f t="shared" si="11"/>
        <v>6.5129014344608718E-5</v>
      </c>
      <c r="F183" s="268">
        <v>2.4950274000000001</v>
      </c>
      <c r="G183" s="227">
        <f t="shared" si="12"/>
        <v>2.0055645683578636E-4</v>
      </c>
      <c r="H183" s="269">
        <f t="shared" si="14"/>
        <v>3.4810310877591597</v>
      </c>
      <c r="I183" s="269">
        <f t="shared" si="13"/>
        <v>-0.42751598352084641</v>
      </c>
      <c r="J183" s="158"/>
    </row>
    <row r="184" spans="1:10" x14ac:dyDescent="0.35">
      <c r="A184" s="88" t="s">
        <v>96</v>
      </c>
      <c r="B184" s="268">
        <v>0.56700673999999995</v>
      </c>
      <c r="C184" s="227">
        <f t="shared" si="10"/>
        <v>6.0255098337039248E-5</v>
      </c>
      <c r="D184" s="268">
        <v>0.67839559999999999</v>
      </c>
      <c r="E184" s="227">
        <f t="shared" si="11"/>
        <v>7.9352418132181719E-5</v>
      </c>
      <c r="F184" s="268">
        <v>2.4298558300000002</v>
      </c>
      <c r="G184" s="227">
        <f t="shared" si="12"/>
        <v>1.9531780528204973E-4</v>
      </c>
      <c r="H184" s="269">
        <f t="shared" si="14"/>
        <v>2.5817682632375565</v>
      </c>
      <c r="I184" s="269">
        <f t="shared" si="13"/>
        <v>3.285409076442372</v>
      </c>
      <c r="J184" s="158"/>
    </row>
    <row r="185" spans="1:10" x14ac:dyDescent="0.35">
      <c r="A185" s="88" t="s">
        <v>248</v>
      </c>
      <c r="B185" s="268">
        <v>3.4264077099999999</v>
      </c>
      <c r="C185" s="227">
        <f t="shared" si="10"/>
        <v>3.641200693819609E-4</v>
      </c>
      <c r="D185" s="268">
        <v>2.41731265</v>
      </c>
      <c r="E185" s="227">
        <f t="shared" si="11"/>
        <v>2.8275478814870296E-4</v>
      </c>
      <c r="F185" s="268">
        <v>2.42064806</v>
      </c>
      <c r="G185" s="227">
        <f t="shared" si="12"/>
        <v>1.94577662016866E-4</v>
      </c>
      <c r="H185" s="269" t="s">
        <v>317</v>
      </c>
      <c r="I185" s="269">
        <f t="shared" si="13"/>
        <v>-0.29353180798206879</v>
      </c>
      <c r="J185" s="158"/>
    </row>
    <row r="186" spans="1:10" x14ac:dyDescent="0.35">
      <c r="A186" s="88" t="s">
        <v>262</v>
      </c>
      <c r="B186" s="268">
        <v>2.0423210300000001</v>
      </c>
      <c r="C186" s="227">
        <f t="shared" si="10"/>
        <v>2.1703490596682026E-4</v>
      </c>
      <c r="D186" s="268">
        <v>0</v>
      </c>
      <c r="E186" s="227">
        <f t="shared" si="11"/>
        <v>0</v>
      </c>
      <c r="F186" s="268">
        <v>2.4075025299999999</v>
      </c>
      <c r="G186" s="227">
        <f t="shared" si="12"/>
        <v>1.9352099188970487E-4</v>
      </c>
      <c r="H186" s="269" t="s">
        <v>317</v>
      </c>
      <c r="I186" s="269">
        <f t="shared" si="13"/>
        <v>0.17880709968500885</v>
      </c>
      <c r="J186" s="158"/>
    </row>
    <row r="187" spans="1:10" x14ac:dyDescent="0.35">
      <c r="A187" s="88" t="s">
        <v>42</v>
      </c>
      <c r="B187" s="268">
        <v>0.86603057999999999</v>
      </c>
      <c r="C187" s="227">
        <f t="shared" si="10"/>
        <v>9.2031988474745714E-5</v>
      </c>
      <c r="D187" s="268">
        <v>0.15355957999999997</v>
      </c>
      <c r="E187" s="227">
        <f t="shared" si="11"/>
        <v>1.7961973810505561E-5</v>
      </c>
      <c r="F187" s="268">
        <v>2.3164085000000001</v>
      </c>
      <c r="G187" s="227">
        <f t="shared" si="12"/>
        <v>1.8619862905886269E-4</v>
      </c>
      <c r="H187" s="269">
        <f t="shared" si="14"/>
        <v>14.084754073956184</v>
      </c>
      <c r="I187" s="269">
        <f t="shared" si="13"/>
        <v>1.6747421551788624</v>
      </c>
      <c r="J187" s="158"/>
    </row>
    <row r="188" spans="1:10" x14ac:dyDescent="0.35">
      <c r="A188" s="88" t="s">
        <v>141</v>
      </c>
      <c r="B188" s="268">
        <v>1.7673806999999999</v>
      </c>
      <c r="C188" s="227">
        <f t="shared" si="10"/>
        <v>1.8781734036792098E-4</v>
      </c>
      <c r="D188" s="268">
        <v>2.61694666</v>
      </c>
      <c r="E188" s="227">
        <f t="shared" si="11"/>
        <v>3.0610612096236529E-4</v>
      </c>
      <c r="F188" s="268">
        <v>2.28971408</v>
      </c>
      <c r="G188" s="227">
        <f t="shared" si="12"/>
        <v>1.8405286573278202E-4</v>
      </c>
      <c r="H188" s="269">
        <f t="shared" si="14"/>
        <v>-0.12504365679352436</v>
      </c>
      <c r="I188" s="269">
        <f t="shared" si="13"/>
        <v>0.2955409550415482</v>
      </c>
      <c r="J188" s="158"/>
    </row>
    <row r="189" spans="1:10" x14ac:dyDescent="0.35">
      <c r="A189" s="88" t="s">
        <v>91</v>
      </c>
      <c r="B189" s="268">
        <v>2.4321863599999998</v>
      </c>
      <c r="C189" s="227">
        <f t="shared" si="10"/>
        <v>2.5846540782884794E-4</v>
      </c>
      <c r="D189" s="268">
        <v>0.67936203000000006</v>
      </c>
      <c r="E189" s="227">
        <f t="shared" si="11"/>
        <v>7.9465462139919227E-5</v>
      </c>
      <c r="F189" s="268">
        <v>2.2331947400000001</v>
      </c>
      <c r="G189" s="227">
        <f t="shared" si="12"/>
        <v>1.7950970176869205E-4</v>
      </c>
      <c r="H189" s="269">
        <f t="shared" si="14"/>
        <v>2.2871939281034002</v>
      </c>
      <c r="I189" s="269">
        <f t="shared" si="13"/>
        <v>-8.1815942755307458E-2</v>
      </c>
      <c r="J189" s="158"/>
    </row>
    <row r="190" spans="1:10" x14ac:dyDescent="0.35">
      <c r="A190" s="88" t="s">
        <v>92</v>
      </c>
      <c r="B190" s="268">
        <v>3.2305548799999997</v>
      </c>
      <c r="C190" s="227">
        <f t="shared" si="10"/>
        <v>3.4330703366524713E-4</v>
      </c>
      <c r="D190" s="268">
        <v>1.7344328899999999</v>
      </c>
      <c r="E190" s="227">
        <f t="shared" si="11"/>
        <v>2.0287785461681697E-4</v>
      </c>
      <c r="F190" s="268">
        <v>1.9735617299999999</v>
      </c>
      <c r="G190" s="227">
        <f t="shared" si="12"/>
        <v>1.5863975999442123E-4</v>
      </c>
      <c r="H190" s="269">
        <f t="shared" si="14"/>
        <v>0.13787148605098243</v>
      </c>
      <c r="I190" s="269">
        <f t="shared" si="13"/>
        <v>-0.38909512349779363</v>
      </c>
      <c r="J190" s="158"/>
    </row>
    <row r="191" spans="1:10" x14ac:dyDescent="0.35">
      <c r="A191" s="88" t="s">
        <v>137</v>
      </c>
      <c r="B191" s="268">
        <v>1.4795625800000001</v>
      </c>
      <c r="C191" s="227">
        <f t="shared" si="10"/>
        <v>1.5723126810397969E-4</v>
      </c>
      <c r="D191" s="268">
        <v>1.8572532800000001</v>
      </c>
      <c r="E191" s="227">
        <f t="shared" si="11"/>
        <v>2.172442434059507E-4</v>
      </c>
      <c r="F191" s="268">
        <v>1.90081557</v>
      </c>
      <c r="G191" s="227">
        <f t="shared" si="12"/>
        <v>1.5279224421242652E-4</v>
      </c>
      <c r="H191" s="269">
        <f t="shared" si="14"/>
        <v>2.3455223080828258E-2</v>
      </c>
      <c r="I191" s="269">
        <f t="shared" si="13"/>
        <v>0.28471454718731803</v>
      </c>
      <c r="J191" s="158"/>
    </row>
    <row r="192" spans="1:10" x14ac:dyDescent="0.35">
      <c r="A192" s="88" t="s">
        <v>18</v>
      </c>
      <c r="B192" s="268">
        <v>6.2393427800000003</v>
      </c>
      <c r="C192" s="227">
        <f t="shared" si="10"/>
        <v>6.6304716724777536E-4</v>
      </c>
      <c r="D192" s="268">
        <v>0.20284511</v>
      </c>
      <c r="E192" s="227">
        <f t="shared" si="11"/>
        <v>2.3726937475402838E-5</v>
      </c>
      <c r="F192" s="268">
        <v>1.83638831</v>
      </c>
      <c r="G192" s="227">
        <f t="shared" si="12"/>
        <v>1.4761342213246142E-4</v>
      </c>
      <c r="H192" s="269">
        <f t="shared" si="14"/>
        <v>8.0531554347058201</v>
      </c>
      <c r="I192" s="269">
        <f t="shared" si="13"/>
        <v>-0.7056760023048454</v>
      </c>
      <c r="J192" s="158"/>
    </row>
    <row r="193" spans="1:10" x14ac:dyDescent="0.35">
      <c r="A193" s="88" t="s">
        <v>208</v>
      </c>
      <c r="B193" s="268">
        <v>1.4888443500000001</v>
      </c>
      <c r="C193" s="227">
        <f t="shared" si="10"/>
        <v>1.5821763021334683E-4</v>
      </c>
      <c r="D193" s="268">
        <v>1.60154028</v>
      </c>
      <c r="E193" s="227">
        <f t="shared" si="11"/>
        <v>1.8733331105639747E-4</v>
      </c>
      <c r="F193" s="268">
        <v>1.74090642</v>
      </c>
      <c r="G193" s="227">
        <f t="shared" si="12"/>
        <v>1.3993835229139101E-4</v>
      </c>
      <c r="H193" s="269">
        <f t="shared" si="14"/>
        <v>8.702006545848473E-2</v>
      </c>
      <c r="I193" s="269">
        <f t="shared" si="13"/>
        <v>0.16930048463427338</v>
      </c>
      <c r="J193" s="158"/>
    </row>
    <row r="194" spans="1:10" x14ac:dyDescent="0.35">
      <c r="A194" s="88" t="s">
        <v>118</v>
      </c>
      <c r="B194" s="268">
        <v>0.16086214000000001</v>
      </c>
      <c r="C194" s="227">
        <f t="shared" si="10"/>
        <v>1.709461877720638E-5</v>
      </c>
      <c r="D194" s="268">
        <v>0.31097928000000002</v>
      </c>
      <c r="E194" s="227">
        <f t="shared" si="11"/>
        <v>3.6375468615959212E-5</v>
      </c>
      <c r="F194" s="268">
        <v>1.60590864</v>
      </c>
      <c r="G194" s="227">
        <f t="shared" si="12"/>
        <v>1.2908689773922979E-4</v>
      </c>
      <c r="H194" s="269">
        <f t="shared" si="14"/>
        <v>4.1640374239724265</v>
      </c>
      <c r="I194" s="269">
        <f t="shared" si="13"/>
        <v>8.9831361189152386</v>
      </c>
      <c r="J194" s="158"/>
    </row>
    <row r="195" spans="1:10" x14ac:dyDescent="0.35">
      <c r="A195" s="88" t="s">
        <v>101</v>
      </c>
      <c r="B195" s="268">
        <v>1.86737145</v>
      </c>
      <c r="C195" s="227">
        <f t="shared" si="10"/>
        <v>1.9844323252935157E-4</v>
      </c>
      <c r="D195" s="268">
        <v>1.3869924199999999</v>
      </c>
      <c r="E195" s="227">
        <f t="shared" si="11"/>
        <v>1.622374945503871E-4</v>
      </c>
      <c r="F195" s="268">
        <v>1.5920177</v>
      </c>
      <c r="G195" s="227">
        <f t="shared" si="12"/>
        <v>1.2797030971758381E-4</v>
      </c>
      <c r="H195" s="269">
        <f t="shared" si="14"/>
        <v>0.14782004360196876</v>
      </c>
      <c r="I195" s="269">
        <f t="shared" si="13"/>
        <v>-0.14745526392191555</v>
      </c>
      <c r="J195" s="158"/>
    </row>
    <row r="196" spans="1:10" x14ac:dyDescent="0.35">
      <c r="A196" s="88" t="s">
        <v>3</v>
      </c>
      <c r="B196" s="268">
        <v>0.32040025</v>
      </c>
      <c r="C196" s="227">
        <f t="shared" si="10"/>
        <v>3.4048534539398879E-5</v>
      </c>
      <c r="D196" s="268">
        <v>0.78024362000000003</v>
      </c>
      <c r="E196" s="227">
        <f t="shared" si="11"/>
        <v>9.126565381498215E-5</v>
      </c>
      <c r="F196" s="268">
        <v>1.5720554199999999</v>
      </c>
      <c r="G196" s="227">
        <f t="shared" si="12"/>
        <v>1.2636569241071018E-4</v>
      </c>
      <c r="H196" s="269">
        <f t="shared" si="14"/>
        <v>1.0148263692306769</v>
      </c>
      <c r="I196" s="269">
        <f t="shared" si="13"/>
        <v>3.9065361840385577</v>
      </c>
      <c r="J196" s="158"/>
    </row>
    <row r="197" spans="1:10" x14ac:dyDescent="0.35">
      <c r="A197" s="88" t="s">
        <v>140</v>
      </c>
      <c r="B197" s="268">
        <v>1.25301847</v>
      </c>
      <c r="C197" s="227">
        <f t="shared" ref="C197:C258" si="15">B197/$B$260</f>
        <v>1.3315670838053259E-4</v>
      </c>
      <c r="D197" s="268">
        <v>0.91467865000000004</v>
      </c>
      <c r="E197" s="227">
        <f t="shared" ref="E197:E258" si="16">D197/$D$260</f>
        <v>1.0699061534505751E-4</v>
      </c>
      <c r="F197" s="268">
        <v>1.5615964899999999</v>
      </c>
      <c r="G197" s="227">
        <f t="shared" ref="G197:G257" si="17">F197/$F$260</f>
        <v>1.2552497781852031E-4</v>
      </c>
      <c r="H197" s="269">
        <f t="shared" si="14"/>
        <v>0.70726242489643742</v>
      </c>
      <c r="I197" s="269">
        <f t="shared" ref="I197:I258" si="18">(F197/B197)-1</f>
        <v>0.24626773458494977</v>
      </c>
      <c r="J197" s="158"/>
    </row>
    <row r="198" spans="1:10" x14ac:dyDescent="0.35">
      <c r="A198" s="88" t="s">
        <v>95</v>
      </c>
      <c r="B198" s="268">
        <v>5.1983399000000006</v>
      </c>
      <c r="C198" s="227">
        <f t="shared" si="15"/>
        <v>5.5242109090952751E-4</v>
      </c>
      <c r="D198" s="268">
        <v>0.97150678000000001</v>
      </c>
      <c r="E198" s="227">
        <f t="shared" si="16"/>
        <v>1.1363784232210451E-4</v>
      </c>
      <c r="F198" s="268">
        <v>1.3974920399999999</v>
      </c>
      <c r="G198" s="227">
        <f t="shared" si="17"/>
        <v>1.1233385733503968E-4</v>
      </c>
      <c r="H198" s="269">
        <f t="shared" ref="H198:H259" si="19">(F198/D198)-1</f>
        <v>0.43847893681194883</v>
      </c>
      <c r="I198" s="269">
        <f t="shared" si="18"/>
        <v>-0.73116570542068637</v>
      </c>
      <c r="J198" s="158"/>
    </row>
    <row r="199" spans="1:10" x14ac:dyDescent="0.35">
      <c r="A199" s="88" t="s">
        <v>126</v>
      </c>
      <c r="B199" s="268">
        <v>0.96239052000000003</v>
      </c>
      <c r="C199" s="227">
        <f t="shared" si="15"/>
        <v>1.0227203899063765E-4</v>
      </c>
      <c r="D199" s="268">
        <v>0.99661411</v>
      </c>
      <c r="E199" s="227">
        <f t="shared" si="16"/>
        <v>1.1657466465459408E-4</v>
      </c>
      <c r="F199" s="268">
        <v>1.3716076000000001</v>
      </c>
      <c r="G199" s="227">
        <f t="shared" si="17"/>
        <v>1.1025320219931715E-4</v>
      </c>
      <c r="H199" s="269">
        <f t="shared" si="19"/>
        <v>0.37626749033284312</v>
      </c>
      <c r="I199" s="269">
        <f t="shared" si="18"/>
        <v>0.42520896818476572</v>
      </c>
      <c r="J199" s="158"/>
    </row>
    <row r="200" spans="1:10" x14ac:dyDescent="0.35">
      <c r="A200" s="88" t="s">
        <v>136</v>
      </c>
      <c r="B200" s="268">
        <v>0.84039471999999993</v>
      </c>
      <c r="C200" s="227">
        <f t="shared" si="15"/>
        <v>8.9307697639588138E-5</v>
      </c>
      <c r="D200" s="268">
        <v>0.75603187999999999</v>
      </c>
      <c r="E200" s="227">
        <f t="shared" si="16"/>
        <v>8.8433589284805846E-5</v>
      </c>
      <c r="F200" s="268">
        <v>1.35452112</v>
      </c>
      <c r="G200" s="227">
        <f t="shared" si="17"/>
        <v>1.0887974879010987E-4</v>
      </c>
      <c r="H200" s="269">
        <f t="shared" si="19"/>
        <v>0.79161905183151804</v>
      </c>
      <c r="I200" s="269">
        <f t="shared" si="18"/>
        <v>0.61176776550904566</v>
      </c>
      <c r="J200" s="158"/>
    </row>
    <row r="201" spans="1:10" x14ac:dyDescent="0.35">
      <c r="A201" s="88" t="s">
        <v>11</v>
      </c>
      <c r="B201" s="268">
        <v>17.85699966</v>
      </c>
      <c r="C201" s="227">
        <f t="shared" si="15"/>
        <v>1.8976410589365772E-3</v>
      </c>
      <c r="D201" s="268">
        <v>7.8027195700000007</v>
      </c>
      <c r="E201" s="227">
        <f t="shared" si="16"/>
        <v>9.126896841412255E-4</v>
      </c>
      <c r="F201" s="268">
        <v>1.3352113400000001</v>
      </c>
      <c r="G201" s="227">
        <f t="shared" si="17"/>
        <v>1.0732758104274224E-4</v>
      </c>
      <c r="H201" s="269">
        <f t="shared" si="19"/>
        <v>-0.82887872260158646</v>
      </c>
      <c r="I201" s="269">
        <f t="shared" si="18"/>
        <v>-0.92522756535685569</v>
      </c>
      <c r="J201" s="158"/>
    </row>
    <row r="202" spans="1:10" x14ac:dyDescent="0.35">
      <c r="A202" s="88" t="s">
        <v>19</v>
      </c>
      <c r="B202" s="268">
        <v>2.4651813499999999</v>
      </c>
      <c r="C202" s="227">
        <f t="shared" si="15"/>
        <v>2.6197174422103902E-4</v>
      </c>
      <c r="D202" s="268">
        <v>1.7347048600000001</v>
      </c>
      <c r="E202" s="227">
        <f t="shared" si="16"/>
        <v>2.0290966714207426E-4</v>
      </c>
      <c r="F202" s="268">
        <v>1.3081334199999999</v>
      </c>
      <c r="G202" s="227">
        <f t="shared" si="17"/>
        <v>1.051509910406914E-4</v>
      </c>
      <c r="H202" s="269">
        <f t="shared" si="19"/>
        <v>-0.24590433210638507</v>
      </c>
      <c r="I202" s="269">
        <f t="shared" si="18"/>
        <v>-0.46935611045410519</v>
      </c>
      <c r="J202" s="158"/>
    </row>
    <row r="203" spans="1:10" x14ac:dyDescent="0.35">
      <c r="A203" s="88" t="s">
        <v>55</v>
      </c>
      <c r="B203" s="268">
        <v>2.9740119799999998</v>
      </c>
      <c r="C203" s="227">
        <f t="shared" si="15"/>
        <v>3.1604453998277483E-4</v>
      </c>
      <c r="D203" s="268">
        <v>8.5235600000000009E-2</v>
      </c>
      <c r="E203" s="227">
        <f t="shared" si="16"/>
        <v>9.9700690437075199E-6</v>
      </c>
      <c r="F203" s="268">
        <v>1.1565686799999999</v>
      </c>
      <c r="G203" s="227">
        <f t="shared" si="17"/>
        <v>9.2967843378410342E-5</v>
      </c>
      <c r="H203" s="269">
        <f t="shared" si="19"/>
        <v>12.56908005575135</v>
      </c>
      <c r="I203" s="269">
        <f t="shared" si="18"/>
        <v>-0.61110826460087098</v>
      </c>
      <c r="J203" s="158"/>
    </row>
    <row r="204" spans="1:10" x14ac:dyDescent="0.35">
      <c r="A204" s="88" t="s">
        <v>93</v>
      </c>
      <c r="B204" s="268">
        <v>2.1105630400000002</v>
      </c>
      <c r="C204" s="227">
        <f t="shared" si="15"/>
        <v>2.24286899167584E-4</v>
      </c>
      <c r="D204" s="268">
        <v>1.15734398</v>
      </c>
      <c r="E204" s="227">
        <f t="shared" si="16"/>
        <v>1.353753524104864E-4</v>
      </c>
      <c r="F204" s="268">
        <v>1.1537864600000001</v>
      </c>
      <c r="G204" s="227">
        <f t="shared" si="17"/>
        <v>9.2744201671975525E-5</v>
      </c>
      <c r="H204" s="269">
        <f t="shared" si="19"/>
        <v>-3.0738657317765927E-3</v>
      </c>
      <c r="I204" s="269">
        <f t="shared" si="18"/>
        <v>-0.45332764853117113</v>
      </c>
      <c r="J204" s="158"/>
    </row>
    <row r="205" spans="1:10" x14ac:dyDescent="0.35">
      <c r="A205" s="88" t="s">
        <v>87</v>
      </c>
      <c r="B205" s="268">
        <v>0.70995655000000002</v>
      </c>
      <c r="C205" s="227">
        <f t="shared" si="15"/>
        <v>7.5446196169158631E-5</v>
      </c>
      <c r="D205" s="268">
        <v>3.5118387100000001</v>
      </c>
      <c r="E205" s="227">
        <f t="shared" si="16"/>
        <v>4.1078228356537344E-4</v>
      </c>
      <c r="F205" s="268">
        <v>1.0570811899999999</v>
      </c>
      <c r="G205" s="227">
        <f t="shared" si="17"/>
        <v>8.4970793528823225E-5</v>
      </c>
      <c r="H205" s="269">
        <f t="shared" si="19"/>
        <v>-0.6989949490020857</v>
      </c>
      <c r="I205" s="269">
        <f t="shared" si="18"/>
        <v>0.48893786528203709</v>
      </c>
      <c r="J205" s="158"/>
    </row>
    <row r="206" spans="1:10" x14ac:dyDescent="0.35">
      <c r="A206" s="88" t="s">
        <v>40</v>
      </c>
      <c r="B206" s="268">
        <v>0.39084433000000002</v>
      </c>
      <c r="C206" s="227">
        <f t="shared" si="15"/>
        <v>4.1534538969720578E-5</v>
      </c>
      <c r="D206" s="268">
        <v>0</v>
      </c>
      <c r="E206" s="227">
        <f t="shared" si="16"/>
        <v>0</v>
      </c>
      <c r="F206" s="268">
        <v>1.04479799</v>
      </c>
      <c r="G206" s="227">
        <f t="shared" si="17"/>
        <v>8.3983439614150664E-5</v>
      </c>
      <c r="H206" s="269" t="s">
        <v>317</v>
      </c>
      <c r="I206" s="269">
        <f t="shared" si="18"/>
        <v>1.6731819033936093</v>
      </c>
      <c r="J206" s="158"/>
    </row>
    <row r="207" spans="1:10" x14ac:dyDescent="0.35">
      <c r="A207" s="88" t="s">
        <v>59</v>
      </c>
      <c r="B207" s="268">
        <v>0.92642089000000005</v>
      </c>
      <c r="C207" s="227">
        <f t="shared" si="15"/>
        <v>9.8449591319562494E-5</v>
      </c>
      <c r="D207" s="268">
        <v>0.90409601000000006</v>
      </c>
      <c r="E207" s="227">
        <f t="shared" si="16"/>
        <v>1.0575275638161148E-4</v>
      </c>
      <c r="F207" s="268">
        <v>0.99712111999999997</v>
      </c>
      <c r="G207" s="227">
        <f t="shared" si="17"/>
        <v>8.0151055200167718E-5</v>
      </c>
      <c r="H207" s="269">
        <f t="shared" si="19"/>
        <v>0.1028929549196882</v>
      </c>
      <c r="I207" s="269">
        <f t="shared" si="18"/>
        <v>7.6315453119801591E-2</v>
      </c>
      <c r="J207" s="158"/>
    </row>
    <row r="208" spans="1:10" x14ac:dyDescent="0.35">
      <c r="A208" s="88" t="s">
        <v>45</v>
      </c>
      <c r="B208" s="268">
        <v>0.26832204999999998</v>
      </c>
      <c r="C208" s="227">
        <f t="shared" si="15"/>
        <v>2.8514249246395135E-5</v>
      </c>
      <c r="D208" s="268">
        <v>0.713924</v>
      </c>
      <c r="E208" s="227">
        <f t="shared" si="16"/>
        <v>8.350820046975496E-5</v>
      </c>
      <c r="F208" s="268">
        <v>0.96062929000000008</v>
      </c>
      <c r="G208" s="227">
        <f t="shared" si="17"/>
        <v>7.7217751891252618E-5</v>
      </c>
      <c r="H208" s="269">
        <f t="shared" si="19"/>
        <v>0.34556239879875172</v>
      </c>
      <c r="I208" s="269">
        <f t="shared" si="18"/>
        <v>2.5801354752619106</v>
      </c>
      <c r="J208" s="158"/>
    </row>
    <row r="209" spans="1:10" x14ac:dyDescent="0.35">
      <c r="A209" s="88" t="s">
        <v>166</v>
      </c>
      <c r="B209" s="268">
        <v>0.20549212</v>
      </c>
      <c r="C209" s="227">
        <f t="shared" si="15"/>
        <v>2.1837391030107811E-5</v>
      </c>
      <c r="D209" s="268">
        <v>0.24592498000000002</v>
      </c>
      <c r="E209" s="227">
        <f t="shared" si="16"/>
        <v>2.876602065536455E-5</v>
      </c>
      <c r="F209" s="268">
        <v>0.88105229000000007</v>
      </c>
      <c r="G209" s="227">
        <f t="shared" si="17"/>
        <v>7.0821156340589975E-5</v>
      </c>
      <c r="H209" s="269">
        <f t="shared" si="19"/>
        <v>2.5826059231559153</v>
      </c>
      <c r="I209" s="269">
        <f t="shared" si="18"/>
        <v>3.2875234826522792</v>
      </c>
      <c r="J209" s="158"/>
    </row>
    <row r="210" spans="1:10" x14ac:dyDescent="0.35">
      <c r="A210" s="88" t="s">
        <v>43</v>
      </c>
      <c r="B210" s="268">
        <v>3.1806772400000001</v>
      </c>
      <c r="C210" s="227">
        <f t="shared" si="15"/>
        <v>3.3800659913598666E-4</v>
      </c>
      <c r="D210" s="268">
        <v>0.59933067000000007</v>
      </c>
      <c r="E210" s="227">
        <f t="shared" si="16"/>
        <v>7.0104136768104957E-5</v>
      </c>
      <c r="F210" s="268">
        <v>0.84635936000000001</v>
      </c>
      <c r="G210" s="227">
        <f t="shared" si="17"/>
        <v>6.8032453050978015E-5</v>
      </c>
      <c r="H210" s="269">
        <f t="shared" si="19"/>
        <v>0.41217428435624681</v>
      </c>
      <c r="I210" s="269">
        <f t="shared" si="18"/>
        <v>-0.73390592753133288</v>
      </c>
      <c r="J210" s="158"/>
    </row>
    <row r="211" spans="1:10" x14ac:dyDescent="0.35">
      <c r="A211" s="88" t="s">
        <v>193</v>
      </c>
      <c r="B211" s="268">
        <v>10.334255990000001</v>
      </c>
      <c r="C211" s="227">
        <f t="shared" si="15"/>
        <v>1.0982084814681163E-3</v>
      </c>
      <c r="D211" s="268">
        <v>0.94543069999999996</v>
      </c>
      <c r="E211" s="227">
        <f t="shared" si="16"/>
        <v>1.1058770460981948E-4</v>
      </c>
      <c r="F211" s="268">
        <v>0.74108653000000002</v>
      </c>
      <c r="G211" s="227">
        <f t="shared" si="17"/>
        <v>5.9570363301632553E-5</v>
      </c>
      <c r="H211" s="269">
        <f t="shared" si="19"/>
        <v>-0.21613870799837576</v>
      </c>
      <c r="I211" s="269">
        <f t="shared" si="18"/>
        <v>-0.92828835179647995</v>
      </c>
      <c r="J211" s="158"/>
    </row>
    <row r="212" spans="1:10" x14ac:dyDescent="0.35">
      <c r="A212" s="88" t="s">
        <v>1</v>
      </c>
      <c r="B212" s="268">
        <v>3.2156100000000003E-3</v>
      </c>
      <c r="C212" s="227">
        <f t="shared" si="15"/>
        <v>3.4171885992672118E-7</v>
      </c>
      <c r="D212" s="268">
        <v>0.33139400000000002</v>
      </c>
      <c r="E212" s="227">
        <f t="shared" si="16"/>
        <v>3.8763393003280433E-5</v>
      </c>
      <c r="F212" s="268">
        <v>0.60062856000000009</v>
      </c>
      <c r="G212" s="227">
        <f t="shared" si="17"/>
        <v>4.8280005208752631E-5</v>
      </c>
      <c r="H212" s="269">
        <f t="shared" si="19"/>
        <v>0.81243040006759348</v>
      </c>
      <c r="I212" s="269">
        <f t="shared" si="18"/>
        <v>185.78526313825373</v>
      </c>
      <c r="J212" s="158"/>
    </row>
    <row r="213" spans="1:10" x14ac:dyDescent="0.35">
      <c r="A213" s="88" t="s">
        <v>63</v>
      </c>
      <c r="B213" s="268">
        <v>1.434883E-2</v>
      </c>
      <c r="C213" s="227">
        <f t="shared" si="15"/>
        <v>1.5248322492100517E-6</v>
      </c>
      <c r="D213" s="268">
        <v>1.152969E-2</v>
      </c>
      <c r="E213" s="227">
        <f t="shared" si="16"/>
        <v>1.3486360787340518E-6</v>
      </c>
      <c r="F213" s="268">
        <v>0.50381377000000005</v>
      </c>
      <c r="G213" s="227">
        <f t="shared" si="17"/>
        <v>4.0497793577850008E-5</v>
      </c>
      <c r="H213" s="269">
        <f t="shared" si="19"/>
        <v>42.697078585807603</v>
      </c>
      <c r="I213" s="269">
        <f t="shared" si="18"/>
        <v>34.111836296060382</v>
      </c>
      <c r="J213" s="158"/>
    </row>
    <row r="214" spans="1:10" x14ac:dyDescent="0.35">
      <c r="A214" s="88" t="s">
        <v>79</v>
      </c>
      <c r="B214" s="268">
        <v>15.210018949999998</v>
      </c>
      <c r="C214" s="227">
        <f t="shared" si="15"/>
        <v>1.616349723709599E-3</v>
      </c>
      <c r="D214" s="268">
        <v>0.92616761999999997</v>
      </c>
      <c r="E214" s="227">
        <f t="shared" si="16"/>
        <v>1.0833448837629192E-4</v>
      </c>
      <c r="F214" s="268">
        <v>0.48746670000000003</v>
      </c>
      <c r="G214" s="227">
        <f t="shared" si="17"/>
        <v>3.9183775768327521E-5</v>
      </c>
      <c r="H214" s="269">
        <f t="shared" si="19"/>
        <v>-0.47367335083470086</v>
      </c>
      <c r="I214" s="269">
        <f t="shared" si="18"/>
        <v>-0.96795094722745234</v>
      </c>
      <c r="J214" s="158"/>
    </row>
    <row r="215" spans="1:10" x14ac:dyDescent="0.35">
      <c r="A215" s="88" t="s">
        <v>48</v>
      </c>
      <c r="B215" s="268">
        <v>7.1208999999999995E-3</v>
      </c>
      <c r="C215" s="227">
        <f t="shared" si="15"/>
        <v>7.5672915236990444E-7</v>
      </c>
      <c r="D215" s="268">
        <v>0.51918200000000003</v>
      </c>
      <c r="E215" s="227">
        <f t="shared" si="16"/>
        <v>6.072908956175773E-5</v>
      </c>
      <c r="F215" s="268">
        <v>0.47143221000000002</v>
      </c>
      <c r="G215" s="227">
        <f t="shared" si="17"/>
        <v>3.7894883910238568E-5</v>
      </c>
      <c r="H215" s="269">
        <f t="shared" si="19"/>
        <v>-9.1971196998355098E-2</v>
      </c>
      <c r="I215" s="269">
        <f t="shared" si="18"/>
        <v>65.20402055919898</v>
      </c>
      <c r="J215" s="158"/>
    </row>
    <row r="216" spans="1:10" x14ac:dyDescent="0.35">
      <c r="A216" s="88" t="s">
        <v>245</v>
      </c>
      <c r="B216" s="268">
        <v>0.96999223000000001</v>
      </c>
      <c r="C216" s="227">
        <f t="shared" si="15"/>
        <v>1.0307986322140368E-4</v>
      </c>
      <c r="D216" s="268">
        <v>0.73144103999999999</v>
      </c>
      <c r="E216" s="227">
        <f t="shared" si="16"/>
        <v>8.5557181156714244E-5</v>
      </c>
      <c r="F216" s="268">
        <v>0.36541461999999997</v>
      </c>
      <c r="G216" s="227">
        <f t="shared" si="17"/>
        <v>2.9372928515011605E-5</v>
      </c>
      <c r="H216" s="269">
        <f t="shared" si="19"/>
        <v>-0.50041821552698229</v>
      </c>
      <c r="I216" s="269">
        <f t="shared" si="18"/>
        <v>-0.62328087927054843</v>
      </c>
      <c r="J216" s="158"/>
    </row>
    <row r="217" spans="1:10" x14ac:dyDescent="0.35">
      <c r="A217" s="88" t="s">
        <v>56</v>
      </c>
      <c r="B217" s="268">
        <v>0.17477967000000003</v>
      </c>
      <c r="C217" s="227">
        <f t="shared" si="15"/>
        <v>1.8573617313905776E-5</v>
      </c>
      <c r="D217" s="268">
        <v>9.7715629999999998E-2</v>
      </c>
      <c r="E217" s="227">
        <f t="shared" si="16"/>
        <v>1.142986707138071E-5</v>
      </c>
      <c r="F217" s="268">
        <v>0.33179708000000002</v>
      </c>
      <c r="G217" s="227">
        <f t="shared" si="17"/>
        <v>2.6670667726238177E-5</v>
      </c>
      <c r="H217" s="269">
        <f t="shared" si="19"/>
        <v>2.3955374385858232</v>
      </c>
      <c r="I217" s="269">
        <f t="shared" si="18"/>
        <v>0.89837342066156767</v>
      </c>
      <c r="J217" s="158"/>
    </row>
    <row r="218" spans="1:10" x14ac:dyDescent="0.35">
      <c r="A218" s="88" t="s">
        <v>60</v>
      </c>
      <c r="B218" s="268">
        <v>0.54191124999999996</v>
      </c>
      <c r="C218" s="227">
        <f t="shared" si="15"/>
        <v>5.7588231947115586E-5</v>
      </c>
      <c r="D218" s="268">
        <v>0.36278458000000002</v>
      </c>
      <c r="E218" s="227">
        <f t="shared" si="16"/>
        <v>4.2435171578453528E-5</v>
      </c>
      <c r="F218" s="268">
        <v>0.31623820000000002</v>
      </c>
      <c r="G218" s="227">
        <f t="shared" si="17"/>
        <v>2.5420006573124918E-5</v>
      </c>
      <c r="H218" s="269">
        <f t="shared" si="19"/>
        <v>-0.12830308278262548</v>
      </c>
      <c r="I218" s="269">
        <f t="shared" si="18"/>
        <v>-0.41643913094625729</v>
      </c>
      <c r="J218" s="158"/>
    </row>
    <row r="219" spans="1:10" x14ac:dyDescent="0.35">
      <c r="A219" s="88" t="s">
        <v>100</v>
      </c>
      <c r="B219" s="268">
        <v>0</v>
      </c>
      <c r="C219" s="227">
        <f t="shared" si="15"/>
        <v>0</v>
      </c>
      <c r="D219" s="268">
        <v>0.18070248999999999</v>
      </c>
      <c r="E219" s="227">
        <f t="shared" si="16"/>
        <v>2.1136899390276683E-5</v>
      </c>
      <c r="F219" s="268">
        <v>0.31226386</v>
      </c>
      <c r="G219" s="227">
        <f t="shared" si="17"/>
        <v>2.5100539320516493E-5</v>
      </c>
      <c r="H219" s="269">
        <f t="shared" si="19"/>
        <v>0.72805510316985678</v>
      </c>
      <c r="I219" s="269" t="s">
        <v>317</v>
      </c>
      <c r="J219" s="158"/>
    </row>
    <row r="220" spans="1:10" x14ac:dyDescent="0.35">
      <c r="A220" s="88" t="s">
        <v>90</v>
      </c>
      <c r="B220" s="268">
        <v>1.4285751</v>
      </c>
      <c r="C220" s="227">
        <f t="shared" si="15"/>
        <v>1.5181289226358347E-4</v>
      </c>
      <c r="D220" s="268">
        <v>0.10837044</v>
      </c>
      <c r="E220" s="227">
        <f t="shared" si="16"/>
        <v>1.2676167811301415E-5</v>
      </c>
      <c r="F220" s="268">
        <v>0.28602915999999995</v>
      </c>
      <c r="G220" s="227">
        <f t="shared" si="17"/>
        <v>2.2991729422016054E-5</v>
      </c>
      <c r="H220" s="269">
        <f t="shared" si="19"/>
        <v>1.6393651257667679</v>
      </c>
      <c r="I220" s="269">
        <f t="shared" si="18"/>
        <v>-0.79978010256513643</v>
      </c>
      <c r="J220" s="158"/>
    </row>
    <row r="221" spans="1:10" x14ac:dyDescent="0.35">
      <c r="A221" s="88" t="s">
        <v>72</v>
      </c>
      <c r="B221" s="268">
        <v>2.624404E-2</v>
      </c>
      <c r="C221" s="227">
        <f t="shared" si="15"/>
        <v>2.788921364428916E-6</v>
      </c>
      <c r="D221" s="268">
        <v>4.969233E-2</v>
      </c>
      <c r="E221" s="227">
        <f t="shared" si="16"/>
        <v>5.8125473516077599E-6</v>
      </c>
      <c r="F221" s="268">
        <v>0.27529393000000002</v>
      </c>
      <c r="G221" s="227">
        <f t="shared" si="17"/>
        <v>2.2128805154283674E-5</v>
      </c>
      <c r="H221" s="269">
        <f t="shared" si="19"/>
        <v>4.5399682405715334</v>
      </c>
      <c r="I221" s="269">
        <f t="shared" si="18"/>
        <v>9.4897694867101254</v>
      </c>
      <c r="J221" s="158"/>
    </row>
    <row r="222" spans="1:10" x14ac:dyDescent="0.35">
      <c r="A222" s="88" t="s">
        <v>57</v>
      </c>
      <c r="B222" s="268">
        <v>0.16208839000000003</v>
      </c>
      <c r="C222" s="227">
        <f t="shared" si="15"/>
        <v>1.7224930833701151E-5</v>
      </c>
      <c r="D222" s="268">
        <v>0</v>
      </c>
      <c r="E222" s="227">
        <f t="shared" si="16"/>
        <v>0</v>
      </c>
      <c r="F222" s="268">
        <v>0.27353053000000005</v>
      </c>
      <c r="G222" s="227">
        <f t="shared" si="17"/>
        <v>2.1987058712547514E-5</v>
      </c>
      <c r="H222" s="269" t="s">
        <v>317</v>
      </c>
      <c r="I222" s="269">
        <f t="shared" si="18"/>
        <v>0.68753931111290578</v>
      </c>
      <c r="J222" s="158"/>
    </row>
    <row r="223" spans="1:10" x14ac:dyDescent="0.35">
      <c r="A223" s="88" t="s">
        <v>187</v>
      </c>
      <c r="B223" s="268">
        <v>0.20146873999999998</v>
      </c>
      <c r="C223" s="227">
        <f t="shared" si="15"/>
        <v>2.1409831460803082E-5</v>
      </c>
      <c r="D223" s="268">
        <v>0.35244248</v>
      </c>
      <c r="E223" s="227">
        <f t="shared" si="16"/>
        <v>4.1225448750704001E-5</v>
      </c>
      <c r="F223" s="268">
        <v>0.26865770999999999</v>
      </c>
      <c r="G223" s="227">
        <f t="shared" si="17"/>
        <v>2.1595369421280183E-5</v>
      </c>
      <c r="H223" s="269">
        <f t="shared" si="19"/>
        <v>-0.23772608228156833</v>
      </c>
      <c r="I223" s="269">
        <f t="shared" si="18"/>
        <v>0.33349575720779323</v>
      </c>
      <c r="J223" s="158"/>
    </row>
    <row r="224" spans="1:10" x14ac:dyDescent="0.35">
      <c r="A224" s="88" t="s">
        <v>53</v>
      </c>
      <c r="B224" s="268">
        <v>0.26141593000000002</v>
      </c>
      <c r="C224" s="227">
        <f t="shared" si="15"/>
        <v>2.7780344496466782E-5</v>
      </c>
      <c r="D224" s="268">
        <v>0.18273254</v>
      </c>
      <c r="E224" s="227">
        <f t="shared" si="16"/>
        <v>2.1374355789506332E-5</v>
      </c>
      <c r="F224" s="268">
        <v>0.24306484</v>
      </c>
      <c r="G224" s="227">
        <f t="shared" si="17"/>
        <v>1.9538151401366299E-5</v>
      </c>
      <c r="H224" s="269">
        <f t="shared" si="19"/>
        <v>0.33016724881074833</v>
      </c>
      <c r="I224" s="269">
        <f t="shared" si="18"/>
        <v>-7.0198820706909526E-2</v>
      </c>
      <c r="J224" s="158"/>
    </row>
    <row r="225" spans="1:10" x14ac:dyDescent="0.35">
      <c r="A225" s="88" t="s">
        <v>29</v>
      </c>
      <c r="B225" s="268">
        <v>0.22203029000000002</v>
      </c>
      <c r="C225" s="227">
        <f t="shared" si="15"/>
        <v>2.3594881707669551E-5</v>
      </c>
      <c r="D225" s="268">
        <v>0.19776594</v>
      </c>
      <c r="E225" s="227">
        <f t="shared" si="16"/>
        <v>2.3132823330788056E-5</v>
      </c>
      <c r="F225" s="268">
        <v>0.23005877</v>
      </c>
      <c r="G225" s="227">
        <f t="shared" si="17"/>
        <v>1.8492691413007768E-5</v>
      </c>
      <c r="H225" s="269">
        <f t="shared" si="19"/>
        <v>0.16328812736915155</v>
      </c>
      <c r="I225" s="269">
        <f t="shared" si="18"/>
        <v>3.6159390684937565E-2</v>
      </c>
      <c r="J225" s="158"/>
    </row>
    <row r="226" spans="1:10" x14ac:dyDescent="0.35">
      <c r="A226" s="88" t="s">
        <v>47</v>
      </c>
      <c r="B226" s="268">
        <v>0.14218159</v>
      </c>
      <c r="C226" s="227">
        <f t="shared" si="15"/>
        <v>1.5109460051862164E-5</v>
      </c>
      <c r="D226" s="268">
        <v>0.22727828</v>
      </c>
      <c r="E226" s="227">
        <f t="shared" si="16"/>
        <v>2.6584902830919117E-5</v>
      </c>
      <c r="F226" s="268">
        <v>0.20227237000000001</v>
      </c>
      <c r="G226" s="227">
        <f t="shared" si="17"/>
        <v>1.6259152040966447E-5</v>
      </c>
      <c r="H226" s="269">
        <f t="shared" si="19"/>
        <v>-0.11002331591034564</v>
      </c>
      <c r="I226" s="269">
        <f t="shared" si="18"/>
        <v>0.4226340414395422</v>
      </c>
      <c r="J226" s="158"/>
    </row>
    <row r="227" spans="1:10" x14ac:dyDescent="0.35">
      <c r="A227" s="88" t="s">
        <v>77</v>
      </c>
      <c r="B227" s="268">
        <v>0.33903306999999999</v>
      </c>
      <c r="C227" s="227">
        <f t="shared" si="15"/>
        <v>3.602862105723525E-5</v>
      </c>
      <c r="D227" s="268">
        <v>0.44832406000000002</v>
      </c>
      <c r="E227" s="227">
        <f t="shared" si="16"/>
        <v>5.2440785682922069E-5</v>
      </c>
      <c r="F227" s="268">
        <v>0.18067576999999999</v>
      </c>
      <c r="G227" s="227">
        <f t="shared" si="17"/>
        <v>1.4523164061155184E-5</v>
      </c>
      <c r="H227" s="269">
        <f t="shared" si="19"/>
        <v>-0.59699738175997075</v>
      </c>
      <c r="I227" s="269">
        <f t="shared" si="18"/>
        <v>-0.46708511355544169</v>
      </c>
      <c r="J227" s="158"/>
    </row>
    <row r="228" spans="1:10" x14ac:dyDescent="0.35">
      <c r="A228" s="88" t="s">
        <v>102</v>
      </c>
      <c r="B228" s="268">
        <v>0.18154866</v>
      </c>
      <c r="C228" s="227">
        <f t="shared" si="15"/>
        <v>1.9292949429944526E-5</v>
      </c>
      <c r="D228" s="268">
        <v>1.1908021799999999</v>
      </c>
      <c r="E228" s="227">
        <f t="shared" si="16"/>
        <v>1.3928898197463767E-4</v>
      </c>
      <c r="F228" s="268">
        <v>0.17198147</v>
      </c>
      <c r="G228" s="227">
        <f t="shared" si="17"/>
        <v>1.3824294781135503E-5</v>
      </c>
      <c r="H228" s="269">
        <f t="shared" si="19"/>
        <v>-0.85557511324005131</v>
      </c>
      <c r="I228" s="269">
        <f t="shared" si="18"/>
        <v>-5.2697662433862091E-2</v>
      </c>
      <c r="J228" s="158"/>
    </row>
    <row r="229" spans="1:10" x14ac:dyDescent="0.35">
      <c r="A229" s="88" t="s">
        <v>227</v>
      </c>
      <c r="B229" s="268">
        <v>1.1469439800000001</v>
      </c>
      <c r="C229" s="227">
        <f t="shared" si="15"/>
        <v>1.2188430476501071E-4</v>
      </c>
      <c r="D229" s="268">
        <v>0.86694300000000002</v>
      </c>
      <c r="E229" s="227">
        <f t="shared" si="16"/>
        <v>1.0140694225134718E-4</v>
      </c>
      <c r="F229" s="268">
        <v>0.13974820000000002</v>
      </c>
      <c r="G229" s="227">
        <f t="shared" si="17"/>
        <v>1.1233305029507428E-5</v>
      </c>
      <c r="H229" s="269">
        <f t="shared" si="19"/>
        <v>-0.83880347381546416</v>
      </c>
      <c r="I229" s="269">
        <f t="shared" si="18"/>
        <v>-0.87815603687984833</v>
      </c>
      <c r="J229" s="158"/>
    </row>
    <row r="230" spans="1:10" x14ac:dyDescent="0.35">
      <c r="A230" s="88" t="s">
        <v>10</v>
      </c>
      <c r="B230" s="268">
        <v>5.6793339999999998E-2</v>
      </c>
      <c r="C230" s="227">
        <f t="shared" si="15"/>
        <v>6.0353573338279975E-6</v>
      </c>
      <c r="D230" s="268">
        <v>0.18273138</v>
      </c>
      <c r="E230" s="227">
        <f t="shared" si="16"/>
        <v>2.1374220103477364E-5</v>
      </c>
      <c r="F230" s="268">
        <v>0.11784480999999999</v>
      </c>
      <c r="G230" s="227">
        <f t="shared" si="17"/>
        <v>9.4726565127446857E-6</v>
      </c>
      <c r="H230" s="269">
        <f t="shared" si="19"/>
        <v>-0.35509265020600189</v>
      </c>
      <c r="I230" s="269">
        <f t="shared" si="18"/>
        <v>1.0749758686493873</v>
      </c>
      <c r="J230" s="158"/>
    </row>
    <row r="231" spans="1:10" x14ac:dyDescent="0.35">
      <c r="A231" s="88" t="s">
        <v>124</v>
      </c>
      <c r="B231" s="268">
        <v>0.32246916999999997</v>
      </c>
      <c r="C231" s="227">
        <f t="shared" si="15"/>
        <v>3.4268396084698085E-5</v>
      </c>
      <c r="D231" s="268">
        <v>0.14978274999999999</v>
      </c>
      <c r="E231" s="227">
        <f t="shared" si="16"/>
        <v>1.7520195306378815E-5</v>
      </c>
      <c r="F231" s="268">
        <v>0.10386383</v>
      </c>
      <c r="G231" s="227">
        <f t="shared" si="17"/>
        <v>8.3488308537992218E-6</v>
      </c>
      <c r="H231" s="269">
        <f t="shared" si="19"/>
        <v>-0.30657014909927871</v>
      </c>
      <c r="I231" s="269">
        <f t="shared" si="18"/>
        <v>-0.67791082167637917</v>
      </c>
      <c r="J231" s="158"/>
    </row>
    <row r="232" spans="1:10" x14ac:dyDescent="0.35">
      <c r="A232" s="88" t="s">
        <v>78</v>
      </c>
      <c r="B232" s="268">
        <v>0</v>
      </c>
      <c r="C232" s="227">
        <f t="shared" si="15"/>
        <v>0</v>
      </c>
      <c r="D232" s="268">
        <v>0</v>
      </c>
      <c r="E232" s="227">
        <f t="shared" si="16"/>
        <v>0</v>
      </c>
      <c r="F232" s="268">
        <v>9.5019999999999993E-2</v>
      </c>
      <c r="G232" s="227">
        <f t="shared" si="17"/>
        <v>7.6379419835375014E-6</v>
      </c>
      <c r="H232" s="269" t="s">
        <v>317</v>
      </c>
      <c r="I232" s="269" t="s">
        <v>317</v>
      </c>
      <c r="J232" s="158"/>
    </row>
    <row r="233" spans="1:10" x14ac:dyDescent="0.35">
      <c r="A233" s="88" t="s">
        <v>153</v>
      </c>
      <c r="B233" s="268">
        <v>9.852255E-2</v>
      </c>
      <c r="C233" s="227">
        <f t="shared" si="15"/>
        <v>1.0469868380516723E-5</v>
      </c>
      <c r="D233" s="268">
        <v>0.18849050000000001</v>
      </c>
      <c r="E233" s="227">
        <f t="shared" si="16"/>
        <v>2.2047868485503146E-5</v>
      </c>
      <c r="F233" s="268">
        <v>9.1794070000000005E-2</v>
      </c>
      <c r="G233" s="227">
        <f t="shared" si="17"/>
        <v>7.3786337728139386E-6</v>
      </c>
      <c r="H233" s="269">
        <f t="shared" si="19"/>
        <v>-0.51300426281430633</v>
      </c>
      <c r="I233" s="269">
        <f t="shared" si="18"/>
        <v>-6.8293806849294869E-2</v>
      </c>
      <c r="J233" s="158"/>
    </row>
    <row r="234" spans="1:10" x14ac:dyDescent="0.35">
      <c r="A234" s="88" t="s">
        <v>58</v>
      </c>
      <c r="B234" s="268">
        <v>4.5047440000000001E-2</v>
      </c>
      <c r="C234" s="227">
        <f t="shared" si="15"/>
        <v>4.7871352058916894E-6</v>
      </c>
      <c r="D234" s="268">
        <v>8.2325100000000002E-3</v>
      </c>
      <c r="E234" s="227">
        <f t="shared" si="16"/>
        <v>9.6296257787840495E-7</v>
      </c>
      <c r="F234" s="268">
        <v>8.9992160000000002E-2</v>
      </c>
      <c r="G234" s="227">
        <f t="shared" si="17"/>
        <v>7.2337918022860903E-6</v>
      </c>
      <c r="H234" s="269">
        <f t="shared" si="19"/>
        <v>9.9313149938475629</v>
      </c>
      <c r="I234" s="269">
        <f t="shared" si="18"/>
        <v>0.99771973723701057</v>
      </c>
      <c r="J234" s="158"/>
    </row>
    <row r="235" spans="1:10" x14ac:dyDescent="0.35">
      <c r="A235" s="88" t="s">
        <v>46</v>
      </c>
      <c r="B235" s="268">
        <v>2.4524600000000001E-3</v>
      </c>
      <c r="C235" s="227">
        <f t="shared" si="15"/>
        <v>2.6061986223947759E-7</v>
      </c>
      <c r="D235" s="268">
        <v>5.9460000000000003E-4</v>
      </c>
      <c r="E235" s="227">
        <f t="shared" si="16"/>
        <v>6.9550786917537869E-8</v>
      </c>
      <c r="F235" s="268">
        <v>4.974398E-2</v>
      </c>
      <c r="G235" s="227">
        <f t="shared" si="17"/>
        <v>3.998543814673225E-6</v>
      </c>
      <c r="H235" s="269">
        <f t="shared" si="19"/>
        <v>82.659569458459458</v>
      </c>
      <c r="I235" s="269">
        <f t="shared" si="18"/>
        <v>19.283299217928121</v>
      </c>
      <c r="J235" s="158"/>
    </row>
    <row r="236" spans="1:10" x14ac:dyDescent="0.35">
      <c r="A236" s="88" t="s">
        <v>38</v>
      </c>
      <c r="B236" s="268">
        <v>4.9744379999999998E-2</v>
      </c>
      <c r="C236" s="227">
        <f t="shared" si="15"/>
        <v>5.2862731554391195E-6</v>
      </c>
      <c r="D236" s="268">
        <v>0</v>
      </c>
      <c r="E236" s="227">
        <f t="shared" si="16"/>
        <v>0</v>
      </c>
      <c r="F236" s="268">
        <v>4.7657390000000001E-2</v>
      </c>
      <c r="G236" s="227">
        <f t="shared" si="17"/>
        <v>3.8308185635321022E-6</v>
      </c>
      <c r="H236" s="269" t="s">
        <v>317</v>
      </c>
      <c r="I236" s="269">
        <f t="shared" si="18"/>
        <v>-4.1954287097356491E-2</v>
      </c>
      <c r="J236" s="158"/>
    </row>
    <row r="237" spans="1:10" x14ac:dyDescent="0.35">
      <c r="A237" s="88" t="s">
        <v>131</v>
      </c>
      <c r="B237" s="268">
        <v>7.6156800000000005E-3</v>
      </c>
      <c r="C237" s="227">
        <f t="shared" si="15"/>
        <v>8.0930880522411983E-7</v>
      </c>
      <c r="D237" s="268">
        <v>8.5535999999999997E-3</v>
      </c>
      <c r="E237" s="227">
        <f t="shared" si="16"/>
        <v>1.0005207046381632E-6</v>
      </c>
      <c r="F237" s="268">
        <v>3.7479769999999996E-2</v>
      </c>
      <c r="G237" s="227">
        <f t="shared" si="17"/>
        <v>3.0127163630428261E-6</v>
      </c>
      <c r="H237" s="269">
        <f t="shared" si="19"/>
        <v>3.3817538814066586</v>
      </c>
      <c r="I237" s="269">
        <f t="shared" si="18"/>
        <v>3.9213950691205506</v>
      </c>
      <c r="J237" s="158"/>
    </row>
    <row r="238" spans="1:10" x14ac:dyDescent="0.35">
      <c r="A238" s="88" t="s">
        <v>177</v>
      </c>
      <c r="B238" s="268">
        <v>0.53292120999999992</v>
      </c>
      <c r="C238" s="227">
        <f t="shared" si="15"/>
        <v>5.6632871620615909E-5</v>
      </c>
      <c r="D238" s="268">
        <v>0.17715288000000001</v>
      </c>
      <c r="E238" s="227">
        <f t="shared" si="16"/>
        <v>2.0721698971927609E-5</v>
      </c>
      <c r="F238" s="268">
        <v>3.5348129999999998E-2</v>
      </c>
      <c r="G238" s="227">
        <f t="shared" si="17"/>
        <v>2.8413698817779573E-6</v>
      </c>
      <c r="H238" s="269">
        <f t="shared" si="19"/>
        <v>-0.80046539463541322</v>
      </c>
      <c r="I238" s="269">
        <f t="shared" si="18"/>
        <v>-0.93367100176027895</v>
      </c>
      <c r="J238" s="158"/>
    </row>
    <row r="239" spans="1:10" x14ac:dyDescent="0.35">
      <c r="A239" s="88" t="s">
        <v>44</v>
      </c>
      <c r="B239" s="268">
        <v>0.73812820999999995</v>
      </c>
      <c r="C239" s="227">
        <f t="shared" si="15"/>
        <v>7.8439963304303498E-5</v>
      </c>
      <c r="D239" s="268">
        <v>4.2708139999999999E-2</v>
      </c>
      <c r="E239" s="227">
        <f t="shared" si="16"/>
        <v>4.9956016562132111E-6</v>
      </c>
      <c r="F239" s="268">
        <v>3.4463410000000007E-2</v>
      </c>
      <c r="G239" s="227">
        <f t="shared" si="17"/>
        <v>2.7702539058605164E-6</v>
      </c>
      <c r="H239" s="269">
        <f t="shared" si="19"/>
        <v>-0.1930482104816551</v>
      </c>
      <c r="I239" s="269">
        <f t="shared" si="18"/>
        <v>-0.95330972379446111</v>
      </c>
      <c r="J239" s="158"/>
    </row>
    <row r="240" spans="1:10" x14ac:dyDescent="0.35">
      <c r="A240" s="88" t="s">
        <v>163</v>
      </c>
      <c r="B240" s="268">
        <v>0.73935881999999997</v>
      </c>
      <c r="C240" s="227">
        <f t="shared" si="15"/>
        <v>7.8570738692554704E-5</v>
      </c>
      <c r="D240" s="268">
        <v>1.29677131</v>
      </c>
      <c r="E240" s="227">
        <f t="shared" si="16"/>
        <v>1.5168426683919684E-4</v>
      </c>
      <c r="F240" s="268">
        <v>3.077036E-2</v>
      </c>
      <c r="G240" s="227">
        <f t="shared" si="17"/>
        <v>2.4733974373033363E-6</v>
      </c>
      <c r="H240" s="269">
        <f t="shared" si="19"/>
        <v>-0.976271560172009</v>
      </c>
      <c r="I240" s="269">
        <f t="shared" si="18"/>
        <v>-0.9583823724453574</v>
      </c>
      <c r="J240" s="158"/>
    </row>
    <row r="241" spans="1:10" x14ac:dyDescent="0.35">
      <c r="A241" s="88" t="s">
        <v>69</v>
      </c>
      <c r="B241" s="268">
        <v>7.7072399999999998E-3</v>
      </c>
      <c r="C241" s="227">
        <f t="shared" si="15"/>
        <v>8.1903877210906243E-7</v>
      </c>
      <c r="D241" s="268">
        <v>8.14228E-3</v>
      </c>
      <c r="E241" s="227">
        <f t="shared" si="16"/>
        <v>9.5240831029756167E-7</v>
      </c>
      <c r="F241" s="268">
        <v>2.9180879999999999E-2</v>
      </c>
      <c r="G241" s="227">
        <f t="shared" si="17"/>
        <v>2.3456311141714357E-6</v>
      </c>
      <c r="H241" s="269">
        <f t="shared" si="19"/>
        <v>2.5838708568116053</v>
      </c>
      <c r="I241" s="269">
        <f t="shared" si="18"/>
        <v>2.7861646970900087</v>
      </c>
      <c r="J241" s="158"/>
    </row>
    <row r="242" spans="1:10" x14ac:dyDescent="0.35">
      <c r="A242" s="88" t="s">
        <v>127</v>
      </c>
      <c r="B242" s="268">
        <v>0.21517959</v>
      </c>
      <c r="C242" s="227">
        <f t="shared" si="15"/>
        <v>2.2866866371947868E-5</v>
      </c>
      <c r="D242" s="268">
        <v>0</v>
      </c>
      <c r="E242" s="227">
        <f t="shared" si="16"/>
        <v>0</v>
      </c>
      <c r="F242" s="268">
        <v>2.5433000000000001E-2</v>
      </c>
      <c r="G242" s="227">
        <f t="shared" si="17"/>
        <v>2.0443672749664209E-6</v>
      </c>
      <c r="H242" s="269" t="s">
        <v>317</v>
      </c>
      <c r="I242" s="269">
        <f t="shared" si="18"/>
        <v>-0.88180570471390896</v>
      </c>
      <c r="J242" s="158"/>
    </row>
    <row r="243" spans="1:10" x14ac:dyDescent="0.35">
      <c r="A243" s="88" t="s">
        <v>15</v>
      </c>
      <c r="B243" s="268">
        <v>2.2499999999999999E-2</v>
      </c>
      <c r="C243" s="227">
        <f t="shared" si="15"/>
        <v>2.3910469081608854E-6</v>
      </c>
      <c r="D243" s="268">
        <v>0</v>
      </c>
      <c r="E243" s="227">
        <f t="shared" si="16"/>
        <v>0</v>
      </c>
      <c r="F243" s="268">
        <v>2.2491000000000001E-2</v>
      </c>
      <c r="G243" s="227">
        <f t="shared" si="17"/>
        <v>1.8078820580061247E-6</v>
      </c>
      <c r="H243" s="269" t="s">
        <v>317</v>
      </c>
      <c r="I243" s="269">
        <f t="shared" si="18"/>
        <v>-3.9999999999995595E-4</v>
      </c>
      <c r="J243" s="158"/>
    </row>
    <row r="244" spans="1:10" x14ac:dyDescent="0.35">
      <c r="A244" s="88" t="s">
        <v>8</v>
      </c>
      <c r="B244" s="268">
        <v>1.0537654400000001</v>
      </c>
      <c r="C244" s="227">
        <f t="shared" si="15"/>
        <v>1.1198233765505757E-4</v>
      </c>
      <c r="D244" s="268">
        <v>0.17607092000000002</v>
      </c>
      <c r="E244" s="227">
        <f t="shared" si="16"/>
        <v>2.059514133752919E-5</v>
      </c>
      <c r="F244" s="268">
        <v>1.241883E-2</v>
      </c>
      <c r="G244" s="227">
        <f t="shared" si="17"/>
        <v>9.9825618862781567E-7</v>
      </c>
      <c r="H244" s="269">
        <f t="shared" si="19"/>
        <v>-0.92946688754735873</v>
      </c>
      <c r="I244" s="269">
        <f t="shared" si="18"/>
        <v>-0.9882148061337066</v>
      </c>
      <c r="J244" s="158"/>
    </row>
    <row r="245" spans="1:10" x14ac:dyDescent="0.35">
      <c r="A245" s="88" t="s">
        <v>165</v>
      </c>
      <c r="B245" s="268">
        <v>0</v>
      </c>
      <c r="C245" s="227">
        <f t="shared" si="15"/>
        <v>0</v>
      </c>
      <c r="D245" s="268">
        <v>3.8990910000000004E-2</v>
      </c>
      <c r="E245" s="227">
        <f t="shared" si="16"/>
        <v>4.5607946066782656E-6</v>
      </c>
      <c r="F245" s="268">
        <v>1.0617389999999999E-2</v>
      </c>
      <c r="G245" s="227">
        <f t="shared" si="17"/>
        <v>8.5345199785930582E-7</v>
      </c>
      <c r="H245" s="269">
        <f t="shared" si="19"/>
        <v>-0.72769576293551497</v>
      </c>
      <c r="I245" s="269" t="s">
        <v>317</v>
      </c>
      <c r="J245" s="158"/>
    </row>
    <row r="246" spans="1:10" x14ac:dyDescent="0.35">
      <c r="A246" s="88" t="s">
        <v>84</v>
      </c>
      <c r="B246" s="268">
        <v>2.0572699999999999E-2</v>
      </c>
      <c r="C246" s="227">
        <f t="shared" si="15"/>
        <v>2.1862351434453979E-6</v>
      </c>
      <c r="D246" s="268">
        <v>4.6251399999999998E-2</v>
      </c>
      <c r="E246" s="227">
        <f t="shared" si="16"/>
        <v>5.4100593105244041E-6</v>
      </c>
      <c r="F246" s="268">
        <v>7.2172399999999998E-3</v>
      </c>
      <c r="G246" s="227">
        <f t="shared" si="17"/>
        <v>5.8013955379147762E-7</v>
      </c>
      <c r="H246" s="269">
        <f t="shared" si="19"/>
        <v>-0.84395629105281134</v>
      </c>
      <c r="I246" s="269">
        <f t="shared" si="18"/>
        <v>-0.6491836268452853</v>
      </c>
      <c r="J246" s="158"/>
    </row>
    <row r="247" spans="1:10" x14ac:dyDescent="0.35">
      <c r="A247" s="88" t="s">
        <v>161</v>
      </c>
      <c r="B247" s="268">
        <v>1.5633110000000002E-2</v>
      </c>
      <c r="C247" s="227">
        <f t="shared" si="15"/>
        <v>1.6613110813528457E-6</v>
      </c>
      <c r="D247" s="268">
        <v>2.94743E-3</v>
      </c>
      <c r="E247" s="227">
        <f t="shared" si="16"/>
        <v>3.44762993414663E-7</v>
      </c>
      <c r="F247" s="268">
        <v>4.1096000000000006E-3</v>
      </c>
      <c r="G247" s="227">
        <f t="shared" si="17"/>
        <v>3.3033978505099688E-7</v>
      </c>
      <c r="H247" s="269">
        <f t="shared" si="19"/>
        <v>0.39429944052954635</v>
      </c>
      <c r="I247" s="269">
        <f t="shared" si="18"/>
        <v>-0.7371220441741918</v>
      </c>
      <c r="J247" s="158"/>
    </row>
    <row r="248" spans="1:10" x14ac:dyDescent="0.35">
      <c r="A248" s="88" t="s">
        <v>261</v>
      </c>
      <c r="B248" s="268">
        <v>4.4491000000000001E-3</v>
      </c>
      <c r="C248" s="227">
        <f t="shared" si="15"/>
        <v>4.7280030218215987E-7</v>
      </c>
      <c r="D248" s="268">
        <v>4.0723599999999997E-3</v>
      </c>
      <c r="E248" s="227">
        <f t="shared" si="16"/>
        <v>4.7634685942062644E-7</v>
      </c>
      <c r="F248" s="268">
        <v>2.26429E-3</v>
      </c>
      <c r="G248" s="227">
        <f t="shared" si="17"/>
        <v>1.8200921546941836E-7</v>
      </c>
      <c r="H248" s="269">
        <f t="shared" si="19"/>
        <v>-0.4439857969334734</v>
      </c>
      <c r="I248" s="269">
        <f t="shared" si="18"/>
        <v>-0.49106785642039963</v>
      </c>
      <c r="J248" s="158"/>
    </row>
    <row r="249" spans="1:10" x14ac:dyDescent="0.35">
      <c r="A249" s="88" t="s">
        <v>260</v>
      </c>
      <c r="B249" s="268">
        <v>0</v>
      </c>
      <c r="C249" s="227">
        <f t="shared" si="15"/>
        <v>0</v>
      </c>
      <c r="D249" s="268">
        <v>1.8711369999999998E-2</v>
      </c>
      <c r="E249" s="227">
        <f t="shared" si="16"/>
        <v>2.1886823205603942E-6</v>
      </c>
      <c r="F249" s="268">
        <v>8.9999999999999998E-4</v>
      </c>
      <c r="G249" s="227">
        <f t="shared" si="17"/>
        <v>7.2344220008248294E-8</v>
      </c>
      <c r="H249" s="269">
        <f t="shared" si="19"/>
        <v>-0.9519009030338238</v>
      </c>
      <c r="I249" s="269" t="s">
        <v>317</v>
      </c>
      <c r="J249" s="158"/>
    </row>
    <row r="250" spans="1:10" x14ac:dyDescent="0.35">
      <c r="A250" s="88" t="s">
        <v>41</v>
      </c>
      <c r="B250" s="268">
        <v>0</v>
      </c>
      <c r="C250" s="227">
        <f t="shared" si="15"/>
        <v>0</v>
      </c>
      <c r="D250" s="268">
        <v>0</v>
      </c>
      <c r="E250" s="227">
        <f t="shared" si="16"/>
        <v>0</v>
      </c>
      <c r="F250" s="268">
        <v>5.9400000000000002E-4</v>
      </c>
      <c r="G250" s="227">
        <f t="shared" si="17"/>
        <v>4.7747185205443871E-8</v>
      </c>
      <c r="H250" s="269" t="s">
        <v>317</v>
      </c>
      <c r="I250" s="269" t="s">
        <v>317</v>
      </c>
      <c r="J250" s="158"/>
    </row>
    <row r="251" spans="1:10" x14ac:dyDescent="0.35">
      <c r="A251" s="88" t="s">
        <v>85</v>
      </c>
      <c r="B251" s="268">
        <v>0.31226346999999999</v>
      </c>
      <c r="C251" s="227">
        <f t="shared" si="15"/>
        <v>3.3183849087781751E-5</v>
      </c>
      <c r="D251" s="268">
        <v>8.1349999999999999E-3</v>
      </c>
      <c r="E251" s="227">
        <f t="shared" si="16"/>
        <v>9.5155676349507317E-7</v>
      </c>
      <c r="F251" s="268">
        <v>5.3600000000000002E-4</v>
      </c>
      <c r="G251" s="227">
        <f t="shared" si="17"/>
        <v>4.3085002138245649E-8</v>
      </c>
      <c r="H251" s="269">
        <f t="shared" si="19"/>
        <v>-0.93411186232329446</v>
      </c>
      <c r="I251" s="269">
        <f t="shared" si="18"/>
        <v>-0.99828350078861294</v>
      </c>
      <c r="J251" s="158"/>
    </row>
    <row r="252" spans="1:10" x14ac:dyDescent="0.35">
      <c r="A252" s="88" t="s">
        <v>54</v>
      </c>
      <c r="B252" s="268">
        <v>6.8615100000000004E-3</v>
      </c>
      <c r="C252" s="227">
        <f t="shared" si="15"/>
        <v>7.2916410092511112E-7</v>
      </c>
      <c r="D252" s="268">
        <v>0</v>
      </c>
      <c r="E252" s="227">
        <f t="shared" si="16"/>
        <v>0</v>
      </c>
      <c r="F252" s="268">
        <v>3.1717000000000003E-4</v>
      </c>
      <c r="G252" s="227">
        <f t="shared" si="17"/>
        <v>2.5494906955573457E-8</v>
      </c>
      <c r="H252" s="269" t="s">
        <v>317</v>
      </c>
      <c r="I252" s="269">
        <f t="shared" si="18"/>
        <v>-0.95377548090726383</v>
      </c>
      <c r="J252" s="158"/>
    </row>
    <row r="253" spans="1:10" x14ac:dyDescent="0.35">
      <c r="A253" s="88" t="s">
        <v>65</v>
      </c>
      <c r="B253" s="268">
        <v>0</v>
      </c>
      <c r="C253" s="227">
        <f t="shared" si="15"/>
        <v>0</v>
      </c>
      <c r="D253" s="268">
        <v>7.0000000000000007E-2</v>
      </c>
      <c r="E253" s="227">
        <f t="shared" si="16"/>
        <v>8.1879500239281049E-6</v>
      </c>
      <c r="F253" s="268">
        <v>2.52E-4</v>
      </c>
      <c r="G253" s="227">
        <f t="shared" si="17"/>
        <v>2.025638160230952E-8</v>
      </c>
      <c r="H253" s="269">
        <f t="shared" si="19"/>
        <v>-0.99639999999999995</v>
      </c>
      <c r="I253" s="269" t="s">
        <v>317</v>
      </c>
      <c r="J253" s="158"/>
    </row>
    <row r="254" spans="1:10" x14ac:dyDescent="0.35">
      <c r="A254" s="88" t="s">
        <v>51</v>
      </c>
      <c r="B254" s="268">
        <v>4.5928699999999998E-3</v>
      </c>
      <c r="C254" s="227">
        <f t="shared" si="15"/>
        <v>4.8807856058155057E-7</v>
      </c>
      <c r="D254" s="268">
        <v>1.2579500000000001E-3</v>
      </c>
      <c r="E254" s="227">
        <f t="shared" si="16"/>
        <v>1.4714331046571941E-7</v>
      </c>
      <c r="F254" s="268">
        <v>0</v>
      </c>
      <c r="G254" s="227">
        <f t="shared" si="17"/>
        <v>0</v>
      </c>
      <c r="H254" s="269">
        <f t="shared" si="19"/>
        <v>-1</v>
      </c>
      <c r="I254" s="269">
        <f t="shared" si="18"/>
        <v>-1</v>
      </c>
      <c r="J254" s="158"/>
    </row>
    <row r="255" spans="1:10" x14ac:dyDescent="0.35">
      <c r="A255" s="88" t="s">
        <v>66</v>
      </c>
      <c r="B255" s="268">
        <v>0</v>
      </c>
      <c r="C255" s="227">
        <f t="shared" si="15"/>
        <v>0</v>
      </c>
      <c r="D255" s="268">
        <v>2.1949499999999998E-3</v>
      </c>
      <c r="E255" s="227">
        <f t="shared" si="16"/>
        <v>2.5674487007172844E-7</v>
      </c>
      <c r="F255" s="268">
        <v>0</v>
      </c>
      <c r="G255" s="227">
        <f t="shared" si="17"/>
        <v>0</v>
      </c>
      <c r="H255" s="269">
        <f t="shared" si="19"/>
        <v>-1</v>
      </c>
      <c r="I255" s="269" t="s">
        <v>317</v>
      </c>
      <c r="J255" s="158"/>
    </row>
    <row r="256" spans="1:10" x14ac:dyDescent="0.35">
      <c r="A256" s="88" t="s">
        <v>115</v>
      </c>
      <c r="B256" s="268">
        <v>0</v>
      </c>
      <c r="C256" s="227">
        <f t="shared" si="15"/>
        <v>0</v>
      </c>
      <c r="D256" s="268">
        <v>0</v>
      </c>
      <c r="E256" s="227">
        <f t="shared" si="16"/>
        <v>0</v>
      </c>
      <c r="F256" s="268">
        <v>0</v>
      </c>
      <c r="G256" s="227">
        <f t="shared" si="17"/>
        <v>0</v>
      </c>
      <c r="H256" s="269" t="s">
        <v>317</v>
      </c>
      <c r="I256" s="269" t="s">
        <v>317</v>
      </c>
      <c r="J256" s="158"/>
    </row>
    <row r="257" spans="1:10" x14ac:dyDescent="0.35">
      <c r="A257" s="88" t="s">
        <v>168</v>
      </c>
      <c r="B257" s="268">
        <v>0</v>
      </c>
      <c r="C257" s="227">
        <f t="shared" si="15"/>
        <v>0</v>
      </c>
      <c r="D257" s="268">
        <v>7.1239029999999995E-2</v>
      </c>
      <c r="E257" s="227">
        <f t="shared" si="16"/>
        <v>8.3328802484730694E-6</v>
      </c>
      <c r="F257" s="268">
        <v>0</v>
      </c>
      <c r="G257" s="227">
        <f t="shared" si="17"/>
        <v>0</v>
      </c>
      <c r="H257" s="269">
        <f t="shared" si="19"/>
        <v>-1</v>
      </c>
      <c r="I257" s="269" t="s">
        <v>317</v>
      </c>
      <c r="J257" s="158"/>
    </row>
    <row r="258" spans="1:10" s="8" customFormat="1" x14ac:dyDescent="0.35">
      <c r="A258" s="88" t="s">
        <v>178</v>
      </c>
      <c r="B258" s="268">
        <v>1.5046520000000001E-2</v>
      </c>
      <c r="C258" s="227">
        <f t="shared" si="15"/>
        <v>1.5989748944258192E-6</v>
      </c>
      <c r="D258" s="268">
        <v>1.3002E-2</v>
      </c>
      <c r="E258" s="227">
        <f t="shared" si="16"/>
        <v>1.5208532315873314E-6</v>
      </c>
      <c r="F258" s="268">
        <v>0</v>
      </c>
      <c r="G258" s="227">
        <f>F258/$F$260</f>
        <v>0</v>
      </c>
      <c r="H258" s="269">
        <f t="shared" si="19"/>
        <v>-1</v>
      </c>
      <c r="I258" s="269">
        <f t="shared" si="18"/>
        <v>-1</v>
      </c>
      <c r="J258" s="158"/>
    </row>
    <row r="259" spans="1:10" x14ac:dyDescent="0.35">
      <c r="A259" s="88" t="s">
        <v>246</v>
      </c>
      <c r="B259" s="268">
        <v>0</v>
      </c>
      <c r="C259" s="270" t="s">
        <v>317</v>
      </c>
      <c r="D259" s="268">
        <v>1.9458380000000001E-2</v>
      </c>
      <c r="E259" s="270" t="s">
        <v>317</v>
      </c>
      <c r="F259" s="268">
        <v>0</v>
      </c>
      <c r="G259" s="270" t="s">
        <v>317</v>
      </c>
      <c r="H259" s="269">
        <f t="shared" si="19"/>
        <v>-1</v>
      </c>
      <c r="I259" s="269" t="s">
        <v>317</v>
      </c>
      <c r="J259" s="158"/>
    </row>
    <row r="260" spans="1:10" x14ac:dyDescent="0.35">
      <c r="A260" s="116"/>
      <c r="B260" s="143">
        <f>SUM(B4:B259)</f>
        <v>9410.1039687700049</v>
      </c>
      <c r="C260" s="160">
        <f t="shared" ref="C260:G260" si="20">SUM(C4:C259)</f>
        <v>0.99999999999999922</v>
      </c>
      <c r="D260" s="143">
        <f>SUM(D4:D259)</f>
        <v>8549.1484187660026</v>
      </c>
      <c r="E260" s="160">
        <f t="shared" si="20"/>
        <v>0.99999772393938591</v>
      </c>
      <c r="F260" s="143">
        <f>SUM(F4:F259)</f>
        <v>12440.523927100008</v>
      </c>
      <c r="G260" s="109">
        <f t="shared" si="20"/>
        <v>0.99999999999999889</v>
      </c>
      <c r="H260" s="162">
        <f>(F260/D260)-1</f>
        <v>0.45517697409395219</v>
      </c>
      <c r="I260" s="162">
        <f>(F260/B260)-1</f>
        <v>0.32203894541306632</v>
      </c>
      <c r="J260" s="158"/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78"/>
  <sheetViews>
    <sheetView zoomScale="70" zoomScaleNormal="70" workbookViewId="0">
      <selection activeCell="J34" sqref="J34"/>
    </sheetView>
  </sheetViews>
  <sheetFormatPr defaultColWidth="8.81640625" defaultRowHeight="15.5" x14ac:dyDescent="0.35"/>
  <cols>
    <col min="1" max="1" width="30.81640625" style="1" bestFit="1" customWidth="1"/>
    <col min="2" max="2" width="33" style="1" bestFit="1" customWidth="1"/>
    <col min="3" max="3" width="13.90625" style="1" bestFit="1" customWidth="1"/>
    <col min="4" max="4" width="20.1796875" style="1" customWidth="1"/>
    <col min="5" max="5" width="24.6328125" style="1" bestFit="1" customWidth="1"/>
    <col min="6" max="6" width="29.54296875" style="1" bestFit="1" customWidth="1"/>
    <col min="7" max="16384" width="8.81640625" style="1"/>
  </cols>
  <sheetData>
    <row r="1" spans="1:9" x14ac:dyDescent="0.35">
      <c r="A1" s="301" t="s">
        <v>545</v>
      </c>
      <c r="B1" s="301"/>
      <c r="C1" s="301"/>
      <c r="H1" s="300" t="s">
        <v>316</v>
      </c>
      <c r="I1" s="300"/>
    </row>
    <row r="2" spans="1:9" s="47" customFormat="1" ht="16" customHeight="1" x14ac:dyDescent="0.35">
      <c r="A2" s="2" t="s">
        <v>349</v>
      </c>
      <c r="B2" s="2" t="s">
        <v>611</v>
      </c>
      <c r="C2" s="166" t="s">
        <v>565</v>
      </c>
      <c r="D2" s="2" t="s">
        <v>263</v>
      </c>
      <c r="E2" s="2" t="s">
        <v>479</v>
      </c>
      <c r="F2" s="2" t="s">
        <v>615</v>
      </c>
    </row>
    <row r="3" spans="1:9" ht="13.5" customHeight="1" x14ac:dyDescent="0.35">
      <c r="A3" s="121" t="s">
        <v>359</v>
      </c>
      <c r="B3" s="121">
        <v>1785.40199704</v>
      </c>
      <c r="C3" s="121">
        <v>0</v>
      </c>
      <c r="D3" s="121">
        <v>3.4003949200000001</v>
      </c>
      <c r="E3" s="121">
        <v>0</v>
      </c>
      <c r="F3" s="121">
        <v>322.813108</v>
      </c>
    </row>
    <row r="4" spans="1:9" ht="13.5" customHeight="1" x14ac:dyDescent="0.35">
      <c r="A4" s="89" t="s">
        <v>361</v>
      </c>
      <c r="B4" s="89">
        <v>0</v>
      </c>
      <c r="C4" s="89">
        <v>0</v>
      </c>
      <c r="D4" s="89">
        <v>227.82278336000002</v>
      </c>
      <c r="E4" s="89">
        <v>0</v>
      </c>
      <c r="F4" s="89">
        <v>73.306141199999999</v>
      </c>
    </row>
    <row r="5" spans="1:9" ht="13.5" customHeight="1" x14ac:dyDescent="0.35">
      <c r="A5" s="89" t="s">
        <v>299</v>
      </c>
      <c r="B5" s="89">
        <v>69.620741719999998</v>
      </c>
      <c r="C5" s="89">
        <v>0</v>
      </c>
      <c r="D5" s="89">
        <v>86.6320312</v>
      </c>
      <c r="E5" s="89">
        <v>747.29277135000007</v>
      </c>
      <c r="F5" s="89">
        <v>24.693612999999999</v>
      </c>
      <c r="I5" s="113"/>
    </row>
    <row r="6" spans="1:9" ht="13.5" customHeight="1" x14ac:dyDescent="0.35">
      <c r="A6" s="89" t="s">
        <v>527</v>
      </c>
      <c r="B6" s="89">
        <v>0</v>
      </c>
      <c r="C6" s="89">
        <v>0</v>
      </c>
      <c r="D6" s="89">
        <v>0</v>
      </c>
      <c r="E6" s="89">
        <v>0</v>
      </c>
      <c r="F6" s="89">
        <v>9.1645021999999994</v>
      </c>
    </row>
    <row r="7" spans="1:9" ht="13.5" customHeight="1" x14ac:dyDescent="0.35">
      <c r="A7" s="89" t="s">
        <v>371</v>
      </c>
      <c r="B7" s="89">
        <v>0</v>
      </c>
      <c r="C7" s="89">
        <v>0</v>
      </c>
      <c r="D7" s="89">
        <v>16.005858150000002</v>
      </c>
      <c r="E7" s="89">
        <v>0</v>
      </c>
      <c r="F7" s="89">
        <v>8.9157980000000006</v>
      </c>
    </row>
    <row r="8" spans="1:9" ht="13.5" customHeight="1" x14ac:dyDescent="0.35">
      <c r="A8" s="89" t="s">
        <v>315</v>
      </c>
      <c r="B8" s="89">
        <v>0</v>
      </c>
      <c r="C8" s="89">
        <v>0</v>
      </c>
      <c r="D8" s="89">
        <v>0</v>
      </c>
      <c r="E8" s="89">
        <v>0</v>
      </c>
      <c r="F8" s="89">
        <v>6.4476270700000002</v>
      </c>
      <c r="I8" s="113"/>
    </row>
    <row r="9" spans="1:9" ht="13.5" customHeight="1" x14ac:dyDescent="0.35">
      <c r="A9" s="89" t="s">
        <v>372</v>
      </c>
      <c r="B9" s="89">
        <v>0</v>
      </c>
      <c r="C9" s="89">
        <v>0</v>
      </c>
      <c r="D9" s="89">
        <v>1.4237350000000001E-2</v>
      </c>
      <c r="E9" s="89">
        <v>0</v>
      </c>
      <c r="F9" s="89">
        <v>4.4184980899999999</v>
      </c>
      <c r="I9" s="113"/>
    </row>
    <row r="10" spans="1:9" ht="13.5" customHeight="1" x14ac:dyDescent="0.35">
      <c r="A10" s="89" t="s">
        <v>374</v>
      </c>
      <c r="B10" s="89">
        <v>0</v>
      </c>
      <c r="C10" s="89">
        <v>0</v>
      </c>
      <c r="D10" s="89">
        <v>84.440293339999997</v>
      </c>
      <c r="E10" s="89">
        <v>0</v>
      </c>
      <c r="F10" s="89">
        <v>3.7318512000000004</v>
      </c>
      <c r="I10" s="113"/>
    </row>
    <row r="11" spans="1:9" ht="13.5" customHeight="1" x14ac:dyDescent="0.35">
      <c r="A11" s="89" t="s">
        <v>365</v>
      </c>
      <c r="B11" s="89">
        <v>0</v>
      </c>
      <c r="C11" s="89">
        <v>0</v>
      </c>
      <c r="D11" s="89">
        <v>427.36901742999999</v>
      </c>
      <c r="E11" s="89">
        <v>0</v>
      </c>
      <c r="F11" s="89">
        <v>3.7104054500000001</v>
      </c>
      <c r="I11" s="113"/>
    </row>
    <row r="12" spans="1:9" ht="13.5" customHeight="1" x14ac:dyDescent="0.35">
      <c r="A12" s="89" t="s">
        <v>300</v>
      </c>
      <c r="B12" s="89">
        <v>0</v>
      </c>
      <c r="C12" s="89">
        <v>0</v>
      </c>
      <c r="D12" s="89">
        <v>0</v>
      </c>
      <c r="E12" s="89">
        <v>0</v>
      </c>
      <c r="F12" s="89">
        <v>2.0444254499999999</v>
      </c>
      <c r="I12" s="113"/>
    </row>
    <row r="13" spans="1:9" ht="13.5" customHeight="1" x14ac:dyDescent="0.35">
      <c r="A13" s="89" t="s">
        <v>415</v>
      </c>
      <c r="B13" s="89">
        <v>0</v>
      </c>
      <c r="C13" s="89">
        <v>0</v>
      </c>
      <c r="D13" s="89">
        <v>0</v>
      </c>
      <c r="E13" s="89">
        <v>0</v>
      </c>
      <c r="F13" s="89">
        <v>1.6881013999999999</v>
      </c>
    </row>
    <row r="14" spans="1:9" ht="13.5" customHeight="1" x14ac:dyDescent="0.35">
      <c r="A14" s="89" t="s">
        <v>363</v>
      </c>
      <c r="B14" s="89">
        <v>0</v>
      </c>
      <c r="C14" s="89">
        <v>0</v>
      </c>
      <c r="D14" s="89">
        <v>149.61433201</v>
      </c>
      <c r="E14" s="89">
        <v>0</v>
      </c>
      <c r="F14" s="89">
        <v>1.6583947999999999</v>
      </c>
    </row>
    <row r="15" spans="1:9" ht="13.5" customHeight="1" x14ac:dyDescent="0.35">
      <c r="A15" s="89" t="s">
        <v>375</v>
      </c>
      <c r="B15" s="89">
        <v>0</v>
      </c>
      <c r="C15" s="89">
        <v>845.56822157000011</v>
      </c>
      <c r="D15" s="89">
        <v>64.476171409999992</v>
      </c>
      <c r="E15" s="89">
        <v>0</v>
      </c>
      <c r="F15" s="89">
        <v>0.39585459000000001</v>
      </c>
    </row>
    <row r="16" spans="1:9" ht="13.5" customHeight="1" x14ac:dyDescent="0.35">
      <c r="A16" s="89" t="s">
        <v>366</v>
      </c>
      <c r="B16" s="89">
        <v>118.80132333</v>
      </c>
      <c r="C16" s="89">
        <v>0</v>
      </c>
      <c r="D16" s="89">
        <v>0</v>
      </c>
      <c r="E16" s="89">
        <v>0</v>
      </c>
      <c r="F16" s="89">
        <v>0.124913</v>
      </c>
      <c r="I16" s="113"/>
    </row>
    <row r="17" spans="1:9" ht="13.5" customHeight="1" x14ac:dyDescent="0.35">
      <c r="A17" s="89" t="s">
        <v>530</v>
      </c>
      <c r="B17" s="89">
        <v>0</v>
      </c>
      <c r="C17" s="89">
        <v>0</v>
      </c>
      <c r="D17" s="89">
        <v>0</v>
      </c>
      <c r="E17" s="89">
        <v>0</v>
      </c>
      <c r="F17" s="89">
        <v>1.021E-2</v>
      </c>
    </row>
    <row r="18" spans="1:9" ht="13.5" customHeight="1" x14ac:dyDescent="0.35">
      <c r="A18" s="89" t="s">
        <v>378</v>
      </c>
      <c r="B18" s="89">
        <v>0</v>
      </c>
      <c r="C18" s="89">
        <v>0</v>
      </c>
      <c r="D18" s="89">
        <v>27.127036879999999</v>
      </c>
      <c r="E18" s="89">
        <v>0</v>
      </c>
      <c r="F18" s="89">
        <v>2.62116E-3</v>
      </c>
    </row>
    <row r="19" spans="1:9" ht="13.5" customHeight="1" x14ac:dyDescent="0.35">
      <c r="A19" s="89" t="s">
        <v>429</v>
      </c>
      <c r="B19" s="89">
        <v>0</v>
      </c>
      <c r="C19" s="89">
        <v>0</v>
      </c>
      <c r="D19" s="89">
        <v>0</v>
      </c>
      <c r="E19" s="89">
        <v>0</v>
      </c>
      <c r="F19" s="89">
        <v>1.521E-3</v>
      </c>
    </row>
    <row r="20" spans="1:9" ht="13.5" customHeight="1" x14ac:dyDescent="0.35">
      <c r="A20" s="89" t="s">
        <v>387</v>
      </c>
      <c r="B20" s="89">
        <v>0</v>
      </c>
      <c r="C20" s="89">
        <v>0</v>
      </c>
      <c r="D20" s="89">
        <v>0</v>
      </c>
      <c r="E20" s="89">
        <v>0</v>
      </c>
      <c r="F20" s="89">
        <v>1.0120000000000001E-3</v>
      </c>
    </row>
    <row r="21" spans="1:9" ht="13.5" customHeight="1" x14ac:dyDescent="0.35">
      <c r="A21" s="89" t="s">
        <v>362</v>
      </c>
      <c r="B21" s="89">
        <v>0</v>
      </c>
      <c r="C21" s="89">
        <v>0</v>
      </c>
      <c r="D21" s="89">
        <v>29.88953248</v>
      </c>
      <c r="E21" s="89">
        <v>0</v>
      </c>
      <c r="F21" s="89">
        <v>8.4999999999999995E-4</v>
      </c>
    </row>
    <row r="22" spans="1:9" ht="13.5" customHeight="1" x14ac:dyDescent="0.35">
      <c r="A22" s="89" t="s">
        <v>370</v>
      </c>
      <c r="B22" s="89">
        <v>125.43517984</v>
      </c>
      <c r="C22" s="89">
        <v>0</v>
      </c>
      <c r="D22" s="89">
        <v>0</v>
      </c>
      <c r="E22" s="89">
        <v>0</v>
      </c>
      <c r="F22" s="89">
        <v>6.0400000000000004E-4</v>
      </c>
      <c r="I22" s="113"/>
    </row>
    <row r="23" spans="1:9" x14ac:dyDescent="0.35">
      <c r="A23" s="89" t="s">
        <v>367</v>
      </c>
      <c r="B23" s="89">
        <v>486.43530507999998</v>
      </c>
      <c r="C23" s="89">
        <v>0</v>
      </c>
      <c r="D23" s="89">
        <v>0</v>
      </c>
      <c r="E23" s="89">
        <v>0</v>
      </c>
      <c r="F23" s="89">
        <v>5.8895000000000009E-4</v>
      </c>
    </row>
    <row r="24" spans="1:9" x14ac:dyDescent="0.35">
      <c r="A24" s="89" t="s">
        <v>368</v>
      </c>
      <c r="B24" s="89">
        <v>360.88198613999998</v>
      </c>
      <c r="C24" s="89">
        <v>0</v>
      </c>
      <c r="D24" s="89">
        <v>0</v>
      </c>
      <c r="E24" s="89">
        <v>0</v>
      </c>
      <c r="F24" s="89">
        <v>5.0000000000000001E-4</v>
      </c>
    </row>
    <row r="25" spans="1:9" x14ac:dyDescent="0.35">
      <c r="A25" s="89" t="s">
        <v>373</v>
      </c>
      <c r="B25" s="89">
        <v>0</v>
      </c>
      <c r="C25" s="89">
        <v>0</v>
      </c>
      <c r="D25" s="89">
        <v>0</v>
      </c>
      <c r="E25" s="89">
        <v>0</v>
      </c>
      <c r="F25" s="89">
        <v>4.8500000000000003E-4</v>
      </c>
    </row>
    <row r="26" spans="1:9" x14ac:dyDescent="0.35">
      <c r="A26" s="89" t="s">
        <v>382</v>
      </c>
      <c r="B26" s="89">
        <v>0</v>
      </c>
      <c r="C26" s="89">
        <v>0</v>
      </c>
      <c r="D26" s="89">
        <v>0</v>
      </c>
      <c r="E26" s="89">
        <v>0</v>
      </c>
      <c r="F26" s="89">
        <v>2.2699999999999999E-4</v>
      </c>
    </row>
    <row r="27" spans="1:9" x14ac:dyDescent="0.35">
      <c r="A27" s="89" t="s">
        <v>405</v>
      </c>
      <c r="B27" s="89">
        <v>0</v>
      </c>
      <c r="C27" s="89">
        <v>0</v>
      </c>
      <c r="D27" s="89">
        <v>0</v>
      </c>
      <c r="E27" s="89">
        <v>0</v>
      </c>
      <c r="F27" s="89">
        <v>5.8220000000000002E-5</v>
      </c>
    </row>
    <row r="28" spans="1:9" x14ac:dyDescent="0.35">
      <c r="A28" s="89" t="s">
        <v>383</v>
      </c>
      <c r="B28" s="89">
        <v>0</v>
      </c>
      <c r="C28" s="89">
        <v>0</v>
      </c>
      <c r="D28" s="89">
        <v>5.3339765400000001</v>
      </c>
      <c r="E28" s="89">
        <v>0</v>
      </c>
      <c r="F28" s="89">
        <v>3.0000000000000001E-5</v>
      </c>
    </row>
    <row r="29" spans="1:9" x14ac:dyDescent="0.35">
      <c r="A29" s="89" t="s">
        <v>377</v>
      </c>
      <c r="B29" s="89">
        <v>0</v>
      </c>
      <c r="C29" s="89">
        <v>0</v>
      </c>
      <c r="D29" s="89">
        <v>124.35588712000001</v>
      </c>
      <c r="E29" s="89">
        <v>0</v>
      </c>
      <c r="F29" s="89">
        <v>0</v>
      </c>
    </row>
    <row r="30" spans="1:9" x14ac:dyDescent="0.35">
      <c r="A30" s="89" t="s">
        <v>376</v>
      </c>
      <c r="B30" s="89">
        <v>6.2518000000000004E-2</v>
      </c>
      <c r="C30" s="89">
        <v>0</v>
      </c>
      <c r="D30" s="89">
        <v>22.103013149999999</v>
      </c>
      <c r="E30" s="89">
        <v>0</v>
      </c>
      <c r="F30" s="89">
        <v>0</v>
      </c>
      <c r="I30" s="113"/>
    </row>
    <row r="31" spans="1:9" x14ac:dyDescent="0.35">
      <c r="A31" s="89" t="s">
        <v>384</v>
      </c>
      <c r="B31" s="89">
        <v>0</v>
      </c>
      <c r="C31" s="89">
        <v>0</v>
      </c>
      <c r="D31" s="89">
        <v>4.3510167300000004</v>
      </c>
      <c r="E31" s="89">
        <v>0</v>
      </c>
      <c r="F31" s="89">
        <v>0</v>
      </c>
    </row>
    <row r="32" spans="1:9" x14ac:dyDescent="0.35">
      <c r="A32" s="89" t="s">
        <v>381</v>
      </c>
      <c r="B32" s="89">
        <v>0</v>
      </c>
      <c r="C32" s="89">
        <v>0</v>
      </c>
      <c r="D32" s="89">
        <v>3.5901172699999999</v>
      </c>
      <c r="E32" s="89">
        <v>0</v>
      </c>
      <c r="F32" s="89">
        <v>0</v>
      </c>
    </row>
    <row r="33" spans="1:9" x14ac:dyDescent="0.35">
      <c r="A33" s="89" t="s">
        <v>411</v>
      </c>
      <c r="B33" s="89">
        <v>0</v>
      </c>
      <c r="C33" s="89">
        <v>0</v>
      </c>
      <c r="D33" s="89">
        <v>2.6134593800000001</v>
      </c>
      <c r="E33" s="89">
        <v>0</v>
      </c>
      <c r="F33" s="89">
        <v>0</v>
      </c>
    </row>
    <row r="34" spans="1:9" x14ac:dyDescent="0.35">
      <c r="A34" s="89" t="s">
        <v>307</v>
      </c>
      <c r="B34" s="89">
        <v>0</v>
      </c>
      <c r="C34" s="89">
        <v>0</v>
      </c>
      <c r="D34" s="89">
        <v>1.9239999999999999</v>
      </c>
      <c r="E34" s="89">
        <v>0</v>
      </c>
      <c r="F34" s="89">
        <v>0</v>
      </c>
    </row>
    <row r="35" spans="1:9" x14ac:dyDescent="0.35">
      <c r="A35" s="89" t="s">
        <v>301</v>
      </c>
      <c r="B35" s="89">
        <v>0</v>
      </c>
      <c r="C35" s="89">
        <v>0</v>
      </c>
      <c r="D35" s="89">
        <v>1.1588516599999998</v>
      </c>
      <c r="E35" s="89">
        <v>0</v>
      </c>
      <c r="F35" s="89">
        <v>0</v>
      </c>
    </row>
    <row r="36" spans="1:9" x14ac:dyDescent="0.35">
      <c r="A36" s="89" t="s">
        <v>454</v>
      </c>
      <c r="B36" s="89">
        <v>0</v>
      </c>
      <c r="C36" s="89">
        <v>0</v>
      </c>
      <c r="D36" s="89">
        <v>0.12948218</v>
      </c>
      <c r="E36" s="89">
        <v>0</v>
      </c>
      <c r="F36" s="89">
        <v>0</v>
      </c>
    </row>
    <row r="37" spans="1:9" x14ac:dyDescent="0.35">
      <c r="A37" s="89" t="s">
        <v>360</v>
      </c>
      <c r="B37" s="89">
        <v>2.8003478099999999</v>
      </c>
      <c r="C37" s="89">
        <v>631.06824126999993</v>
      </c>
      <c r="D37" s="89">
        <v>0</v>
      </c>
      <c r="E37" s="89">
        <v>0</v>
      </c>
      <c r="F37" s="89">
        <v>0</v>
      </c>
      <c r="I37" s="113"/>
    </row>
    <row r="38" spans="1:9" x14ac:dyDescent="0.35">
      <c r="A38" s="89" t="s">
        <v>369</v>
      </c>
      <c r="B38" s="89">
        <v>188.31564162000001</v>
      </c>
      <c r="C38" s="89">
        <v>0</v>
      </c>
      <c r="D38" s="89">
        <v>0</v>
      </c>
      <c r="E38" s="89">
        <v>0</v>
      </c>
      <c r="F38" s="89">
        <v>0</v>
      </c>
    </row>
    <row r="39" spans="1:9" x14ac:dyDescent="0.35">
      <c r="A39" s="89" t="s">
        <v>394</v>
      </c>
      <c r="B39" s="89">
        <v>173.08019772</v>
      </c>
      <c r="C39" s="89">
        <v>0</v>
      </c>
      <c r="D39" s="89">
        <v>0</v>
      </c>
      <c r="E39" s="89">
        <v>0</v>
      </c>
      <c r="F39" s="89">
        <v>0</v>
      </c>
    </row>
    <row r="40" spans="1:9" x14ac:dyDescent="0.35">
      <c r="A40" s="89" t="s">
        <v>386</v>
      </c>
      <c r="B40" s="89">
        <v>9.6000000000000002E-4</v>
      </c>
      <c r="C40" s="89">
        <v>0</v>
      </c>
      <c r="D40" s="89">
        <v>0</v>
      </c>
      <c r="E40" s="89">
        <v>0</v>
      </c>
      <c r="F40" s="89">
        <v>0</v>
      </c>
    </row>
    <row r="41" spans="1:9" x14ac:dyDescent="0.35">
      <c r="A41" s="124" t="s">
        <v>390</v>
      </c>
      <c r="B41" s="124">
        <v>8.7500000000000002E-4</v>
      </c>
      <c r="C41" s="124">
        <v>0</v>
      </c>
      <c r="D41" s="124">
        <v>0</v>
      </c>
      <c r="E41" s="124">
        <v>0</v>
      </c>
      <c r="F41" s="124">
        <v>0</v>
      </c>
    </row>
    <row r="79" spans="1:3" x14ac:dyDescent="0.35">
      <c r="A79" s="46"/>
      <c r="B79" s="46"/>
      <c r="C79" s="46"/>
    </row>
    <row r="80" spans="1:3" x14ac:dyDescent="0.35">
      <c r="A80" s="46"/>
      <c r="B80" s="46"/>
      <c r="C80" s="46"/>
    </row>
    <row r="81" spans="1:3" x14ac:dyDescent="0.35">
      <c r="A81" s="46"/>
      <c r="B81" s="46"/>
      <c r="C81" s="46"/>
    </row>
    <row r="82" spans="1:3" x14ac:dyDescent="0.35">
      <c r="A82" s="46"/>
      <c r="B82" s="46"/>
      <c r="C82" s="46"/>
    </row>
    <row r="83" spans="1:3" x14ac:dyDescent="0.35">
      <c r="B83" s="46"/>
      <c r="C83" s="46"/>
    </row>
    <row r="84" spans="1:3" x14ac:dyDescent="0.35">
      <c r="B84" s="46"/>
      <c r="C84" s="46"/>
    </row>
    <row r="85" spans="1:3" x14ac:dyDescent="0.35">
      <c r="B85" s="46"/>
      <c r="C85" s="46"/>
    </row>
    <row r="86" spans="1:3" x14ac:dyDescent="0.35">
      <c r="B86" s="46"/>
      <c r="C86" s="46"/>
    </row>
    <row r="87" spans="1:3" x14ac:dyDescent="0.35">
      <c r="B87" s="46"/>
      <c r="C87" s="46"/>
    </row>
    <row r="88" spans="1:3" x14ac:dyDescent="0.35">
      <c r="B88" s="46"/>
      <c r="C88" s="46"/>
    </row>
    <row r="89" spans="1:3" x14ac:dyDescent="0.35">
      <c r="B89" s="46"/>
      <c r="C89" s="46"/>
    </row>
    <row r="90" spans="1:3" x14ac:dyDescent="0.35">
      <c r="B90" s="46"/>
      <c r="C90" s="46"/>
    </row>
    <row r="91" spans="1:3" x14ac:dyDescent="0.35">
      <c r="B91" s="46"/>
      <c r="C91" s="46"/>
    </row>
    <row r="92" spans="1:3" x14ac:dyDescent="0.35">
      <c r="B92" s="46"/>
      <c r="C92" s="46"/>
    </row>
    <row r="93" spans="1:3" x14ac:dyDescent="0.35">
      <c r="B93" s="46"/>
      <c r="C93" s="46"/>
    </row>
    <row r="94" spans="1:3" x14ac:dyDescent="0.35">
      <c r="B94" s="46"/>
      <c r="C94" s="46"/>
    </row>
    <row r="95" spans="1:3" x14ac:dyDescent="0.35">
      <c r="B95" s="46"/>
      <c r="C95" s="46"/>
    </row>
    <row r="96" spans="1:3" x14ac:dyDescent="0.35">
      <c r="B96" s="46"/>
      <c r="C96" s="46"/>
    </row>
    <row r="97" spans="1:3" x14ac:dyDescent="0.35">
      <c r="B97" s="46"/>
      <c r="C97" s="46"/>
    </row>
    <row r="98" spans="1:3" x14ac:dyDescent="0.35">
      <c r="B98" s="46"/>
      <c r="C98" s="46"/>
    </row>
    <row r="99" spans="1:3" x14ac:dyDescent="0.35">
      <c r="A99" s="46"/>
      <c r="B99" s="46"/>
    </row>
    <row r="100" spans="1:3" x14ac:dyDescent="0.35">
      <c r="A100" s="46"/>
      <c r="B100" s="46"/>
    </row>
    <row r="101" spans="1:3" x14ac:dyDescent="0.35">
      <c r="A101" s="46"/>
      <c r="B101" s="46"/>
    </row>
    <row r="102" spans="1:3" x14ac:dyDescent="0.35">
      <c r="A102" s="46"/>
      <c r="B102" s="46"/>
    </row>
    <row r="103" spans="1:3" x14ac:dyDescent="0.35">
      <c r="A103" s="46"/>
      <c r="B103" s="46"/>
    </row>
    <row r="104" spans="1:3" x14ac:dyDescent="0.35">
      <c r="A104" s="46"/>
      <c r="B104" s="46"/>
    </row>
    <row r="105" spans="1:3" x14ac:dyDescent="0.35">
      <c r="A105" s="46"/>
      <c r="B105" s="46"/>
    </row>
    <row r="106" spans="1:3" x14ac:dyDescent="0.35">
      <c r="A106" s="46"/>
      <c r="B106" s="46"/>
    </row>
    <row r="107" spans="1:3" x14ac:dyDescent="0.35">
      <c r="A107" s="46"/>
      <c r="B107" s="46"/>
    </row>
    <row r="108" spans="1:3" x14ac:dyDescent="0.35">
      <c r="A108" s="46"/>
      <c r="B108" s="46"/>
    </row>
    <row r="109" spans="1:3" x14ac:dyDescent="0.35">
      <c r="A109" s="46"/>
      <c r="B109" s="46"/>
    </row>
    <row r="110" spans="1:3" x14ac:dyDescent="0.35">
      <c r="A110" s="46"/>
      <c r="B110" s="46"/>
    </row>
    <row r="111" spans="1:3" x14ac:dyDescent="0.35">
      <c r="A111" s="46"/>
      <c r="B111" s="46"/>
    </row>
    <row r="112" spans="1:3" x14ac:dyDescent="0.35">
      <c r="A112" s="46"/>
      <c r="B112" s="46"/>
    </row>
    <row r="113" spans="1:3" x14ac:dyDescent="0.35">
      <c r="A113" s="46"/>
      <c r="B113" s="46"/>
    </row>
    <row r="114" spans="1:3" x14ac:dyDescent="0.35">
      <c r="A114" s="46"/>
      <c r="B114" s="46"/>
    </row>
    <row r="115" spans="1:3" x14ac:dyDescent="0.35">
      <c r="A115" s="46"/>
      <c r="B115" s="46"/>
      <c r="C115" s="46"/>
    </row>
    <row r="116" spans="1:3" x14ac:dyDescent="0.35">
      <c r="A116" s="46"/>
      <c r="B116" s="46"/>
      <c r="C116" s="46"/>
    </row>
    <row r="117" spans="1:3" x14ac:dyDescent="0.35">
      <c r="A117" s="46"/>
      <c r="B117" s="46"/>
      <c r="C117" s="46"/>
    </row>
    <row r="118" spans="1:3" x14ac:dyDescent="0.35">
      <c r="A118" s="46"/>
      <c r="B118" s="46"/>
      <c r="C118" s="46"/>
    </row>
    <row r="119" spans="1:3" x14ac:dyDescent="0.35">
      <c r="A119" s="46"/>
      <c r="B119" s="46"/>
      <c r="C119" s="46"/>
    </row>
    <row r="120" spans="1:3" x14ac:dyDescent="0.35">
      <c r="A120" s="46"/>
      <c r="B120" s="46"/>
      <c r="C120" s="46"/>
    </row>
    <row r="121" spans="1:3" x14ac:dyDescent="0.35">
      <c r="A121" s="46"/>
      <c r="B121" s="46"/>
      <c r="C121" s="46"/>
    </row>
    <row r="122" spans="1:3" x14ac:dyDescent="0.35">
      <c r="A122" s="46"/>
      <c r="B122" s="46"/>
      <c r="C122" s="46"/>
    </row>
    <row r="123" spans="1:3" x14ac:dyDescent="0.35">
      <c r="A123" s="46"/>
      <c r="B123" s="46"/>
      <c r="C123" s="46"/>
    </row>
    <row r="124" spans="1:3" x14ac:dyDescent="0.35">
      <c r="A124" s="46"/>
      <c r="B124" s="46"/>
      <c r="C124" s="46"/>
    </row>
    <row r="125" spans="1:3" x14ac:dyDescent="0.35">
      <c r="A125" s="46"/>
      <c r="B125" s="46"/>
      <c r="C125" s="46"/>
    </row>
    <row r="126" spans="1:3" x14ac:dyDescent="0.35">
      <c r="A126" s="46"/>
      <c r="B126" s="46"/>
      <c r="C126" s="46"/>
    </row>
    <row r="127" spans="1:3" x14ac:dyDescent="0.35">
      <c r="A127" s="46"/>
      <c r="B127" s="46"/>
      <c r="C127" s="46"/>
    </row>
    <row r="128" spans="1:3" x14ac:dyDescent="0.35">
      <c r="A128" s="46"/>
      <c r="B128" s="46"/>
      <c r="C128" s="46"/>
    </row>
    <row r="129" spans="1:3" x14ac:dyDescent="0.35">
      <c r="A129" s="46"/>
      <c r="B129" s="46"/>
      <c r="C129" s="46"/>
    </row>
    <row r="130" spans="1:3" x14ac:dyDescent="0.35">
      <c r="A130" s="46"/>
      <c r="B130" s="46"/>
      <c r="C130" s="46"/>
    </row>
    <row r="131" spans="1:3" x14ac:dyDescent="0.35">
      <c r="B131" s="46"/>
      <c r="C131" s="46"/>
    </row>
    <row r="132" spans="1:3" x14ac:dyDescent="0.35">
      <c r="B132" s="46"/>
      <c r="C132" s="46"/>
    </row>
    <row r="133" spans="1:3" x14ac:dyDescent="0.35">
      <c r="B133" s="46"/>
      <c r="C133" s="46"/>
    </row>
    <row r="134" spans="1:3" x14ac:dyDescent="0.35">
      <c r="B134" s="46"/>
      <c r="C134" s="46"/>
    </row>
    <row r="135" spans="1:3" x14ac:dyDescent="0.35">
      <c r="B135" s="46"/>
      <c r="C135" s="46"/>
    </row>
    <row r="136" spans="1:3" x14ac:dyDescent="0.35">
      <c r="B136" s="46"/>
      <c r="C136" s="46"/>
    </row>
    <row r="137" spans="1:3" x14ac:dyDescent="0.35">
      <c r="B137" s="46"/>
      <c r="C137" s="46"/>
    </row>
    <row r="138" spans="1:3" x14ac:dyDescent="0.35">
      <c r="B138" s="46"/>
      <c r="C138" s="46"/>
    </row>
    <row r="139" spans="1:3" x14ac:dyDescent="0.35">
      <c r="B139" s="46"/>
      <c r="C139" s="46"/>
    </row>
    <row r="140" spans="1:3" x14ac:dyDescent="0.35">
      <c r="B140" s="46"/>
      <c r="C140" s="46"/>
    </row>
    <row r="141" spans="1:3" x14ac:dyDescent="0.35">
      <c r="B141" s="46"/>
      <c r="C141" s="46"/>
    </row>
    <row r="142" spans="1:3" x14ac:dyDescent="0.35">
      <c r="B142" s="46"/>
      <c r="C142" s="46"/>
    </row>
    <row r="143" spans="1:3" x14ac:dyDescent="0.35">
      <c r="B143" s="46"/>
      <c r="C143" s="46"/>
    </row>
    <row r="144" spans="1:3" x14ac:dyDescent="0.35">
      <c r="B144" s="46"/>
      <c r="C144" s="46"/>
    </row>
    <row r="145" spans="2:3" x14ac:dyDescent="0.35">
      <c r="B145" s="46"/>
      <c r="C145" s="46"/>
    </row>
    <row r="146" spans="2:3" x14ac:dyDescent="0.35">
      <c r="B146" s="46"/>
      <c r="C146" s="46"/>
    </row>
    <row r="147" spans="2:3" x14ac:dyDescent="0.35">
      <c r="B147" s="46"/>
    </row>
    <row r="148" spans="2:3" x14ac:dyDescent="0.35">
      <c r="B148" s="46"/>
    </row>
    <row r="149" spans="2:3" x14ac:dyDescent="0.35">
      <c r="B149" s="46"/>
    </row>
    <row r="150" spans="2:3" x14ac:dyDescent="0.35">
      <c r="B150" s="46"/>
    </row>
    <row r="151" spans="2:3" x14ac:dyDescent="0.35">
      <c r="B151" s="46"/>
    </row>
    <row r="152" spans="2:3" x14ac:dyDescent="0.35">
      <c r="B152" s="46"/>
    </row>
    <row r="153" spans="2:3" x14ac:dyDescent="0.35">
      <c r="B153" s="46"/>
    </row>
    <row r="154" spans="2:3" x14ac:dyDescent="0.35">
      <c r="B154" s="46"/>
    </row>
    <row r="155" spans="2:3" x14ac:dyDescent="0.35">
      <c r="B155" s="46"/>
    </row>
    <row r="156" spans="2:3" x14ac:dyDescent="0.35">
      <c r="B156" s="46"/>
    </row>
    <row r="157" spans="2:3" x14ac:dyDescent="0.35">
      <c r="B157" s="46"/>
    </row>
    <row r="158" spans="2:3" x14ac:dyDescent="0.35">
      <c r="B158" s="46"/>
    </row>
    <row r="159" spans="2:3" x14ac:dyDescent="0.35">
      <c r="B159" s="46"/>
    </row>
    <row r="160" spans="2:3" x14ac:dyDescent="0.35">
      <c r="B160" s="46"/>
    </row>
    <row r="161" spans="1:3" x14ac:dyDescent="0.35">
      <c r="B161" s="46"/>
    </row>
    <row r="162" spans="1:3" x14ac:dyDescent="0.35">
      <c r="B162" s="46"/>
    </row>
    <row r="163" spans="1:3" x14ac:dyDescent="0.35">
      <c r="A163" s="46"/>
      <c r="B163" s="46"/>
      <c r="C163" s="46"/>
    </row>
    <row r="164" spans="1:3" x14ac:dyDescent="0.35">
      <c r="A164" s="46"/>
      <c r="B164" s="46"/>
      <c r="C164" s="46"/>
    </row>
    <row r="165" spans="1:3" x14ac:dyDescent="0.35">
      <c r="A165" s="46"/>
      <c r="B165" s="46"/>
      <c r="C165" s="46"/>
    </row>
    <row r="166" spans="1:3" x14ac:dyDescent="0.35">
      <c r="A166" s="46"/>
      <c r="B166" s="46"/>
      <c r="C166" s="46"/>
    </row>
    <row r="167" spans="1:3" x14ac:dyDescent="0.35">
      <c r="A167" s="46"/>
      <c r="B167" s="46"/>
      <c r="C167" s="46"/>
    </row>
    <row r="168" spans="1:3" x14ac:dyDescent="0.35">
      <c r="A168" s="46"/>
      <c r="B168" s="46"/>
      <c r="C168" s="46"/>
    </row>
    <row r="169" spans="1:3" x14ac:dyDescent="0.35">
      <c r="A169" s="46"/>
      <c r="B169" s="46"/>
      <c r="C169" s="46"/>
    </row>
    <row r="170" spans="1:3" x14ac:dyDescent="0.35">
      <c r="A170" s="46"/>
      <c r="B170" s="46"/>
      <c r="C170" s="46"/>
    </row>
    <row r="171" spans="1:3" x14ac:dyDescent="0.35">
      <c r="A171" s="46"/>
      <c r="B171" s="46"/>
      <c r="C171" s="46"/>
    </row>
    <row r="172" spans="1:3" x14ac:dyDescent="0.35">
      <c r="A172" s="46"/>
      <c r="B172" s="46"/>
      <c r="C172" s="46"/>
    </row>
    <row r="173" spans="1:3" x14ac:dyDescent="0.35">
      <c r="A173" s="46"/>
      <c r="B173" s="46"/>
      <c r="C173" s="46"/>
    </row>
    <row r="174" spans="1:3" x14ac:dyDescent="0.35">
      <c r="A174" s="46"/>
      <c r="B174" s="46"/>
      <c r="C174" s="46"/>
    </row>
    <row r="175" spans="1:3" x14ac:dyDescent="0.35">
      <c r="A175" s="46"/>
      <c r="B175" s="46"/>
      <c r="C175" s="46"/>
    </row>
    <row r="176" spans="1:3" x14ac:dyDescent="0.35">
      <c r="A176" s="46"/>
      <c r="B176" s="46"/>
      <c r="C176" s="46"/>
    </row>
    <row r="177" spans="1:3" x14ac:dyDescent="0.35">
      <c r="A177" s="46"/>
      <c r="B177" s="46"/>
      <c r="C177" s="46"/>
    </row>
    <row r="178" spans="1:3" x14ac:dyDescent="0.35">
      <c r="A178" s="46"/>
      <c r="B178" s="46"/>
      <c r="C178" s="46"/>
    </row>
    <row r="179" spans="1:3" x14ac:dyDescent="0.35">
      <c r="A179" s="46"/>
      <c r="B179" s="46"/>
      <c r="C179" s="46"/>
    </row>
    <row r="180" spans="1:3" x14ac:dyDescent="0.35">
      <c r="A180" s="46"/>
      <c r="B180" s="46"/>
      <c r="C180" s="46"/>
    </row>
    <row r="181" spans="1:3" x14ac:dyDescent="0.35">
      <c r="A181" s="46"/>
      <c r="B181" s="46"/>
      <c r="C181" s="46"/>
    </row>
    <row r="182" spans="1:3" x14ac:dyDescent="0.35">
      <c r="A182" s="46"/>
      <c r="B182" s="46"/>
      <c r="C182" s="46"/>
    </row>
    <row r="183" spans="1:3" x14ac:dyDescent="0.35">
      <c r="A183" s="46"/>
      <c r="B183" s="46"/>
      <c r="C183" s="46"/>
    </row>
    <row r="184" spans="1:3" x14ac:dyDescent="0.35">
      <c r="A184" s="46"/>
      <c r="B184" s="46"/>
      <c r="C184" s="46"/>
    </row>
    <row r="185" spans="1:3" x14ac:dyDescent="0.35">
      <c r="A185" s="46"/>
      <c r="B185" s="46"/>
      <c r="C185" s="46"/>
    </row>
    <row r="186" spans="1:3" x14ac:dyDescent="0.35">
      <c r="A186" s="46"/>
      <c r="B186" s="46"/>
      <c r="C186" s="46"/>
    </row>
    <row r="187" spans="1:3" x14ac:dyDescent="0.35">
      <c r="A187" s="46"/>
      <c r="B187" s="46"/>
      <c r="C187" s="46"/>
    </row>
    <row r="188" spans="1:3" x14ac:dyDescent="0.35">
      <c r="A188" s="46"/>
      <c r="B188" s="46"/>
      <c r="C188" s="46"/>
    </row>
    <row r="189" spans="1:3" x14ac:dyDescent="0.35">
      <c r="A189" s="46"/>
      <c r="B189" s="46"/>
      <c r="C189" s="46"/>
    </row>
    <row r="190" spans="1:3" x14ac:dyDescent="0.35">
      <c r="A190" s="46"/>
      <c r="B190" s="46"/>
      <c r="C190" s="46"/>
    </row>
    <row r="191" spans="1:3" x14ac:dyDescent="0.35">
      <c r="A191" s="46"/>
      <c r="B191" s="46"/>
      <c r="C191" s="46"/>
    </row>
    <row r="192" spans="1:3" x14ac:dyDescent="0.35">
      <c r="A192" s="46"/>
      <c r="B192" s="46"/>
      <c r="C192" s="46"/>
    </row>
    <row r="193" spans="1:3" x14ac:dyDescent="0.35">
      <c r="A193" s="46"/>
      <c r="B193" s="46"/>
      <c r="C193" s="46"/>
    </row>
    <row r="194" spans="1:3" x14ac:dyDescent="0.35">
      <c r="A194" s="46"/>
      <c r="B194" s="46"/>
      <c r="C194" s="46"/>
    </row>
    <row r="195" spans="1:3" x14ac:dyDescent="0.35">
      <c r="A195" s="46"/>
      <c r="B195" s="46"/>
      <c r="C195" s="46"/>
    </row>
    <row r="196" spans="1:3" x14ac:dyDescent="0.35">
      <c r="A196" s="46"/>
      <c r="B196" s="46"/>
      <c r="C196" s="46"/>
    </row>
    <row r="197" spans="1:3" x14ac:dyDescent="0.35">
      <c r="A197" s="46"/>
      <c r="B197" s="46"/>
      <c r="C197" s="46"/>
    </row>
    <row r="198" spans="1:3" x14ac:dyDescent="0.35">
      <c r="A198" s="46"/>
      <c r="B198" s="46"/>
      <c r="C198" s="46"/>
    </row>
    <row r="199" spans="1:3" x14ac:dyDescent="0.35">
      <c r="A199" s="46"/>
      <c r="B199" s="46"/>
      <c r="C199" s="46"/>
    </row>
    <row r="200" spans="1:3" x14ac:dyDescent="0.35">
      <c r="A200" s="46"/>
      <c r="B200" s="46"/>
      <c r="C200" s="46"/>
    </row>
    <row r="201" spans="1:3" x14ac:dyDescent="0.35">
      <c r="A201" s="46"/>
      <c r="B201" s="46"/>
      <c r="C201" s="46"/>
    </row>
    <row r="202" spans="1:3" x14ac:dyDescent="0.35">
      <c r="A202" s="46"/>
      <c r="B202" s="46"/>
      <c r="C202" s="46"/>
    </row>
    <row r="203" spans="1:3" x14ac:dyDescent="0.35">
      <c r="A203" s="46"/>
      <c r="B203" s="46"/>
      <c r="C203" s="46"/>
    </row>
    <row r="204" spans="1:3" x14ac:dyDescent="0.35">
      <c r="A204" s="46"/>
      <c r="B204" s="46"/>
      <c r="C204" s="46"/>
    </row>
    <row r="205" spans="1:3" x14ac:dyDescent="0.35">
      <c r="A205" s="46"/>
      <c r="B205" s="46"/>
      <c r="C205" s="46"/>
    </row>
    <row r="206" spans="1:3" x14ac:dyDescent="0.35">
      <c r="A206" s="46"/>
      <c r="B206" s="46"/>
      <c r="C206" s="46"/>
    </row>
    <row r="207" spans="1:3" x14ac:dyDescent="0.35">
      <c r="A207" s="46"/>
      <c r="B207" s="46"/>
      <c r="C207" s="46"/>
    </row>
    <row r="208" spans="1:3" x14ac:dyDescent="0.35">
      <c r="A208" s="46"/>
      <c r="B208" s="46"/>
      <c r="C208" s="46"/>
    </row>
    <row r="209" spans="1:3" x14ac:dyDescent="0.35">
      <c r="A209" s="46"/>
      <c r="B209" s="46"/>
      <c r="C209" s="46"/>
    </row>
    <row r="210" spans="1:3" x14ac:dyDescent="0.35">
      <c r="A210" s="46"/>
      <c r="B210" s="46"/>
      <c r="C210" s="46"/>
    </row>
    <row r="211" spans="1:3" x14ac:dyDescent="0.35">
      <c r="B211" s="46"/>
      <c r="C211" s="46"/>
    </row>
    <row r="212" spans="1:3" x14ac:dyDescent="0.35">
      <c r="B212" s="46"/>
      <c r="C212" s="46"/>
    </row>
    <row r="213" spans="1:3" x14ac:dyDescent="0.35">
      <c r="B213" s="46"/>
      <c r="C213" s="46"/>
    </row>
    <row r="214" spans="1:3" x14ac:dyDescent="0.35">
      <c r="B214" s="46"/>
      <c r="C214" s="46"/>
    </row>
    <row r="215" spans="1:3" x14ac:dyDescent="0.35">
      <c r="B215" s="46"/>
      <c r="C215" s="46"/>
    </row>
    <row r="216" spans="1:3" x14ac:dyDescent="0.35">
      <c r="B216" s="46"/>
      <c r="C216" s="46"/>
    </row>
    <row r="217" spans="1:3" x14ac:dyDescent="0.35">
      <c r="B217" s="46"/>
      <c r="C217" s="46"/>
    </row>
    <row r="218" spans="1:3" x14ac:dyDescent="0.35">
      <c r="B218" s="46"/>
      <c r="C218" s="46"/>
    </row>
    <row r="219" spans="1:3" x14ac:dyDescent="0.35">
      <c r="B219" s="46"/>
      <c r="C219" s="46"/>
    </row>
    <row r="220" spans="1:3" x14ac:dyDescent="0.35">
      <c r="B220" s="46"/>
      <c r="C220" s="46"/>
    </row>
    <row r="221" spans="1:3" x14ac:dyDescent="0.35">
      <c r="B221" s="46"/>
      <c r="C221" s="46"/>
    </row>
    <row r="222" spans="1:3" x14ac:dyDescent="0.35">
      <c r="B222" s="46"/>
      <c r="C222" s="46"/>
    </row>
    <row r="223" spans="1:3" x14ac:dyDescent="0.35">
      <c r="B223" s="46"/>
      <c r="C223" s="46"/>
    </row>
    <row r="224" spans="1:3" x14ac:dyDescent="0.35">
      <c r="B224" s="46"/>
      <c r="C224" s="46"/>
    </row>
    <row r="225" spans="1:3" x14ac:dyDescent="0.35">
      <c r="B225" s="46"/>
      <c r="C225" s="46"/>
    </row>
    <row r="226" spans="1:3" x14ac:dyDescent="0.35">
      <c r="B226" s="46"/>
      <c r="C226" s="46"/>
    </row>
    <row r="227" spans="1:3" x14ac:dyDescent="0.35">
      <c r="A227" s="46"/>
      <c r="B227" s="46"/>
    </row>
    <row r="228" spans="1:3" x14ac:dyDescent="0.35">
      <c r="A228" s="46"/>
      <c r="B228" s="46"/>
    </row>
    <row r="229" spans="1:3" x14ac:dyDescent="0.35">
      <c r="A229" s="46"/>
      <c r="B229" s="46"/>
    </row>
    <row r="230" spans="1:3" x14ac:dyDescent="0.35">
      <c r="A230" s="46"/>
      <c r="B230" s="46"/>
    </row>
    <row r="231" spans="1:3" x14ac:dyDescent="0.35">
      <c r="A231" s="46"/>
      <c r="B231" s="46"/>
    </row>
    <row r="232" spans="1:3" x14ac:dyDescent="0.35">
      <c r="A232" s="46"/>
      <c r="B232" s="46"/>
    </row>
    <row r="233" spans="1:3" x14ac:dyDescent="0.35">
      <c r="A233" s="46"/>
      <c r="B233" s="46"/>
    </row>
    <row r="234" spans="1:3" x14ac:dyDescent="0.35">
      <c r="A234" s="46"/>
      <c r="B234" s="46"/>
    </row>
    <row r="235" spans="1:3" x14ac:dyDescent="0.35">
      <c r="A235" s="46"/>
      <c r="B235" s="46"/>
    </row>
    <row r="236" spans="1:3" x14ac:dyDescent="0.35">
      <c r="A236" s="46"/>
      <c r="B236" s="46"/>
    </row>
    <row r="237" spans="1:3" x14ac:dyDescent="0.35">
      <c r="A237" s="46"/>
      <c r="B237" s="46"/>
    </row>
    <row r="238" spans="1:3" x14ac:dyDescent="0.35">
      <c r="A238" s="46"/>
      <c r="B238" s="46"/>
    </row>
    <row r="239" spans="1:3" x14ac:dyDescent="0.35">
      <c r="A239" s="46"/>
      <c r="B239" s="46"/>
    </row>
    <row r="240" spans="1:3" x14ac:dyDescent="0.35">
      <c r="A240" s="46"/>
      <c r="B240" s="46"/>
    </row>
    <row r="241" spans="1:3" x14ac:dyDescent="0.35">
      <c r="A241" s="46"/>
      <c r="B241" s="46"/>
    </row>
    <row r="242" spans="1:3" x14ac:dyDescent="0.35">
      <c r="A242" s="46"/>
      <c r="B242" s="46"/>
    </row>
    <row r="243" spans="1:3" x14ac:dyDescent="0.35">
      <c r="A243" s="46"/>
      <c r="B243" s="46"/>
      <c r="C243" s="46"/>
    </row>
    <row r="244" spans="1:3" x14ac:dyDescent="0.35">
      <c r="A244" s="46"/>
      <c r="B244" s="46"/>
      <c r="C244" s="46"/>
    </row>
    <row r="245" spans="1:3" x14ac:dyDescent="0.35">
      <c r="A245" s="46"/>
      <c r="B245" s="46"/>
      <c r="C245" s="46"/>
    </row>
    <row r="246" spans="1:3" x14ac:dyDescent="0.35">
      <c r="A246" s="46"/>
      <c r="B246" s="46"/>
      <c r="C246" s="46"/>
    </row>
    <row r="247" spans="1:3" x14ac:dyDescent="0.35">
      <c r="A247" s="46"/>
      <c r="B247" s="46"/>
      <c r="C247" s="46"/>
    </row>
    <row r="248" spans="1:3" x14ac:dyDescent="0.35">
      <c r="A248" s="46"/>
      <c r="B248" s="46"/>
      <c r="C248" s="46"/>
    </row>
    <row r="249" spans="1:3" x14ac:dyDescent="0.35">
      <c r="A249" s="46"/>
      <c r="B249" s="46"/>
      <c r="C249" s="46"/>
    </row>
    <row r="250" spans="1:3" x14ac:dyDescent="0.35">
      <c r="A250" s="46"/>
      <c r="B250" s="46"/>
      <c r="C250" s="46"/>
    </row>
    <row r="251" spans="1:3" x14ac:dyDescent="0.35">
      <c r="A251" s="46"/>
      <c r="B251" s="46"/>
      <c r="C251" s="46"/>
    </row>
    <row r="252" spans="1:3" x14ac:dyDescent="0.35">
      <c r="A252" s="46"/>
      <c r="B252" s="46"/>
      <c r="C252" s="46"/>
    </row>
    <row r="253" spans="1:3" x14ac:dyDescent="0.35">
      <c r="A253" s="46"/>
      <c r="B253" s="46"/>
      <c r="C253" s="46"/>
    </row>
    <row r="254" spans="1:3" x14ac:dyDescent="0.35">
      <c r="A254" s="46"/>
      <c r="B254" s="46"/>
      <c r="C254" s="46"/>
    </row>
    <row r="255" spans="1:3" x14ac:dyDescent="0.35">
      <c r="A255" s="46"/>
      <c r="B255" s="46"/>
      <c r="C255" s="46"/>
    </row>
    <row r="256" spans="1:3" x14ac:dyDescent="0.35">
      <c r="A256" s="46"/>
      <c r="B256" s="46"/>
      <c r="C256" s="46"/>
    </row>
    <row r="257" spans="1:3" x14ac:dyDescent="0.35">
      <c r="A257" s="46"/>
      <c r="B257" s="46"/>
      <c r="C257" s="46"/>
    </row>
    <row r="258" spans="1:3" x14ac:dyDescent="0.35">
      <c r="A258" s="46"/>
      <c r="B258" s="46"/>
      <c r="C258" s="46"/>
    </row>
    <row r="259" spans="1:3" x14ac:dyDescent="0.35">
      <c r="A259" s="46"/>
      <c r="B259" s="46"/>
      <c r="C259" s="46"/>
    </row>
    <row r="260" spans="1:3" x14ac:dyDescent="0.35">
      <c r="A260" s="46"/>
      <c r="B260" s="46"/>
      <c r="C260" s="46"/>
    </row>
    <row r="261" spans="1:3" x14ac:dyDescent="0.35">
      <c r="A261" s="46"/>
      <c r="B261" s="46"/>
      <c r="C261" s="46"/>
    </row>
    <row r="262" spans="1:3" x14ac:dyDescent="0.35">
      <c r="A262" s="46"/>
      <c r="B262" s="46"/>
      <c r="C262" s="46"/>
    </row>
    <row r="263" spans="1:3" x14ac:dyDescent="0.35">
      <c r="A263" s="46"/>
      <c r="B263" s="46"/>
      <c r="C263" s="46"/>
    </row>
    <row r="264" spans="1:3" x14ac:dyDescent="0.35">
      <c r="A264" s="46"/>
      <c r="B264" s="46"/>
      <c r="C264" s="46"/>
    </row>
    <row r="265" spans="1:3" x14ac:dyDescent="0.35">
      <c r="A265" s="46"/>
      <c r="B265" s="46"/>
      <c r="C265" s="46"/>
    </row>
    <row r="266" spans="1:3" x14ac:dyDescent="0.35">
      <c r="A266" s="46"/>
      <c r="B266" s="46"/>
      <c r="C266" s="46"/>
    </row>
    <row r="267" spans="1:3" x14ac:dyDescent="0.35">
      <c r="A267" s="46"/>
      <c r="B267" s="46"/>
      <c r="C267" s="46"/>
    </row>
    <row r="268" spans="1:3" x14ac:dyDescent="0.35">
      <c r="A268" s="46"/>
      <c r="B268" s="46"/>
      <c r="C268" s="46"/>
    </row>
    <row r="269" spans="1:3" x14ac:dyDescent="0.35">
      <c r="A269" s="46"/>
      <c r="B269" s="46"/>
      <c r="C269" s="46"/>
    </row>
    <row r="270" spans="1:3" x14ac:dyDescent="0.35">
      <c r="A270" s="46"/>
      <c r="B270" s="46"/>
      <c r="C270" s="46"/>
    </row>
    <row r="271" spans="1:3" x14ac:dyDescent="0.35">
      <c r="A271" s="46"/>
      <c r="B271" s="46"/>
      <c r="C271" s="46"/>
    </row>
    <row r="272" spans="1:3" x14ac:dyDescent="0.35">
      <c r="A272" s="46"/>
      <c r="B272" s="46"/>
      <c r="C272" s="46"/>
    </row>
    <row r="273" spans="1:3" x14ac:dyDescent="0.35">
      <c r="A273" s="46"/>
      <c r="B273" s="46"/>
      <c r="C273" s="46"/>
    </row>
    <row r="274" spans="1:3" x14ac:dyDescent="0.35">
      <c r="A274" s="46"/>
      <c r="B274" s="46"/>
      <c r="C274" s="46"/>
    </row>
    <row r="275" spans="1:3" x14ac:dyDescent="0.35">
      <c r="B275" s="46"/>
      <c r="C275" s="46"/>
    </row>
    <row r="276" spans="1:3" x14ac:dyDescent="0.35">
      <c r="B276" s="46"/>
      <c r="C276" s="46"/>
    </row>
    <row r="277" spans="1:3" x14ac:dyDescent="0.35">
      <c r="B277" s="46"/>
      <c r="C277" s="46"/>
    </row>
    <row r="278" spans="1:3" x14ac:dyDescent="0.35">
      <c r="B278" s="46"/>
      <c r="C278" s="46"/>
    </row>
    <row r="279" spans="1:3" x14ac:dyDescent="0.35">
      <c r="B279" s="46"/>
      <c r="C279" s="46"/>
    </row>
    <row r="280" spans="1:3" x14ac:dyDescent="0.35">
      <c r="B280" s="46"/>
      <c r="C280" s="46"/>
    </row>
    <row r="281" spans="1:3" x14ac:dyDescent="0.35">
      <c r="B281" s="46"/>
      <c r="C281" s="46"/>
    </row>
    <row r="282" spans="1:3" x14ac:dyDescent="0.35">
      <c r="B282" s="46"/>
      <c r="C282" s="46"/>
    </row>
    <row r="283" spans="1:3" x14ac:dyDescent="0.35">
      <c r="B283" s="46"/>
      <c r="C283" s="46"/>
    </row>
    <row r="284" spans="1:3" x14ac:dyDescent="0.35">
      <c r="B284" s="46"/>
      <c r="C284" s="46"/>
    </row>
    <row r="285" spans="1:3" x14ac:dyDescent="0.35">
      <c r="B285" s="46"/>
      <c r="C285" s="46"/>
    </row>
    <row r="286" spans="1:3" x14ac:dyDescent="0.35">
      <c r="B286" s="46"/>
      <c r="C286" s="46"/>
    </row>
    <row r="287" spans="1:3" x14ac:dyDescent="0.35">
      <c r="B287" s="46"/>
      <c r="C287" s="46"/>
    </row>
    <row r="288" spans="1:3" x14ac:dyDescent="0.35">
      <c r="B288" s="46"/>
      <c r="C288" s="46"/>
    </row>
    <row r="289" spans="1:3" x14ac:dyDescent="0.35">
      <c r="B289" s="46"/>
      <c r="C289" s="46"/>
    </row>
    <row r="290" spans="1:3" x14ac:dyDescent="0.35">
      <c r="B290" s="46"/>
      <c r="C290" s="46"/>
    </row>
    <row r="291" spans="1:3" x14ac:dyDescent="0.35">
      <c r="A291" s="46"/>
      <c r="B291" s="46"/>
      <c r="C291" s="46"/>
    </row>
    <row r="292" spans="1:3" x14ac:dyDescent="0.35">
      <c r="A292" s="46"/>
      <c r="B292" s="46"/>
      <c r="C292" s="46"/>
    </row>
    <row r="293" spans="1:3" x14ac:dyDescent="0.35">
      <c r="A293" s="46"/>
      <c r="B293" s="46"/>
      <c r="C293" s="46"/>
    </row>
    <row r="294" spans="1:3" x14ac:dyDescent="0.35">
      <c r="A294" s="46"/>
      <c r="B294" s="46"/>
      <c r="C294" s="46"/>
    </row>
    <row r="295" spans="1:3" x14ac:dyDescent="0.35">
      <c r="A295" s="46"/>
      <c r="B295" s="46"/>
      <c r="C295" s="46"/>
    </row>
    <row r="296" spans="1:3" x14ac:dyDescent="0.35">
      <c r="A296" s="46"/>
      <c r="B296" s="46"/>
      <c r="C296" s="46"/>
    </row>
    <row r="297" spans="1:3" x14ac:dyDescent="0.35">
      <c r="A297" s="46"/>
      <c r="B297" s="46"/>
      <c r="C297" s="46"/>
    </row>
    <row r="298" spans="1:3" x14ac:dyDescent="0.35">
      <c r="A298" s="46"/>
      <c r="B298" s="46"/>
      <c r="C298" s="46"/>
    </row>
    <row r="299" spans="1:3" x14ac:dyDescent="0.35">
      <c r="A299" s="46"/>
      <c r="B299" s="46"/>
      <c r="C299" s="46"/>
    </row>
    <row r="300" spans="1:3" x14ac:dyDescent="0.35">
      <c r="A300" s="46"/>
      <c r="B300" s="46"/>
      <c r="C300" s="46"/>
    </row>
    <row r="301" spans="1:3" x14ac:dyDescent="0.35">
      <c r="A301" s="46"/>
      <c r="B301" s="46"/>
      <c r="C301" s="46"/>
    </row>
    <row r="302" spans="1:3" x14ac:dyDescent="0.35">
      <c r="A302" s="46"/>
      <c r="B302" s="46"/>
      <c r="C302" s="46"/>
    </row>
    <row r="303" spans="1:3" x14ac:dyDescent="0.35">
      <c r="A303" s="46"/>
      <c r="B303" s="46"/>
      <c r="C303" s="46"/>
    </row>
    <row r="304" spans="1:3" x14ac:dyDescent="0.35">
      <c r="A304" s="46"/>
      <c r="B304" s="46"/>
      <c r="C304" s="46"/>
    </row>
    <row r="305" spans="1:3" x14ac:dyDescent="0.35">
      <c r="A305" s="46"/>
      <c r="B305" s="46"/>
      <c r="C305" s="46"/>
    </row>
    <row r="306" spans="1:3" x14ac:dyDescent="0.35">
      <c r="A306" s="46"/>
      <c r="B306" s="46"/>
      <c r="C306" s="46"/>
    </row>
    <row r="307" spans="1:3" x14ac:dyDescent="0.35">
      <c r="A307" s="46"/>
      <c r="B307" s="46"/>
    </row>
    <row r="308" spans="1:3" x14ac:dyDescent="0.35">
      <c r="A308" s="46"/>
      <c r="B308" s="46"/>
    </row>
    <row r="309" spans="1:3" x14ac:dyDescent="0.35">
      <c r="A309" s="46"/>
      <c r="B309" s="46"/>
    </row>
    <row r="310" spans="1:3" x14ac:dyDescent="0.35">
      <c r="A310" s="46"/>
      <c r="B310" s="46"/>
    </row>
    <row r="311" spans="1:3" x14ac:dyDescent="0.35">
      <c r="A311" s="46"/>
      <c r="B311" s="46"/>
    </row>
    <row r="312" spans="1:3" x14ac:dyDescent="0.35">
      <c r="A312" s="46"/>
      <c r="B312" s="46"/>
    </row>
    <row r="313" spans="1:3" x14ac:dyDescent="0.35">
      <c r="A313" s="46"/>
      <c r="B313" s="46"/>
    </row>
    <row r="314" spans="1:3" x14ac:dyDescent="0.35">
      <c r="A314" s="46"/>
      <c r="B314" s="46"/>
    </row>
    <row r="315" spans="1:3" x14ac:dyDescent="0.35">
      <c r="A315" s="46"/>
      <c r="B315" s="46"/>
    </row>
    <row r="316" spans="1:3" x14ac:dyDescent="0.35">
      <c r="A316" s="46"/>
      <c r="B316" s="46"/>
    </row>
    <row r="317" spans="1:3" x14ac:dyDescent="0.35">
      <c r="A317" s="46"/>
      <c r="B317" s="46"/>
    </row>
    <row r="318" spans="1:3" x14ac:dyDescent="0.35">
      <c r="A318" s="46"/>
      <c r="B318" s="46"/>
    </row>
    <row r="319" spans="1:3" x14ac:dyDescent="0.35">
      <c r="A319" s="46"/>
      <c r="B319" s="46"/>
    </row>
    <row r="320" spans="1:3" x14ac:dyDescent="0.35">
      <c r="A320" s="46"/>
      <c r="B320" s="46"/>
    </row>
    <row r="321" spans="1:3" x14ac:dyDescent="0.35">
      <c r="A321" s="46"/>
      <c r="B321" s="46"/>
    </row>
    <row r="322" spans="1:3" x14ac:dyDescent="0.35">
      <c r="A322" s="46"/>
      <c r="B322" s="46"/>
    </row>
    <row r="323" spans="1:3" x14ac:dyDescent="0.35">
      <c r="A323" s="46"/>
      <c r="B323" s="46"/>
      <c r="C323" s="46"/>
    </row>
    <row r="324" spans="1:3" x14ac:dyDescent="0.35">
      <c r="A324" s="46"/>
      <c r="B324" s="46"/>
      <c r="C324" s="46"/>
    </row>
    <row r="325" spans="1:3" x14ac:dyDescent="0.35">
      <c r="A325" s="46"/>
      <c r="B325" s="46"/>
      <c r="C325" s="46"/>
    </row>
    <row r="326" spans="1:3" x14ac:dyDescent="0.35">
      <c r="A326" s="46"/>
      <c r="B326" s="46"/>
      <c r="C326" s="46"/>
    </row>
    <row r="327" spans="1:3" x14ac:dyDescent="0.35">
      <c r="A327" s="46"/>
      <c r="B327" s="46"/>
      <c r="C327" s="46"/>
    </row>
    <row r="328" spans="1:3" x14ac:dyDescent="0.35">
      <c r="A328" s="46"/>
      <c r="B328" s="46"/>
      <c r="C328" s="46"/>
    </row>
    <row r="329" spans="1:3" x14ac:dyDescent="0.35">
      <c r="A329" s="46"/>
      <c r="B329" s="46"/>
      <c r="C329" s="46"/>
    </row>
    <row r="330" spans="1:3" x14ac:dyDescent="0.35">
      <c r="A330" s="46"/>
      <c r="B330" s="46"/>
      <c r="C330" s="46"/>
    </row>
    <row r="331" spans="1:3" x14ac:dyDescent="0.35">
      <c r="A331" s="46"/>
      <c r="B331" s="46"/>
      <c r="C331" s="46"/>
    </row>
    <row r="332" spans="1:3" x14ac:dyDescent="0.35">
      <c r="A332" s="46"/>
      <c r="B332" s="46"/>
      <c r="C332" s="46"/>
    </row>
    <row r="333" spans="1:3" x14ac:dyDescent="0.35">
      <c r="A333" s="46"/>
      <c r="B333" s="46"/>
      <c r="C333" s="46"/>
    </row>
    <row r="334" spans="1:3" x14ac:dyDescent="0.35">
      <c r="A334" s="46"/>
      <c r="B334" s="46"/>
      <c r="C334" s="46"/>
    </row>
    <row r="335" spans="1:3" x14ac:dyDescent="0.35">
      <c r="A335" s="46"/>
      <c r="B335" s="46"/>
      <c r="C335" s="46"/>
    </row>
    <row r="336" spans="1:3" x14ac:dyDescent="0.35">
      <c r="A336" s="46"/>
      <c r="B336" s="46"/>
      <c r="C336" s="46"/>
    </row>
    <row r="337" spans="1:3" x14ac:dyDescent="0.35">
      <c r="A337" s="46"/>
      <c r="B337" s="46"/>
      <c r="C337" s="46"/>
    </row>
    <row r="338" spans="1:3" x14ac:dyDescent="0.35">
      <c r="A338" s="46"/>
      <c r="B338" s="46"/>
      <c r="C338" s="46"/>
    </row>
    <row r="339" spans="1:3" x14ac:dyDescent="0.35">
      <c r="B339" s="46"/>
    </row>
    <row r="340" spans="1:3" x14ac:dyDescent="0.35">
      <c r="B340" s="46"/>
    </row>
    <row r="341" spans="1:3" x14ac:dyDescent="0.35">
      <c r="B341" s="46"/>
    </row>
    <row r="342" spans="1:3" x14ac:dyDescent="0.35">
      <c r="B342" s="46"/>
    </row>
    <row r="343" spans="1:3" x14ac:dyDescent="0.35">
      <c r="B343" s="46"/>
    </row>
    <row r="344" spans="1:3" x14ac:dyDescent="0.35">
      <c r="B344" s="46"/>
    </row>
    <row r="345" spans="1:3" x14ac:dyDescent="0.35">
      <c r="B345" s="46"/>
    </row>
    <row r="346" spans="1:3" x14ac:dyDescent="0.35">
      <c r="B346" s="46"/>
    </row>
    <row r="347" spans="1:3" x14ac:dyDescent="0.35">
      <c r="B347" s="46"/>
    </row>
    <row r="348" spans="1:3" x14ac:dyDescent="0.35">
      <c r="B348" s="46"/>
    </row>
    <row r="349" spans="1:3" x14ac:dyDescent="0.35">
      <c r="B349" s="46"/>
    </row>
    <row r="350" spans="1:3" x14ac:dyDescent="0.35">
      <c r="B350" s="46"/>
    </row>
    <row r="351" spans="1:3" x14ac:dyDescent="0.35">
      <c r="B351" s="46"/>
    </row>
    <row r="352" spans="1:3" x14ac:dyDescent="0.35">
      <c r="B352" s="46"/>
    </row>
    <row r="353" spans="1:2" x14ac:dyDescent="0.35">
      <c r="B353" s="46"/>
    </row>
    <row r="354" spans="1:2" x14ac:dyDescent="0.35">
      <c r="B354" s="46"/>
    </row>
    <row r="355" spans="1:2" x14ac:dyDescent="0.35">
      <c r="A355" s="46"/>
      <c r="B355" s="46"/>
    </row>
    <row r="356" spans="1:2" x14ac:dyDescent="0.35">
      <c r="A356" s="46"/>
      <c r="B356" s="46"/>
    </row>
    <row r="357" spans="1:2" x14ac:dyDescent="0.35">
      <c r="A357" s="46"/>
      <c r="B357" s="46"/>
    </row>
    <row r="358" spans="1:2" x14ac:dyDescent="0.35">
      <c r="A358" s="46"/>
      <c r="B358" s="46"/>
    </row>
    <row r="359" spans="1:2" x14ac:dyDescent="0.35">
      <c r="A359" s="46"/>
      <c r="B359" s="46"/>
    </row>
    <row r="360" spans="1:2" x14ac:dyDescent="0.35">
      <c r="A360" s="46"/>
      <c r="B360" s="46"/>
    </row>
    <row r="361" spans="1:2" x14ac:dyDescent="0.35">
      <c r="A361" s="46"/>
      <c r="B361" s="46"/>
    </row>
    <row r="362" spans="1:2" x14ac:dyDescent="0.35">
      <c r="A362" s="46"/>
      <c r="B362" s="46"/>
    </row>
    <row r="363" spans="1:2" x14ac:dyDescent="0.35">
      <c r="A363" s="46"/>
      <c r="B363" s="46"/>
    </row>
    <row r="364" spans="1:2" x14ac:dyDescent="0.35">
      <c r="A364" s="46"/>
      <c r="B364" s="46"/>
    </row>
    <row r="365" spans="1:2" x14ac:dyDescent="0.35">
      <c r="A365" s="46"/>
      <c r="B365" s="46"/>
    </row>
    <row r="366" spans="1:2" x14ac:dyDescent="0.35">
      <c r="A366" s="46"/>
      <c r="B366" s="46"/>
    </row>
    <row r="367" spans="1:2" x14ac:dyDescent="0.35">
      <c r="A367" s="46"/>
      <c r="B367" s="46"/>
    </row>
    <row r="368" spans="1:2" x14ac:dyDescent="0.35">
      <c r="A368" s="46"/>
      <c r="B368" s="46"/>
    </row>
    <row r="369" spans="1:2" x14ac:dyDescent="0.35">
      <c r="A369" s="46"/>
      <c r="B369" s="46"/>
    </row>
    <row r="370" spans="1:2" x14ac:dyDescent="0.35">
      <c r="A370" s="46"/>
      <c r="B370" s="46"/>
    </row>
    <row r="371" spans="1:2" x14ac:dyDescent="0.35">
      <c r="A371" s="46"/>
      <c r="B371" s="46"/>
    </row>
    <row r="372" spans="1:2" x14ac:dyDescent="0.35">
      <c r="A372" s="46"/>
      <c r="B372" s="46"/>
    </row>
    <row r="373" spans="1:2" x14ac:dyDescent="0.35">
      <c r="A373" s="46"/>
      <c r="B373" s="46"/>
    </row>
    <row r="374" spans="1:2" x14ac:dyDescent="0.35">
      <c r="A374" s="46"/>
      <c r="B374" s="46"/>
    </row>
    <row r="375" spans="1:2" x14ac:dyDescent="0.35">
      <c r="A375" s="46"/>
      <c r="B375" s="46"/>
    </row>
    <row r="376" spans="1:2" x14ac:dyDescent="0.35">
      <c r="A376" s="46"/>
      <c r="B376" s="46"/>
    </row>
    <row r="377" spans="1:2" x14ac:dyDescent="0.35">
      <c r="A377" s="46"/>
      <c r="B377" s="46"/>
    </row>
    <row r="378" spans="1:2" x14ac:dyDescent="0.35">
      <c r="A378" s="46"/>
      <c r="B378" s="46"/>
    </row>
    <row r="379" spans="1:2" x14ac:dyDescent="0.35">
      <c r="A379" s="46"/>
      <c r="B379" s="46"/>
    </row>
    <row r="380" spans="1:2" x14ac:dyDescent="0.35">
      <c r="A380" s="46"/>
      <c r="B380" s="46"/>
    </row>
    <row r="381" spans="1:2" x14ac:dyDescent="0.35">
      <c r="A381" s="46"/>
      <c r="B381" s="46"/>
    </row>
    <row r="382" spans="1:2" x14ac:dyDescent="0.35">
      <c r="A382" s="46"/>
      <c r="B382" s="46"/>
    </row>
    <row r="383" spans="1:2" x14ac:dyDescent="0.35">
      <c r="A383" s="46"/>
      <c r="B383" s="46"/>
    </row>
    <row r="384" spans="1:2" x14ac:dyDescent="0.35">
      <c r="A384" s="46"/>
      <c r="B384" s="46"/>
    </row>
    <row r="385" spans="1:3" x14ac:dyDescent="0.35">
      <c r="A385" s="46"/>
      <c r="B385" s="46"/>
    </row>
    <row r="386" spans="1:3" x14ac:dyDescent="0.35">
      <c r="A386" s="46"/>
      <c r="B386" s="46"/>
    </row>
    <row r="387" spans="1:3" x14ac:dyDescent="0.35">
      <c r="B387" s="46"/>
      <c r="C387" s="46"/>
    </row>
    <row r="388" spans="1:3" x14ac:dyDescent="0.35">
      <c r="B388" s="46"/>
      <c r="C388" s="46"/>
    </row>
    <row r="389" spans="1:3" x14ac:dyDescent="0.35">
      <c r="B389" s="46"/>
      <c r="C389" s="46"/>
    </row>
    <row r="390" spans="1:3" x14ac:dyDescent="0.35">
      <c r="B390" s="46"/>
      <c r="C390" s="46"/>
    </row>
    <row r="391" spans="1:3" x14ac:dyDescent="0.35">
      <c r="B391" s="46"/>
      <c r="C391" s="46"/>
    </row>
    <row r="392" spans="1:3" x14ac:dyDescent="0.35">
      <c r="B392" s="46"/>
      <c r="C392" s="46"/>
    </row>
    <row r="393" spans="1:3" x14ac:dyDescent="0.35">
      <c r="B393" s="46"/>
      <c r="C393" s="46"/>
    </row>
    <row r="394" spans="1:3" x14ac:dyDescent="0.35">
      <c r="B394" s="46"/>
      <c r="C394" s="46"/>
    </row>
    <row r="395" spans="1:3" x14ac:dyDescent="0.35">
      <c r="B395" s="46"/>
      <c r="C395" s="46"/>
    </row>
    <row r="396" spans="1:3" x14ac:dyDescent="0.35">
      <c r="B396" s="46"/>
      <c r="C396" s="46"/>
    </row>
    <row r="397" spans="1:3" x14ac:dyDescent="0.35">
      <c r="B397" s="46"/>
      <c r="C397" s="46"/>
    </row>
    <row r="398" spans="1:3" x14ac:dyDescent="0.35">
      <c r="B398" s="46"/>
      <c r="C398" s="46"/>
    </row>
    <row r="399" spans="1:3" x14ac:dyDescent="0.35">
      <c r="B399" s="46"/>
      <c r="C399" s="46"/>
    </row>
    <row r="400" spans="1:3" x14ac:dyDescent="0.35">
      <c r="B400" s="46"/>
      <c r="C400" s="46"/>
    </row>
    <row r="401" spans="2:3" x14ac:dyDescent="0.35">
      <c r="B401" s="46"/>
      <c r="C401" s="46"/>
    </row>
    <row r="402" spans="2:3" x14ac:dyDescent="0.35">
      <c r="B402" s="46"/>
      <c r="C402" s="46"/>
    </row>
    <row r="403" spans="2:3" x14ac:dyDescent="0.35">
      <c r="B403" s="46"/>
    </row>
    <row r="404" spans="2:3" x14ac:dyDescent="0.35">
      <c r="B404" s="46"/>
    </row>
    <row r="405" spans="2:3" x14ac:dyDescent="0.35">
      <c r="B405" s="46"/>
    </row>
    <row r="406" spans="2:3" x14ac:dyDescent="0.35">
      <c r="B406" s="46"/>
    </row>
    <row r="407" spans="2:3" x14ac:dyDescent="0.35">
      <c r="B407" s="46"/>
    </row>
    <row r="408" spans="2:3" x14ac:dyDescent="0.35">
      <c r="B408" s="46"/>
    </row>
    <row r="409" spans="2:3" x14ac:dyDescent="0.35">
      <c r="B409" s="46"/>
    </row>
    <row r="410" spans="2:3" x14ac:dyDescent="0.35">
      <c r="B410" s="46"/>
    </row>
    <row r="411" spans="2:3" x14ac:dyDescent="0.35">
      <c r="B411" s="46"/>
    </row>
    <row r="412" spans="2:3" x14ac:dyDescent="0.35">
      <c r="B412" s="46"/>
    </row>
    <row r="413" spans="2:3" x14ac:dyDescent="0.35">
      <c r="B413" s="46"/>
    </row>
    <row r="414" spans="2:3" x14ac:dyDescent="0.35">
      <c r="B414" s="46"/>
    </row>
    <row r="415" spans="2:3" x14ac:dyDescent="0.35">
      <c r="B415" s="46"/>
    </row>
    <row r="416" spans="2:3" x14ac:dyDescent="0.35">
      <c r="B416" s="46"/>
    </row>
    <row r="417" spans="2:2" x14ac:dyDescent="0.35">
      <c r="B417" s="46"/>
    </row>
    <row r="418" spans="2:2" x14ac:dyDescent="0.35">
      <c r="B418" s="46"/>
    </row>
    <row r="419" spans="2:2" x14ac:dyDescent="0.35">
      <c r="B419" s="46"/>
    </row>
    <row r="420" spans="2:2" x14ac:dyDescent="0.35">
      <c r="B420" s="46"/>
    </row>
    <row r="421" spans="2:2" x14ac:dyDescent="0.35">
      <c r="B421" s="46"/>
    </row>
    <row r="422" spans="2:2" x14ac:dyDescent="0.35">
      <c r="B422" s="46"/>
    </row>
    <row r="423" spans="2:2" x14ac:dyDescent="0.35">
      <c r="B423" s="46"/>
    </row>
    <row r="424" spans="2:2" x14ac:dyDescent="0.35">
      <c r="B424" s="46"/>
    </row>
    <row r="425" spans="2:2" x14ac:dyDescent="0.35">
      <c r="B425" s="46"/>
    </row>
    <row r="426" spans="2:2" x14ac:dyDescent="0.35">
      <c r="B426" s="46"/>
    </row>
    <row r="427" spans="2:2" x14ac:dyDescent="0.35">
      <c r="B427" s="46"/>
    </row>
    <row r="428" spans="2:2" x14ac:dyDescent="0.35">
      <c r="B428" s="46"/>
    </row>
    <row r="429" spans="2:2" x14ac:dyDescent="0.35">
      <c r="B429" s="46"/>
    </row>
    <row r="430" spans="2:2" x14ac:dyDescent="0.35">
      <c r="B430" s="46"/>
    </row>
    <row r="431" spans="2:2" x14ac:dyDescent="0.35">
      <c r="B431" s="46"/>
    </row>
    <row r="432" spans="2:2" x14ac:dyDescent="0.35">
      <c r="B432" s="46"/>
    </row>
    <row r="433" spans="1:2" x14ac:dyDescent="0.35">
      <c r="B433" s="46"/>
    </row>
    <row r="434" spans="1:2" x14ac:dyDescent="0.35">
      <c r="B434" s="46"/>
    </row>
    <row r="435" spans="1:2" x14ac:dyDescent="0.35">
      <c r="A435" s="46"/>
      <c r="B435" s="46"/>
    </row>
    <row r="436" spans="1:2" x14ac:dyDescent="0.35">
      <c r="A436" s="46"/>
      <c r="B436" s="46"/>
    </row>
    <row r="437" spans="1:2" x14ac:dyDescent="0.35">
      <c r="A437" s="46"/>
      <c r="B437" s="46"/>
    </row>
    <row r="438" spans="1:2" x14ac:dyDescent="0.35">
      <c r="A438" s="46"/>
      <c r="B438" s="46"/>
    </row>
    <row r="439" spans="1:2" x14ac:dyDescent="0.35">
      <c r="A439" s="46"/>
      <c r="B439" s="46"/>
    </row>
    <row r="440" spans="1:2" x14ac:dyDescent="0.35">
      <c r="A440" s="46"/>
      <c r="B440" s="46"/>
    </row>
    <row r="441" spans="1:2" x14ac:dyDescent="0.35">
      <c r="A441" s="46"/>
      <c r="B441" s="46"/>
    </row>
    <row r="442" spans="1:2" x14ac:dyDescent="0.35">
      <c r="A442" s="46"/>
      <c r="B442" s="46"/>
    </row>
    <row r="443" spans="1:2" x14ac:dyDescent="0.35">
      <c r="A443" s="46"/>
      <c r="B443" s="46"/>
    </row>
    <row r="444" spans="1:2" x14ac:dyDescent="0.35">
      <c r="A444" s="46"/>
      <c r="B444" s="46"/>
    </row>
    <row r="445" spans="1:2" x14ac:dyDescent="0.35">
      <c r="A445" s="46"/>
      <c r="B445" s="46"/>
    </row>
    <row r="446" spans="1:2" x14ac:dyDescent="0.35">
      <c r="A446" s="46"/>
      <c r="B446" s="46"/>
    </row>
    <row r="447" spans="1:2" x14ac:dyDescent="0.35">
      <c r="A447" s="46"/>
      <c r="B447" s="46"/>
    </row>
    <row r="448" spans="1:2" x14ac:dyDescent="0.35">
      <c r="A448" s="46"/>
      <c r="B448" s="46"/>
    </row>
    <row r="449" spans="1:2" x14ac:dyDescent="0.35">
      <c r="A449" s="46"/>
      <c r="B449" s="46"/>
    </row>
    <row r="450" spans="1:2" x14ac:dyDescent="0.35">
      <c r="A450" s="46"/>
      <c r="B450" s="46"/>
    </row>
    <row r="451" spans="1:2" x14ac:dyDescent="0.35">
      <c r="A451" s="46"/>
      <c r="B451" s="46"/>
    </row>
    <row r="452" spans="1:2" x14ac:dyDescent="0.35">
      <c r="A452" s="46"/>
      <c r="B452" s="46"/>
    </row>
    <row r="453" spans="1:2" x14ac:dyDescent="0.35">
      <c r="A453" s="46"/>
      <c r="B453" s="46"/>
    </row>
    <row r="454" spans="1:2" x14ac:dyDescent="0.35">
      <c r="A454" s="46"/>
      <c r="B454" s="46"/>
    </row>
    <row r="455" spans="1:2" x14ac:dyDescent="0.35">
      <c r="A455" s="46"/>
      <c r="B455" s="46"/>
    </row>
    <row r="456" spans="1:2" x14ac:dyDescent="0.35">
      <c r="A456" s="46"/>
      <c r="B456" s="46"/>
    </row>
    <row r="457" spans="1:2" x14ac:dyDescent="0.35">
      <c r="A457" s="46"/>
      <c r="B457" s="46"/>
    </row>
    <row r="458" spans="1:2" x14ac:dyDescent="0.35">
      <c r="A458" s="46"/>
      <c r="B458" s="46"/>
    </row>
    <row r="459" spans="1:2" x14ac:dyDescent="0.35">
      <c r="A459" s="46"/>
      <c r="B459" s="46"/>
    </row>
    <row r="460" spans="1:2" x14ac:dyDescent="0.35">
      <c r="A460" s="46"/>
      <c r="B460" s="46"/>
    </row>
    <row r="461" spans="1:2" x14ac:dyDescent="0.35">
      <c r="A461" s="46"/>
      <c r="B461" s="46"/>
    </row>
    <row r="462" spans="1:2" x14ac:dyDescent="0.35">
      <c r="A462" s="46"/>
      <c r="B462" s="46"/>
    </row>
    <row r="463" spans="1:2" x14ac:dyDescent="0.35">
      <c r="A463" s="46"/>
      <c r="B463" s="46"/>
    </row>
    <row r="464" spans="1:2" x14ac:dyDescent="0.35">
      <c r="A464" s="46"/>
      <c r="B464" s="46"/>
    </row>
    <row r="465" spans="1:2" x14ac:dyDescent="0.35">
      <c r="A465" s="46"/>
      <c r="B465" s="46"/>
    </row>
    <row r="466" spans="1:2" x14ac:dyDescent="0.35">
      <c r="A466" s="46"/>
      <c r="B466" s="46"/>
    </row>
    <row r="467" spans="1:2" x14ac:dyDescent="0.35">
      <c r="B467" s="46"/>
    </row>
    <row r="468" spans="1:2" x14ac:dyDescent="0.35">
      <c r="B468" s="46"/>
    </row>
    <row r="469" spans="1:2" x14ac:dyDescent="0.35">
      <c r="B469" s="46"/>
    </row>
    <row r="470" spans="1:2" x14ac:dyDescent="0.35">
      <c r="B470" s="46"/>
    </row>
    <row r="471" spans="1:2" x14ac:dyDescent="0.35">
      <c r="B471" s="46"/>
    </row>
    <row r="472" spans="1:2" x14ac:dyDescent="0.35">
      <c r="B472" s="46"/>
    </row>
    <row r="473" spans="1:2" x14ac:dyDescent="0.35">
      <c r="B473" s="46"/>
    </row>
    <row r="474" spans="1:2" x14ac:dyDescent="0.35">
      <c r="B474" s="46"/>
    </row>
    <row r="475" spans="1:2" x14ac:dyDescent="0.35">
      <c r="B475" s="46"/>
    </row>
    <row r="476" spans="1:2" x14ac:dyDescent="0.35">
      <c r="B476" s="46"/>
    </row>
    <row r="477" spans="1:2" x14ac:dyDescent="0.35">
      <c r="B477" s="46"/>
    </row>
    <row r="478" spans="1:2" x14ac:dyDescent="0.35">
      <c r="B478" s="46"/>
    </row>
    <row r="479" spans="1:2" x14ac:dyDescent="0.35">
      <c r="B479" s="46"/>
    </row>
    <row r="480" spans="1:2" x14ac:dyDescent="0.35">
      <c r="B480" s="46"/>
    </row>
    <row r="481" spans="2:2" x14ac:dyDescent="0.35">
      <c r="B481" s="46"/>
    </row>
    <row r="482" spans="2:2" x14ac:dyDescent="0.35">
      <c r="B482" s="46"/>
    </row>
    <row r="483" spans="2:2" x14ac:dyDescent="0.35">
      <c r="B483" s="46"/>
    </row>
    <row r="484" spans="2:2" x14ac:dyDescent="0.35">
      <c r="B484" s="46"/>
    </row>
    <row r="485" spans="2:2" x14ac:dyDescent="0.35">
      <c r="B485" s="46"/>
    </row>
    <row r="486" spans="2:2" x14ac:dyDescent="0.35">
      <c r="B486" s="46"/>
    </row>
    <row r="487" spans="2:2" x14ac:dyDescent="0.35">
      <c r="B487" s="46"/>
    </row>
    <row r="488" spans="2:2" x14ac:dyDescent="0.35">
      <c r="B488" s="46"/>
    </row>
    <row r="489" spans="2:2" x14ac:dyDescent="0.35">
      <c r="B489" s="46"/>
    </row>
    <row r="490" spans="2:2" x14ac:dyDescent="0.35">
      <c r="B490" s="46"/>
    </row>
    <row r="491" spans="2:2" x14ac:dyDescent="0.35">
      <c r="B491" s="46"/>
    </row>
    <row r="492" spans="2:2" x14ac:dyDescent="0.35">
      <c r="B492" s="46"/>
    </row>
    <row r="493" spans="2:2" x14ac:dyDescent="0.35">
      <c r="B493" s="46"/>
    </row>
    <row r="494" spans="2:2" x14ac:dyDescent="0.35">
      <c r="B494" s="46"/>
    </row>
    <row r="495" spans="2:2" x14ac:dyDescent="0.35">
      <c r="B495" s="46"/>
    </row>
    <row r="496" spans="2:2" x14ac:dyDescent="0.35">
      <c r="B496" s="46"/>
    </row>
    <row r="497" spans="1:2" x14ac:dyDescent="0.35">
      <c r="B497" s="46"/>
    </row>
    <row r="498" spans="1:2" x14ac:dyDescent="0.35">
      <c r="B498" s="46"/>
    </row>
    <row r="499" spans="1:2" x14ac:dyDescent="0.35">
      <c r="A499" s="46"/>
      <c r="B499" s="46"/>
    </row>
    <row r="500" spans="1:2" x14ac:dyDescent="0.35">
      <c r="A500" s="46"/>
      <c r="B500" s="46"/>
    </row>
    <row r="501" spans="1:2" x14ac:dyDescent="0.35">
      <c r="A501" s="46"/>
      <c r="B501" s="46"/>
    </row>
    <row r="502" spans="1:2" x14ac:dyDescent="0.35">
      <c r="A502" s="46"/>
      <c r="B502" s="46"/>
    </row>
    <row r="503" spans="1:2" x14ac:dyDescent="0.35">
      <c r="A503" s="46"/>
      <c r="B503" s="46"/>
    </row>
    <row r="504" spans="1:2" x14ac:dyDescent="0.35">
      <c r="A504" s="46"/>
      <c r="B504" s="46"/>
    </row>
    <row r="505" spans="1:2" x14ac:dyDescent="0.35">
      <c r="A505" s="46"/>
      <c r="B505" s="46"/>
    </row>
    <row r="506" spans="1:2" x14ac:dyDescent="0.35">
      <c r="A506" s="46"/>
      <c r="B506" s="46"/>
    </row>
    <row r="507" spans="1:2" x14ac:dyDescent="0.35">
      <c r="A507" s="46"/>
      <c r="B507" s="46"/>
    </row>
    <row r="508" spans="1:2" x14ac:dyDescent="0.35">
      <c r="A508" s="46"/>
      <c r="B508" s="46"/>
    </row>
    <row r="509" spans="1:2" x14ac:dyDescent="0.35">
      <c r="A509" s="46"/>
      <c r="B509" s="46"/>
    </row>
    <row r="510" spans="1:2" x14ac:dyDescent="0.35">
      <c r="A510" s="46"/>
      <c r="B510" s="46"/>
    </row>
    <row r="511" spans="1:2" x14ac:dyDescent="0.35">
      <c r="A511" s="46"/>
      <c r="B511" s="46"/>
    </row>
    <row r="512" spans="1:2" x14ac:dyDescent="0.35">
      <c r="A512" s="46"/>
      <c r="B512" s="46"/>
    </row>
    <row r="513" spans="1:2" x14ac:dyDescent="0.35">
      <c r="A513" s="46"/>
      <c r="B513" s="46"/>
    </row>
    <row r="514" spans="1:2" x14ac:dyDescent="0.35">
      <c r="A514" s="46"/>
      <c r="B514" s="46"/>
    </row>
    <row r="515" spans="1:2" x14ac:dyDescent="0.35">
      <c r="A515" s="46"/>
      <c r="B515" s="46"/>
    </row>
    <row r="516" spans="1:2" x14ac:dyDescent="0.35">
      <c r="A516" s="46"/>
      <c r="B516" s="46"/>
    </row>
    <row r="517" spans="1:2" x14ac:dyDescent="0.35">
      <c r="A517" s="46"/>
      <c r="B517" s="46"/>
    </row>
    <row r="518" spans="1:2" x14ac:dyDescent="0.35">
      <c r="A518" s="46"/>
      <c r="B518" s="46"/>
    </row>
    <row r="519" spans="1:2" x14ac:dyDescent="0.35">
      <c r="A519" s="46"/>
      <c r="B519" s="46"/>
    </row>
    <row r="520" spans="1:2" x14ac:dyDescent="0.35">
      <c r="A520" s="46"/>
      <c r="B520" s="46"/>
    </row>
    <row r="521" spans="1:2" x14ac:dyDescent="0.35">
      <c r="A521" s="46"/>
      <c r="B521" s="46"/>
    </row>
    <row r="522" spans="1:2" x14ac:dyDescent="0.35">
      <c r="A522" s="46"/>
      <c r="B522" s="46"/>
    </row>
    <row r="523" spans="1:2" x14ac:dyDescent="0.35">
      <c r="A523" s="46"/>
      <c r="B523" s="46"/>
    </row>
    <row r="524" spans="1:2" x14ac:dyDescent="0.35">
      <c r="A524" s="46"/>
      <c r="B524" s="46"/>
    </row>
    <row r="525" spans="1:2" x14ac:dyDescent="0.35">
      <c r="A525" s="46"/>
      <c r="B525" s="46"/>
    </row>
    <row r="526" spans="1:2" x14ac:dyDescent="0.35">
      <c r="A526" s="46"/>
      <c r="B526" s="46"/>
    </row>
    <row r="527" spans="1:2" x14ac:dyDescent="0.35">
      <c r="A527" s="46"/>
      <c r="B527" s="46"/>
    </row>
    <row r="528" spans="1:2" x14ac:dyDescent="0.35">
      <c r="A528" s="46"/>
      <c r="B528" s="46"/>
    </row>
    <row r="529" spans="1:2" x14ac:dyDescent="0.35">
      <c r="A529" s="46"/>
      <c r="B529" s="46"/>
    </row>
    <row r="530" spans="1:2" x14ac:dyDescent="0.35">
      <c r="A530" s="46"/>
      <c r="B530" s="46"/>
    </row>
    <row r="531" spans="1:2" x14ac:dyDescent="0.35">
      <c r="B531" s="46"/>
    </row>
    <row r="532" spans="1:2" x14ac:dyDescent="0.35">
      <c r="B532" s="46"/>
    </row>
    <row r="533" spans="1:2" x14ac:dyDescent="0.35">
      <c r="B533" s="46"/>
    </row>
    <row r="534" spans="1:2" x14ac:dyDescent="0.35">
      <c r="B534" s="46"/>
    </row>
    <row r="535" spans="1:2" x14ac:dyDescent="0.35">
      <c r="B535" s="46"/>
    </row>
    <row r="536" spans="1:2" x14ac:dyDescent="0.35">
      <c r="B536" s="46"/>
    </row>
    <row r="537" spans="1:2" x14ac:dyDescent="0.35">
      <c r="B537" s="46"/>
    </row>
    <row r="538" spans="1:2" x14ac:dyDescent="0.35">
      <c r="B538" s="46"/>
    </row>
    <row r="539" spans="1:2" x14ac:dyDescent="0.35">
      <c r="B539" s="46"/>
    </row>
    <row r="540" spans="1:2" x14ac:dyDescent="0.35">
      <c r="B540" s="46"/>
    </row>
    <row r="541" spans="1:2" x14ac:dyDescent="0.35">
      <c r="B541" s="46"/>
    </row>
    <row r="542" spans="1:2" x14ac:dyDescent="0.35">
      <c r="B542" s="46"/>
    </row>
    <row r="543" spans="1:2" x14ac:dyDescent="0.35">
      <c r="B543" s="46"/>
    </row>
    <row r="544" spans="1:2" x14ac:dyDescent="0.35">
      <c r="B544" s="46"/>
    </row>
    <row r="545" spans="2:2" x14ac:dyDescent="0.35">
      <c r="B545" s="46"/>
    </row>
    <row r="546" spans="2:2" x14ac:dyDescent="0.35">
      <c r="B546" s="46"/>
    </row>
    <row r="547" spans="2:2" x14ac:dyDescent="0.35">
      <c r="B547" s="46"/>
    </row>
    <row r="548" spans="2:2" x14ac:dyDescent="0.35">
      <c r="B548" s="46"/>
    </row>
    <row r="549" spans="2:2" x14ac:dyDescent="0.35">
      <c r="B549" s="46"/>
    </row>
    <row r="550" spans="2:2" x14ac:dyDescent="0.35">
      <c r="B550" s="46"/>
    </row>
    <row r="551" spans="2:2" x14ac:dyDescent="0.35">
      <c r="B551" s="46"/>
    </row>
    <row r="552" spans="2:2" x14ac:dyDescent="0.35">
      <c r="B552" s="46"/>
    </row>
    <row r="553" spans="2:2" x14ac:dyDescent="0.35">
      <c r="B553" s="46"/>
    </row>
    <row r="554" spans="2:2" x14ac:dyDescent="0.35">
      <c r="B554" s="46"/>
    </row>
    <row r="555" spans="2:2" x14ac:dyDescent="0.35">
      <c r="B555" s="46"/>
    </row>
    <row r="556" spans="2:2" x14ac:dyDescent="0.35">
      <c r="B556" s="46"/>
    </row>
    <row r="557" spans="2:2" x14ac:dyDescent="0.35">
      <c r="B557" s="46"/>
    </row>
    <row r="558" spans="2:2" x14ac:dyDescent="0.35">
      <c r="B558" s="46"/>
    </row>
    <row r="559" spans="2:2" x14ac:dyDescent="0.35">
      <c r="B559" s="46"/>
    </row>
    <row r="560" spans="2:2" x14ac:dyDescent="0.35">
      <c r="B560" s="46"/>
    </row>
    <row r="561" spans="2:2" x14ac:dyDescent="0.35">
      <c r="B561" s="46"/>
    </row>
    <row r="562" spans="2:2" x14ac:dyDescent="0.35">
      <c r="B562" s="46"/>
    </row>
    <row r="563" spans="2:2" x14ac:dyDescent="0.35">
      <c r="B563" s="46"/>
    </row>
    <row r="564" spans="2:2" x14ac:dyDescent="0.35">
      <c r="B564" s="46"/>
    </row>
    <row r="565" spans="2:2" x14ac:dyDescent="0.35">
      <c r="B565" s="46"/>
    </row>
    <row r="566" spans="2:2" x14ac:dyDescent="0.35">
      <c r="B566" s="46"/>
    </row>
    <row r="567" spans="2:2" x14ac:dyDescent="0.35">
      <c r="B567" s="46"/>
    </row>
    <row r="568" spans="2:2" x14ac:dyDescent="0.35">
      <c r="B568" s="46"/>
    </row>
    <row r="569" spans="2:2" x14ac:dyDescent="0.35">
      <c r="B569" s="46"/>
    </row>
    <row r="570" spans="2:2" x14ac:dyDescent="0.35">
      <c r="B570" s="46"/>
    </row>
    <row r="571" spans="2:2" x14ac:dyDescent="0.35">
      <c r="B571" s="46"/>
    </row>
    <row r="572" spans="2:2" x14ac:dyDescent="0.35">
      <c r="B572" s="46"/>
    </row>
    <row r="573" spans="2:2" x14ac:dyDescent="0.35">
      <c r="B573" s="46"/>
    </row>
    <row r="574" spans="2:2" x14ac:dyDescent="0.35">
      <c r="B574" s="46"/>
    </row>
    <row r="575" spans="2:2" x14ac:dyDescent="0.35">
      <c r="B575" s="46"/>
    </row>
    <row r="576" spans="2:2" x14ac:dyDescent="0.35">
      <c r="B576" s="46"/>
    </row>
    <row r="577" spans="2:2" x14ac:dyDescent="0.35">
      <c r="B577" s="46"/>
    </row>
    <row r="578" spans="2:2" x14ac:dyDescent="0.35">
      <c r="B578" s="46"/>
    </row>
  </sheetData>
  <sortState xmlns:xlrd2="http://schemas.microsoft.com/office/spreadsheetml/2017/richdata2" ref="A3:F41">
    <sortCondition descending="1" ref="F3:F41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401"/>
  <sheetViews>
    <sheetView zoomScale="70" zoomScaleNormal="70" workbookViewId="0">
      <selection activeCell="I31" sqref="I31"/>
    </sheetView>
  </sheetViews>
  <sheetFormatPr defaultColWidth="8.81640625" defaultRowHeight="15.5" x14ac:dyDescent="0.35"/>
  <cols>
    <col min="1" max="1" width="21" style="1" customWidth="1"/>
    <col min="2" max="2" width="20.81640625" style="1" bestFit="1" customWidth="1"/>
    <col min="3" max="3" width="20" style="1" bestFit="1" customWidth="1"/>
    <col min="4" max="4" width="19.81640625" style="1" bestFit="1" customWidth="1"/>
    <col min="5" max="5" width="37.6328125" style="1" bestFit="1" customWidth="1"/>
    <col min="6" max="6" width="34.81640625" style="1" bestFit="1" customWidth="1"/>
    <col min="7" max="16384" width="8.81640625" style="1"/>
  </cols>
  <sheetData>
    <row r="1" spans="1:9" x14ac:dyDescent="0.35">
      <c r="A1" s="301" t="s">
        <v>546</v>
      </c>
      <c r="B1" s="301"/>
      <c r="C1" s="301"/>
      <c r="H1" s="280" t="s">
        <v>316</v>
      </c>
      <c r="I1" s="280"/>
    </row>
    <row r="2" spans="1:9" s="44" customFormat="1" ht="15" customHeight="1" x14ac:dyDescent="0.35">
      <c r="A2" s="110" t="s">
        <v>349</v>
      </c>
      <c r="B2" s="110" t="s">
        <v>566</v>
      </c>
      <c r="C2" s="110" t="s">
        <v>534</v>
      </c>
      <c r="D2" s="110" t="s">
        <v>610</v>
      </c>
      <c r="E2" s="110" t="s">
        <v>250</v>
      </c>
      <c r="F2" s="95" t="s">
        <v>625</v>
      </c>
    </row>
    <row r="3" spans="1:9" x14ac:dyDescent="0.35">
      <c r="A3" s="87" t="s">
        <v>299</v>
      </c>
      <c r="B3" s="121">
        <v>69.576131719999992</v>
      </c>
      <c r="C3" s="121">
        <v>24.285487</v>
      </c>
      <c r="D3" s="121">
        <v>0</v>
      </c>
      <c r="E3" s="121">
        <v>150.19636376</v>
      </c>
      <c r="F3" s="121">
        <v>96.429633999999993</v>
      </c>
    </row>
    <row r="4" spans="1:9" x14ac:dyDescent="0.35">
      <c r="A4" s="88" t="s">
        <v>371</v>
      </c>
      <c r="B4" s="89">
        <v>0</v>
      </c>
      <c r="C4" s="89">
        <v>0</v>
      </c>
      <c r="D4" s="89">
        <v>0</v>
      </c>
      <c r="E4" s="89">
        <v>1.6999999999999999E-3</v>
      </c>
      <c r="F4" s="89">
        <v>5.8592984699999997</v>
      </c>
    </row>
    <row r="5" spans="1:9" x14ac:dyDescent="0.35">
      <c r="A5" s="88" t="s">
        <v>361</v>
      </c>
      <c r="B5" s="89">
        <v>0</v>
      </c>
      <c r="C5" s="89">
        <v>24.113383160000001</v>
      </c>
      <c r="D5" s="89">
        <v>0</v>
      </c>
      <c r="E5" s="89">
        <v>0</v>
      </c>
      <c r="F5" s="89">
        <v>2.3111208799999998</v>
      </c>
    </row>
    <row r="6" spans="1:9" x14ac:dyDescent="0.35">
      <c r="A6" s="88" t="s">
        <v>359</v>
      </c>
      <c r="B6" s="89">
        <v>109.29448279</v>
      </c>
      <c r="C6" s="89">
        <v>308.73676399999999</v>
      </c>
      <c r="D6" s="89">
        <v>0</v>
      </c>
      <c r="E6" s="89">
        <v>0</v>
      </c>
      <c r="F6" s="89">
        <v>1.617804</v>
      </c>
    </row>
    <row r="7" spans="1:9" x14ac:dyDescent="0.35">
      <c r="A7" s="88" t="s">
        <v>372</v>
      </c>
      <c r="B7" s="89">
        <v>0</v>
      </c>
      <c r="C7" s="89">
        <v>0.27020959999999999</v>
      </c>
      <c r="D7" s="89">
        <v>6.3234799999999994E-3</v>
      </c>
      <c r="E7" s="89">
        <v>1.7878499999999999E-3</v>
      </c>
      <c r="F7" s="89">
        <v>3.3491309999999996E-2</v>
      </c>
    </row>
    <row r="8" spans="1:9" x14ac:dyDescent="0.35">
      <c r="A8" s="88" t="s">
        <v>373</v>
      </c>
      <c r="B8" s="89">
        <v>0</v>
      </c>
      <c r="C8" s="89">
        <v>2.9999999999999997E-4</v>
      </c>
      <c r="D8" s="89">
        <v>0</v>
      </c>
      <c r="E8" s="89">
        <v>78.343770239999998</v>
      </c>
      <c r="F8" s="89">
        <v>0</v>
      </c>
    </row>
    <row r="9" spans="1:9" x14ac:dyDescent="0.35">
      <c r="A9" s="88" t="s">
        <v>417</v>
      </c>
      <c r="B9" s="89">
        <v>0</v>
      </c>
      <c r="C9" s="89">
        <v>0</v>
      </c>
      <c r="D9" s="89">
        <v>0</v>
      </c>
      <c r="E9" s="89">
        <v>1.8580000000000001E-3</v>
      </c>
      <c r="F9" s="89">
        <v>0</v>
      </c>
    </row>
    <row r="10" spans="1:9" x14ac:dyDescent="0.35">
      <c r="A10" s="88" t="s">
        <v>390</v>
      </c>
      <c r="B10" s="89">
        <v>0</v>
      </c>
      <c r="C10" s="89">
        <v>0</v>
      </c>
      <c r="D10" s="89">
        <v>0</v>
      </c>
      <c r="E10" s="89">
        <v>4.0000000000000003E-5</v>
      </c>
      <c r="F10" s="89">
        <v>0</v>
      </c>
    </row>
    <row r="11" spans="1:9" x14ac:dyDescent="0.35">
      <c r="A11" s="88" t="s">
        <v>362</v>
      </c>
      <c r="B11" s="89">
        <v>0</v>
      </c>
      <c r="C11" s="89">
        <v>8.4999999999999995E-4</v>
      </c>
      <c r="D11" s="89">
        <v>270.91718163000002</v>
      </c>
      <c r="E11" s="89">
        <v>5.0000000000000004E-6</v>
      </c>
      <c r="F11" s="89">
        <v>0</v>
      </c>
    </row>
    <row r="12" spans="1:9" x14ac:dyDescent="0.35">
      <c r="A12" s="88" t="s">
        <v>366</v>
      </c>
      <c r="B12" s="89">
        <v>118.75577333</v>
      </c>
      <c r="C12" s="89">
        <v>0.124913</v>
      </c>
      <c r="D12" s="89">
        <v>0</v>
      </c>
      <c r="E12" s="89">
        <v>0</v>
      </c>
      <c r="F12" s="89">
        <v>0</v>
      </c>
    </row>
    <row r="13" spans="1:9" x14ac:dyDescent="0.35">
      <c r="A13" s="88" t="s">
        <v>387</v>
      </c>
      <c r="B13" s="89">
        <v>0</v>
      </c>
      <c r="C13" s="89">
        <v>1.0120000000000001E-3</v>
      </c>
      <c r="D13" s="89">
        <v>0</v>
      </c>
      <c r="E13" s="89">
        <v>0</v>
      </c>
      <c r="F13" s="89">
        <v>0</v>
      </c>
    </row>
    <row r="14" spans="1:9" x14ac:dyDescent="0.35">
      <c r="A14" s="88" t="s">
        <v>367</v>
      </c>
      <c r="B14" s="89">
        <v>241.89407138999999</v>
      </c>
      <c r="C14" s="89">
        <v>2.33E-4</v>
      </c>
      <c r="D14" s="89">
        <v>0</v>
      </c>
      <c r="E14" s="89">
        <v>0</v>
      </c>
      <c r="F14" s="89">
        <v>0</v>
      </c>
    </row>
    <row r="15" spans="1:9" x14ac:dyDescent="0.35">
      <c r="A15" s="88" t="s">
        <v>382</v>
      </c>
      <c r="B15" s="89">
        <v>0</v>
      </c>
      <c r="C15" s="89">
        <v>1.7000000000000001E-4</v>
      </c>
      <c r="D15" s="89">
        <v>0</v>
      </c>
      <c r="E15" s="89">
        <v>0</v>
      </c>
      <c r="F15" s="89">
        <v>0</v>
      </c>
    </row>
    <row r="16" spans="1:9" x14ac:dyDescent="0.35">
      <c r="A16" s="88" t="s">
        <v>405</v>
      </c>
      <c r="B16" s="89">
        <v>0</v>
      </c>
      <c r="C16" s="89">
        <v>5.8220000000000002E-5</v>
      </c>
      <c r="D16" s="89">
        <v>0</v>
      </c>
      <c r="E16" s="89">
        <v>0</v>
      </c>
      <c r="F16" s="89">
        <v>0</v>
      </c>
    </row>
    <row r="17" spans="1:6" x14ac:dyDescent="0.35">
      <c r="A17" s="88" t="s">
        <v>383</v>
      </c>
      <c r="B17" s="89">
        <v>0</v>
      </c>
      <c r="C17" s="89">
        <v>3.0000000000000001E-5</v>
      </c>
      <c r="D17" s="89">
        <v>0</v>
      </c>
      <c r="E17" s="89">
        <v>0</v>
      </c>
      <c r="F17" s="89">
        <v>0</v>
      </c>
    </row>
    <row r="18" spans="1:6" x14ac:dyDescent="0.35">
      <c r="A18" s="88" t="s">
        <v>370</v>
      </c>
      <c r="B18" s="89">
        <v>125.43517984</v>
      </c>
      <c r="C18" s="89">
        <v>0</v>
      </c>
      <c r="D18" s="89">
        <v>0</v>
      </c>
      <c r="E18" s="89">
        <v>0</v>
      </c>
      <c r="F18" s="89">
        <v>0</v>
      </c>
    </row>
    <row r="19" spans="1:6" x14ac:dyDescent="0.35">
      <c r="A19" s="88" t="s">
        <v>368</v>
      </c>
      <c r="B19" s="89">
        <v>73.524161759999998</v>
      </c>
      <c r="C19" s="89">
        <v>0</v>
      </c>
      <c r="D19" s="89">
        <v>0</v>
      </c>
      <c r="E19" s="89">
        <v>0</v>
      </c>
      <c r="F19" s="89">
        <v>0</v>
      </c>
    </row>
    <row r="20" spans="1:6" ht="13.5" customHeight="1" x14ac:dyDescent="0.35">
      <c r="A20" s="88" t="s">
        <v>369</v>
      </c>
      <c r="B20" s="89">
        <v>22.72225628</v>
      </c>
      <c r="C20" s="89">
        <v>0</v>
      </c>
      <c r="D20" s="89">
        <v>0</v>
      </c>
      <c r="E20" s="89">
        <v>0</v>
      </c>
      <c r="F20" s="89">
        <v>0</v>
      </c>
    </row>
    <row r="21" spans="1:6" x14ac:dyDescent="0.35">
      <c r="A21" s="90" t="s">
        <v>394</v>
      </c>
      <c r="B21" s="124">
        <v>7.0011528299999997</v>
      </c>
      <c r="C21" s="124">
        <v>0</v>
      </c>
      <c r="D21" s="124">
        <v>0</v>
      </c>
      <c r="E21" s="124">
        <v>0</v>
      </c>
      <c r="F21" s="124">
        <v>0</v>
      </c>
    </row>
    <row r="24" spans="1:6" ht="13.5" customHeight="1" x14ac:dyDescent="0.35"/>
    <row r="34" ht="13.5" customHeight="1" x14ac:dyDescent="0.35"/>
    <row r="44" ht="13.5" customHeight="1" x14ac:dyDescent="0.35"/>
    <row r="53" spans="1:3" x14ac:dyDescent="0.35">
      <c r="A53" s="46"/>
      <c r="B53" s="46"/>
      <c r="C53" s="46"/>
    </row>
    <row r="54" spans="1:3" x14ac:dyDescent="0.35">
      <c r="A54" s="46"/>
      <c r="B54" s="46"/>
      <c r="C54" s="46"/>
    </row>
    <row r="55" spans="1:3" x14ac:dyDescent="0.35">
      <c r="A55" s="46"/>
      <c r="B55" s="46"/>
      <c r="C55" s="46"/>
    </row>
    <row r="56" spans="1:3" x14ac:dyDescent="0.35">
      <c r="A56" s="46"/>
      <c r="B56" s="46"/>
      <c r="C56" s="46"/>
    </row>
    <row r="57" spans="1:3" x14ac:dyDescent="0.35">
      <c r="A57" s="46"/>
      <c r="B57" s="46"/>
      <c r="C57" s="46"/>
    </row>
    <row r="58" spans="1:3" x14ac:dyDescent="0.35">
      <c r="A58" s="46"/>
      <c r="B58" s="46"/>
      <c r="C58" s="46"/>
    </row>
    <row r="59" spans="1:3" x14ac:dyDescent="0.35">
      <c r="A59" s="46"/>
      <c r="B59" s="46"/>
      <c r="C59" s="46"/>
    </row>
    <row r="60" spans="1:3" x14ac:dyDescent="0.35">
      <c r="A60" s="46"/>
      <c r="B60" s="46"/>
      <c r="C60" s="46"/>
    </row>
    <row r="61" spans="1:3" x14ac:dyDescent="0.35">
      <c r="A61" s="46"/>
      <c r="B61" s="46"/>
      <c r="C61" s="46"/>
    </row>
    <row r="62" spans="1:3" x14ac:dyDescent="0.35">
      <c r="A62" s="46"/>
      <c r="B62" s="46"/>
      <c r="C62" s="46"/>
    </row>
    <row r="63" spans="1:3" x14ac:dyDescent="0.35">
      <c r="A63" s="46"/>
      <c r="B63" s="46"/>
      <c r="C63" s="46"/>
    </row>
    <row r="64" spans="1:3" x14ac:dyDescent="0.35">
      <c r="A64" s="46"/>
      <c r="B64" s="46"/>
      <c r="C64" s="46"/>
    </row>
    <row r="65" spans="1:3" x14ac:dyDescent="0.35">
      <c r="A65" s="46"/>
      <c r="B65" s="46"/>
      <c r="C65" s="46"/>
    </row>
    <row r="66" spans="1:3" x14ac:dyDescent="0.35">
      <c r="A66" s="46"/>
      <c r="B66" s="46"/>
      <c r="C66" s="46"/>
    </row>
    <row r="67" spans="1:3" x14ac:dyDescent="0.35">
      <c r="A67" s="46"/>
      <c r="B67" s="46"/>
      <c r="C67" s="46"/>
    </row>
    <row r="68" spans="1:3" x14ac:dyDescent="0.35">
      <c r="A68" s="46"/>
      <c r="B68" s="46"/>
      <c r="C68" s="46"/>
    </row>
    <row r="69" spans="1:3" x14ac:dyDescent="0.35">
      <c r="A69" s="46"/>
      <c r="B69" s="46"/>
      <c r="C69" s="46"/>
    </row>
    <row r="70" spans="1:3" x14ac:dyDescent="0.35">
      <c r="A70" s="46"/>
      <c r="B70" s="46"/>
      <c r="C70" s="46"/>
    </row>
    <row r="71" spans="1:3" x14ac:dyDescent="0.35">
      <c r="A71" s="46"/>
      <c r="B71" s="46"/>
      <c r="C71" s="46"/>
    </row>
    <row r="72" spans="1:3" x14ac:dyDescent="0.35">
      <c r="B72" s="46"/>
      <c r="C72" s="46"/>
    </row>
    <row r="73" spans="1:3" x14ac:dyDescent="0.35">
      <c r="B73" s="46"/>
      <c r="C73" s="46"/>
    </row>
    <row r="74" spans="1:3" x14ac:dyDescent="0.35">
      <c r="B74" s="46"/>
      <c r="C74" s="46"/>
    </row>
    <row r="75" spans="1:3" x14ac:dyDescent="0.35">
      <c r="B75" s="46"/>
      <c r="C75" s="46"/>
    </row>
    <row r="76" spans="1:3" x14ac:dyDescent="0.35">
      <c r="B76" s="46"/>
      <c r="C76" s="46"/>
    </row>
    <row r="77" spans="1:3" x14ac:dyDescent="0.35">
      <c r="B77" s="46"/>
      <c r="C77" s="46"/>
    </row>
    <row r="78" spans="1:3" x14ac:dyDescent="0.35">
      <c r="B78" s="46"/>
      <c r="C78" s="46"/>
    </row>
    <row r="79" spans="1:3" x14ac:dyDescent="0.35">
      <c r="B79" s="46"/>
      <c r="C79" s="46"/>
    </row>
    <row r="80" spans="1:3" x14ac:dyDescent="0.35">
      <c r="B80" s="46"/>
      <c r="C80" s="46"/>
    </row>
    <row r="81" spans="2:3" x14ac:dyDescent="0.35">
      <c r="B81" s="46"/>
      <c r="C81" s="46"/>
    </row>
    <row r="82" spans="2:3" x14ac:dyDescent="0.35">
      <c r="B82" s="46"/>
      <c r="C82" s="46"/>
    </row>
    <row r="83" spans="2:3" x14ac:dyDescent="0.35">
      <c r="B83" s="46"/>
      <c r="C83" s="46"/>
    </row>
    <row r="84" spans="2:3" x14ac:dyDescent="0.35">
      <c r="B84" s="46"/>
      <c r="C84" s="46"/>
    </row>
    <row r="85" spans="2:3" x14ac:dyDescent="0.35">
      <c r="B85" s="46"/>
      <c r="C85" s="46"/>
    </row>
    <row r="86" spans="2:3" x14ac:dyDescent="0.35">
      <c r="B86" s="46"/>
      <c r="C86" s="46"/>
    </row>
    <row r="87" spans="2:3" x14ac:dyDescent="0.35">
      <c r="B87" s="46"/>
      <c r="C87" s="46"/>
    </row>
    <row r="88" spans="2:3" x14ac:dyDescent="0.35">
      <c r="B88" s="46"/>
      <c r="C88" s="46"/>
    </row>
    <row r="89" spans="2:3" x14ac:dyDescent="0.35">
      <c r="B89" s="46"/>
      <c r="C89" s="46"/>
    </row>
    <row r="90" spans="2:3" x14ac:dyDescent="0.35">
      <c r="B90" s="46"/>
      <c r="C90" s="46"/>
    </row>
    <row r="91" spans="2:3" x14ac:dyDescent="0.35">
      <c r="B91" s="46"/>
      <c r="C91" s="46"/>
    </row>
    <row r="92" spans="2:3" x14ac:dyDescent="0.35">
      <c r="B92" s="46"/>
      <c r="C92" s="46"/>
    </row>
    <row r="93" spans="2:3" x14ac:dyDescent="0.35">
      <c r="B93" s="46"/>
      <c r="C93" s="46"/>
    </row>
    <row r="94" spans="2:3" x14ac:dyDescent="0.35">
      <c r="B94" s="46"/>
      <c r="C94" s="46"/>
    </row>
    <row r="95" spans="2:3" x14ac:dyDescent="0.35">
      <c r="B95" s="46"/>
      <c r="C95" s="46"/>
    </row>
    <row r="96" spans="2:3" x14ac:dyDescent="0.35">
      <c r="B96" s="46"/>
      <c r="C96" s="46"/>
    </row>
    <row r="97" spans="1:3" x14ac:dyDescent="0.35">
      <c r="B97" s="46"/>
      <c r="C97" s="46"/>
    </row>
    <row r="98" spans="1:3" x14ac:dyDescent="0.35">
      <c r="B98" s="46"/>
      <c r="C98" s="46"/>
    </row>
    <row r="99" spans="1:3" x14ac:dyDescent="0.35">
      <c r="B99" s="46"/>
      <c r="C99" s="46"/>
    </row>
    <row r="100" spans="1:3" x14ac:dyDescent="0.35">
      <c r="B100" s="46"/>
      <c r="C100" s="46"/>
    </row>
    <row r="101" spans="1:3" x14ac:dyDescent="0.35">
      <c r="B101" s="46"/>
      <c r="C101" s="46"/>
    </row>
    <row r="102" spans="1:3" x14ac:dyDescent="0.35">
      <c r="B102" s="46"/>
      <c r="C102" s="46"/>
    </row>
    <row r="103" spans="1:3" x14ac:dyDescent="0.35">
      <c r="B103" s="46"/>
      <c r="C103" s="46"/>
    </row>
    <row r="104" spans="1:3" x14ac:dyDescent="0.35">
      <c r="A104" s="46"/>
      <c r="B104" s="46"/>
      <c r="C104" s="46"/>
    </row>
    <row r="105" spans="1:3" x14ac:dyDescent="0.35">
      <c r="A105" s="46"/>
      <c r="B105" s="46"/>
      <c r="C105" s="46"/>
    </row>
    <row r="106" spans="1:3" x14ac:dyDescent="0.35">
      <c r="A106" s="46"/>
      <c r="B106" s="46"/>
      <c r="C106" s="46"/>
    </row>
    <row r="107" spans="1:3" x14ac:dyDescent="0.35">
      <c r="A107" s="46"/>
      <c r="B107" s="46"/>
      <c r="C107" s="46"/>
    </row>
    <row r="108" spans="1:3" x14ac:dyDescent="0.35">
      <c r="A108" s="46"/>
      <c r="B108" s="46"/>
      <c r="C108" s="46"/>
    </row>
    <row r="109" spans="1:3" x14ac:dyDescent="0.35">
      <c r="A109" s="46"/>
      <c r="B109" s="46"/>
      <c r="C109" s="46"/>
    </row>
    <row r="110" spans="1:3" x14ac:dyDescent="0.35">
      <c r="A110" s="46"/>
      <c r="B110" s="46"/>
      <c r="C110" s="46"/>
    </row>
    <row r="111" spans="1:3" x14ac:dyDescent="0.35">
      <c r="A111" s="46"/>
      <c r="B111" s="46"/>
      <c r="C111" s="46"/>
    </row>
    <row r="112" spans="1:3" x14ac:dyDescent="0.35">
      <c r="A112" s="46"/>
      <c r="B112" s="46"/>
      <c r="C112" s="46"/>
    </row>
    <row r="113" spans="1:3" x14ac:dyDescent="0.35">
      <c r="A113" s="46"/>
      <c r="B113" s="46"/>
      <c r="C113" s="46"/>
    </row>
    <row r="114" spans="1:3" x14ac:dyDescent="0.35">
      <c r="A114" s="46"/>
      <c r="B114" s="46"/>
      <c r="C114" s="46"/>
    </row>
    <row r="115" spans="1:3" x14ac:dyDescent="0.35">
      <c r="A115" s="46"/>
      <c r="B115" s="46"/>
      <c r="C115" s="46"/>
    </row>
    <row r="116" spans="1:3" x14ac:dyDescent="0.35">
      <c r="A116" s="46"/>
      <c r="B116" s="46"/>
      <c r="C116" s="46"/>
    </row>
    <row r="117" spans="1:3" x14ac:dyDescent="0.35">
      <c r="A117" s="46"/>
      <c r="B117" s="46"/>
      <c r="C117" s="46"/>
    </row>
    <row r="118" spans="1:3" x14ac:dyDescent="0.35">
      <c r="A118" s="46"/>
      <c r="B118" s="46"/>
      <c r="C118" s="46"/>
    </row>
    <row r="119" spans="1:3" x14ac:dyDescent="0.35">
      <c r="A119" s="46"/>
      <c r="B119" s="46"/>
      <c r="C119" s="46"/>
    </row>
    <row r="120" spans="1:3" x14ac:dyDescent="0.35">
      <c r="A120" s="46"/>
      <c r="B120" s="46"/>
      <c r="C120" s="46"/>
    </row>
    <row r="121" spans="1:3" x14ac:dyDescent="0.35">
      <c r="A121" s="46"/>
      <c r="B121" s="46"/>
      <c r="C121" s="46"/>
    </row>
    <row r="122" spans="1:3" x14ac:dyDescent="0.35">
      <c r="A122" s="46"/>
      <c r="B122" s="46"/>
      <c r="C122" s="46"/>
    </row>
    <row r="123" spans="1:3" x14ac:dyDescent="0.35">
      <c r="A123" s="46"/>
      <c r="B123" s="46"/>
      <c r="C123" s="46"/>
    </row>
    <row r="124" spans="1:3" x14ac:dyDescent="0.35">
      <c r="A124" s="46"/>
      <c r="B124" s="46"/>
      <c r="C124" s="46"/>
    </row>
    <row r="125" spans="1:3" x14ac:dyDescent="0.35">
      <c r="A125" s="46"/>
      <c r="B125" s="46"/>
      <c r="C125" s="46"/>
    </row>
    <row r="126" spans="1:3" x14ac:dyDescent="0.35">
      <c r="A126" s="46"/>
      <c r="B126" s="46"/>
      <c r="C126" s="46"/>
    </row>
    <row r="127" spans="1:3" x14ac:dyDescent="0.35">
      <c r="A127" s="46"/>
      <c r="B127" s="46"/>
      <c r="C127" s="46"/>
    </row>
    <row r="128" spans="1:3" x14ac:dyDescent="0.35">
      <c r="A128" s="46"/>
      <c r="B128" s="46"/>
      <c r="C128" s="46"/>
    </row>
    <row r="129" spans="1:3" x14ac:dyDescent="0.35">
      <c r="A129" s="46"/>
      <c r="B129" s="46"/>
      <c r="C129" s="46"/>
    </row>
    <row r="130" spans="1:3" x14ac:dyDescent="0.35">
      <c r="A130" s="46"/>
      <c r="B130" s="46"/>
      <c r="C130" s="46"/>
    </row>
    <row r="131" spans="1:3" x14ac:dyDescent="0.35">
      <c r="A131" s="46"/>
      <c r="B131" s="46"/>
      <c r="C131" s="46"/>
    </row>
    <row r="132" spans="1:3" x14ac:dyDescent="0.35">
      <c r="A132" s="46"/>
      <c r="B132" s="46"/>
      <c r="C132" s="46"/>
    </row>
    <row r="133" spans="1:3" x14ac:dyDescent="0.35">
      <c r="A133" s="46"/>
      <c r="B133" s="46"/>
      <c r="C133" s="46"/>
    </row>
    <row r="134" spans="1:3" x14ac:dyDescent="0.35">
      <c r="A134" s="46"/>
      <c r="B134" s="46"/>
      <c r="C134" s="46"/>
    </row>
    <row r="135" spans="1:3" x14ac:dyDescent="0.35">
      <c r="A135" s="46"/>
      <c r="B135" s="46"/>
      <c r="C135" s="46"/>
    </row>
    <row r="136" spans="1:3" x14ac:dyDescent="0.35">
      <c r="B136" s="46"/>
      <c r="C136" s="46"/>
    </row>
    <row r="137" spans="1:3" x14ac:dyDescent="0.35">
      <c r="B137" s="46"/>
      <c r="C137" s="46"/>
    </row>
    <row r="138" spans="1:3" x14ac:dyDescent="0.35">
      <c r="B138" s="46"/>
      <c r="C138" s="46"/>
    </row>
    <row r="139" spans="1:3" x14ac:dyDescent="0.35">
      <c r="B139" s="46"/>
      <c r="C139" s="46"/>
    </row>
    <row r="140" spans="1:3" x14ac:dyDescent="0.35">
      <c r="B140" s="46"/>
      <c r="C140" s="46"/>
    </row>
    <row r="141" spans="1:3" x14ac:dyDescent="0.35">
      <c r="B141" s="46"/>
      <c r="C141" s="46"/>
    </row>
    <row r="142" spans="1:3" x14ac:dyDescent="0.35">
      <c r="B142" s="46"/>
      <c r="C142" s="46"/>
    </row>
    <row r="143" spans="1:3" x14ac:dyDescent="0.35">
      <c r="B143" s="46"/>
      <c r="C143" s="46"/>
    </row>
    <row r="144" spans="1:3" x14ac:dyDescent="0.35">
      <c r="B144" s="46"/>
      <c r="C144" s="46"/>
    </row>
    <row r="145" spans="2:3" x14ac:dyDescent="0.35">
      <c r="B145" s="46"/>
      <c r="C145" s="46"/>
    </row>
    <row r="146" spans="2:3" x14ac:dyDescent="0.35">
      <c r="B146" s="46"/>
      <c r="C146" s="46"/>
    </row>
    <row r="147" spans="2:3" x14ac:dyDescent="0.35">
      <c r="B147" s="46"/>
      <c r="C147" s="46"/>
    </row>
    <row r="148" spans="2:3" x14ac:dyDescent="0.35">
      <c r="B148" s="46"/>
      <c r="C148" s="46"/>
    </row>
    <row r="149" spans="2:3" x14ac:dyDescent="0.35">
      <c r="B149" s="46"/>
      <c r="C149" s="46"/>
    </row>
    <row r="150" spans="2:3" x14ac:dyDescent="0.35">
      <c r="B150" s="46"/>
      <c r="C150" s="46"/>
    </row>
    <row r="151" spans="2:3" x14ac:dyDescent="0.35">
      <c r="B151" s="46"/>
      <c r="C151" s="46"/>
    </row>
    <row r="152" spans="2:3" x14ac:dyDescent="0.35">
      <c r="B152" s="46"/>
      <c r="C152" s="46"/>
    </row>
    <row r="153" spans="2:3" x14ac:dyDescent="0.35">
      <c r="B153" s="46"/>
      <c r="C153" s="46"/>
    </row>
    <row r="154" spans="2:3" x14ac:dyDescent="0.35">
      <c r="B154" s="46"/>
      <c r="C154" s="46"/>
    </row>
    <row r="155" spans="2:3" x14ac:dyDescent="0.35">
      <c r="B155" s="46"/>
      <c r="C155" s="46"/>
    </row>
    <row r="156" spans="2:3" x14ac:dyDescent="0.35">
      <c r="B156" s="46"/>
      <c r="C156" s="46"/>
    </row>
    <row r="157" spans="2:3" x14ac:dyDescent="0.35">
      <c r="B157" s="46"/>
      <c r="C157" s="46"/>
    </row>
    <row r="158" spans="2:3" x14ac:dyDescent="0.35">
      <c r="B158" s="46"/>
      <c r="C158" s="46"/>
    </row>
    <row r="159" spans="2:3" x14ac:dyDescent="0.35">
      <c r="B159" s="46"/>
      <c r="C159" s="46"/>
    </row>
    <row r="160" spans="2:3" x14ac:dyDescent="0.35">
      <c r="B160" s="46"/>
      <c r="C160" s="46"/>
    </row>
    <row r="161" spans="2:3" x14ac:dyDescent="0.35">
      <c r="B161" s="46"/>
      <c r="C161" s="46"/>
    </row>
    <row r="162" spans="2:3" x14ac:dyDescent="0.35">
      <c r="B162" s="46"/>
      <c r="C162" s="46"/>
    </row>
    <row r="163" spans="2:3" x14ac:dyDescent="0.35">
      <c r="B163" s="46"/>
      <c r="C163" s="46"/>
    </row>
    <row r="164" spans="2:3" x14ac:dyDescent="0.35">
      <c r="B164" s="46"/>
      <c r="C164" s="46"/>
    </row>
    <row r="165" spans="2:3" x14ac:dyDescent="0.35">
      <c r="B165" s="46"/>
      <c r="C165" s="46"/>
    </row>
    <row r="166" spans="2:3" x14ac:dyDescent="0.35">
      <c r="B166" s="46"/>
      <c r="C166" s="46"/>
    </row>
    <row r="167" spans="2:3" x14ac:dyDescent="0.35">
      <c r="B167" s="46"/>
      <c r="C167" s="46"/>
    </row>
    <row r="168" spans="2:3" x14ac:dyDescent="0.35">
      <c r="B168" s="46"/>
      <c r="C168" s="46"/>
    </row>
    <row r="169" spans="2:3" x14ac:dyDescent="0.35">
      <c r="B169" s="46"/>
      <c r="C169" s="46"/>
    </row>
    <row r="170" spans="2:3" x14ac:dyDescent="0.35">
      <c r="B170" s="46"/>
      <c r="C170" s="46"/>
    </row>
    <row r="171" spans="2:3" x14ac:dyDescent="0.35">
      <c r="B171" s="46"/>
      <c r="C171" s="46"/>
    </row>
    <row r="172" spans="2:3" x14ac:dyDescent="0.35">
      <c r="B172" s="46"/>
      <c r="C172" s="46"/>
    </row>
    <row r="173" spans="2:3" x14ac:dyDescent="0.35">
      <c r="B173" s="46"/>
      <c r="C173" s="46"/>
    </row>
    <row r="174" spans="2:3" x14ac:dyDescent="0.35">
      <c r="B174" s="46"/>
      <c r="C174" s="46"/>
    </row>
    <row r="175" spans="2:3" x14ac:dyDescent="0.35">
      <c r="B175" s="46"/>
      <c r="C175" s="46"/>
    </row>
    <row r="176" spans="2:3" x14ac:dyDescent="0.35">
      <c r="B176" s="46"/>
      <c r="C176" s="46"/>
    </row>
    <row r="177" spans="1:3" x14ac:dyDescent="0.35">
      <c r="B177" s="46"/>
      <c r="C177" s="46"/>
    </row>
    <row r="178" spans="1:3" x14ac:dyDescent="0.35">
      <c r="B178" s="46"/>
      <c r="C178" s="46"/>
    </row>
    <row r="179" spans="1:3" x14ac:dyDescent="0.35">
      <c r="B179" s="46"/>
      <c r="C179" s="46"/>
    </row>
    <row r="180" spans="1:3" x14ac:dyDescent="0.35">
      <c r="B180" s="46"/>
      <c r="C180" s="46"/>
    </row>
    <row r="181" spans="1:3" x14ac:dyDescent="0.35">
      <c r="B181" s="46"/>
      <c r="C181" s="46"/>
    </row>
    <row r="182" spans="1:3" x14ac:dyDescent="0.35">
      <c r="B182" s="46"/>
      <c r="C182" s="46"/>
    </row>
    <row r="183" spans="1:3" x14ac:dyDescent="0.35">
      <c r="B183" s="46"/>
      <c r="C183" s="46"/>
    </row>
    <row r="184" spans="1:3" x14ac:dyDescent="0.35">
      <c r="A184" s="46"/>
      <c r="B184" s="46"/>
      <c r="C184" s="46"/>
    </row>
    <row r="185" spans="1:3" x14ac:dyDescent="0.35">
      <c r="A185" s="46"/>
      <c r="B185" s="46"/>
      <c r="C185" s="46"/>
    </row>
    <row r="186" spans="1:3" x14ac:dyDescent="0.35">
      <c r="A186" s="46"/>
      <c r="B186" s="46"/>
      <c r="C186" s="46"/>
    </row>
    <row r="187" spans="1:3" x14ac:dyDescent="0.35">
      <c r="A187" s="46"/>
      <c r="B187" s="46"/>
      <c r="C187" s="46"/>
    </row>
    <row r="188" spans="1:3" x14ac:dyDescent="0.35">
      <c r="A188" s="46"/>
      <c r="B188" s="46"/>
      <c r="C188" s="46"/>
    </row>
    <row r="189" spans="1:3" x14ac:dyDescent="0.35">
      <c r="A189" s="46"/>
      <c r="B189" s="46"/>
      <c r="C189" s="46"/>
    </row>
    <row r="190" spans="1:3" x14ac:dyDescent="0.35">
      <c r="A190" s="46"/>
      <c r="B190" s="46"/>
      <c r="C190" s="46"/>
    </row>
    <row r="191" spans="1:3" x14ac:dyDescent="0.35">
      <c r="A191" s="46"/>
      <c r="B191" s="46"/>
      <c r="C191" s="46"/>
    </row>
    <row r="192" spans="1:3" x14ac:dyDescent="0.35">
      <c r="A192" s="46"/>
      <c r="B192" s="46"/>
      <c r="C192" s="46"/>
    </row>
    <row r="193" spans="1:3" x14ac:dyDescent="0.35">
      <c r="A193" s="46"/>
      <c r="B193" s="46"/>
      <c r="C193" s="46"/>
    </row>
    <row r="194" spans="1:3" x14ac:dyDescent="0.35">
      <c r="A194" s="46"/>
      <c r="B194" s="46"/>
      <c r="C194" s="46"/>
    </row>
    <row r="195" spans="1:3" x14ac:dyDescent="0.35">
      <c r="A195" s="46"/>
      <c r="B195" s="46"/>
      <c r="C195" s="46"/>
    </row>
    <row r="196" spans="1:3" x14ac:dyDescent="0.35">
      <c r="A196" s="46"/>
      <c r="B196" s="46"/>
      <c r="C196" s="46"/>
    </row>
    <row r="197" spans="1:3" x14ac:dyDescent="0.35">
      <c r="A197" s="46"/>
      <c r="B197" s="46"/>
      <c r="C197" s="46"/>
    </row>
    <row r="198" spans="1:3" x14ac:dyDescent="0.35">
      <c r="A198" s="46"/>
      <c r="B198" s="46"/>
      <c r="C198" s="46"/>
    </row>
    <row r="199" spans="1:3" x14ac:dyDescent="0.35">
      <c r="A199" s="46"/>
      <c r="B199" s="46"/>
      <c r="C199" s="46"/>
    </row>
    <row r="200" spans="1:3" x14ac:dyDescent="0.35">
      <c r="A200" s="46"/>
      <c r="B200" s="46"/>
      <c r="C200" s="46"/>
    </row>
    <row r="201" spans="1:3" x14ac:dyDescent="0.35">
      <c r="A201" s="46"/>
      <c r="B201" s="46"/>
      <c r="C201" s="46"/>
    </row>
    <row r="202" spans="1:3" x14ac:dyDescent="0.35">
      <c r="A202" s="46"/>
      <c r="B202" s="46"/>
      <c r="C202" s="46"/>
    </row>
    <row r="203" spans="1:3" x14ac:dyDescent="0.35">
      <c r="A203" s="46"/>
      <c r="B203" s="46"/>
      <c r="C203" s="46"/>
    </row>
    <row r="204" spans="1:3" x14ac:dyDescent="0.35">
      <c r="A204" s="46"/>
      <c r="B204" s="46"/>
      <c r="C204" s="46"/>
    </row>
    <row r="205" spans="1:3" x14ac:dyDescent="0.35">
      <c r="A205" s="46"/>
      <c r="B205" s="46"/>
      <c r="C205" s="46"/>
    </row>
    <row r="206" spans="1:3" x14ac:dyDescent="0.35">
      <c r="A206" s="46"/>
      <c r="B206" s="46"/>
      <c r="C206" s="46"/>
    </row>
    <row r="207" spans="1:3" x14ac:dyDescent="0.35">
      <c r="A207" s="46"/>
      <c r="B207" s="46"/>
      <c r="C207" s="46"/>
    </row>
    <row r="208" spans="1:3" x14ac:dyDescent="0.35">
      <c r="A208" s="46"/>
      <c r="B208" s="46"/>
      <c r="C208" s="46"/>
    </row>
    <row r="209" spans="1:3" x14ac:dyDescent="0.35">
      <c r="A209" s="46"/>
      <c r="B209" s="46"/>
      <c r="C209" s="46"/>
    </row>
    <row r="210" spans="1:3" x14ac:dyDescent="0.35">
      <c r="A210" s="46"/>
      <c r="B210" s="46"/>
      <c r="C210" s="46"/>
    </row>
    <row r="211" spans="1:3" x14ac:dyDescent="0.35">
      <c r="A211" s="46"/>
      <c r="B211" s="46"/>
      <c r="C211" s="46"/>
    </row>
    <row r="212" spans="1:3" x14ac:dyDescent="0.35">
      <c r="A212" s="46"/>
      <c r="B212" s="46"/>
      <c r="C212" s="46"/>
    </row>
    <row r="213" spans="1:3" x14ac:dyDescent="0.35">
      <c r="A213" s="46"/>
      <c r="B213" s="46"/>
      <c r="C213" s="46"/>
    </row>
    <row r="214" spans="1:3" x14ac:dyDescent="0.35">
      <c r="A214" s="46"/>
      <c r="B214" s="46"/>
      <c r="C214" s="46"/>
    </row>
    <row r="215" spans="1:3" x14ac:dyDescent="0.35">
      <c r="A215" s="46"/>
      <c r="B215" s="46"/>
      <c r="C215" s="46"/>
    </row>
    <row r="216" spans="1:3" x14ac:dyDescent="0.35">
      <c r="B216" s="46"/>
      <c r="C216" s="46"/>
    </row>
    <row r="217" spans="1:3" x14ac:dyDescent="0.35">
      <c r="B217" s="46"/>
      <c r="C217" s="46"/>
    </row>
    <row r="218" spans="1:3" x14ac:dyDescent="0.35">
      <c r="B218" s="46"/>
      <c r="C218" s="46"/>
    </row>
    <row r="219" spans="1:3" x14ac:dyDescent="0.35">
      <c r="B219" s="46"/>
      <c r="C219" s="46"/>
    </row>
    <row r="220" spans="1:3" x14ac:dyDescent="0.35">
      <c r="B220" s="46"/>
      <c r="C220" s="46"/>
    </row>
    <row r="221" spans="1:3" x14ac:dyDescent="0.35">
      <c r="B221" s="46"/>
      <c r="C221" s="46"/>
    </row>
    <row r="222" spans="1:3" x14ac:dyDescent="0.35">
      <c r="B222" s="46"/>
      <c r="C222" s="46"/>
    </row>
    <row r="223" spans="1:3" x14ac:dyDescent="0.35">
      <c r="B223" s="46"/>
      <c r="C223" s="46"/>
    </row>
    <row r="224" spans="1:3" x14ac:dyDescent="0.35">
      <c r="B224" s="46"/>
      <c r="C224" s="46"/>
    </row>
    <row r="225" spans="2:3" x14ac:dyDescent="0.35">
      <c r="B225" s="46"/>
      <c r="C225" s="46"/>
    </row>
    <row r="226" spans="2:3" x14ac:dyDescent="0.35">
      <c r="B226" s="46"/>
      <c r="C226" s="46"/>
    </row>
    <row r="227" spans="2:3" x14ac:dyDescent="0.35">
      <c r="B227" s="46"/>
      <c r="C227" s="46"/>
    </row>
    <row r="228" spans="2:3" x14ac:dyDescent="0.35">
      <c r="B228" s="46"/>
      <c r="C228" s="46"/>
    </row>
    <row r="229" spans="2:3" x14ac:dyDescent="0.35">
      <c r="B229" s="46"/>
      <c r="C229" s="46"/>
    </row>
    <row r="230" spans="2:3" x14ac:dyDescent="0.35">
      <c r="B230" s="46"/>
      <c r="C230" s="46"/>
    </row>
    <row r="231" spans="2:3" x14ac:dyDescent="0.35">
      <c r="B231" s="46"/>
      <c r="C231" s="46"/>
    </row>
    <row r="232" spans="2:3" x14ac:dyDescent="0.35">
      <c r="B232" s="46"/>
      <c r="C232" s="46"/>
    </row>
    <row r="233" spans="2:3" x14ac:dyDescent="0.35">
      <c r="B233" s="46"/>
      <c r="C233" s="46"/>
    </row>
    <row r="234" spans="2:3" x14ac:dyDescent="0.35">
      <c r="B234" s="46"/>
      <c r="C234" s="46"/>
    </row>
    <row r="235" spans="2:3" x14ac:dyDescent="0.35">
      <c r="B235" s="46"/>
      <c r="C235" s="46"/>
    </row>
    <row r="236" spans="2:3" x14ac:dyDescent="0.35">
      <c r="B236" s="46"/>
      <c r="C236" s="46"/>
    </row>
    <row r="237" spans="2:3" x14ac:dyDescent="0.35">
      <c r="B237" s="46"/>
      <c r="C237" s="46"/>
    </row>
    <row r="238" spans="2:3" x14ac:dyDescent="0.35">
      <c r="B238" s="46"/>
      <c r="C238" s="46"/>
    </row>
    <row r="239" spans="2:3" x14ac:dyDescent="0.35">
      <c r="B239" s="46"/>
      <c r="C239" s="46"/>
    </row>
    <row r="240" spans="2:3" x14ac:dyDescent="0.35">
      <c r="B240" s="46"/>
      <c r="C240" s="46"/>
    </row>
    <row r="241" spans="1:3" x14ac:dyDescent="0.35">
      <c r="B241" s="46"/>
      <c r="C241" s="46"/>
    </row>
    <row r="242" spans="1:3" x14ac:dyDescent="0.35">
      <c r="B242" s="46"/>
      <c r="C242" s="46"/>
    </row>
    <row r="243" spans="1:3" x14ac:dyDescent="0.35">
      <c r="B243" s="46"/>
      <c r="C243" s="46"/>
    </row>
    <row r="244" spans="1:3" x14ac:dyDescent="0.35">
      <c r="B244" s="46"/>
      <c r="C244" s="46"/>
    </row>
    <row r="245" spans="1:3" x14ac:dyDescent="0.35">
      <c r="B245" s="46"/>
      <c r="C245" s="46"/>
    </row>
    <row r="246" spans="1:3" x14ac:dyDescent="0.35">
      <c r="B246" s="46"/>
      <c r="C246" s="46"/>
    </row>
    <row r="247" spans="1:3" x14ac:dyDescent="0.35">
      <c r="B247" s="46"/>
      <c r="C247" s="46"/>
    </row>
    <row r="248" spans="1:3" x14ac:dyDescent="0.35">
      <c r="A248" s="46"/>
      <c r="B248" s="46"/>
      <c r="C248" s="46"/>
    </row>
    <row r="249" spans="1:3" x14ac:dyDescent="0.35">
      <c r="A249" s="46"/>
      <c r="B249" s="46"/>
      <c r="C249" s="46"/>
    </row>
    <row r="250" spans="1:3" x14ac:dyDescent="0.35">
      <c r="A250" s="46"/>
      <c r="B250" s="46"/>
      <c r="C250" s="46"/>
    </row>
    <row r="251" spans="1:3" x14ac:dyDescent="0.35">
      <c r="A251" s="46"/>
      <c r="B251" s="46"/>
      <c r="C251" s="46"/>
    </row>
    <row r="252" spans="1:3" x14ac:dyDescent="0.35">
      <c r="A252" s="46"/>
      <c r="B252" s="46"/>
      <c r="C252" s="46"/>
    </row>
    <row r="253" spans="1:3" x14ac:dyDescent="0.35">
      <c r="A253" s="46"/>
      <c r="B253" s="46"/>
      <c r="C253" s="46"/>
    </row>
    <row r="254" spans="1:3" x14ac:dyDescent="0.35">
      <c r="A254" s="46"/>
      <c r="B254" s="46"/>
      <c r="C254" s="46"/>
    </row>
    <row r="255" spans="1:3" x14ac:dyDescent="0.35">
      <c r="A255" s="46"/>
      <c r="B255" s="46"/>
      <c r="C255" s="46"/>
    </row>
    <row r="256" spans="1:3" x14ac:dyDescent="0.35">
      <c r="A256" s="46"/>
      <c r="B256" s="46"/>
      <c r="C256" s="46"/>
    </row>
    <row r="257" spans="1:3" x14ac:dyDescent="0.35">
      <c r="A257" s="46"/>
      <c r="B257" s="46"/>
      <c r="C257" s="46"/>
    </row>
    <row r="258" spans="1:3" x14ac:dyDescent="0.35">
      <c r="A258" s="46"/>
      <c r="B258" s="46"/>
      <c r="C258" s="46"/>
    </row>
    <row r="259" spans="1:3" x14ac:dyDescent="0.35">
      <c r="A259" s="46"/>
      <c r="B259" s="46"/>
      <c r="C259" s="46"/>
    </row>
    <row r="260" spans="1:3" x14ac:dyDescent="0.35">
      <c r="A260" s="46"/>
      <c r="B260" s="46"/>
      <c r="C260" s="46"/>
    </row>
    <row r="261" spans="1:3" x14ac:dyDescent="0.35">
      <c r="A261" s="46"/>
      <c r="B261" s="46"/>
      <c r="C261" s="46"/>
    </row>
    <row r="262" spans="1:3" x14ac:dyDescent="0.35">
      <c r="A262" s="46"/>
      <c r="B262" s="46"/>
      <c r="C262" s="46"/>
    </row>
    <row r="263" spans="1:3" x14ac:dyDescent="0.35">
      <c r="A263" s="46"/>
      <c r="B263" s="46"/>
      <c r="C263" s="46"/>
    </row>
    <row r="264" spans="1:3" x14ac:dyDescent="0.35">
      <c r="A264" s="46"/>
      <c r="B264" s="46"/>
      <c r="C264" s="46"/>
    </row>
    <row r="265" spans="1:3" x14ac:dyDescent="0.35">
      <c r="A265" s="46"/>
      <c r="B265" s="46"/>
      <c r="C265" s="46"/>
    </row>
    <row r="266" spans="1:3" x14ac:dyDescent="0.35">
      <c r="A266" s="46"/>
      <c r="B266" s="46"/>
      <c r="C266" s="46"/>
    </row>
    <row r="267" spans="1:3" x14ac:dyDescent="0.35">
      <c r="A267" s="46"/>
      <c r="B267" s="46"/>
      <c r="C267" s="46"/>
    </row>
    <row r="268" spans="1:3" x14ac:dyDescent="0.35">
      <c r="A268" s="46"/>
      <c r="B268" s="46"/>
      <c r="C268" s="46"/>
    </row>
    <row r="269" spans="1:3" x14ac:dyDescent="0.35">
      <c r="A269" s="46"/>
      <c r="B269" s="46"/>
      <c r="C269" s="46"/>
    </row>
    <row r="270" spans="1:3" x14ac:dyDescent="0.35">
      <c r="A270" s="46"/>
      <c r="B270" s="46"/>
      <c r="C270" s="46"/>
    </row>
    <row r="271" spans="1:3" x14ac:dyDescent="0.35">
      <c r="A271" s="46"/>
      <c r="B271" s="46"/>
      <c r="C271" s="46"/>
    </row>
    <row r="272" spans="1:3" x14ac:dyDescent="0.35">
      <c r="A272" s="46"/>
      <c r="B272" s="46"/>
      <c r="C272" s="46"/>
    </row>
    <row r="273" spans="1:3" x14ac:dyDescent="0.35">
      <c r="A273" s="46"/>
      <c r="B273" s="46"/>
      <c r="C273" s="46"/>
    </row>
    <row r="274" spans="1:3" x14ac:dyDescent="0.35">
      <c r="A274" s="46"/>
      <c r="B274" s="46"/>
      <c r="C274" s="46"/>
    </row>
    <row r="275" spans="1:3" x14ac:dyDescent="0.35">
      <c r="A275" s="46"/>
      <c r="B275" s="46"/>
      <c r="C275" s="46"/>
    </row>
    <row r="276" spans="1:3" x14ac:dyDescent="0.35">
      <c r="A276" s="46"/>
      <c r="B276" s="46"/>
      <c r="C276" s="46"/>
    </row>
    <row r="277" spans="1:3" x14ac:dyDescent="0.35">
      <c r="A277" s="46"/>
      <c r="B277" s="46"/>
      <c r="C277" s="46"/>
    </row>
    <row r="278" spans="1:3" x14ac:dyDescent="0.35">
      <c r="A278" s="46"/>
      <c r="B278" s="46"/>
      <c r="C278" s="46"/>
    </row>
    <row r="279" spans="1:3" x14ac:dyDescent="0.35">
      <c r="A279" s="46"/>
      <c r="B279" s="46"/>
      <c r="C279" s="46"/>
    </row>
    <row r="280" spans="1:3" x14ac:dyDescent="0.35">
      <c r="B280" s="46"/>
      <c r="C280" s="46"/>
    </row>
    <row r="281" spans="1:3" x14ac:dyDescent="0.35">
      <c r="B281" s="46"/>
      <c r="C281" s="46"/>
    </row>
    <row r="282" spans="1:3" x14ac:dyDescent="0.35">
      <c r="B282" s="46"/>
      <c r="C282" s="46"/>
    </row>
    <row r="283" spans="1:3" x14ac:dyDescent="0.35">
      <c r="B283" s="46"/>
      <c r="C283" s="46"/>
    </row>
    <row r="284" spans="1:3" x14ac:dyDescent="0.35">
      <c r="B284" s="46"/>
      <c r="C284" s="46"/>
    </row>
    <row r="285" spans="1:3" x14ac:dyDescent="0.35">
      <c r="B285" s="46"/>
      <c r="C285" s="46"/>
    </row>
    <row r="286" spans="1:3" x14ac:dyDescent="0.35">
      <c r="B286" s="46"/>
      <c r="C286" s="46"/>
    </row>
    <row r="287" spans="1:3" x14ac:dyDescent="0.35">
      <c r="B287" s="46"/>
      <c r="C287" s="46"/>
    </row>
    <row r="288" spans="1:3" x14ac:dyDescent="0.35">
      <c r="B288" s="46"/>
      <c r="C288" s="46"/>
    </row>
    <row r="289" spans="2:3" x14ac:dyDescent="0.35">
      <c r="B289" s="46"/>
      <c r="C289" s="46"/>
    </row>
    <row r="290" spans="2:3" x14ac:dyDescent="0.35">
      <c r="B290" s="46"/>
      <c r="C290" s="46"/>
    </row>
    <row r="291" spans="2:3" x14ac:dyDescent="0.35">
      <c r="B291" s="46"/>
      <c r="C291" s="46"/>
    </row>
    <row r="292" spans="2:3" x14ac:dyDescent="0.35">
      <c r="B292" s="46"/>
      <c r="C292" s="46"/>
    </row>
    <row r="293" spans="2:3" x14ac:dyDescent="0.35">
      <c r="B293" s="46"/>
      <c r="C293" s="46"/>
    </row>
    <row r="294" spans="2:3" x14ac:dyDescent="0.35">
      <c r="B294" s="46"/>
      <c r="C294" s="46"/>
    </row>
    <row r="295" spans="2:3" x14ac:dyDescent="0.35">
      <c r="B295" s="46"/>
      <c r="C295" s="46"/>
    </row>
    <row r="296" spans="2:3" x14ac:dyDescent="0.35">
      <c r="B296" s="46"/>
      <c r="C296" s="46"/>
    </row>
    <row r="297" spans="2:3" x14ac:dyDescent="0.35">
      <c r="B297" s="46"/>
      <c r="C297" s="46"/>
    </row>
    <row r="298" spans="2:3" x14ac:dyDescent="0.35">
      <c r="B298" s="46"/>
      <c r="C298" s="46"/>
    </row>
    <row r="299" spans="2:3" x14ac:dyDescent="0.35">
      <c r="B299" s="46"/>
      <c r="C299" s="46"/>
    </row>
    <row r="300" spans="2:3" x14ac:dyDescent="0.35">
      <c r="B300" s="46"/>
      <c r="C300" s="46"/>
    </row>
    <row r="301" spans="2:3" x14ac:dyDescent="0.35">
      <c r="B301" s="46"/>
      <c r="C301" s="46"/>
    </row>
    <row r="302" spans="2:3" x14ac:dyDescent="0.35">
      <c r="B302" s="46"/>
      <c r="C302" s="46"/>
    </row>
    <row r="303" spans="2:3" x14ac:dyDescent="0.35">
      <c r="B303" s="46"/>
      <c r="C303" s="46"/>
    </row>
    <row r="304" spans="2:3" x14ac:dyDescent="0.35">
      <c r="B304" s="46"/>
      <c r="C304" s="46"/>
    </row>
    <row r="305" spans="1:3" x14ac:dyDescent="0.35">
      <c r="B305" s="46"/>
      <c r="C305" s="46"/>
    </row>
    <row r="306" spans="1:3" x14ac:dyDescent="0.35">
      <c r="B306" s="46"/>
      <c r="C306" s="46"/>
    </row>
    <row r="307" spans="1:3" x14ac:dyDescent="0.35">
      <c r="B307" s="46"/>
      <c r="C307" s="46"/>
    </row>
    <row r="308" spans="1:3" x14ac:dyDescent="0.35">
      <c r="B308" s="46"/>
      <c r="C308" s="46"/>
    </row>
    <row r="309" spans="1:3" x14ac:dyDescent="0.35">
      <c r="B309" s="46"/>
      <c r="C309" s="46"/>
    </row>
    <row r="310" spans="1:3" x14ac:dyDescent="0.35">
      <c r="B310" s="46"/>
      <c r="C310" s="46"/>
    </row>
    <row r="311" spans="1:3" x14ac:dyDescent="0.35">
      <c r="B311" s="46"/>
      <c r="C311" s="46"/>
    </row>
    <row r="312" spans="1:3" x14ac:dyDescent="0.35">
      <c r="A312" s="46"/>
      <c r="B312" s="46"/>
      <c r="C312" s="46"/>
    </row>
    <row r="313" spans="1:3" x14ac:dyDescent="0.35">
      <c r="A313" s="46"/>
      <c r="B313" s="46"/>
      <c r="C313" s="46"/>
    </row>
    <row r="314" spans="1:3" x14ac:dyDescent="0.35">
      <c r="A314" s="46"/>
      <c r="B314" s="46"/>
      <c r="C314" s="46"/>
    </row>
    <row r="315" spans="1:3" x14ac:dyDescent="0.35">
      <c r="A315" s="46"/>
      <c r="B315" s="46"/>
      <c r="C315" s="46"/>
    </row>
    <row r="316" spans="1:3" x14ac:dyDescent="0.35">
      <c r="A316" s="46"/>
      <c r="B316" s="46"/>
      <c r="C316" s="46"/>
    </row>
    <row r="317" spans="1:3" x14ac:dyDescent="0.35">
      <c r="A317" s="46"/>
      <c r="B317" s="46"/>
      <c r="C317" s="46"/>
    </row>
    <row r="318" spans="1:3" x14ac:dyDescent="0.35">
      <c r="A318" s="46"/>
      <c r="B318" s="46"/>
      <c r="C318" s="46"/>
    </row>
    <row r="319" spans="1:3" x14ac:dyDescent="0.35">
      <c r="A319" s="46"/>
      <c r="B319" s="46"/>
      <c r="C319" s="46"/>
    </row>
    <row r="320" spans="1:3" x14ac:dyDescent="0.35">
      <c r="A320" s="46"/>
      <c r="B320" s="46"/>
      <c r="C320" s="46"/>
    </row>
    <row r="321" spans="1:3" x14ac:dyDescent="0.35">
      <c r="A321" s="46"/>
      <c r="B321" s="46"/>
      <c r="C321" s="46"/>
    </row>
    <row r="322" spans="1:3" x14ac:dyDescent="0.35">
      <c r="A322" s="46"/>
      <c r="B322" s="46"/>
      <c r="C322" s="46"/>
    </row>
    <row r="323" spans="1:3" x14ac:dyDescent="0.35">
      <c r="A323" s="46"/>
      <c r="B323" s="46"/>
      <c r="C323" s="46"/>
    </row>
    <row r="324" spans="1:3" x14ac:dyDescent="0.35">
      <c r="A324" s="46"/>
      <c r="B324" s="46"/>
      <c r="C324" s="46"/>
    </row>
    <row r="325" spans="1:3" x14ac:dyDescent="0.35">
      <c r="A325" s="46"/>
      <c r="B325" s="46"/>
      <c r="C325" s="46"/>
    </row>
    <row r="326" spans="1:3" x14ac:dyDescent="0.35">
      <c r="A326" s="46"/>
      <c r="B326" s="46"/>
      <c r="C326" s="46"/>
    </row>
    <row r="327" spans="1:3" x14ac:dyDescent="0.35">
      <c r="A327" s="46"/>
      <c r="B327" s="46"/>
      <c r="C327" s="46"/>
    </row>
    <row r="328" spans="1:3" x14ac:dyDescent="0.35">
      <c r="A328" s="46"/>
      <c r="B328" s="46"/>
      <c r="C328" s="46"/>
    </row>
    <row r="329" spans="1:3" x14ac:dyDescent="0.35">
      <c r="A329" s="46"/>
      <c r="B329" s="46"/>
      <c r="C329" s="46"/>
    </row>
    <row r="330" spans="1:3" x14ac:dyDescent="0.35">
      <c r="A330" s="46"/>
      <c r="B330" s="46"/>
      <c r="C330" s="46"/>
    </row>
    <row r="331" spans="1:3" x14ac:dyDescent="0.35">
      <c r="A331" s="46"/>
      <c r="B331" s="46"/>
      <c r="C331" s="46"/>
    </row>
    <row r="332" spans="1:3" x14ac:dyDescent="0.35">
      <c r="A332" s="46"/>
      <c r="B332" s="46"/>
      <c r="C332" s="46"/>
    </row>
    <row r="333" spans="1:3" x14ac:dyDescent="0.35">
      <c r="A333" s="46"/>
      <c r="B333" s="46"/>
      <c r="C333" s="46"/>
    </row>
    <row r="334" spans="1:3" x14ac:dyDescent="0.35">
      <c r="A334" s="46"/>
      <c r="B334" s="46"/>
      <c r="C334" s="46"/>
    </row>
    <row r="335" spans="1:3" x14ac:dyDescent="0.35">
      <c r="A335" s="46"/>
      <c r="B335" s="46"/>
      <c r="C335" s="46"/>
    </row>
    <row r="336" spans="1:3" x14ac:dyDescent="0.35">
      <c r="A336" s="46"/>
      <c r="B336" s="46"/>
      <c r="C336" s="46"/>
    </row>
    <row r="337" spans="1:3" x14ac:dyDescent="0.35">
      <c r="A337" s="46"/>
      <c r="B337" s="46"/>
      <c r="C337" s="46"/>
    </row>
    <row r="338" spans="1:3" x14ac:dyDescent="0.35">
      <c r="A338" s="46"/>
      <c r="B338" s="46"/>
      <c r="C338" s="46"/>
    </row>
    <row r="339" spans="1:3" x14ac:dyDescent="0.35">
      <c r="A339" s="46"/>
      <c r="B339" s="46"/>
      <c r="C339" s="46"/>
    </row>
    <row r="340" spans="1:3" x14ac:dyDescent="0.35">
      <c r="A340" s="46"/>
      <c r="B340" s="46"/>
      <c r="C340" s="46"/>
    </row>
    <row r="341" spans="1:3" x14ac:dyDescent="0.35">
      <c r="A341" s="46"/>
      <c r="B341" s="46"/>
      <c r="C341" s="46"/>
    </row>
    <row r="342" spans="1:3" x14ac:dyDescent="0.35">
      <c r="A342" s="46"/>
      <c r="B342" s="46"/>
      <c r="C342" s="46"/>
    </row>
    <row r="343" spans="1:3" x14ac:dyDescent="0.35">
      <c r="A343" s="46"/>
      <c r="B343" s="46"/>
      <c r="C343" s="46"/>
    </row>
    <row r="344" spans="1:3" x14ac:dyDescent="0.35">
      <c r="B344" s="46"/>
    </row>
    <row r="345" spans="1:3" x14ac:dyDescent="0.35">
      <c r="B345" s="46"/>
    </row>
    <row r="346" spans="1:3" x14ac:dyDescent="0.35">
      <c r="B346" s="46"/>
    </row>
    <row r="347" spans="1:3" x14ac:dyDescent="0.35">
      <c r="B347" s="46"/>
    </row>
    <row r="348" spans="1:3" x14ac:dyDescent="0.35">
      <c r="B348" s="46"/>
    </row>
    <row r="349" spans="1:3" x14ac:dyDescent="0.35">
      <c r="B349" s="46"/>
    </row>
    <row r="350" spans="1:3" x14ac:dyDescent="0.35">
      <c r="B350" s="46"/>
    </row>
    <row r="351" spans="1:3" x14ac:dyDescent="0.35">
      <c r="B351" s="46"/>
    </row>
    <row r="352" spans="1:3" x14ac:dyDescent="0.35">
      <c r="B352" s="46"/>
    </row>
    <row r="353" spans="2:2" x14ac:dyDescent="0.35">
      <c r="B353" s="46"/>
    </row>
    <row r="354" spans="2:2" x14ac:dyDescent="0.35">
      <c r="B354" s="46"/>
    </row>
    <row r="355" spans="2:2" x14ac:dyDescent="0.35">
      <c r="B355" s="46"/>
    </row>
    <row r="356" spans="2:2" x14ac:dyDescent="0.35">
      <c r="B356" s="46"/>
    </row>
    <row r="357" spans="2:2" x14ac:dyDescent="0.35">
      <c r="B357" s="46"/>
    </row>
    <row r="358" spans="2:2" x14ac:dyDescent="0.35">
      <c r="B358" s="46"/>
    </row>
    <row r="359" spans="2:2" x14ac:dyDescent="0.35">
      <c r="B359" s="46"/>
    </row>
    <row r="360" spans="2:2" x14ac:dyDescent="0.35">
      <c r="B360" s="46"/>
    </row>
    <row r="361" spans="2:2" x14ac:dyDescent="0.35">
      <c r="B361" s="46"/>
    </row>
    <row r="362" spans="2:2" x14ac:dyDescent="0.35">
      <c r="B362" s="46"/>
    </row>
    <row r="363" spans="2:2" x14ac:dyDescent="0.35">
      <c r="B363" s="46"/>
    </row>
    <row r="364" spans="2:2" x14ac:dyDescent="0.35">
      <c r="B364" s="46"/>
    </row>
    <row r="365" spans="2:2" x14ac:dyDescent="0.35">
      <c r="B365" s="46"/>
    </row>
    <row r="366" spans="2:2" x14ac:dyDescent="0.35">
      <c r="B366" s="46"/>
    </row>
    <row r="367" spans="2:2" x14ac:dyDescent="0.35">
      <c r="B367" s="46"/>
    </row>
    <row r="368" spans="2:2" x14ac:dyDescent="0.35">
      <c r="B368" s="46"/>
    </row>
    <row r="369" spans="2:3" x14ac:dyDescent="0.35">
      <c r="B369" s="46"/>
    </row>
    <row r="370" spans="2:3" x14ac:dyDescent="0.35">
      <c r="B370" s="46"/>
    </row>
    <row r="371" spans="2:3" x14ac:dyDescent="0.35">
      <c r="B371" s="46"/>
    </row>
    <row r="372" spans="2:3" x14ac:dyDescent="0.35">
      <c r="B372" s="46"/>
    </row>
    <row r="373" spans="2:3" x14ac:dyDescent="0.35">
      <c r="B373" s="46"/>
    </row>
    <row r="374" spans="2:3" x14ac:dyDescent="0.35">
      <c r="B374" s="46"/>
    </row>
    <row r="375" spans="2:3" x14ac:dyDescent="0.35">
      <c r="B375" s="46"/>
    </row>
    <row r="376" spans="2:3" x14ac:dyDescent="0.35">
      <c r="B376" s="46"/>
      <c r="C376" s="46"/>
    </row>
    <row r="377" spans="2:3" x14ac:dyDescent="0.35">
      <c r="B377" s="46"/>
      <c r="C377" s="46"/>
    </row>
    <row r="378" spans="2:3" x14ac:dyDescent="0.35">
      <c r="B378" s="46"/>
      <c r="C378" s="46"/>
    </row>
    <row r="379" spans="2:3" x14ac:dyDescent="0.35">
      <c r="B379" s="46"/>
      <c r="C379" s="46"/>
    </row>
    <row r="380" spans="2:3" x14ac:dyDescent="0.35">
      <c r="B380" s="46"/>
      <c r="C380" s="46"/>
    </row>
    <row r="381" spans="2:3" x14ac:dyDescent="0.35">
      <c r="B381" s="46"/>
      <c r="C381" s="46"/>
    </row>
    <row r="382" spans="2:3" x14ac:dyDescent="0.35">
      <c r="B382" s="46"/>
      <c r="C382" s="46"/>
    </row>
    <row r="383" spans="2:3" x14ac:dyDescent="0.35">
      <c r="B383" s="46"/>
      <c r="C383" s="46"/>
    </row>
    <row r="384" spans="2:3" x14ac:dyDescent="0.35">
      <c r="B384" s="46"/>
      <c r="C384" s="46"/>
    </row>
    <row r="385" spans="2:3" x14ac:dyDescent="0.35">
      <c r="B385" s="46"/>
      <c r="C385" s="46"/>
    </row>
    <row r="386" spans="2:3" x14ac:dyDescent="0.35">
      <c r="B386" s="46"/>
      <c r="C386" s="46"/>
    </row>
    <row r="387" spans="2:3" x14ac:dyDescent="0.35">
      <c r="B387" s="46"/>
      <c r="C387" s="46"/>
    </row>
    <row r="388" spans="2:3" x14ac:dyDescent="0.35">
      <c r="B388" s="46"/>
      <c r="C388" s="46"/>
    </row>
    <row r="389" spans="2:3" x14ac:dyDescent="0.35">
      <c r="B389" s="46"/>
      <c r="C389" s="46"/>
    </row>
    <row r="390" spans="2:3" x14ac:dyDescent="0.35">
      <c r="B390" s="46"/>
      <c r="C390" s="46"/>
    </row>
    <row r="391" spans="2:3" x14ac:dyDescent="0.35">
      <c r="B391" s="46"/>
      <c r="C391" s="46"/>
    </row>
    <row r="392" spans="2:3" x14ac:dyDescent="0.35">
      <c r="B392" s="46"/>
      <c r="C392" s="46"/>
    </row>
    <row r="393" spans="2:3" x14ac:dyDescent="0.35">
      <c r="B393" s="46"/>
      <c r="C393" s="46"/>
    </row>
    <row r="394" spans="2:3" x14ac:dyDescent="0.35">
      <c r="B394" s="46"/>
      <c r="C394" s="46"/>
    </row>
    <row r="395" spans="2:3" x14ac:dyDescent="0.35">
      <c r="B395" s="46"/>
      <c r="C395" s="46"/>
    </row>
    <row r="396" spans="2:3" x14ac:dyDescent="0.35">
      <c r="B396" s="46"/>
      <c r="C396" s="46"/>
    </row>
    <row r="397" spans="2:3" x14ac:dyDescent="0.35">
      <c r="B397" s="46"/>
      <c r="C397" s="46"/>
    </row>
    <row r="398" spans="2:3" x14ac:dyDescent="0.35">
      <c r="B398" s="46"/>
      <c r="C398" s="46"/>
    </row>
    <row r="399" spans="2:3" x14ac:dyDescent="0.35">
      <c r="B399" s="46"/>
      <c r="C399" s="46"/>
    </row>
    <row r="400" spans="2:3" x14ac:dyDescent="0.35">
      <c r="B400" s="46"/>
      <c r="C400" s="46"/>
    </row>
    <row r="401" spans="2:3" x14ac:dyDescent="0.35">
      <c r="B401" s="46"/>
      <c r="C401" s="46"/>
    </row>
  </sheetData>
  <sortState xmlns:xlrd2="http://schemas.microsoft.com/office/spreadsheetml/2017/richdata2" ref="A3:F21">
    <sortCondition descending="1" ref="F3:F21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04"/>
  <sheetViews>
    <sheetView zoomScale="70" zoomScaleNormal="70" workbookViewId="0">
      <selection activeCell="K28" sqref="K28"/>
    </sheetView>
  </sheetViews>
  <sheetFormatPr defaultColWidth="8.81640625" defaultRowHeight="15.5" x14ac:dyDescent="0.35"/>
  <cols>
    <col min="1" max="1" width="23.08984375" style="1" customWidth="1"/>
    <col min="2" max="2" width="19.453125" style="1" bestFit="1" customWidth="1"/>
    <col min="3" max="3" width="21.81640625" style="1" customWidth="1"/>
    <col min="4" max="4" width="27.54296875" style="1" customWidth="1"/>
    <col min="5" max="5" width="20.6328125" style="1" customWidth="1"/>
    <col min="6" max="6" width="29.81640625" style="1" bestFit="1" customWidth="1"/>
    <col min="7" max="7" width="12.81640625" style="1" customWidth="1"/>
    <col min="8" max="16384" width="8.81640625" style="1"/>
  </cols>
  <sheetData>
    <row r="1" spans="1:9" x14ac:dyDescent="0.35">
      <c r="A1" s="301" t="s">
        <v>547</v>
      </c>
      <c r="B1" s="301"/>
      <c r="C1" s="301"/>
      <c r="H1" s="280" t="s">
        <v>316</v>
      </c>
      <c r="I1" s="280"/>
    </row>
    <row r="2" spans="1:9" s="44" customFormat="1" ht="18.5" customHeight="1" x14ac:dyDescent="0.35">
      <c r="A2" s="2" t="s">
        <v>349</v>
      </c>
      <c r="B2" s="2" t="s">
        <v>534</v>
      </c>
      <c r="C2" s="2" t="s">
        <v>346</v>
      </c>
      <c r="D2" s="2" t="s">
        <v>568</v>
      </c>
      <c r="E2" s="2" t="s">
        <v>626</v>
      </c>
      <c r="F2" s="2" t="s">
        <v>624</v>
      </c>
      <c r="G2" s="43"/>
    </row>
    <row r="3" spans="1:9" ht="13.5" customHeight="1" x14ac:dyDescent="0.35">
      <c r="A3" s="87" t="s">
        <v>400</v>
      </c>
      <c r="B3" s="121">
        <v>1.494528E-2</v>
      </c>
      <c r="C3" s="121">
        <v>0</v>
      </c>
      <c r="D3" s="121">
        <v>2.0902099999999999</v>
      </c>
      <c r="E3" s="121">
        <v>0</v>
      </c>
      <c r="F3" s="121">
        <v>83.103829640000001</v>
      </c>
      <c r="G3" s="45"/>
    </row>
    <row r="4" spans="1:9" x14ac:dyDescent="0.35">
      <c r="A4" s="88" t="s">
        <v>360</v>
      </c>
      <c r="B4" s="89">
        <v>236.63290469999998</v>
      </c>
      <c r="C4" s="89">
        <v>0</v>
      </c>
      <c r="D4" s="89">
        <v>209.54191379</v>
      </c>
      <c r="E4" s="89">
        <v>3.0620069999999999E-2</v>
      </c>
      <c r="F4" s="89">
        <v>82.455092809999996</v>
      </c>
      <c r="G4" s="45"/>
    </row>
    <row r="5" spans="1:9" x14ac:dyDescent="0.35">
      <c r="A5" s="88" t="s">
        <v>299</v>
      </c>
      <c r="B5" s="89">
        <v>74.129895590000004</v>
      </c>
      <c r="C5" s="89">
        <v>9.5750000000000002E-4</v>
      </c>
      <c r="D5" s="89">
        <v>322.57940943</v>
      </c>
      <c r="E5" s="89">
        <v>0.22949398000000001</v>
      </c>
      <c r="F5" s="89">
        <v>76.390397319999991</v>
      </c>
      <c r="G5" s="45"/>
    </row>
    <row r="6" spans="1:9" x14ac:dyDescent="0.35">
      <c r="A6" s="88" t="s">
        <v>364</v>
      </c>
      <c r="B6" s="89">
        <v>0</v>
      </c>
      <c r="C6" s="89">
        <v>0</v>
      </c>
      <c r="D6" s="89">
        <v>17.338011000000002</v>
      </c>
      <c r="E6" s="89">
        <v>0</v>
      </c>
      <c r="F6" s="89">
        <v>36.396302659999996</v>
      </c>
      <c r="G6" s="45"/>
    </row>
    <row r="7" spans="1:9" x14ac:dyDescent="0.35">
      <c r="A7" s="88" t="s">
        <v>370</v>
      </c>
      <c r="B7" s="89">
        <v>0.42484885999999999</v>
      </c>
      <c r="C7" s="89">
        <v>0</v>
      </c>
      <c r="D7" s="89">
        <v>0.34792925000000002</v>
      </c>
      <c r="E7" s="89">
        <v>7.3350000000000004E-3</v>
      </c>
      <c r="F7" s="89">
        <v>34.427903520000001</v>
      </c>
      <c r="G7" s="45"/>
    </row>
    <row r="8" spans="1:9" x14ac:dyDescent="0.35">
      <c r="A8" s="88" t="s">
        <v>379</v>
      </c>
      <c r="B8" s="89">
        <v>0.41446371999999998</v>
      </c>
      <c r="C8" s="89">
        <v>0</v>
      </c>
      <c r="D8" s="89">
        <v>19.765522350000001</v>
      </c>
      <c r="E8" s="89">
        <v>0</v>
      </c>
      <c r="F8" s="89">
        <v>11.891305839999999</v>
      </c>
      <c r="G8" s="45"/>
    </row>
    <row r="9" spans="1:9" x14ac:dyDescent="0.35">
      <c r="A9" s="88" t="s">
        <v>394</v>
      </c>
      <c r="B9" s="89">
        <v>1.6636600000000002E-3</v>
      </c>
      <c r="C9" s="89">
        <v>0</v>
      </c>
      <c r="D9" s="89">
        <v>8.1498804499999995</v>
      </c>
      <c r="E9" s="89">
        <v>9.3608821199999994</v>
      </c>
      <c r="F9" s="89">
        <v>11.295935400000001</v>
      </c>
      <c r="G9" s="45"/>
    </row>
    <row r="10" spans="1:9" x14ac:dyDescent="0.35">
      <c r="A10" s="88" t="s">
        <v>436</v>
      </c>
      <c r="B10" s="89">
        <v>0</v>
      </c>
      <c r="C10" s="89">
        <v>0</v>
      </c>
      <c r="D10" s="89">
        <v>0</v>
      </c>
      <c r="E10" s="89">
        <v>0</v>
      </c>
      <c r="F10" s="89">
        <v>9.44468599</v>
      </c>
      <c r="G10" s="45"/>
    </row>
    <row r="11" spans="1:9" x14ac:dyDescent="0.35">
      <c r="A11" s="88" t="s">
        <v>376</v>
      </c>
      <c r="B11" s="89">
        <v>4.7443499299999994</v>
      </c>
      <c r="C11" s="89">
        <v>0</v>
      </c>
      <c r="D11" s="89">
        <v>7.2318870000000004</v>
      </c>
      <c r="E11" s="89">
        <v>0</v>
      </c>
      <c r="F11" s="89">
        <v>7.9236388899999994</v>
      </c>
      <c r="G11" s="45"/>
    </row>
    <row r="12" spans="1:9" ht="13.5" customHeight="1" x14ac:dyDescent="0.35">
      <c r="A12" s="88" t="s">
        <v>614</v>
      </c>
      <c r="B12" s="89">
        <v>0.61149903999999999</v>
      </c>
      <c r="C12" s="89">
        <v>0</v>
      </c>
      <c r="D12" s="89">
        <v>0</v>
      </c>
      <c r="E12" s="89">
        <v>375.35543488000002</v>
      </c>
      <c r="F12" s="89">
        <v>6.5472428200000001</v>
      </c>
      <c r="G12" s="45"/>
    </row>
    <row r="13" spans="1:9" x14ac:dyDescent="0.35">
      <c r="A13" s="88" t="s">
        <v>390</v>
      </c>
      <c r="B13" s="89">
        <v>3.8277199999999997E-3</v>
      </c>
      <c r="C13" s="89">
        <v>0</v>
      </c>
      <c r="D13" s="89">
        <v>0</v>
      </c>
      <c r="E13" s="89">
        <v>0</v>
      </c>
      <c r="F13" s="89">
        <v>5.9289801799999999</v>
      </c>
      <c r="G13" s="45"/>
    </row>
    <row r="14" spans="1:9" x14ac:dyDescent="0.35">
      <c r="A14" s="88" t="s">
        <v>386</v>
      </c>
      <c r="B14" s="89">
        <v>0</v>
      </c>
      <c r="C14" s="89">
        <v>0</v>
      </c>
      <c r="D14" s="89">
        <v>0</v>
      </c>
      <c r="E14" s="89">
        <v>0</v>
      </c>
      <c r="F14" s="89">
        <v>3.66124429</v>
      </c>
      <c r="G14" s="45"/>
    </row>
    <row r="15" spans="1:9" x14ac:dyDescent="0.35">
      <c r="A15" s="88" t="s">
        <v>365</v>
      </c>
      <c r="B15" s="89">
        <v>1.2365200000000001E-3</v>
      </c>
      <c r="C15" s="89">
        <v>0</v>
      </c>
      <c r="D15" s="89">
        <v>0</v>
      </c>
      <c r="E15" s="89">
        <v>0</v>
      </c>
      <c r="F15" s="89">
        <v>2.925478</v>
      </c>
      <c r="G15" s="45"/>
    </row>
    <row r="16" spans="1:9" x14ac:dyDescent="0.35">
      <c r="A16" s="88" t="s">
        <v>437</v>
      </c>
      <c r="B16" s="89">
        <v>0</v>
      </c>
      <c r="C16" s="89">
        <v>0</v>
      </c>
      <c r="D16" s="89">
        <v>0</v>
      </c>
      <c r="E16" s="89">
        <v>0</v>
      </c>
      <c r="F16" s="89">
        <v>2.7758662900000002</v>
      </c>
      <c r="G16" s="45"/>
    </row>
    <row r="17" spans="1:7" x14ac:dyDescent="0.35">
      <c r="A17" s="88" t="s">
        <v>374</v>
      </c>
      <c r="B17" s="89">
        <v>0.41534900000000002</v>
      </c>
      <c r="C17" s="89">
        <v>0</v>
      </c>
      <c r="D17" s="89">
        <v>0</v>
      </c>
      <c r="E17" s="89">
        <v>0</v>
      </c>
      <c r="F17" s="89">
        <v>2.0416861599999998</v>
      </c>
      <c r="G17" s="45"/>
    </row>
    <row r="18" spans="1:7" x14ac:dyDescent="0.35">
      <c r="A18" s="88" t="s">
        <v>414</v>
      </c>
      <c r="B18" s="89">
        <v>0</v>
      </c>
      <c r="C18" s="89">
        <v>0</v>
      </c>
      <c r="D18" s="89">
        <v>0</v>
      </c>
      <c r="E18" s="89">
        <v>0</v>
      </c>
      <c r="F18" s="89">
        <v>1.6185179999999999</v>
      </c>
      <c r="G18" s="45"/>
    </row>
    <row r="19" spans="1:7" x14ac:dyDescent="0.35">
      <c r="A19" s="88" t="s">
        <v>373</v>
      </c>
      <c r="B19" s="89">
        <v>5.6688740000000001E-2</v>
      </c>
      <c r="C19" s="89">
        <v>0</v>
      </c>
      <c r="D19" s="89">
        <v>23.332754260000002</v>
      </c>
      <c r="E19" s="89">
        <v>9.703E-4</v>
      </c>
      <c r="F19" s="89">
        <v>1.3728505500000001</v>
      </c>
      <c r="G19" s="45"/>
    </row>
    <row r="20" spans="1:7" x14ac:dyDescent="0.35">
      <c r="A20" s="88" t="s">
        <v>383</v>
      </c>
      <c r="B20" s="89">
        <v>333.09184376000002</v>
      </c>
      <c r="C20" s="89">
        <v>0</v>
      </c>
      <c r="D20" s="89">
        <v>0</v>
      </c>
      <c r="E20" s="89">
        <v>0</v>
      </c>
      <c r="F20" s="89">
        <v>1.0036608</v>
      </c>
      <c r="G20" s="45"/>
    </row>
    <row r="21" spans="1:7" x14ac:dyDescent="0.35">
      <c r="A21" s="88" t="s">
        <v>426</v>
      </c>
      <c r="B21" s="89">
        <v>0</v>
      </c>
      <c r="C21" s="89">
        <v>0</v>
      </c>
      <c r="D21" s="89">
        <v>0</v>
      </c>
      <c r="E21" s="89">
        <v>0</v>
      </c>
      <c r="F21" s="89">
        <v>0.65221644999999995</v>
      </c>
      <c r="G21" s="45"/>
    </row>
    <row r="22" spans="1:7" ht="13.5" customHeight="1" x14ac:dyDescent="0.35">
      <c r="A22" s="88" t="s">
        <v>301</v>
      </c>
      <c r="B22" s="89">
        <v>1.15414E-2</v>
      </c>
      <c r="C22" s="89">
        <v>0</v>
      </c>
      <c r="D22" s="89">
        <v>1.7519119999999999</v>
      </c>
      <c r="E22" s="89">
        <v>0</v>
      </c>
      <c r="F22" s="89">
        <v>0.65187740999999999</v>
      </c>
      <c r="G22" s="45"/>
    </row>
    <row r="23" spans="1:7" x14ac:dyDescent="0.35">
      <c r="A23" s="88" t="s">
        <v>375</v>
      </c>
      <c r="B23" s="89">
        <v>2.7322396000000002</v>
      </c>
      <c r="C23" s="89">
        <v>0</v>
      </c>
      <c r="D23" s="89">
        <v>0.46268399999999998</v>
      </c>
      <c r="E23" s="89">
        <v>0</v>
      </c>
      <c r="F23" s="89">
        <v>0.62351928000000001</v>
      </c>
      <c r="G23" s="45"/>
    </row>
    <row r="24" spans="1:7" x14ac:dyDescent="0.35">
      <c r="A24" s="88" t="s">
        <v>423</v>
      </c>
      <c r="B24" s="89">
        <v>0</v>
      </c>
      <c r="C24" s="89">
        <v>0</v>
      </c>
      <c r="D24" s="89">
        <v>0</v>
      </c>
      <c r="E24" s="89">
        <v>0</v>
      </c>
      <c r="F24" s="89">
        <v>0.52438306000000001</v>
      </c>
      <c r="G24" s="45"/>
    </row>
    <row r="25" spans="1:7" x14ac:dyDescent="0.35">
      <c r="A25" s="88" t="s">
        <v>368</v>
      </c>
      <c r="B25" s="89">
        <v>2.5914617099999999</v>
      </c>
      <c r="C25" s="89">
        <v>0</v>
      </c>
      <c r="D25" s="89">
        <v>0</v>
      </c>
      <c r="E25" s="89">
        <v>0</v>
      </c>
      <c r="F25" s="89">
        <v>0.48768409999999995</v>
      </c>
      <c r="G25" s="45"/>
    </row>
    <row r="26" spans="1:7" x14ac:dyDescent="0.35">
      <c r="A26" s="88" t="s">
        <v>384</v>
      </c>
      <c r="B26" s="89">
        <v>0</v>
      </c>
      <c r="C26" s="89">
        <v>0</v>
      </c>
      <c r="D26" s="89">
        <v>0</v>
      </c>
      <c r="E26" s="89">
        <v>0</v>
      </c>
      <c r="F26" s="89">
        <v>0.19307064999999998</v>
      </c>
      <c r="G26" s="45"/>
    </row>
    <row r="27" spans="1:7" x14ac:dyDescent="0.35">
      <c r="A27" s="88" t="s">
        <v>406</v>
      </c>
      <c r="B27" s="89">
        <v>0</v>
      </c>
      <c r="C27" s="89">
        <v>0</v>
      </c>
      <c r="D27" s="89">
        <v>0</v>
      </c>
      <c r="E27" s="89">
        <v>0</v>
      </c>
      <c r="F27" s="89">
        <v>0.15645147000000001</v>
      </c>
      <c r="G27" s="45"/>
    </row>
    <row r="28" spans="1:7" x14ac:dyDescent="0.35">
      <c r="A28" s="88" t="s">
        <v>391</v>
      </c>
      <c r="B28" s="89">
        <v>0</v>
      </c>
      <c r="C28" s="89">
        <v>0</v>
      </c>
      <c r="D28" s="89">
        <v>0</v>
      </c>
      <c r="E28" s="89">
        <v>0</v>
      </c>
      <c r="F28" s="89">
        <v>3.4945580000000004E-2</v>
      </c>
      <c r="G28" s="45"/>
    </row>
    <row r="29" spans="1:7" x14ac:dyDescent="0.35">
      <c r="A29" s="88" t="s">
        <v>366</v>
      </c>
      <c r="B29" s="89">
        <v>0</v>
      </c>
      <c r="C29" s="89">
        <v>0</v>
      </c>
      <c r="D29" s="89">
        <v>0</v>
      </c>
      <c r="E29" s="89">
        <v>0</v>
      </c>
      <c r="F29" s="89">
        <v>3.3815999999999999E-2</v>
      </c>
      <c r="G29" s="45"/>
    </row>
    <row r="30" spans="1:7" x14ac:dyDescent="0.35">
      <c r="A30" s="88" t="s">
        <v>307</v>
      </c>
      <c r="B30" s="89">
        <v>0</v>
      </c>
      <c r="C30" s="89">
        <v>0</v>
      </c>
      <c r="D30" s="89">
        <v>0</v>
      </c>
      <c r="E30" s="89">
        <v>0</v>
      </c>
      <c r="F30" s="89">
        <v>3.379745E-2</v>
      </c>
      <c r="G30" s="45"/>
    </row>
    <row r="31" spans="1:7" x14ac:dyDescent="0.35">
      <c r="A31" s="88" t="s">
        <v>309</v>
      </c>
      <c r="B31" s="89">
        <v>0</v>
      </c>
      <c r="C31" s="89">
        <v>0</v>
      </c>
      <c r="D31" s="89">
        <v>0</v>
      </c>
      <c r="E31" s="89">
        <v>0</v>
      </c>
      <c r="F31" s="89">
        <v>2.8049380000000002E-2</v>
      </c>
      <c r="G31" s="45"/>
    </row>
    <row r="32" spans="1:7" x14ac:dyDescent="0.35">
      <c r="A32" s="88" t="s">
        <v>410</v>
      </c>
      <c r="B32" s="89">
        <v>0</v>
      </c>
      <c r="C32" s="89">
        <v>0</v>
      </c>
      <c r="D32" s="89">
        <v>0</v>
      </c>
      <c r="E32" s="89">
        <v>0</v>
      </c>
      <c r="F32" s="89">
        <v>2.4481169999999997E-2</v>
      </c>
      <c r="G32" s="45"/>
    </row>
    <row r="33" spans="1:7" x14ac:dyDescent="0.35">
      <c r="A33" s="88" t="s">
        <v>407</v>
      </c>
      <c r="B33" s="89">
        <v>0</v>
      </c>
      <c r="C33" s="89">
        <v>0</v>
      </c>
      <c r="D33" s="89">
        <v>0</v>
      </c>
      <c r="E33" s="89">
        <v>0</v>
      </c>
      <c r="F33" s="89">
        <v>1.42439E-2</v>
      </c>
      <c r="G33" s="45"/>
    </row>
    <row r="34" spans="1:7" x14ac:dyDescent="0.35">
      <c r="A34" s="88" t="s">
        <v>380</v>
      </c>
      <c r="B34" s="89">
        <v>8.03E-4</v>
      </c>
      <c r="C34" s="89">
        <v>0</v>
      </c>
      <c r="D34" s="89">
        <v>0</v>
      </c>
      <c r="E34" s="89">
        <v>3.0439999999999998E-3</v>
      </c>
      <c r="F34" s="89">
        <v>1.063973E-2</v>
      </c>
      <c r="G34" s="45"/>
    </row>
    <row r="35" spans="1:7" x14ac:dyDescent="0.35">
      <c r="A35" s="88" t="s">
        <v>404</v>
      </c>
      <c r="B35" s="89">
        <v>0</v>
      </c>
      <c r="C35" s="89">
        <v>0</v>
      </c>
      <c r="D35" s="89">
        <v>0</v>
      </c>
      <c r="E35" s="89">
        <v>0</v>
      </c>
      <c r="F35" s="89">
        <v>6.3840900000000003E-3</v>
      </c>
      <c r="G35" s="45"/>
    </row>
    <row r="36" spans="1:7" x14ac:dyDescent="0.35">
      <c r="A36" s="88" t="s">
        <v>361</v>
      </c>
      <c r="B36" s="89">
        <v>0</v>
      </c>
      <c r="C36" s="89">
        <v>0</v>
      </c>
      <c r="D36" s="89">
        <v>0</v>
      </c>
      <c r="E36" s="89">
        <v>0</v>
      </c>
      <c r="F36" s="89">
        <v>1.92385E-3</v>
      </c>
      <c r="G36" s="45"/>
    </row>
    <row r="37" spans="1:7" x14ac:dyDescent="0.35">
      <c r="A37" s="88" t="s">
        <v>313</v>
      </c>
      <c r="B37" s="89">
        <v>0</v>
      </c>
      <c r="C37" s="89">
        <v>0</v>
      </c>
      <c r="D37" s="89">
        <v>0</v>
      </c>
      <c r="E37" s="89">
        <v>0</v>
      </c>
      <c r="F37" s="89">
        <v>1.7730000000000001E-3</v>
      </c>
      <c r="G37" s="45"/>
    </row>
    <row r="38" spans="1:7" x14ac:dyDescent="0.35">
      <c r="A38" s="88" t="s">
        <v>378</v>
      </c>
      <c r="B38" s="89">
        <v>0</v>
      </c>
      <c r="C38" s="89">
        <v>0</v>
      </c>
      <c r="D38" s="89">
        <v>9.2864520000000006</v>
      </c>
      <c r="E38" s="89">
        <v>0</v>
      </c>
      <c r="F38" s="89">
        <v>1.7026400000000001E-3</v>
      </c>
      <c r="G38" s="45"/>
    </row>
    <row r="39" spans="1:7" x14ac:dyDescent="0.35">
      <c r="A39" s="88" t="s">
        <v>392</v>
      </c>
      <c r="B39" s="89">
        <v>0</v>
      </c>
      <c r="C39" s="89">
        <v>0</v>
      </c>
      <c r="D39" s="89">
        <v>0</v>
      </c>
      <c r="E39" s="89">
        <v>0</v>
      </c>
      <c r="F39" s="89">
        <v>1.5028699999999999E-3</v>
      </c>
      <c r="G39" s="45"/>
    </row>
    <row r="40" spans="1:7" x14ac:dyDescent="0.35">
      <c r="A40" s="88" t="s">
        <v>428</v>
      </c>
      <c r="B40" s="89">
        <v>0</v>
      </c>
      <c r="C40" s="89">
        <v>0</v>
      </c>
      <c r="D40" s="89">
        <v>0</v>
      </c>
      <c r="E40" s="89">
        <v>0</v>
      </c>
      <c r="F40" s="89">
        <v>1.0150000000000001E-3</v>
      </c>
      <c r="G40" s="45"/>
    </row>
    <row r="41" spans="1:7" x14ac:dyDescent="0.35">
      <c r="A41" s="88" t="s">
        <v>409</v>
      </c>
      <c r="B41" s="89">
        <v>35.080323</v>
      </c>
      <c r="C41" s="89">
        <v>594.10464115000002</v>
      </c>
      <c r="D41" s="89">
        <v>0</v>
      </c>
      <c r="E41" s="89">
        <v>0</v>
      </c>
      <c r="F41" s="89">
        <v>4.3520000000000003E-5</v>
      </c>
      <c r="G41" s="45"/>
    </row>
    <row r="42" spans="1:7" x14ac:dyDescent="0.35">
      <c r="A42" s="88" t="s">
        <v>359</v>
      </c>
      <c r="B42" s="89">
        <v>1.8247331599999999</v>
      </c>
      <c r="C42" s="89">
        <v>0</v>
      </c>
      <c r="D42" s="89">
        <v>0</v>
      </c>
      <c r="E42" s="89">
        <v>1.17523676</v>
      </c>
      <c r="F42" s="89">
        <v>0</v>
      </c>
      <c r="G42" s="45"/>
    </row>
    <row r="43" spans="1:7" x14ac:dyDescent="0.35">
      <c r="A43" s="88" t="s">
        <v>369</v>
      </c>
      <c r="B43" s="89">
        <v>0</v>
      </c>
      <c r="C43" s="89">
        <v>0</v>
      </c>
      <c r="D43" s="89">
        <v>0</v>
      </c>
      <c r="E43" s="89">
        <v>0.93141160000000001</v>
      </c>
      <c r="F43" s="89">
        <v>0</v>
      </c>
      <c r="G43" s="45"/>
    </row>
    <row r="44" spans="1:7" x14ac:dyDescent="0.35">
      <c r="A44" s="88" t="s">
        <v>460</v>
      </c>
      <c r="B44" s="89">
        <v>0</v>
      </c>
      <c r="C44" s="89">
        <v>0</v>
      </c>
      <c r="D44" s="89">
        <v>0</v>
      </c>
      <c r="E44" s="89">
        <v>4.2206099999999996E-3</v>
      </c>
      <c r="F44" s="89">
        <v>0</v>
      </c>
      <c r="G44" s="45"/>
    </row>
    <row r="45" spans="1:7" x14ac:dyDescent="0.35">
      <c r="A45" s="88" t="s">
        <v>449</v>
      </c>
      <c r="B45" s="89">
        <v>0</v>
      </c>
      <c r="C45" s="89">
        <v>951.79203862999998</v>
      </c>
      <c r="D45" s="89">
        <v>0</v>
      </c>
      <c r="E45" s="89">
        <v>0</v>
      </c>
      <c r="F45" s="89">
        <v>0</v>
      </c>
      <c r="G45" s="45"/>
    </row>
    <row r="46" spans="1:7" x14ac:dyDescent="0.35">
      <c r="A46" s="88" t="s">
        <v>367</v>
      </c>
      <c r="B46" s="89">
        <v>697.46360687000004</v>
      </c>
      <c r="C46" s="89">
        <v>0</v>
      </c>
      <c r="D46" s="89">
        <v>0</v>
      </c>
      <c r="E46" s="89">
        <v>0</v>
      </c>
      <c r="F46" s="89">
        <v>0</v>
      </c>
      <c r="G46" s="45"/>
    </row>
    <row r="47" spans="1:7" x14ac:dyDescent="0.35">
      <c r="A47" s="88" t="s">
        <v>448</v>
      </c>
      <c r="B47" s="89">
        <v>343.62742487999998</v>
      </c>
      <c r="C47" s="89">
        <v>0</v>
      </c>
      <c r="D47" s="89">
        <v>0</v>
      </c>
      <c r="E47" s="89">
        <v>0</v>
      </c>
      <c r="F47" s="89">
        <v>0</v>
      </c>
    </row>
    <row r="48" spans="1:7" x14ac:dyDescent="0.35">
      <c r="A48" s="88" t="s">
        <v>312</v>
      </c>
      <c r="B48" s="89">
        <v>184.95602661000001</v>
      </c>
      <c r="C48" s="89">
        <v>0</v>
      </c>
      <c r="D48" s="89">
        <v>0</v>
      </c>
      <c r="E48" s="89">
        <v>0</v>
      </c>
      <c r="F48" s="89">
        <v>0</v>
      </c>
    </row>
    <row r="49" spans="1:6" x14ac:dyDescent="0.35">
      <c r="A49" s="88" t="s">
        <v>388</v>
      </c>
      <c r="B49" s="89">
        <v>155.01391704</v>
      </c>
      <c r="C49" s="89">
        <v>0</v>
      </c>
      <c r="D49" s="89">
        <v>0</v>
      </c>
      <c r="E49" s="89">
        <v>0</v>
      </c>
      <c r="F49" s="89">
        <v>0</v>
      </c>
    </row>
    <row r="50" spans="1:6" x14ac:dyDescent="0.35">
      <c r="A50" s="88" t="s">
        <v>362</v>
      </c>
      <c r="B50" s="89">
        <v>87.33883268000001</v>
      </c>
      <c r="C50" s="89">
        <v>0</v>
      </c>
      <c r="D50" s="89">
        <v>0</v>
      </c>
      <c r="E50" s="89">
        <v>0</v>
      </c>
      <c r="F50" s="89">
        <v>0</v>
      </c>
    </row>
    <row r="51" spans="1:6" x14ac:dyDescent="0.35">
      <c r="A51" s="88" t="s">
        <v>411</v>
      </c>
      <c r="B51" s="89">
        <v>0.13248699999999999</v>
      </c>
      <c r="C51" s="89">
        <v>0</v>
      </c>
      <c r="D51" s="89">
        <v>0</v>
      </c>
      <c r="E51" s="89">
        <v>0</v>
      </c>
      <c r="F51" s="89">
        <v>0</v>
      </c>
    </row>
    <row r="52" spans="1:6" x14ac:dyDescent="0.35">
      <c r="A52" s="90" t="s">
        <v>372</v>
      </c>
      <c r="B52" s="124">
        <v>4.6799999999999999E-4</v>
      </c>
      <c r="C52" s="124">
        <v>0</v>
      </c>
      <c r="D52" s="124">
        <v>0</v>
      </c>
      <c r="E52" s="124">
        <v>0</v>
      </c>
      <c r="F52" s="124">
        <v>0</v>
      </c>
    </row>
    <row r="56" spans="1:6" ht="13.5" customHeight="1" x14ac:dyDescent="0.35"/>
    <row r="93" ht="13.5" customHeight="1" x14ac:dyDescent="0.35"/>
    <row r="104" ht="13.5" customHeight="1" x14ac:dyDescent="0.35"/>
  </sheetData>
  <sortState xmlns:xlrd2="http://schemas.microsoft.com/office/spreadsheetml/2017/richdata2" ref="A3:F52">
    <sortCondition descending="1" ref="F3:F52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tabSelected="1" zoomScale="70" zoomScaleNormal="70" workbookViewId="0">
      <selection activeCell="K1" sqref="K1:L1"/>
    </sheetView>
  </sheetViews>
  <sheetFormatPr defaultColWidth="8.81640625" defaultRowHeight="15.5" x14ac:dyDescent="0.35"/>
  <cols>
    <col min="1" max="1" width="28.81640625" style="154" customWidth="1"/>
    <col min="2" max="2" width="13.6328125" style="154" bestFit="1" customWidth="1"/>
    <col min="3" max="3" width="8.54296875" style="154" bestFit="1" customWidth="1"/>
    <col min="4" max="4" width="14" style="154" bestFit="1" customWidth="1"/>
    <col min="5" max="5" width="8.54296875" style="154" bestFit="1" customWidth="1"/>
    <col min="6" max="6" width="15" style="154" bestFit="1" customWidth="1"/>
    <col min="7" max="7" width="8.54296875" style="154" bestFit="1" customWidth="1"/>
    <col min="8" max="8" width="9.54296875" style="154" bestFit="1" customWidth="1"/>
    <col min="9" max="9" width="8.54296875" style="154" bestFit="1" customWidth="1"/>
    <col min="10" max="10" width="9" style="154" customWidth="1"/>
    <col min="11" max="16384" width="8.81640625" style="154"/>
  </cols>
  <sheetData>
    <row r="1" spans="1:12" x14ac:dyDescent="0.35">
      <c r="A1" s="181" t="s">
        <v>491</v>
      </c>
      <c r="K1" s="302" t="s">
        <v>316</v>
      </c>
      <c r="L1" s="302"/>
    </row>
    <row r="2" spans="1:12" x14ac:dyDescent="0.35">
      <c r="A2" s="303" t="s">
        <v>327</v>
      </c>
      <c r="B2" s="305">
        <v>44621</v>
      </c>
      <c r="C2" s="306"/>
      <c r="D2" s="305">
        <v>44958</v>
      </c>
      <c r="E2" s="306"/>
      <c r="F2" s="305">
        <v>45006</v>
      </c>
      <c r="G2" s="306"/>
      <c r="H2" s="303" t="s">
        <v>296</v>
      </c>
      <c r="I2" s="303" t="s">
        <v>535</v>
      </c>
    </row>
    <row r="3" spans="1:12" x14ac:dyDescent="0.35">
      <c r="A3" s="304"/>
      <c r="B3" s="182" t="s">
        <v>328</v>
      </c>
      <c r="C3" s="182" t="s">
        <v>298</v>
      </c>
      <c r="D3" s="182" t="s">
        <v>328</v>
      </c>
      <c r="E3" s="182" t="s">
        <v>298</v>
      </c>
      <c r="F3" s="182" t="s">
        <v>328</v>
      </c>
      <c r="G3" s="182" t="s">
        <v>298</v>
      </c>
      <c r="H3" s="304"/>
      <c r="I3" s="304"/>
    </row>
    <row r="4" spans="1:12" x14ac:dyDescent="0.35">
      <c r="A4" s="126" t="s">
        <v>325</v>
      </c>
      <c r="B4" s="126">
        <v>2270.4046469499999</v>
      </c>
      <c r="C4" s="4">
        <f>B4/$B$12</f>
        <v>0.25592128465688463</v>
      </c>
      <c r="D4" s="126">
        <v>2680.1112451899999</v>
      </c>
      <c r="E4" s="165">
        <f>D4/$D$12</f>
        <v>0.3310301134014329</v>
      </c>
      <c r="F4" s="126">
        <v>3865.8706881399999</v>
      </c>
      <c r="G4" s="165">
        <f>F4/$F$12</f>
        <v>0.37793983838673839</v>
      </c>
      <c r="H4" s="126">
        <f>(F4/D4)-1</f>
        <v>0.44242918836973066</v>
      </c>
      <c r="I4" s="126">
        <f>(F4/B4)-1</f>
        <v>0.70272320986186565</v>
      </c>
    </row>
    <row r="5" spans="1:12" x14ac:dyDescent="0.35">
      <c r="A5" s="127" t="s">
        <v>324</v>
      </c>
      <c r="B5" s="127">
        <v>3055.25707182</v>
      </c>
      <c r="C5" s="5">
        <f t="shared" ref="C5:C11" si="0">B5/$B$12</f>
        <v>0.34439028999856763</v>
      </c>
      <c r="D5" s="127">
        <v>2218.3169954200002</v>
      </c>
      <c r="E5" s="133">
        <f t="shared" ref="E5:E11" si="1">D5/$D$12</f>
        <v>0.27399225605732275</v>
      </c>
      <c r="F5" s="127">
        <v>3155.23111139</v>
      </c>
      <c r="G5" s="133">
        <f t="shared" ref="G5:G12" si="2">F5/$F$12</f>
        <v>0.30846544866850972</v>
      </c>
      <c r="H5" s="127">
        <f t="shared" ref="H5:H11" si="3">(F5/D5)-1</f>
        <v>0.42235357611395452</v>
      </c>
      <c r="I5" s="127">
        <f t="shared" ref="I5:I11" si="4">(F5/B5)-1</f>
        <v>3.2721973051664133E-2</v>
      </c>
    </row>
    <row r="6" spans="1:12" x14ac:dyDescent="0.35">
      <c r="A6" s="127" t="s">
        <v>322</v>
      </c>
      <c r="B6" s="127">
        <v>1851.8370458699999</v>
      </c>
      <c r="C6" s="5">
        <f t="shared" si="0"/>
        <v>0.20874011000238124</v>
      </c>
      <c r="D6" s="127">
        <v>1973.1246615</v>
      </c>
      <c r="E6" s="133">
        <f t="shared" si="1"/>
        <v>0.2437076750540646</v>
      </c>
      <c r="F6" s="127">
        <v>2525.7916368599999</v>
      </c>
      <c r="G6" s="133">
        <f t="shared" si="2"/>
        <v>0.24692943971510142</v>
      </c>
      <c r="H6" s="127">
        <f t="shared" si="3"/>
        <v>0.28009734313484991</v>
      </c>
      <c r="I6" s="127">
        <f t="shared" si="4"/>
        <v>0.36393838890579788</v>
      </c>
    </row>
    <row r="7" spans="1:12" x14ac:dyDescent="0.35">
      <c r="A7" s="127" t="s">
        <v>627</v>
      </c>
      <c r="B7" s="127">
        <v>1167.8254267300001</v>
      </c>
      <c r="C7" s="5">
        <f t="shared" si="0"/>
        <v>0.13163793681677485</v>
      </c>
      <c r="D7" s="127">
        <v>1203.31696474</v>
      </c>
      <c r="E7" s="133">
        <f t="shared" si="1"/>
        <v>0.14862597663087351</v>
      </c>
      <c r="F7" s="127">
        <v>1458.3835299100001</v>
      </c>
      <c r="G7" s="133">
        <f t="shared" si="2"/>
        <v>0.14257622152003699</v>
      </c>
      <c r="H7" s="127">
        <f t="shared" si="3"/>
        <v>0.21196955801675421</v>
      </c>
      <c r="I7" s="127">
        <f t="shared" si="4"/>
        <v>0.24880268619735801</v>
      </c>
    </row>
    <row r="8" spans="1:12" x14ac:dyDescent="0.35">
      <c r="A8" s="127" t="s">
        <v>320</v>
      </c>
      <c r="B8" s="127">
        <v>1134.32744927</v>
      </c>
      <c r="C8" s="5">
        <f t="shared" si="0"/>
        <v>0.12786202601757563</v>
      </c>
      <c r="D8" s="127">
        <v>1027.20515972</v>
      </c>
      <c r="E8" s="133">
        <f t="shared" si="1"/>
        <v>0.1268737785115866</v>
      </c>
      <c r="F8" s="127">
        <v>1285.0515198099999</v>
      </c>
      <c r="G8" s="133">
        <f t="shared" si="2"/>
        <v>0.12563073183115112</v>
      </c>
      <c r="H8" s="127">
        <f t="shared" si="3"/>
        <v>0.2510173918521641</v>
      </c>
      <c r="I8" s="127">
        <f t="shared" si="4"/>
        <v>0.13287527392288623</v>
      </c>
    </row>
    <row r="9" spans="1:12" x14ac:dyDescent="0.35">
      <c r="A9" s="127" t="s">
        <v>323</v>
      </c>
      <c r="B9" s="127">
        <v>1412.74948892</v>
      </c>
      <c r="C9" s="5">
        <f t="shared" si="0"/>
        <v>0.15924591441814728</v>
      </c>
      <c r="D9" s="127">
        <v>1291.18771298</v>
      </c>
      <c r="E9" s="133">
        <f t="shared" si="1"/>
        <v>0.15947920662524781</v>
      </c>
      <c r="F9" s="127">
        <v>886.31110946000001</v>
      </c>
      <c r="G9" s="133">
        <f t="shared" si="2"/>
        <v>8.6648598593154089E-2</v>
      </c>
      <c r="H9" s="127">
        <f t="shared" si="3"/>
        <v>-0.31356912666521897</v>
      </c>
      <c r="I9" s="127">
        <f t="shared" si="4"/>
        <v>-0.37263391959351877</v>
      </c>
    </row>
    <row r="10" spans="1:12" x14ac:dyDescent="0.35">
      <c r="A10" s="127" t="s">
        <v>319</v>
      </c>
      <c r="B10" s="127">
        <v>40.648682149999999</v>
      </c>
      <c r="C10" s="5">
        <f t="shared" si="0"/>
        <v>4.5819422407421071E-3</v>
      </c>
      <c r="D10" s="127">
        <v>15.93888291</v>
      </c>
      <c r="E10" s="133">
        <f t="shared" si="1"/>
        <v>1.968668362799774E-3</v>
      </c>
      <c r="F10" s="127">
        <v>17.362935520000001</v>
      </c>
      <c r="G10" s="133">
        <f t="shared" si="2"/>
        <v>1.697455909345335E-3</v>
      </c>
      <c r="H10" s="127">
        <f t="shared" si="3"/>
        <v>8.9344568125696799E-2</v>
      </c>
      <c r="I10" s="127">
        <f t="shared" si="4"/>
        <v>-0.57285366704071605</v>
      </c>
    </row>
    <row r="11" spans="1:12" s="181" customFormat="1" x14ac:dyDescent="0.35">
      <c r="A11" s="127" t="s">
        <v>628</v>
      </c>
      <c r="B11" s="127">
        <v>2.921872</v>
      </c>
      <c r="C11" s="5">
        <f t="shared" si="0"/>
        <v>3.2935504992359567E-4</v>
      </c>
      <c r="D11" s="127">
        <v>0.65</v>
      </c>
      <c r="E11" s="133">
        <f t="shared" si="1"/>
        <v>8.0283821836536301E-5</v>
      </c>
      <c r="F11" s="127">
        <v>1.679468</v>
      </c>
      <c r="G11" s="133">
        <f t="shared" si="2"/>
        <v>1.641901438770298E-4</v>
      </c>
      <c r="H11" s="127">
        <f t="shared" si="3"/>
        <v>1.5837969230769229</v>
      </c>
      <c r="I11" s="127">
        <f t="shared" si="4"/>
        <v>-0.42520822267368319</v>
      </c>
    </row>
    <row r="12" spans="1:12" s="181" customFormat="1" x14ac:dyDescent="0.35">
      <c r="A12" s="159" t="s">
        <v>264</v>
      </c>
      <c r="B12" s="159">
        <v>8871.4959757800007</v>
      </c>
      <c r="C12" s="160">
        <v>1</v>
      </c>
      <c r="D12" s="159">
        <v>8096.2762500699992</v>
      </c>
      <c r="E12" s="160">
        <v>0.99999999999999967</v>
      </c>
      <c r="F12" s="159">
        <v>10228.799124860001</v>
      </c>
      <c r="G12" s="160">
        <f t="shared" si="2"/>
        <v>1</v>
      </c>
      <c r="H12" s="162">
        <v>0.26330363252563349</v>
      </c>
      <c r="I12" s="162">
        <v>0.15290919003214998</v>
      </c>
    </row>
    <row r="14" spans="1:12" x14ac:dyDescent="0.35">
      <c r="E14" s="184"/>
      <c r="G14" s="184"/>
    </row>
    <row r="15" spans="1:12" x14ac:dyDescent="0.35">
      <c r="B15" s="181"/>
      <c r="C15" s="181"/>
      <c r="D15" s="181"/>
      <c r="G15" s="184"/>
    </row>
    <row r="16" spans="1:12" x14ac:dyDescent="0.35">
      <c r="G16" s="184"/>
    </row>
    <row r="17" spans="7:10" x14ac:dyDescent="0.35">
      <c r="G17" s="184"/>
    </row>
    <row r="18" spans="7:10" x14ac:dyDescent="0.35">
      <c r="G18" s="184"/>
    </row>
    <row r="19" spans="7:10" x14ac:dyDescent="0.35">
      <c r="G19" s="184"/>
    </row>
    <row r="20" spans="7:10" x14ac:dyDescent="0.35">
      <c r="G20" s="184"/>
    </row>
    <row r="21" spans="7:10" x14ac:dyDescent="0.35">
      <c r="G21" s="184"/>
    </row>
    <row r="22" spans="7:10" x14ac:dyDescent="0.35">
      <c r="G22" s="184"/>
    </row>
    <row r="23" spans="7:10" x14ac:dyDescent="0.35">
      <c r="G23" s="184"/>
    </row>
    <row r="26" spans="7:10" x14ac:dyDescent="0.35">
      <c r="J26" s="185"/>
    </row>
    <row r="44" s="181" customFormat="1" x14ac:dyDescent="0.35"/>
    <row r="271" s="181" customFormat="1" x14ac:dyDescent="0.35"/>
    <row r="277" spans="2:3" x14ac:dyDescent="0.35">
      <c r="B277" s="186"/>
      <c r="C277" s="186"/>
    </row>
  </sheetData>
  <sortState xmlns:xlrd2="http://schemas.microsoft.com/office/spreadsheetml/2017/richdata2" ref="A4:F11">
    <sortCondition descending="1" ref="F4:F11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5"/>
  <sheetViews>
    <sheetView zoomScale="90" zoomScaleNormal="90" workbookViewId="0"/>
  </sheetViews>
  <sheetFormatPr defaultColWidth="8.81640625" defaultRowHeight="15.5" x14ac:dyDescent="0.35"/>
  <cols>
    <col min="1" max="1" width="33.6328125" style="1" customWidth="1"/>
    <col min="2" max="2" width="29" style="1" customWidth="1"/>
    <col min="3" max="3" width="30.1796875" style="1" bestFit="1" customWidth="1"/>
    <col min="4" max="4" width="19.1796875" style="1" customWidth="1"/>
    <col min="5" max="5" width="14.36328125" style="1" customWidth="1"/>
    <col min="6" max="6" width="41.6328125" style="1" customWidth="1"/>
    <col min="7" max="7" width="28.54296875" style="1" customWidth="1"/>
    <col min="8" max="8" width="29.1796875" style="1" customWidth="1"/>
    <col min="9" max="9" width="19.1796875" style="1" bestFit="1" customWidth="1"/>
    <col min="10" max="16384" width="8.81640625" style="1"/>
  </cols>
  <sheetData>
    <row r="1" spans="1:10" ht="16" thickBot="1" x14ac:dyDescent="0.4"/>
    <row r="2" spans="1:10" x14ac:dyDescent="0.35">
      <c r="A2" s="272" t="s">
        <v>635</v>
      </c>
      <c r="B2" s="273"/>
      <c r="C2" s="273"/>
      <c r="D2" s="273"/>
      <c r="E2" s="274"/>
      <c r="F2" s="98"/>
    </row>
    <row r="3" spans="1:10" ht="31" x14ac:dyDescent="0.35">
      <c r="A3" s="70" t="s">
        <v>265</v>
      </c>
      <c r="B3" s="71" t="s">
        <v>617</v>
      </c>
      <c r="C3" s="71" t="s">
        <v>618</v>
      </c>
      <c r="D3" s="71" t="s">
        <v>266</v>
      </c>
      <c r="E3" s="71" t="s">
        <v>267</v>
      </c>
    </row>
    <row r="4" spans="1:10" x14ac:dyDescent="0.35">
      <c r="A4" s="3" t="s">
        <v>554</v>
      </c>
      <c r="B4" s="72">
        <f>B274</f>
        <v>8092.4980000000023</v>
      </c>
      <c r="C4" s="72">
        <f>C274</f>
        <v>8096.2770000000019</v>
      </c>
      <c r="D4" s="73">
        <f>C4-B4</f>
        <v>3.7789999999995416</v>
      </c>
      <c r="E4" s="74">
        <f>(C4/B4)-1</f>
        <v>4.669757100959071E-4</v>
      </c>
    </row>
    <row r="5" spans="1:10" x14ac:dyDescent="0.35">
      <c r="A5" s="3" t="s">
        <v>268</v>
      </c>
      <c r="B5" s="72">
        <f>G274</f>
        <v>8504.8349999999955</v>
      </c>
      <c r="C5" s="72">
        <f>H274</f>
        <v>8549.1409999999978</v>
      </c>
      <c r="D5" s="73">
        <f>C5-B5</f>
        <v>44.306000000002314</v>
      </c>
      <c r="E5" s="74">
        <f>(C5/B5)-1</f>
        <v>5.2095072979079227E-3</v>
      </c>
      <c r="F5" s="40"/>
    </row>
    <row r="6" spans="1:10" x14ac:dyDescent="0.35">
      <c r="A6" s="75" t="s">
        <v>269</v>
      </c>
      <c r="B6" s="76">
        <f>(B4-B5)</f>
        <v>-412.33699999999317</v>
      </c>
      <c r="C6" s="76">
        <f>(C4-C5)</f>
        <v>-452.86399999999594</v>
      </c>
      <c r="D6" s="76">
        <f>C6-B6</f>
        <v>-40.527000000002772</v>
      </c>
      <c r="E6" s="77">
        <f>(C6/B6)-1</f>
        <v>9.8286110632815893E-2</v>
      </c>
    </row>
    <row r="7" spans="1:10" x14ac:dyDescent="0.35">
      <c r="A7" s="8"/>
      <c r="B7" s="99"/>
      <c r="C7" s="100"/>
      <c r="D7" s="99"/>
      <c r="E7" s="61"/>
    </row>
    <row r="8" spans="1:10" s="69" customFormat="1" x14ac:dyDescent="0.35">
      <c r="A8" s="66"/>
      <c r="B8" s="67"/>
      <c r="C8" s="67"/>
      <c r="D8" s="67"/>
      <c r="E8" s="68"/>
    </row>
    <row r="9" spans="1:10" x14ac:dyDescent="0.35">
      <c r="A9" s="275" t="s">
        <v>612</v>
      </c>
      <c r="B9" s="275"/>
      <c r="C9" s="275"/>
      <c r="D9" s="275"/>
      <c r="F9" s="275" t="s">
        <v>613</v>
      </c>
      <c r="G9" s="275"/>
      <c r="H9" s="275"/>
      <c r="I9" s="275"/>
    </row>
    <row r="10" spans="1:10" ht="38" customHeight="1" x14ac:dyDescent="0.35">
      <c r="A10" s="101" t="s">
        <v>533</v>
      </c>
      <c r="B10" s="71" t="s">
        <v>617</v>
      </c>
      <c r="C10" s="71" t="s">
        <v>618</v>
      </c>
      <c r="D10" s="71" t="s">
        <v>266</v>
      </c>
      <c r="F10" s="105" t="s">
        <v>533</v>
      </c>
      <c r="G10" s="71" t="s">
        <v>617</v>
      </c>
      <c r="H10" s="71" t="s">
        <v>618</v>
      </c>
      <c r="I10" s="101" t="s">
        <v>540</v>
      </c>
    </row>
    <row r="11" spans="1:10" x14ac:dyDescent="0.35">
      <c r="A11" s="194" t="s">
        <v>566</v>
      </c>
      <c r="B11" s="195">
        <v>2000.9079999999999</v>
      </c>
      <c r="C11" s="236">
        <v>2004.877</v>
      </c>
      <c r="D11" s="102">
        <v>3.9690000000000509</v>
      </c>
      <c r="E11" s="40"/>
      <c r="F11" s="194" t="s">
        <v>250</v>
      </c>
      <c r="G11" s="195">
        <v>27.064</v>
      </c>
      <c r="H11" s="236">
        <v>40.887</v>
      </c>
      <c r="I11" s="102">
        <v>13.823</v>
      </c>
      <c r="J11" s="40"/>
    </row>
    <row r="12" spans="1:10" x14ac:dyDescent="0.35">
      <c r="A12" s="196" t="s">
        <v>672</v>
      </c>
      <c r="B12" s="197">
        <v>0.73599999999999999</v>
      </c>
      <c r="C12" s="198">
        <v>0.748</v>
      </c>
      <c r="D12" s="103">
        <v>1.2000000000000011E-2</v>
      </c>
      <c r="E12" s="40"/>
      <c r="F12" s="196" t="s">
        <v>239</v>
      </c>
      <c r="G12" s="197">
        <v>43.719000000000001</v>
      </c>
      <c r="H12" s="235">
        <v>56.325000000000003</v>
      </c>
      <c r="I12" s="103">
        <v>12.606000000000002</v>
      </c>
      <c r="J12" s="40"/>
    </row>
    <row r="13" spans="1:10" x14ac:dyDescent="0.35">
      <c r="A13" s="196" t="s">
        <v>673</v>
      </c>
      <c r="B13" s="197">
        <v>0.28000000000000003</v>
      </c>
      <c r="C13" s="198">
        <v>0.28699999999999998</v>
      </c>
      <c r="D13" s="103">
        <v>6.9999999999999507E-3</v>
      </c>
      <c r="E13" s="40"/>
      <c r="F13" s="196" t="s">
        <v>674</v>
      </c>
      <c r="G13" s="197">
        <v>57.866</v>
      </c>
      <c r="H13" s="235">
        <v>69.646000000000001</v>
      </c>
      <c r="I13" s="103">
        <v>11.780000000000001</v>
      </c>
      <c r="J13" s="40"/>
    </row>
    <row r="14" spans="1:10" x14ac:dyDescent="0.35">
      <c r="A14" s="196" t="s">
        <v>0</v>
      </c>
      <c r="B14" s="197">
        <v>106.916</v>
      </c>
      <c r="C14" s="234">
        <v>106.916</v>
      </c>
      <c r="D14" s="103">
        <v>0</v>
      </c>
      <c r="E14" s="40"/>
      <c r="F14" s="196" t="s">
        <v>132</v>
      </c>
      <c r="G14" s="197">
        <v>16.395</v>
      </c>
      <c r="H14" s="235">
        <v>20.143000000000001</v>
      </c>
      <c r="I14" s="103">
        <v>3.7480000000000011</v>
      </c>
      <c r="J14" s="40"/>
    </row>
    <row r="15" spans="1:10" x14ac:dyDescent="0.35">
      <c r="A15" s="196" t="s">
        <v>1</v>
      </c>
      <c r="B15" s="197">
        <v>45.784999999999997</v>
      </c>
      <c r="C15" s="198">
        <v>45.784999999999997</v>
      </c>
      <c r="D15" s="103">
        <v>0</v>
      </c>
      <c r="E15" s="40"/>
      <c r="F15" s="196" t="s">
        <v>105</v>
      </c>
      <c r="G15" s="197">
        <v>127.524</v>
      </c>
      <c r="H15" s="235">
        <v>129.39400000000001</v>
      </c>
      <c r="I15" s="103">
        <v>1.8700000000000045</v>
      </c>
      <c r="J15" s="40"/>
    </row>
    <row r="16" spans="1:10" x14ac:dyDescent="0.35">
      <c r="A16" s="196" t="s">
        <v>2</v>
      </c>
      <c r="B16" s="197">
        <v>71.444000000000003</v>
      </c>
      <c r="C16" s="198">
        <v>71.444000000000003</v>
      </c>
      <c r="D16" s="103">
        <v>0</v>
      </c>
      <c r="E16" s="40"/>
      <c r="F16" s="196" t="s">
        <v>247</v>
      </c>
      <c r="G16" s="197">
        <v>20.687999999999999</v>
      </c>
      <c r="H16" s="235">
        <v>21.478999999999999</v>
      </c>
      <c r="I16" s="103">
        <v>0.79100000000000037</v>
      </c>
      <c r="J16" s="40"/>
    </row>
    <row r="17" spans="1:10" x14ac:dyDescent="0.35">
      <c r="A17" s="196" t="s">
        <v>3</v>
      </c>
      <c r="B17" s="197">
        <v>0.41399999999999998</v>
      </c>
      <c r="C17" s="198">
        <v>0.41399999999999998</v>
      </c>
      <c r="D17" s="103">
        <v>0</v>
      </c>
      <c r="E17" s="40"/>
      <c r="F17" s="196" t="s">
        <v>171</v>
      </c>
      <c r="G17" s="197">
        <v>25.164000000000001</v>
      </c>
      <c r="H17" s="235">
        <v>25.597999999999999</v>
      </c>
      <c r="I17" s="103">
        <v>0.4339999999999975</v>
      </c>
      <c r="J17" s="40"/>
    </row>
    <row r="18" spans="1:10" x14ac:dyDescent="0.35">
      <c r="A18" s="196" t="s">
        <v>4</v>
      </c>
      <c r="B18" s="197">
        <v>1.948</v>
      </c>
      <c r="C18" s="198">
        <v>1.948</v>
      </c>
      <c r="D18" s="103">
        <v>0</v>
      </c>
      <c r="E18" s="40"/>
      <c r="F18" s="196" t="s">
        <v>138</v>
      </c>
      <c r="G18" s="197">
        <v>3.238</v>
      </c>
      <c r="H18" s="235">
        <v>3.3940000000000001</v>
      </c>
      <c r="I18" s="103">
        <v>0.15600000000000014</v>
      </c>
      <c r="J18" s="40"/>
    </row>
    <row r="19" spans="1:10" x14ac:dyDescent="0.35">
      <c r="A19" s="196" t="s">
        <v>5</v>
      </c>
      <c r="B19" s="197">
        <v>1.0569999999999999</v>
      </c>
      <c r="C19" s="198">
        <v>1.0569999999999999</v>
      </c>
      <c r="D19" s="103">
        <v>0</v>
      </c>
      <c r="E19" s="40"/>
      <c r="F19" s="196" t="s">
        <v>210</v>
      </c>
      <c r="G19" s="197">
        <v>142.929</v>
      </c>
      <c r="H19" s="235">
        <v>143.06399999999999</v>
      </c>
      <c r="I19" s="103">
        <v>0.13499999999999091</v>
      </c>
      <c r="J19" s="40"/>
    </row>
    <row r="20" spans="1:10" x14ac:dyDescent="0.35">
      <c r="A20" s="196" t="s">
        <v>6</v>
      </c>
      <c r="B20" s="197">
        <v>0.06</v>
      </c>
      <c r="C20" s="198">
        <v>0.06</v>
      </c>
      <c r="D20" s="103">
        <v>0</v>
      </c>
      <c r="E20" s="40"/>
      <c r="F20" s="196" t="s">
        <v>103</v>
      </c>
      <c r="G20" s="197">
        <v>20.373000000000001</v>
      </c>
      <c r="H20" s="235">
        <v>20.492000000000001</v>
      </c>
      <c r="I20" s="103">
        <v>0.11899999999999977</v>
      </c>
      <c r="J20" s="40"/>
    </row>
    <row r="21" spans="1:10" x14ac:dyDescent="0.35">
      <c r="A21" s="196" t="s">
        <v>7</v>
      </c>
      <c r="B21" s="197">
        <v>0.221</v>
      </c>
      <c r="C21" s="198">
        <v>0.221</v>
      </c>
      <c r="D21" s="103">
        <v>0</v>
      </c>
      <c r="E21" s="40"/>
      <c r="F21" s="196" t="s">
        <v>238</v>
      </c>
      <c r="G21" s="197">
        <v>13.936</v>
      </c>
      <c r="H21" s="235">
        <v>13.989000000000001</v>
      </c>
      <c r="I21" s="103">
        <v>5.3000000000000824E-2</v>
      </c>
      <c r="J21" s="40"/>
    </row>
    <row r="22" spans="1:10" x14ac:dyDescent="0.35">
      <c r="A22" s="196" t="s">
        <v>8</v>
      </c>
      <c r="B22" s="197">
        <v>1.109</v>
      </c>
      <c r="C22" s="198">
        <v>1.109</v>
      </c>
      <c r="D22" s="103">
        <v>0</v>
      </c>
      <c r="E22" s="40"/>
      <c r="F22" s="196" t="s">
        <v>213</v>
      </c>
      <c r="G22" s="197">
        <v>45.280999999999999</v>
      </c>
      <c r="H22" s="235">
        <v>45.332000000000001</v>
      </c>
      <c r="I22" s="103">
        <v>5.1000000000001933E-2</v>
      </c>
      <c r="J22" s="40"/>
    </row>
    <row r="23" spans="1:10" x14ac:dyDescent="0.35">
      <c r="A23" s="196" t="s">
        <v>10</v>
      </c>
      <c r="B23" s="197">
        <v>9.85</v>
      </c>
      <c r="C23" s="198">
        <v>9.85</v>
      </c>
      <c r="D23" s="103">
        <v>0</v>
      </c>
      <c r="E23" s="40"/>
      <c r="F23" s="196" t="s">
        <v>254</v>
      </c>
      <c r="G23" s="197">
        <v>9.1180000000000003</v>
      </c>
      <c r="H23" s="235">
        <v>9.1509999999999998</v>
      </c>
      <c r="I23" s="103">
        <v>3.2999999999999474E-2</v>
      </c>
      <c r="J23" s="40"/>
    </row>
    <row r="24" spans="1:10" x14ac:dyDescent="0.35">
      <c r="A24" s="196" t="s">
        <v>11</v>
      </c>
      <c r="B24" s="197">
        <v>83.409000000000006</v>
      </c>
      <c r="C24" s="198">
        <v>83.409000000000006</v>
      </c>
      <c r="D24" s="103">
        <v>0</v>
      </c>
      <c r="E24" s="40"/>
      <c r="F24" s="196" t="s">
        <v>35</v>
      </c>
      <c r="G24" s="197">
        <v>92.953000000000003</v>
      </c>
      <c r="H24" s="235">
        <v>92.974000000000004</v>
      </c>
      <c r="I24" s="103">
        <v>2.1000000000000796E-2</v>
      </c>
      <c r="J24" s="40"/>
    </row>
    <row r="25" spans="1:10" x14ac:dyDescent="0.35">
      <c r="A25" s="196" t="s">
        <v>12</v>
      </c>
      <c r="B25" s="197">
        <v>21.216999999999999</v>
      </c>
      <c r="C25" s="198">
        <v>21.216999999999999</v>
      </c>
      <c r="D25" s="103">
        <v>0</v>
      </c>
      <c r="E25" s="40"/>
      <c r="F25" s="196" t="s">
        <v>36</v>
      </c>
      <c r="G25" s="197">
        <v>30.893999999999998</v>
      </c>
      <c r="H25" s="235">
        <v>30.908999999999999</v>
      </c>
      <c r="I25" s="103">
        <v>1.5000000000000568E-2</v>
      </c>
      <c r="J25" s="40"/>
    </row>
    <row r="26" spans="1:10" x14ac:dyDescent="0.35">
      <c r="A26" s="196" t="s">
        <v>13</v>
      </c>
      <c r="B26" s="197">
        <v>0</v>
      </c>
      <c r="C26" s="198">
        <v>0</v>
      </c>
      <c r="D26" s="103">
        <v>0</v>
      </c>
      <c r="E26" s="40"/>
      <c r="F26" s="196" t="s">
        <v>223</v>
      </c>
      <c r="G26" s="197">
        <v>24.67</v>
      </c>
      <c r="H26" s="235">
        <v>24.681999999999999</v>
      </c>
      <c r="I26" s="103">
        <v>1.1999999999996902E-2</v>
      </c>
      <c r="J26" s="40"/>
    </row>
    <row r="27" spans="1:10" x14ac:dyDescent="0.35">
      <c r="A27" s="196" t="s">
        <v>14</v>
      </c>
      <c r="B27" s="197"/>
      <c r="C27" s="198"/>
      <c r="D27" s="103">
        <v>0</v>
      </c>
      <c r="E27" s="40"/>
      <c r="F27" s="196" t="s">
        <v>222</v>
      </c>
      <c r="G27" s="197">
        <v>10.282</v>
      </c>
      <c r="H27" s="235">
        <v>10.291</v>
      </c>
      <c r="I27" s="103">
        <v>9.0000000000003411E-3</v>
      </c>
      <c r="J27" s="40"/>
    </row>
    <row r="28" spans="1:10" x14ac:dyDescent="0.35">
      <c r="A28" s="196" t="s">
        <v>15</v>
      </c>
      <c r="B28" s="197"/>
      <c r="C28" s="198"/>
      <c r="D28" s="103">
        <v>0</v>
      </c>
      <c r="E28" s="40"/>
      <c r="F28" s="196" t="s">
        <v>80</v>
      </c>
      <c r="G28" s="197">
        <v>1541.7529999999999</v>
      </c>
      <c r="H28" s="235">
        <v>1541.76</v>
      </c>
      <c r="I28" s="103">
        <v>7.0000000000618456E-3</v>
      </c>
      <c r="J28" s="40"/>
    </row>
    <row r="29" spans="1:10" x14ac:dyDescent="0.35">
      <c r="A29" s="196" t="s">
        <v>16</v>
      </c>
      <c r="B29" s="197">
        <v>0</v>
      </c>
      <c r="C29" s="198">
        <v>0</v>
      </c>
      <c r="D29" s="103">
        <v>0</v>
      </c>
      <c r="E29" s="40"/>
      <c r="F29" s="196" t="s">
        <v>96</v>
      </c>
      <c r="G29" s="197">
        <v>0.67100000000000004</v>
      </c>
      <c r="H29" s="235">
        <v>0.67800000000000005</v>
      </c>
      <c r="I29" s="103">
        <v>7.0000000000000062E-3</v>
      </c>
      <c r="J29" s="40"/>
    </row>
    <row r="30" spans="1:10" x14ac:dyDescent="0.35">
      <c r="A30" s="196" t="s">
        <v>17</v>
      </c>
      <c r="B30" s="197">
        <v>0</v>
      </c>
      <c r="C30" s="198">
        <v>0</v>
      </c>
      <c r="D30" s="103">
        <v>0</v>
      </c>
      <c r="E30" s="40"/>
      <c r="F30" s="196" t="s">
        <v>195</v>
      </c>
      <c r="G30" s="197">
        <v>43.259</v>
      </c>
      <c r="H30" s="235">
        <v>43.265999999999998</v>
      </c>
      <c r="I30" s="103">
        <v>6.9999999999978968E-3</v>
      </c>
      <c r="J30" s="40"/>
    </row>
    <row r="31" spans="1:10" x14ac:dyDescent="0.35">
      <c r="A31" s="196" t="s">
        <v>18</v>
      </c>
      <c r="B31" s="197">
        <v>0</v>
      </c>
      <c r="C31" s="198">
        <v>0</v>
      </c>
      <c r="D31" s="103">
        <v>0</v>
      </c>
      <c r="E31" s="40"/>
      <c r="F31" s="196" t="s">
        <v>221</v>
      </c>
      <c r="G31" s="197">
        <v>108.928</v>
      </c>
      <c r="H31" s="235">
        <v>108.934</v>
      </c>
      <c r="I31" s="103">
        <v>6.0000000000002274E-3</v>
      </c>
      <c r="J31" s="40"/>
    </row>
    <row r="32" spans="1:10" x14ac:dyDescent="0.35">
      <c r="A32" s="196" t="s">
        <v>19</v>
      </c>
      <c r="B32" s="197">
        <v>0.7</v>
      </c>
      <c r="C32" s="198">
        <v>0.7</v>
      </c>
      <c r="D32" s="103">
        <v>0</v>
      </c>
      <c r="E32" s="40"/>
      <c r="F32" s="196" t="s">
        <v>104</v>
      </c>
      <c r="G32" s="197">
        <v>52.37</v>
      </c>
      <c r="H32" s="235">
        <v>52.372999999999998</v>
      </c>
      <c r="I32" s="103">
        <v>3.0000000000001137E-3</v>
      </c>
      <c r="J32" s="40"/>
    </row>
    <row r="33" spans="1:10" x14ac:dyDescent="0.35">
      <c r="A33" s="196" t="s">
        <v>20</v>
      </c>
      <c r="B33" s="197">
        <v>37.673000000000002</v>
      </c>
      <c r="C33" s="198">
        <v>37.673000000000002</v>
      </c>
      <c r="D33" s="103">
        <v>0</v>
      </c>
      <c r="E33" s="40"/>
      <c r="F33" s="196" t="s">
        <v>218</v>
      </c>
      <c r="G33" s="197">
        <v>412.89499999999998</v>
      </c>
      <c r="H33" s="235">
        <v>412.89600000000002</v>
      </c>
      <c r="I33" s="103">
        <v>1.0000000000331966E-3</v>
      </c>
      <c r="J33" s="40"/>
    </row>
    <row r="34" spans="1:10" x14ac:dyDescent="0.35">
      <c r="A34" s="196" t="s">
        <v>21</v>
      </c>
      <c r="B34" s="197">
        <v>12.132999999999999</v>
      </c>
      <c r="C34" s="198">
        <v>12.132999999999999</v>
      </c>
      <c r="D34" s="103">
        <v>0</v>
      </c>
      <c r="E34" s="40"/>
      <c r="F34" s="196" t="s">
        <v>0</v>
      </c>
      <c r="G34" s="197">
        <v>3.2770000000000001</v>
      </c>
      <c r="H34" s="235">
        <v>3.2770000000000001</v>
      </c>
      <c r="I34" s="103">
        <v>0</v>
      </c>
      <c r="J34" s="40"/>
    </row>
    <row r="35" spans="1:10" x14ac:dyDescent="0.35">
      <c r="A35" s="196" t="s">
        <v>22</v>
      </c>
      <c r="B35" s="197">
        <v>0.109</v>
      </c>
      <c r="C35" s="198">
        <v>0.109</v>
      </c>
      <c r="D35" s="103">
        <v>0</v>
      </c>
      <c r="E35" s="40"/>
      <c r="F35" s="196" t="s">
        <v>1</v>
      </c>
      <c r="G35" s="197">
        <v>0.33100000000000002</v>
      </c>
      <c r="H35" s="235">
        <v>0.33100000000000002</v>
      </c>
      <c r="I35" s="103">
        <v>0</v>
      </c>
      <c r="J35" s="40"/>
    </row>
    <row r="36" spans="1:10" x14ac:dyDescent="0.35">
      <c r="A36" s="196" t="s">
        <v>23</v>
      </c>
      <c r="B36" s="197">
        <v>34.802999999999997</v>
      </c>
      <c r="C36" s="198">
        <v>34.802999999999997</v>
      </c>
      <c r="D36" s="103">
        <v>0</v>
      </c>
      <c r="E36" s="40"/>
      <c r="F36" s="196" t="s">
        <v>2</v>
      </c>
      <c r="G36" s="197">
        <v>74.551000000000002</v>
      </c>
      <c r="H36" s="235">
        <v>74.551000000000002</v>
      </c>
      <c r="I36" s="103">
        <v>0</v>
      </c>
      <c r="J36" s="40"/>
    </row>
    <row r="37" spans="1:10" x14ac:dyDescent="0.35">
      <c r="A37" s="196" t="s">
        <v>24</v>
      </c>
      <c r="B37" s="197">
        <v>4.2999999999999997E-2</v>
      </c>
      <c r="C37" s="198">
        <v>4.2999999999999997E-2</v>
      </c>
      <c r="D37" s="103">
        <v>0</v>
      </c>
      <c r="E37" s="40"/>
      <c r="F37" s="196" t="s">
        <v>3</v>
      </c>
      <c r="G37" s="197">
        <v>0.78</v>
      </c>
      <c r="H37" s="235">
        <v>0.78</v>
      </c>
      <c r="I37" s="103">
        <v>0</v>
      </c>
      <c r="J37" s="40"/>
    </row>
    <row r="38" spans="1:10" x14ac:dyDescent="0.35">
      <c r="A38" s="196" t="s">
        <v>25</v>
      </c>
      <c r="B38" s="197">
        <v>0.23400000000000001</v>
      </c>
      <c r="C38" s="198">
        <v>0.23400000000000001</v>
      </c>
      <c r="D38" s="103">
        <v>0</v>
      </c>
      <c r="E38" s="40"/>
      <c r="F38" s="196" t="s">
        <v>4</v>
      </c>
      <c r="G38" s="197">
        <v>13.601000000000001</v>
      </c>
      <c r="H38" s="235">
        <v>13.601000000000001</v>
      </c>
      <c r="I38" s="103">
        <v>0</v>
      </c>
      <c r="J38" s="40"/>
    </row>
    <row r="39" spans="1:10" x14ac:dyDescent="0.35">
      <c r="A39" s="196" t="s">
        <v>26</v>
      </c>
      <c r="B39" s="197">
        <v>36.738</v>
      </c>
      <c r="C39" s="198">
        <v>36.738</v>
      </c>
      <c r="D39" s="103">
        <v>0</v>
      </c>
      <c r="E39" s="40"/>
      <c r="F39" s="196" t="s">
        <v>5</v>
      </c>
      <c r="G39" s="197">
        <v>40.116</v>
      </c>
      <c r="H39" s="235">
        <v>40.116</v>
      </c>
      <c r="I39" s="103">
        <v>0</v>
      </c>
      <c r="J39" s="40"/>
    </row>
    <row r="40" spans="1:10" x14ac:dyDescent="0.35">
      <c r="A40" s="196" t="s">
        <v>27</v>
      </c>
      <c r="B40" s="197">
        <v>0.83899999999999997</v>
      </c>
      <c r="C40" s="198">
        <v>0.83899999999999997</v>
      </c>
      <c r="D40" s="103">
        <v>0</v>
      </c>
      <c r="E40" s="40"/>
      <c r="F40" s="196" t="s">
        <v>6</v>
      </c>
      <c r="G40" s="197">
        <v>1.5229999999999999</v>
      </c>
      <c r="H40" s="235">
        <v>1.5229999999999999</v>
      </c>
      <c r="I40" s="103">
        <v>0</v>
      </c>
      <c r="J40" s="40"/>
    </row>
    <row r="41" spans="1:10" x14ac:dyDescent="0.35">
      <c r="A41" s="196" t="s">
        <v>28</v>
      </c>
      <c r="B41" s="197">
        <v>3.0000000000000001E-3</v>
      </c>
      <c r="C41" s="198">
        <v>3.0000000000000001E-3</v>
      </c>
      <c r="D41" s="103">
        <v>0</v>
      </c>
      <c r="E41" s="40"/>
      <c r="F41" s="196" t="s">
        <v>7</v>
      </c>
      <c r="G41" s="197">
        <v>21.728999999999999</v>
      </c>
      <c r="H41" s="235">
        <v>21.728999999999999</v>
      </c>
      <c r="I41" s="103">
        <v>0</v>
      </c>
      <c r="J41" s="40"/>
    </row>
    <row r="42" spans="1:10" x14ac:dyDescent="0.35">
      <c r="A42" s="196" t="s">
        <v>29</v>
      </c>
      <c r="B42" s="197"/>
      <c r="C42" s="198"/>
      <c r="D42" s="103">
        <v>0</v>
      </c>
      <c r="E42" s="40"/>
      <c r="F42" s="196" t="s">
        <v>8</v>
      </c>
      <c r="G42" s="197">
        <v>0.17599999999999999</v>
      </c>
      <c r="H42" s="235">
        <v>0.17599999999999999</v>
      </c>
      <c r="I42" s="103">
        <v>0</v>
      </c>
      <c r="J42" s="40"/>
    </row>
    <row r="43" spans="1:10" x14ac:dyDescent="0.35">
      <c r="A43" s="196" t="s">
        <v>30</v>
      </c>
      <c r="B43" s="197">
        <v>1E-3</v>
      </c>
      <c r="C43" s="198">
        <v>1E-3</v>
      </c>
      <c r="D43" s="103">
        <v>0</v>
      </c>
      <c r="E43" s="40"/>
      <c r="F43" s="196" t="s">
        <v>9</v>
      </c>
      <c r="G43" s="197">
        <v>58.686999999999998</v>
      </c>
      <c r="H43" s="235">
        <v>58.686999999999998</v>
      </c>
      <c r="I43" s="103">
        <v>0</v>
      </c>
      <c r="J43" s="40"/>
    </row>
    <row r="44" spans="1:10" x14ac:dyDescent="0.35">
      <c r="A44" s="196" t="s">
        <v>31</v>
      </c>
      <c r="B44" s="197">
        <v>0.14699999999999999</v>
      </c>
      <c r="C44" s="198">
        <v>0.14699999999999999</v>
      </c>
      <c r="D44" s="103">
        <v>0</v>
      </c>
      <c r="E44" s="40"/>
      <c r="F44" s="196" t="s">
        <v>10</v>
      </c>
      <c r="G44" s="197">
        <v>0.183</v>
      </c>
      <c r="H44" s="235">
        <v>0.183</v>
      </c>
      <c r="I44" s="103">
        <v>0</v>
      </c>
      <c r="J44" s="40"/>
    </row>
    <row r="45" spans="1:10" x14ac:dyDescent="0.35">
      <c r="A45" s="196" t="s">
        <v>32</v>
      </c>
      <c r="B45" s="197">
        <v>0.78500000000000003</v>
      </c>
      <c r="C45" s="198">
        <v>0.78500000000000003</v>
      </c>
      <c r="D45" s="103">
        <v>0</v>
      </c>
      <c r="E45" s="40"/>
      <c r="F45" s="196" t="s">
        <v>11</v>
      </c>
      <c r="G45" s="197">
        <v>7.8029999999999999</v>
      </c>
      <c r="H45" s="235">
        <v>7.8029999999999999</v>
      </c>
      <c r="I45" s="103">
        <v>0</v>
      </c>
      <c r="J45" s="40"/>
    </row>
    <row r="46" spans="1:10" x14ac:dyDescent="0.35">
      <c r="A46" s="196" t="s">
        <v>33</v>
      </c>
      <c r="B46" s="197">
        <v>21.456</v>
      </c>
      <c r="C46" s="198">
        <v>21.456</v>
      </c>
      <c r="D46" s="103">
        <v>0</v>
      </c>
      <c r="E46" s="40"/>
      <c r="F46" s="196" t="s">
        <v>12</v>
      </c>
      <c r="G46" s="197">
        <v>13.916</v>
      </c>
      <c r="H46" s="235">
        <v>13.916</v>
      </c>
      <c r="I46" s="103">
        <v>0</v>
      </c>
      <c r="J46" s="40"/>
    </row>
    <row r="47" spans="1:10" x14ac:dyDescent="0.35">
      <c r="A47" s="196" t="s">
        <v>34</v>
      </c>
      <c r="B47" s="197">
        <v>5.8000000000000003E-2</v>
      </c>
      <c r="C47" s="198">
        <v>5.8000000000000003E-2</v>
      </c>
      <c r="D47" s="103">
        <v>0</v>
      </c>
      <c r="E47" s="40"/>
      <c r="F47" s="196" t="s">
        <v>13</v>
      </c>
      <c r="G47" s="197">
        <v>85.361000000000004</v>
      </c>
      <c r="H47" s="235">
        <v>85.361000000000004</v>
      </c>
      <c r="I47" s="103">
        <v>0</v>
      </c>
      <c r="J47" s="40"/>
    </row>
    <row r="48" spans="1:10" x14ac:dyDescent="0.35">
      <c r="A48" s="196" t="s">
        <v>35</v>
      </c>
      <c r="B48" s="197">
        <v>20.52</v>
      </c>
      <c r="C48" s="198">
        <v>20.52</v>
      </c>
      <c r="D48" s="103">
        <v>0</v>
      </c>
      <c r="E48" s="40"/>
      <c r="F48" s="196" t="s">
        <v>14</v>
      </c>
      <c r="G48" s="197">
        <v>38.747999999999998</v>
      </c>
      <c r="H48" s="235">
        <v>38.747999999999998</v>
      </c>
      <c r="I48" s="103">
        <v>0</v>
      </c>
      <c r="J48" s="40"/>
    </row>
    <row r="49" spans="1:10" x14ac:dyDescent="0.35">
      <c r="A49" s="196" t="s">
        <v>36</v>
      </c>
      <c r="B49" s="197">
        <v>0.85</v>
      </c>
      <c r="C49" s="198">
        <v>0.85</v>
      </c>
      <c r="D49" s="103">
        <v>0</v>
      </c>
      <c r="E49" s="40"/>
      <c r="F49" s="196" t="s">
        <v>15</v>
      </c>
      <c r="G49" s="200">
        <v>0</v>
      </c>
      <c r="H49" s="235"/>
      <c r="I49" s="103">
        <v>0</v>
      </c>
      <c r="J49" s="40"/>
    </row>
    <row r="50" spans="1:10" x14ac:dyDescent="0.35">
      <c r="A50" s="196" t="s">
        <v>37</v>
      </c>
      <c r="B50" s="197">
        <v>87.802000000000007</v>
      </c>
      <c r="C50" s="198">
        <v>87.802000000000007</v>
      </c>
      <c r="D50" s="103">
        <v>0</v>
      </c>
      <c r="E50" s="40"/>
      <c r="F50" s="196" t="s">
        <v>16</v>
      </c>
      <c r="G50" s="197">
        <v>105.395</v>
      </c>
      <c r="H50" s="235">
        <v>105.395</v>
      </c>
      <c r="I50" s="103">
        <v>0</v>
      </c>
      <c r="J50" s="40"/>
    </row>
    <row r="51" spans="1:10" x14ac:dyDescent="0.35">
      <c r="A51" s="196" t="s">
        <v>38</v>
      </c>
      <c r="B51" s="197"/>
      <c r="C51" s="198"/>
      <c r="D51" s="103">
        <v>0</v>
      </c>
      <c r="E51" s="40"/>
      <c r="F51" s="196" t="s">
        <v>17</v>
      </c>
      <c r="G51" s="197">
        <v>4.077</v>
      </c>
      <c r="H51" s="235">
        <v>4.077</v>
      </c>
      <c r="I51" s="103">
        <v>0</v>
      </c>
      <c r="J51" s="40"/>
    </row>
    <row r="52" spans="1:10" x14ac:dyDescent="0.35">
      <c r="A52" s="196" t="s">
        <v>39</v>
      </c>
      <c r="B52" s="197">
        <v>5.0460000000000003</v>
      </c>
      <c r="C52" s="198">
        <v>5.0460000000000003</v>
      </c>
      <c r="D52" s="103">
        <v>0</v>
      </c>
      <c r="E52" s="40"/>
      <c r="F52" s="196" t="s">
        <v>18</v>
      </c>
      <c r="G52" s="197">
        <v>0.20300000000000001</v>
      </c>
      <c r="H52" s="235">
        <v>0.20300000000000001</v>
      </c>
      <c r="I52" s="103">
        <v>0</v>
      </c>
      <c r="J52" s="40"/>
    </row>
    <row r="53" spans="1:10" x14ac:dyDescent="0.35">
      <c r="A53" s="196" t="s">
        <v>40</v>
      </c>
      <c r="B53" s="197">
        <v>0.67</v>
      </c>
      <c r="C53" s="198">
        <v>0.67</v>
      </c>
      <c r="D53" s="103">
        <v>0</v>
      </c>
      <c r="E53" s="40"/>
      <c r="F53" s="196" t="s">
        <v>19</v>
      </c>
      <c r="G53" s="197">
        <v>1.7350000000000001</v>
      </c>
      <c r="H53" s="235">
        <v>1.7350000000000001</v>
      </c>
      <c r="I53" s="103">
        <v>0</v>
      </c>
      <c r="J53" s="40"/>
    </row>
    <row r="54" spans="1:10" x14ac:dyDescent="0.35">
      <c r="A54" s="196" t="s">
        <v>41</v>
      </c>
      <c r="B54" s="197"/>
      <c r="C54" s="198"/>
      <c r="D54" s="103">
        <v>0</v>
      </c>
      <c r="E54" s="40"/>
      <c r="F54" s="196" t="s">
        <v>20</v>
      </c>
      <c r="G54" s="197">
        <v>99.927000000000007</v>
      </c>
      <c r="H54" s="235">
        <v>99.927000000000007</v>
      </c>
      <c r="I54" s="103">
        <v>0</v>
      </c>
      <c r="J54" s="40"/>
    </row>
    <row r="55" spans="1:10" x14ac:dyDescent="0.35">
      <c r="A55" s="196" t="s">
        <v>42</v>
      </c>
      <c r="B55" s="197"/>
      <c r="C55" s="198"/>
      <c r="D55" s="103">
        <v>0</v>
      </c>
      <c r="E55" s="40"/>
      <c r="F55" s="196" t="s">
        <v>21</v>
      </c>
      <c r="G55" s="197">
        <v>35.284999999999997</v>
      </c>
      <c r="H55" s="235">
        <v>35.284999999999997</v>
      </c>
      <c r="I55" s="103">
        <v>0</v>
      </c>
      <c r="J55" s="40"/>
    </row>
    <row r="56" spans="1:10" x14ac:dyDescent="0.35">
      <c r="A56" s="196" t="s">
        <v>43</v>
      </c>
      <c r="B56" s="197"/>
      <c r="C56" s="198"/>
      <c r="D56" s="103">
        <v>0</v>
      </c>
      <c r="E56" s="40"/>
      <c r="F56" s="196" t="s">
        <v>22</v>
      </c>
      <c r="G56" s="197">
        <v>20.806000000000001</v>
      </c>
      <c r="H56" s="235">
        <v>20.806000000000001</v>
      </c>
      <c r="I56" s="103">
        <v>0</v>
      </c>
      <c r="J56" s="40"/>
    </row>
    <row r="57" spans="1:10" x14ac:dyDescent="0.35">
      <c r="A57" s="196" t="s">
        <v>44</v>
      </c>
      <c r="B57" s="197">
        <v>1E-3</v>
      </c>
      <c r="C57" s="198">
        <v>1E-3</v>
      </c>
      <c r="D57" s="103">
        <v>0</v>
      </c>
      <c r="E57" s="40"/>
      <c r="F57" s="196" t="s">
        <v>23</v>
      </c>
      <c r="G57" s="197">
        <v>30.968</v>
      </c>
      <c r="H57" s="235">
        <v>30.968</v>
      </c>
      <c r="I57" s="103">
        <v>0</v>
      </c>
      <c r="J57" s="40"/>
    </row>
    <row r="58" spans="1:10" x14ac:dyDescent="0.35">
      <c r="A58" s="196" t="s">
        <v>45</v>
      </c>
      <c r="B58" s="197"/>
      <c r="C58" s="198"/>
      <c r="D58" s="103">
        <v>0</v>
      </c>
      <c r="E58" s="40"/>
      <c r="F58" s="196" t="s">
        <v>24</v>
      </c>
      <c r="G58" s="197">
        <v>9.2479999999999993</v>
      </c>
      <c r="H58" s="235">
        <v>9.2479999999999993</v>
      </c>
      <c r="I58" s="103">
        <v>0</v>
      </c>
      <c r="J58" s="40"/>
    </row>
    <row r="59" spans="1:10" x14ac:dyDescent="0.35">
      <c r="A59" s="196" t="s">
        <v>46</v>
      </c>
      <c r="B59" s="197"/>
      <c r="C59" s="198"/>
      <c r="D59" s="103">
        <v>0</v>
      </c>
      <c r="E59" s="40"/>
      <c r="F59" s="196" t="s">
        <v>25</v>
      </c>
      <c r="G59" s="197">
        <v>24.852</v>
      </c>
      <c r="H59" s="235">
        <v>24.852</v>
      </c>
      <c r="I59" s="103">
        <v>0</v>
      </c>
      <c r="J59" s="40"/>
    </row>
    <row r="60" spans="1:10" x14ac:dyDescent="0.35">
      <c r="A60" s="196" t="s">
        <v>47</v>
      </c>
      <c r="B60" s="197">
        <v>115.55500000000001</v>
      </c>
      <c r="C60" s="198">
        <v>115.55500000000001</v>
      </c>
      <c r="D60" s="103">
        <v>0</v>
      </c>
      <c r="E60" s="40"/>
      <c r="F60" s="196" t="s">
        <v>27</v>
      </c>
      <c r="G60" s="197">
        <v>28.257000000000001</v>
      </c>
      <c r="H60" s="235">
        <v>28.257000000000001</v>
      </c>
      <c r="I60" s="103">
        <v>0</v>
      </c>
      <c r="J60" s="40"/>
    </row>
    <row r="61" spans="1:10" x14ac:dyDescent="0.35">
      <c r="A61" s="196" t="s">
        <v>48</v>
      </c>
      <c r="B61" s="197">
        <v>8.1000000000000003E-2</v>
      </c>
      <c r="C61" s="198">
        <v>8.1000000000000003E-2</v>
      </c>
      <c r="D61" s="103">
        <v>0</v>
      </c>
      <c r="E61" s="40"/>
      <c r="F61" s="196" t="s">
        <v>28</v>
      </c>
      <c r="G61" s="197">
        <v>15.334</v>
      </c>
      <c r="H61" s="235">
        <v>15.334</v>
      </c>
      <c r="I61" s="103">
        <v>0</v>
      </c>
      <c r="J61" s="40"/>
    </row>
    <row r="62" spans="1:10" x14ac:dyDescent="0.35">
      <c r="A62" s="196" t="s">
        <v>49</v>
      </c>
      <c r="B62" s="197">
        <v>4.0220000000000002</v>
      </c>
      <c r="C62" s="198">
        <v>4.0220000000000002</v>
      </c>
      <c r="D62" s="103">
        <v>0</v>
      </c>
      <c r="E62" s="40"/>
      <c r="F62" s="196" t="s">
        <v>29</v>
      </c>
      <c r="G62" s="197">
        <v>0.19800000000000001</v>
      </c>
      <c r="H62" s="235">
        <v>0.19800000000000001</v>
      </c>
      <c r="I62" s="103">
        <v>0</v>
      </c>
      <c r="J62" s="40"/>
    </row>
    <row r="63" spans="1:10" x14ac:dyDescent="0.35">
      <c r="A63" s="196" t="s">
        <v>50</v>
      </c>
      <c r="B63" s="197">
        <v>1.0029999999999999</v>
      </c>
      <c r="C63" s="198">
        <v>1.0029999999999999</v>
      </c>
      <c r="D63" s="103">
        <v>0</v>
      </c>
      <c r="E63" s="40"/>
      <c r="F63" s="196" t="s">
        <v>30</v>
      </c>
      <c r="G63" s="197">
        <v>25.491</v>
      </c>
      <c r="H63" s="235">
        <v>25.491</v>
      </c>
      <c r="I63" s="103">
        <v>0</v>
      </c>
      <c r="J63" s="40"/>
    </row>
    <row r="64" spans="1:10" x14ac:dyDescent="0.35">
      <c r="A64" s="196" t="s">
        <v>51</v>
      </c>
      <c r="B64" s="197">
        <v>2.5310000000000001</v>
      </c>
      <c r="C64" s="198">
        <v>2.5310000000000001</v>
      </c>
      <c r="D64" s="103">
        <v>0</v>
      </c>
      <c r="E64" s="40"/>
      <c r="F64" s="196" t="s">
        <v>31</v>
      </c>
      <c r="G64" s="197">
        <v>6.319</v>
      </c>
      <c r="H64" s="235">
        <v>6.319</v>
      </c>
      <c r="I64" s="103">
        <v>0</v>
      </c>
      <c r="J64" s="40"/>
    </row>
    <row r="65" spans="1:10" x14ac:dyDescent="0.35">
      <c r="A65" s="196" t="s">
        <v>52</v>
      </c>
      <c r="B65" s="197"/>
      <c r="C65" s="198"/>
      <c r="D65" s="103">
        <v>0</v>
      </c>
      <c r="E65" s="40"/>
      <c r="F65" s="196" t="s">
        <v>32</v>
      </c>
      <c r="G65" s="197">
        <v>16.309999999999999</v>
      </c>
      <c r="H65" s="235">
        <v>16.309999999999999</v>
      </c>
      <c r="I65" s="103">
        <v>0</v>
      </c>
      <c r="J65" s="40"/>
    </row>
    <row r="66" spans="1:10" x14ac:dyDescent="0.35">
      <c r="A66" s="196" t="s">
        <v>53</v>
      </c>
      <c r="B66" s="197"/>
      <c r="C66" s="198"/>
      <c r="D66" s="103">
        <v>0</v>
      </c>
      <c r="E66" s="40"/>
      <c r="F66" s="196" t="s">
        <v>33</v>
      </c>
      <c r="G66" s="197">
        <v>78.784000000000006</v>
      </c>
      <c r="H66" s="235">
        <v>78.784000000000006</v>
      </c>
      <c r="I66" s="103">
        <v>0</v>
      </c>
      <c r="J66" s="40"/>
    </row>
    <row r="67" spans="1:10" x14ac:dyDescent="0.35">
      <c r="A67" s="196" t="s">
        <v>54</v>
      </c>
      <c r="B67" s="197"/>
      <c r="C67" s="198"/>
      <c r="D67" s="103">
        <v>0</v>
      </c>
      <c r="E67" s="40"/>
      <c r="F67" s="196" t="s">
        <v>34</v>
      </c>
      <c r="G67" s="197">
        <v>14.766</v>
      </c>
      <c r="H67" s="235">
        <v>14.766</v>
      </c>
      <c r="I67" s="103">
        <v>0</v>
      </c>
      <c r="J67" s="40"/>
    </row>
    <row r="68" spans="1:10" x14ac:dyDescent="0.35">
      <c r="A68" s="196" t="s">
        <v>55</v>
      </c>
      <c r="B68" s="197"/>
      <c r="C68" s="198"/>
      <c r="D68" s="103">
        <v>0</v>
      </c>
      <c r="E68" s="40"/>
      <c r="F68" s="196" t="s">
        <v>38</v>
      </c>
      <c r="G68" s="200"/>
      <c r="H68" s="235"/>
      <c r="I68" s="103">
        <v>0</v>
      </c>
      <c r="J68" s="40"/>
    </row>
    <row r="69" spans="1:10" x14ac:dyDescent="0.35">
      <c r="A69" s="196" t="s">
        <v>56</v>
      </c>
      <c r="B69" s="197"/>
      <c r="C69" s="198"/>
      <c r="D69" s="103">
        <v>0</v>
      </c>
      <c r="E69" s="40"/>
      <c r="F69" s="196" t="s">
        <v>39</v>
      </c>
      <c r="G69" s="197">
        <v>46.972000000000001</v>
      </c>
      <c r="H69" s="235">
        <v>46.972000000000001</v>
      </c>
      <c r="I69" s="103">
        <v>0</v>
      </c>
      <c r="J69" s="40"/>
    </row>
    <row r="70" spans="1:10" x14ac:dyDescent="0.35">
      <c r="A70" s="196" t="s">
        <v>57</v>
      </c>
      <c r="B70" s="197"/>
      <c r="C70" s="198"/>
      <c r="D70" s="103">
        <v>0</v>
      </c>
      <c r="E70" s="40"/>
      <c r="F70" s="196" t="s">
        <v>40</v>
      </c>
      <c r="G70" s="200"/>
      <c r="H70" s="235"/>
      <c r="I70" s="103">
        <v>0</v>
      </c>
      <c r="J70" s="40"/>
    </row>
    <row r="71" spans="1:10" x14ac:dyDescent="0.35">
      <c r="A71" s="196" t="s">
        <v>58</v>
      </c>
      <c r="B71" s="197">
        <v>0.185</v>
      </c>
      <c r="C71" s="198">
        <v>0.185</v>
      </c>
      <c r="D71" s="103">
        <v>0</v>
      </c>
      <c r="E71" s="40"/>
      <c r="F71" s="196" t="s">
        <v>41</v>
      </c>
      <c r="G71" s="200"/>
      <c r="H71" s="235"/>
      <c r="I71" s="103">
        <v>0</v>
      </c>
      <c r="J71" s="40"/>
    </row>
    <row r="72" spans="1:10" x14ac:dyDescent="0.35">
      <c r="A72" s="196" t="s">
        <v>59</v>
      </c>
      <c r="B72" s="197">
        <v>5.6000000000000001E-2</v>
      </c>
      <c r="C72" s="198">
        <v>5.6000000000000001E-2</v>
      </c>
      <c r="D72" s="103">
        <v>0</v>
      </c>
      <c r="E72" s="40"/>
      <c r="F72" s="196" t="s">
        <v>42</v>
      </c>
      <c r="G72" s="197">
        <v>0.154</v>
      </c>
      <c r="H72" s="235">
        <v>0.154</v>
      </c>
      <c r="I72" s="103">
        <v>0</v>
      </c>
      <c r="J72" s="40"/>
    </row>
    <row r="73" spans="1:10" x14ac:dyDescent="0.35">
      <c r="A73" s="196" t="s">
        <v>60</v>
      </c>
      <c r="B73" s="197">
        <v>1.052</v>
      </c>
      <c r="C73" s="198">
        <v>1.052</v>
      </c>
      <c r="D73" s="103">
        <v>0</v>
      </c>
      <c r="E73" s="40"/>
      <c r="F73" s="196" t="s">
        <v>43</v>
      </c>
      <c r="G73" s="197">
        <v>0.59899999999999998</v>
      </c>
      <c r="H73" s="235">
        <v>0.59899999999999998</v>
      </c>
      <c r="I73" s="103">
        <v>0</v>
      </c>
      <c r="J73" s="40"/>
    </row>
    <row r="74" spans="1:10" x14ac:dyDescent="0.35">
      <c r="A74" s="196" t="s">
        <v>61</v>
      </c>
      <c r="B74" s="197">
        <v>27.853999999999999</v>
      </c>
      <c r="C74" s="198">
        <v>27.853999999999999</v>
      </c>
      <c r="D74" s="103">
        <v>0</v>
      </c>
      <c r="E74" s="40"/>
      <c r="F74" s="196" t="s">
        <v>44</v>
      </c>
      <c r="G74" s="197">
        <v>4.2999999999999997E-2</v>
      </c>
      <c r="H74" s="235">
        <v>4.2999999999999997E-2</v>
      </c>
      <c r="I74" s="103">
        <v>0</v>
      </c>
      <c r="J74" s="40"/>
    </row>
    <row r="75" spans="1:10" x14ac:dyDescent="0.35">
      <c r="A75" s="196" t="s">
        <v>62</v>
      </c>
      <c r="B75" s="197">
        <v>54.283000000000001</v>
      </c>
      <c r="C75" s="198">
        <v>54.283000000000001</v>
      </c>
      <c r="D75" s="103">
        <v>0</v>
      </c>
      <c r="E75" s="40"/>
      <c r="F75" s="196" t="s">
        <v>45</v>
      </c>
      <c r="G75" s="197">
        <v>0.71399999999999997</v>
      </c>
      <c r="H75" s="235">
        <v>0.71399999999999997</v>
      </c>
      <c r="I75" s="103">
        <v>0</v>
      </c>
      <c r="J75" s="40"/>
    </row>
    <row r="76" spans="1:10" x14ac:dyDescent="0.35">
      <c r="A76" s="196" t="s">
        <v>63</v>
      </c>
      <c r="B76" s="197">
        <v>5.0000000000000001E-3</v>
      </c>
      <c r="C76" s="198">
        <v>5.0000000000000001E-3</v>
      </c>
      <c r="D76" s="103">
        <v>0</v>
      </c>
      <c r="E76" s="40"/>
      <c r="F76" s="196" t="s">
        <v>46</v>
      </c>
      <c r="G76" s="197">
        <v>1E-3</v>
      </c>
      <c r="H76" s="235">
        <v>1E-3</v>
      </c>
      <c r="I76" s="103">
        <v>0</v>
      </c>
      <c r="J76" s="40"/>
    </row>
    <row r="77" spans="1:10" x14ac:dyDescent="0.35">
      <c r="A77" s="196" t="s">
        <v>64</v>
      </c>
      <c r="B77" s="197">
        <v>67.709000000000003</v>
      </c>
      <c r="C77" s="198">
        <v>67.709000000000003</v>
      </c>
      <c r="D77" s="103">
        <v>0</v>
      </c>
      <c r="E77" s="40"/>
      <c r="F77" s="196" t="s">
        <v>47</v>
      </c>
      <c r="G77" s="197">
        <v>0.22700000000000001</v>
      </c>
      <c r="H77" s="235">
        <v>0.22700000000000001</v>
      </c>
      <c r="I77" s="103">
        <v>0</v>
      </c>
      <c r="J77" s="40"/>
    </row>
    <row r="78" spans="1:10" x14ac:dyDescent="0.35">
      <c r="A78" s="196" t="s">
        <v>65</v>
      </c>
      <c r="B78" s="197">
        <v>4.4999999999999998E-2</v>
      </c>
      <c r="C78" s="198">
        <v>4.4999999999999998E-2</v>
      </c>
      <c r="D78" s="103">
        <v>0</v>
      </c>
      <c r="E78" s="40"/>
      <c r="F78" s="196" t="s">
        <v>48</v>
      </c>
      <c r="G78" s="197">
        <v>0.51900000000000002</v>
      </c>
      <c r="H78" s="235">
        <v>0.51900000000000002</v>
      </c>
      <c r="I78" s="103">
        <v>0</v>
      </c>
      <c r="J78" s="40"/>
    </row>
    <row r="79" spans="1:10" x14ac:dyDescent="0.35">
      <c r="A79" s="196" t="s">
        <v>66</v>
      </c>
      <c r="B79" s="197">
        <v>30.96</v>
      </c>
      <c r="C79" s="198">
        <v>30.96</v>
      </c>
      <c r="D79" s="103">
        <v>0</v>
      </c>
      <c r="E79" s="40"/>
      <c r="F79" s="196" t="s">
        <v>49</v>
      </c>
      <c r="G79" s="197">
        <v>14.906000000000001</v>
      </c>
      <c r="H79" s="235">
        <v>14.906000000000001</v>
      </c>
      <c r="I79" s="103">
        <v>0</v>
      </c>
      <c r="J79" s="40"/>
    </row>
    <row r="80" spans="1:10" x14ac:dyDescent="0.35">
      <c r="A80" s="196" t="s">
        <v>67</v>
      </c>
      <c r="B80" s="197">
        <v>3.0000000000000001E-3</v>
      </c>
      <c r="C80" s="198">
        <v>3.0000000000000001E-3</v>
      </c>
      <c r="D80" s="103">
        <v>0</v>
      </c>
      <c r="E80" s="40"/>
      <c r="F80" s="196" t="s">
        <v>50</v>
      </c>
      <c r="G80" s="197">
        <v>16.914999999999999</v>
      </c>
      <c r="H80" s="235">
        <v>16.914999999999999</v>
      </c>
      <c r="I80" s="103">
        <v>0</v>
      </c>
      <c r="J80" s="40"/>
    </row>
    <row r="81" spans="1:10" x14ac:dyDescent="0.35">
      <c r="A81" s="196" t="s">
        <v>68</v>
      </c>
      <c r="B81" s="197"/>
      <c r="C81" s="198"/>
      <c r="D81" s="103">
        <v>0</v>
      </c>
      <c r="E81" s="40"/>
      <c r="F81" s="196" t="s">
        <v>51</v>
      </c>
      <c r="G81" s="197">
        <v>1E-3</v>
      </c>
      <c r="H81" s="235">
        <v>1E-3</v>
      </c>
      <c r="I81" s="103">
        <v>0</v>
      </c>
      <c r="J81" s="40"/>
    </row>
    <row r="82" spans="1:10" x14ac:dyDescent="0.35">
      <c r="A82" s="196" t="s">
        <v>69</v>
      </c>
      <c r="B82" s="197"/>
      <c r="C82" s="198"/>
      <c r="D82" s="103">
        <v>0</v>
      </c>
      <c r="E82" s="40"/>
      <c r="F82" s="196" t="s">
        <v>52</v>
      </c>
      <c r="G82" s="200"/>
      <c r="H82" s="235"/>
      <c r="I82" s="103">
        <v>0</v>
      </c>
      <c r="J82" s="40"/>
    </row>
    <row r="83" spans="1:10" x14ac:dyDescent="0.35">
      <c r="A83" s="196" t="s">
        <v>666</v>
      </c>
      <c r="B83" s="197">
        <v>1024.4380000000001</v>
      </c>
      <c r="C83" s="198">
        <v>1024.4380000000001</v>
      </c>
      <c r="D83" s="103">
        <v>0</v>
      </c>
      <c r="E83" s="40"/>
      <c r="F83" s="196" t="s">
        <v>53</v>
      </c>
      <c r="G83" s="197">
        <v>0.183</v>
      </c>
      <c r="H83" s="235">
        <v>0.183</v>
      </c>
      <c r="I83" s="103">
        <v>0</v>
      </c>
      <c r="J83" s="40"/>
    </row>
    <row r="84" spans="1:10" x14ac:dyDescent="0.35">
      <c r="A84" s="196" t="s">
        <v>71</v>
      </c>
      <c r="B84" s="197">
        <v>25.725999999999999</v>
      </c>
      <c r="C84" s="198">
        <v>25.725999999999999</v>
      </c>
      <c r="D84" s="103">
        <v>0</v>
      </c>
      <c r="E84" s="40"/>
      <c r="F84" s="196" t="s">
        <v>54</v>
      </c>
      <c r="G84" s="200"/>
      <c r="H84" s="235"/>
      <c r="I84" s="103">
        <v>0</v>
      </c>
      <c r="J84" s="40"/>
    </row>
    <row r="85" spans="1:10" x14ac:dyDescent="0.35">
      <c r="A85" s="196" t="s">
        <v>72</v>
      </c>
      <c r="B85" s="197">
        <v>23.251000000000001</v>
      </c>
      <c r="C85" s="198">
        <v>23.251000000000001</v>
      </c>
      <c r="D85" s="103">
        <v>0</v>
      </c>
      <c r="E85" s="40"/>
      <c r="F85" s="196" t="s">
        <v>55</v>
      </c>
      <c r="G85" s="197">
        <v>8.5000000000000006E-2</v>
      </c>
      <c r="H85" s="235">
        <v>8.5000000000000006E-2</v>
      </c>
      <c r="I85" s="103">
        <v>0</v>
      </c>
      <c r="J85" s="40"/>
    </row>
    <row r="86" spans="1:10" x14ac:dyDescent="0.35">
      <c r="A86" s="196" t="s">
        <v>73</v>
      </c>
      <c r="B86" s="197">
        <v>6.0000000000000001E-3</v>
      </c>
      <c r="C86" s="198">
        <v>6.0000000000000001E-3</v>
      </c>
      <c r="D86" s="103">
        <v>0</v>
      </c>
      <c r="E86" s="40"/>
      <c r="F86" s="196" t="s">
        <v>56</v>
      </c>
      <c r="G86" s="197">
        <v>9.8000000000000004E-2</v>
      </c>
      <c r="H86" s="235">
        <v>9.8000000000000004E-2</v>
      </c>
      <c r="I86" s="103">
        <v>0</v>
      </c>
      <c r="J86" s="40"/>
    </row>
    <row r="87" spans="1:10" x14ac:dyDescent="0.35">
      <c r="A87" s="196" t="s">
        <v>74</v>
      </c>
      <c r="B87" s="197">
        <v>0.49</v>
      </c>
      <c r="C87" s="198">
        <v>0.49</v>
      </c>
      <c r="D87" s="103">
        <v>0</v>
      </c>
      <c r="E87" s="40"/>
      <c r="F87" s="196" t="s">
        <v>57</v>
      </c>
      <c r="G87" s="200"/>
      <c r="H87" s="235"/>
      <c r="I87" s="103">
        <v>0</v>
      </c>
      <c r="J87" s="40"/>
    </row>
    <row r="88" spans="1:10" x14ac:dyDescent="0.35">
      <c r="A88" s="196" t="s">
        <v>75</v>
      </c>
      <c r="B88" s="197">
        <v>4.8470000000000004</v>
      </c>
      <c r="C88" s="198">
        <v>4.8470000000000004</v>
      </c>
      <c r="D88" s="103">
        <v>0</v>
      </c>
      <c r="E88" s="40"/>
      <c r="F88" s="196" t="s">
        <v>58</v>
      </c>
      <c r="G88" s="197">
        <v>8.0000000000000002E-3</v>
      </c>
      <c r="H88" s="235">
        <v>8.0000000000000002E-3</v>
      </c>
      <c r="I88" s="103">
        <v>0</v>
      </c>
      <c r="J88" s="40"/>
    </row>
    <row r="89" spans="1:10" x14ac:dyDescent="0.35">
      <c r="A89" s="196" t="s">
        <v>76</v>
      </c>
      <c r="B89" s="197">
        <v>40.408999999999999</v>
      </c>
      <c r="C89" s="198">
        <v>40.408999999999999</v>
      </c>
      <c r="D89" s="103">
        <v>0</v>
      </c>
      <c r="E89" s="40"/>
      <c r="F89" s="196" t="s">
        <v>59</v>
      </c>
      <c r="G89" s="197">
        <v>0.90400000000000003</v>
      </c>
      <c r="H89" s="235">
        <v>0.90400000000000003</v>
      </c>
      <c r="I89" s="103">
        <v>0</v>
      </c>
      <c r="J89" s="40"/>
    </row>
    <row r="90" spans="1:10" x14ac:dyDescent="0.35">
      <c r="A90" s="196" t="s">
        <v>77</v>
      </c>
      <c r="B90" s="197">
        <v>0.16</v>
      </c>
      <c r="C90" s="198">
        <v>0.16</v>
      </c>
      <c r="D90" s="103">
        <v>0</v>
      </c>
      <c r="E90" s="40"/>
      <c r="F90" s="196" t="s">
        <v>60</v>
      </c>
      <c r="G90" s="197">
        <v>0.36299999999999999</v>
      </c>
      <c r="H90" s="235">
        <v>0.36299999999999999</v>
      </c>
      <c r="I90" s="103">
        <v>0</v>
      </c>
      <c r="J90" s="40"/>
    </row>
    <row r="91" spans="1:10" x14ac:dyDescent="0.35">
      <c r="A91" s="196" t="s">
        <v>78</v>
      </c>
      <c r="B91" s="197"/>
      <c r="C91" s="198"/>
      <c r="D91" s="103">
        <v>0</v>
      </c>
      <c r="E91" s="40"/>
      <c r="F91" s="196" t="s">
        <v>61</v>
      </c>
      <c r="G91" s="197">
        <v>6.13</v>
      </c>
      <c r="H91" s="235">
        <v>6.13</v>
      </c>
      <c r="I91" s="103">
        <v>0</v>
      </c>
      <c r="J91" s="40"/>
    </row>
    <row r="92" spans="1:10" x14ac:dyDescent="0.35">
      <c r="A92" s="196" t="s">
        <v>79</v>
      </c>
      <c r="B92" s="197">
        <v>1.2E-2</v>
      </c>
      <c r="C92" s="198">
        <v>1.2E-2</v>
      </c>
      <c r="D92" s="103">
        <v>0</v>
      </c>
      <c r="E92" s="40"/>
      <c r="F92" s="196" t="s">
        <v>62</v>
      </c>
      <c r="G92" s="197">
        <v>32.880000000000003</v>
      </c>
      <c r="H92" s="235">
        <v>32.880000000000003</v>
      </c>
      <c r="I92" s="103">
        <v>0</v>
      </c>
      <c r="J92" s="40"/>
    </row>
    <row r="93" spans="1:10" x14ac:dyDescent="0.35">
      <c r="A93" s="196" t="s">
        <v>80</v>
      </c>
      <c r="B93" s="197">
        <v>606.29600000000005</v>
      </c>
      <c r="C93" s="198">
        <v>606.29600000000005</v>
      </c>
      <c r="D93" s="103">
        <v>0</v>
      </c>
      <c r="E93" s="40"/>
      <c r="F93" s="196" t="s">
        <v>63</v>
      </c>
      <c r="G93" s="197">
        <v>1.2E-2</v>
      </c>
      <c r="H93" s="235">
        <v>1.2E-2</v>
      </c>
      <c r="I93" s="103">
        <v>0</v>
      </c>
      <c r="J93" s="40"/>
    </row>
    <row r="94" spans="1:10" x14ac:dyDescent="0.35">
      <c r="A94" s="196" t="s">
        <v>81</v>
      </c>
      <c r="B94" s="197">
        <v>18.652000000000001</v>
      </c>
      <c r="C94" s="198">
        <v>18.652000000000001</v>
      </c>
      <c r="D94" s="103">
        <v>0</v>
      </c>
      <c r="E94" s="40"/>
      <c r="F94" s="196" t="s">
        <v>64</v>
      </c>
      <c r="G94" s="197">
        <v>17.167999999999999</v>
      </c>
      <c r="H94" s="235">
        <v>17.167999999999999</v>
      </c>
      <c r="I94" s="103">
        <v>0</v>
      </c>
      <c r="J94" s="40"/>
    </row>
    <row r="95" spans="1:10" x14ac:dyDescent="0.35">
      <c r="A95" s="196" t="s">
        <v>82</v>
      </c>
      <c r="B95" s="197"/>
      <c r="C95" s="198"/>
      <c r="D95" s="103">
        <v>0</v>
      </c>
      <c r="E95" s="40"/>
      <c r="F95" s="196" t="s">
        <v>65</v>
      </c>
      <c r="G95" s="197">
        <v>7.0000000000000007E-2</v>
      </c>
      <c r="H95" s="235">
        <v>7.0000000000000007E-2</v>
      </c>
      <c r="I95" s="103">
        <v>0</v>
      </c>
      <c r="J95" s="40"/>
    </row>
    <row r="96" spans="1:10" x14ac:dyDescent="0.35">
      <c r="A96" s="196" t="s">
        <v>83</v>
      </c>
      <c r="B96" s="197">
        <v>2.1999999999999999E-2</v>
      </c>
      <c r="C96" s="198">
        <v>2.1999999999999999E-2</v>
      </c>
      <c r="D96" s="103">
        <v>0</v>
      </c>
      <c r="E96" s="40"/>
      <c r="F96" s="196" t="s">
        <v>66</v>
      </c>
      <c r="G96" s="197">
        <v>2E-3</v>
      </c>
      <c r="H96" s="235">
        <v>2E-3</v>
      </c>
      <c r="I96" s="103">
        <v>0</v>
      </c>
      <c r="J96" s="40"/>
    </row>
    <row r="97" spans="1:10" x14ac:dyDescent="0.35">
      <c r="A97" s="196" t="s">
        <v>84</v>
      </c>
      <c r="B97" s="197">
        <v>1E-3</v>
      </c>
      <c r="C97" s="198">
        <v>1E-3</v>
      </c>
      <c r="D97" s="103">
        <v>0</v>
      </c>
      <c r="E97" s="40"/>
      <c r="F97" s="196" t="s">
        <v>67</v>
      </c>
      <c r="G97" s="200"/>
      <c r="H97" s="235"/>
      <c r="I97" s="103">
        <v>0</v>
      </c>
      <c r="J97" s="40"/>
    </row>
    <row r="98" spans="1:10" x14ac:dyDescent="0.35">
      <c r="A98" s="196" t="s">
        <v>85</v>
      </c>
      <c r="B98" s="197"/>
      <c r="C98" s="198"/>
      <c r="D98" s="103">
        <v>0</v>
      </c>
      <c r="E98" s="40"/>
      <c r="F98" s="196" t="s">
        <v>68</v>
      </c>
      <c r="G98" s="200"/>
      <c r="H98" s="235"/>
      <c r="I98" s="103">
        <v>0</v>
      </c>
      <c r="J98" s="40"/>
    </row>
    <row r="99" spans="1:10" x14ac:dyDescent="0.35">
      <c r="A99" s="196" t="s">
        <v>86</v>
      </c>
      <c r="B99" s="197"/>
      <c r="C99" s="198"/>
      <c r="D99" s="103">
        <v>0</v>
      </c>
      <c r="E99" s="40"/>
      <c r="F99" s="196" t="s">
        <v>69</v>
      </c>
      <c r="G99" s="197">
        <v>8.0000000000000002E-3</v>
      </c>
      <c r="H99" s="235">
        <v>8.0000000000000002E-3</v>
      </c>
      <c r="I99" s="103">
        <v>0</v>
      </c>
      <c r="J99" s="40"/>
    </row>
    <row r="100" spans="1:10" x14ac:dyDescent="0.35">
      <c r="A100" s="196" t="s">
        <v>87</v>
      </c>
      <c r="B100" s="197">
        <v>2E-3</v>
      </c>
      <c r="C100" s="198">
        <v>2E-3</v>
      </c>
      <c r="D100" s="103">
        <v>0</v>
      </c>
      <c r="E100" s="40"/>
      <c r="F100" s="196" t="s">
        <v>70</v>
      </c>
      <c r="G100" s="200"/>
      <c r="H100" s="235"/>
      <c r="I100" s="103">
        <v>0</v>
      </c>
      <c r="J100" s="40"/>
    </row>
    <row r="101" spans="1:10" x14ac:dyDescent="0.35">
      <c r="A101" s="196" t="s">
        <v>88</v>
      </c>
      <c r="B101" s="197">
        <v>7.2999999999999995E-2</v>
      </c>
      <c r="C101" s="198">
        <v>7.2999999999999995E-2</v>
      </c>
      <c r="D101" s="103">
        <v>0</v>
      </c>
      <c r="E101" s="40"/>
      <c r="F101" s="196" t="s">
        <v>71</v>
      </c>
      <c r="G101" s="197">
        <v>34.137</v>
      </c>
      <c r="H101" s="235">
        <v>34.137</v>
      </c>
      <c r="I101" s="103">
        <v>0</v>
      </c>
      <c r="J101" s="40"/>
    </row>
    <row r="102" spans="1:10" x14ac:dyDescent="0.35">
      <c r="A102" s="196" t="s">
        <v>89</v>
      </c>
      <c r="B102" s="197">
        <v>0.496</v>
      </c>
      <c r="C102" s="198">
        <v>0.496</v>
      </c>
      <c r="D102" s="103">
        <v>0</v>
      </c>
      <c r="E102" s="40"/>
      <c r="F102" s="196" t="s">
        <v>72</v>
      </c>
      <c r="G102" s="197">
        <v>0.05</v>
      </c>
      <c r="H102" s="235">
        <v>0.05</v>
      </c>
      <c r="I102" s="103">
        <v>0</v>
      </c>
      <c r="J102" s="40"/>
    </row>
    <row r="103" spans="1:10" x14ac:dyDescent="0.35">
      <c r="A103" s="196" t="s">
        <v>90</v>
      </c>
      <c r="B103" s="197">
        <v>0.254</v>
      </c>
      <c r="C103" s="198">
        <v>0.254</v>
      </c>
      <c r="D103" s="103">
        <v>0</v>
      </c>
      <c r="E103" s="40"/>
      <c r="F103" s="196" t="s">
        <v>73</v>
      </c>
      <c r="G103" s="200"/>
      <c r="H103" s="235"/>
      <c r="I103" s="103">
        <v>0</v>
      </c>
      <c r="J103" s="40"/>
    </row>
    <row r="104" spans="1:10" x14ac:dyDescent="0.35">
      <c r="A104" s="196" t="s">
        <v>91</v>
      </c>
      <c r="B104" s="197">
        <v>4.0000000000000001E-3</v>
      </c>
      <c r="C104" s="198">
        <v>4.0000000000000001E-3</v>
      </c>
      <c r="D104" s="103">
        <v>0</v>
      </c>
      <c r="E104" s="40"/>
      <c r="F104" s="196" t="s">
        <v>74</v>
      </c>
      <c r="G104" s="197">
        <v>0.55700000000000005</v>
      </c>
      <c r="H104" s="235">
        <v>0.55700000000000005</v>
      </c>
      <c r="I104" s="103">
        <v>0</v>
      </c>
      <c r="J104" s="40"/>
    </row>
    <row r="105" spans="1:10" x14ac:dyDescent="0.35">
      <c r="A105" s="196" t="s">
        <v>92</v>
      </c>
      <c r="B105" s="197">
        <v>0</v>
      </c>
      <c r="C105" s="198">
        <v>0</v>
      </c>
      <c r="D105" s="103">
        <v>0</v>
      </c>
      <c r="E105" s="40"/>
      <c r="F105" s="196" t="s">
        <v>75</v>
      </c>
      <c r="G105" s="197">
        <v>15.218999999999999</v>
      </c>
      <c r="H105" s="235">
        <v>15.218999999999999</v>
      </c>
      <c r="I105" s="103">
        <v>0</v>
      </c>
      <c r="J105" s="40"/>
    </row>
    <row r="106" spans="1:10" x14ac:dyDescent="0.35">
      <c r="A106" s="196" t="s">
        <v>93</v>
      </c>
      <c r="B106" s="197">
        <v>1.2E-2</v>
      </c>
      <c r="C106" s="198">
        <v>1.2E-2</v>
      </c>
      <c r="D106" s="103">
        <v>0</v>
      </c>
      <c r="E106" s="40"/>
      <c r="F106" s="196" t="s">
        <v>76</v>
      </c>
      <c r="G106" s="197">
        <v>13.59</v>
      </c>
      <c r="H106" s="235">
        <v>13.59</v>
      </c>
      <c r="I106" s="103">
        <v>0</v>
      </c>
      <c r="J106" s="40"/>
    </row>
    <row r="107" spans="1:10" x14ac:dyDescent="0.35">
      <c r="A107" s="196" t="s">
        <v>94</v>
      </c>
      <c r="B107" s="197"/>
      <c r="C107" s="198"/>
      <c r="D107" s="103">
        <v>0</v>
      </c>
      <c r="E107" s="40"/>
      <c r="F107" s="196" t="s">
        <v>77</v>
      </c>
      <c r="G107" s="197">
        <v>0.44800000000000001</v>
      </c>
      <c r="H107" s="235">
        <v>0.44800000000000001</v>
      </c>
      <c r="I107" s="103">
        <v>0</v>
      </c>
      <c r="J107" s="40"/>
    </row>
    <row r="108" spans="1:10" x14ac:dyDescent="0.35">
      <c r="A108" s="196" t="s">
        <v>95</v>
      </c>
      <c r="B108" s="197">
        <v>9.4E-2</v>
      </c>
      <c r="C108" s="198">
        <v>9.4E-2</v>
      </c>
      <c r="D108" s="103">
        <v>0</v>
      </c>
      <c r="E108" s="40"/>
      <c r="F108" s="196" t="s">
        <v>78</v>
      </c>
      <c r="G108" s="201"/>
      <c r="H108" s="235"/>
      <c r="I108" s="103">
        <v>0</v>
      </c>
      <c r="J108" s="40"/>
    </row>
    <row r="109" spans="1:10" x14ac:dyDescent="0.35">
      <c r="A109" s="196" t="s">
        <v>96</v>
      </c>
      <c r="B109" s="197">
        <v>6.0000000000000001E-3</v>
      </c>
      <c r="C109" s="198">
        <v>6.0000000000000001E-3</v>
      </c>
      <c r="D109" s="103">
        <v>0</v>
      </c>
      <c r="E109" s="40"/>
      <c r="F109" s="196" t="s">
        <v>79</v>
      </c>
      <c r="G109" s="197">
        <v>0.92600000000000005</v>
      </c>
      <c r="H109" s="235">
        <v>0.92600000000000005</v>
      </c>
      <c r="I109" s="103">
        <v>0</v>
      </c>
      <c r="J109" s="40"/>
    </row>
    <row r="110" spans="1:10" x14ac:dyDescent="0.35">
      <c r="A110" s="196" t="s">
        <v>97</v>
      </c>
      <c r="B110" s="197">
        <v>31.783000000000001</v>
      </c>
      <c r="C110" s="198">
        <v>31.783000000000001</v>
      </c>
      <c r="D110" s="103">
        <v>0</v>
      </c>
      <c r="E110" s="40"/>
      <c r="F110" s="196" t="s">
        <v>81</v>
      </c>
      <c r="G110" s="197">
        <v>8.0299999999999994</v>
      </c>
      <c r="H110" s="235">
        <v>8.0299999999999994</v>
      </c>
      <c r="I110" s="103">
        <v>0</v>
      </c>
      <c r="J110" s="40"/>
    </row>
    <row r="111" spans="1:10" x14ac:dyDescent="0.35">
      <c r="A111" s="196" t="s">
        <v>98</v>
      </c>
      <c r="B111" s="197">
        <v>17.370999999999999</v>
      </c>
      <c r="C111" s="198">
        <v>17.370999999999999</v>
      </c>
      <c r="D111" s="103">
        <v>0</v>
      </c>
      <c r="E111" s="40"/>
      <c r="F111" s="196" t="s">
        <v>82</v>
      </c>
      <c r="G111" s="197">
        <v>12.616</v>
      </c>
      <c r="H111" s="235">
        <v>12.616</v>
      </c>
      <c r="I111" s="103">
        <v>0</v>
      </c>
      <c r="J111" s="40"/>
    </row>
    <row r="112" spans="1:10" x14ac:dyDescent="0.35">
      <c r="A112" s="196" t="s">
        <v>99</v>
      </c>
      <c r="B112" s="197">
        <v>0.44800000000000001</v>
      </c>
      <c r="C112" s="198">
        <v>0.44800000000000001</v>
      </c>
      <c r="D112" s="103">
        <v>0</v>
      </c>
      <c r="E112" s="40"/>
      <c r="F112" s="196" t="s">
        <v>83</v>
      </c>
      <c r="G112" s="197">
        <v>2.5390000000000001</v>
      </c>
      <c r="H112" s="235">
        <v>2.5390000000000001</v>
      </c>
      <c r="I112" s="103">
        <v>0</v>
      </c>
      <c r="J112" s="40"/>
    </row>
    <row r="113" spans="1:10" x14ac:dyDescent="0.35">
      <c r="A113" s="196" t="s">
        <v>100</v>
      </c>
      <c r="B113" s="197">
        <v>0</v>
      </c>
      <c r="C113" s="198">
        <v>0</v>
      </c>
      <c r="D113" s="103">
        <v>0</v>
      </c>
      <c r="E113" s="40"/>
      <c r="F113" s="196" t="s">
        <v>84</v>
      </c>
      <c r="G113" s="197">
        <v>4.5999999999999999E-2</v>
      </c>
      <c r="H113" s="235">
        <v>4.5999999999999999E-2</v>
      </c>
      <c r="I113" s="103">
        <v>0</v>
      </c>
      <c r="J113" s="40"/>
    </row>
    <row r="114" spans="1:10" x14ac:dyDescent="0.35">
      <c r="A114" s="196" t="s">
        <v>101</v>
      </c>
      <c r="B114" s="197">
        <v>2E-3</v>
      </c>
      <c r="C114" s="198">
        <v>2E-3</v>
      </c>
      <c r="D114" s="103">
        <v>0</v>
      </c>
      <c r="E114" s="40"/>
      <c r="F114" s="196" t="s">
        <v>85</v>
      </c>
      <c r="G114" s="197">
        <v>8.0000000000000002E-3</v>
      </c>
      <c r="H114" s="235">
        <v>8.0000000000000002E-3</v>
      </c>
      <c r="I114" s="103">
        <v>0</v>
      </c>
      <c r="J114" s="40"/>
    </row>
    <row r="115" spans="1:10" x14ac:dyDescent="0.35">
      <c r="A115" s="196" t="s">
        <v>102</v>
      </c>
      <c r="B115" s="197">
        <v>2E-3</v>
      </c>
      <c r="C115" s="198">
        <v>2E-3</v>
      </c>
      <c r="D115" s="103">
        <v>0</v>
      </c>
      <c r="E115" s="40"/>
      <c r="F115" s="196" t="s">
        <v>86</v>
      </c>
      <c r="G115" s="196"/>
      <c r="H115" s="235"/>
      <c r="I115" s="103">
        <v>0</v>
      </c>
      <c r="J115" s="40"/>
    </row>
    <row r="116" spans="1:10" x14ac:dyDescent="0.35">
      <c r="A116" s="196" t="s">
        <v>103</v>
      </c>
      <c r="B116" s="197">
        <v>0.497</v>
      </c>
      <c r="C116" s="198">
        <v>0.497</v>
      </c>
      <c r="D116" s="103">
        <v>0</v>
      </c>
      <c r="E116" s="40"/>
      <c r="F116" s="196" t="s">
        <v>87</v>
      </c>
      <c r="G116" s="197">
        <v>3.512</v>
      </c>
      <c r="H116" s="235">
        <v>3.512</v>
      </c>
      <c r="I116" s="103">
        <v>0</v>
      </c>
      <c r="J116" s="40"/>
    </row>
    <row r="117" spans="1:10" x14ac:dyDescent="0.35">
      <c r="A117" s="196" t="s">
        <v>104</v>
      </c>
      <c r="B117" s="197">
        <v>5.266</v>
      </c>
      <c r="C117" s="198">
        <v>5.266</v>
      </c>
      <c r="D117" s="103">
        <v>0</v>
      </c>
      <c r="E117" s="40"/>
      <c r="F117" s="196" t="s">
        <v>88</v>
      </c>
      <c r="G117" s="197">
        <v>36.587000000000003</v>
      </c>
      <c r="H117" s="235">
        <v>36.587000000000003</v>
      </c>
      <c r="I117" s="103">
        <v>0</v>
      </c>
      <c r="J117" s="40"/>
    </row>
    <row r="118" spans="1:10" x14ac:dyDescent="0.35">
      <c r="A118" s="196" t="s">
        <v>105</v>
      </c>
      <c r="B118" s="197">
        <v>4.93</v>
      </c>
      <c r="C118" s="198">
        <v>4.93</v>
      </c>
      <c r="D118" s="103">
        <v>0</v>
      </c>
      <c r="E118" s="40"/>
      <c r="F118" s="196" t="s">
        <v>89</v>
      </c>
      <c r="G118" s="197">
        <v>3.0030000000000001</v>
      </c>
      <c r="H118" s="235">
        <v>3.0030000000000001</v>
      </c>
      <c r="I118" s="103">
        <v>0</v>
      </c>
      <c r="J118" s="40"/>
    </row>
    <row r="119" spans="1:10" x14ac:dyDescent="0.35">
      <c r="A119" s="196" t="s">
        <v>106</v>
      </c>
      <c r="B119" s="197">
        <v>3.379</v>
      </c>
      <c r="C119" s="198">
        <v>3.379</v>
      </c>
      <c r="D119" s="103">
        <v>0</v>
      </c>
      <c r="E119" s="40"/>
      <c r="F119" s="196" t="s">
        <v>90</v>
      </c>
      <c r="G119" s="197">
        <v>0.108</v>
      </c>
      <c r="H119" s="235">
        <v>0.108</v>
      </c>
      <c r="I119" s="103">
        <v>0</v>
      </c>
      <c r="J119" s="40"/>
    </row>
    <row r="120" spans="1:10" x14ac:dyDescent="0.35">
      <c r="A120" s="196" t="s">
        <v>107</v>
      </c>
      <c r="B120" s="197">
        <v>0.47299999999999998</v>
      </c>
      <c r="C120" s="198">
        <v>0.47299999999999998</v>
      </c>
      <c r="D120" s="103">
        <v>0</v>
      </c>
      <c r="E120" s="40"/>
      <c r="F120" s="196" t="s">
        <v>91</v>
      </c>
      <c r="G120" s="197">
        <v>0.67900000000000005</v>
      </c>
      <c r="H120" s="235">
        <v>0.67900000000000005</v>
      </c>
      <c r="I120" s="103">
        <v>0</v>
      </c>
      <c r="J120" s="40"/>
    </row>
    <row r="121" spans="1:10" x14ac:dyDescent="0.35">
      <c r="A121" s="196" t="s">
        <v>108</v>
      </c>
      <c r="B121" s="197">
        <v>31.094000000000001</v>
      </c>
      <c r="C121" s="198">
        <v>31.094000000000001</v>
      </c>
      <c r="D121" s="103">
        <v>0</v>
      </c>
      <c r="E121" s="40"/>
      <c r="F121" s="196" t="s">
        <v>92</v>
      </c>
      <c r="G121" s="197">
        <v>1.734</v>
      </c>
      <c r="H121" s="235">
        <v>1.734</v>
      </c>
      <c r="I121" s="103">
        <v>0</v>
      </c>
      <c r="J121" s="40"/>
    </row>
    <row r="122" spans="1:10" x14ac:dyDescent="0.35">
      <c r="A122" s="196" t="s">
        <v>109</v>
      </c>
      <c r="B122" s="197">
        <v>0.38800000000000001</v>
      </c>
      <c r="C122" s="198">
        <v>0.38800000000000001</v>
      </c>
      <c r="D122" s="103">
        <v>0</v>
      </c>
      <c r="E122" s="40"/>
      <c r="F122" s="196" t="s">
        <v>93</v>
      </c>
      <c r="G122" s="197">
        <v>1.157</v>
      </c>
      <c r="H122" s="235">
        <v>1.157</v>
      </c>
      <c r="I122" s="103">
        <v>0</v>
      </c>
      <c r="J122" s="40"/>
    </row>
    <row r="123" spans="1:10" x14ac:dyDescent="0.35">
      <c r="A123" s="196" t="s">
        <v>110</v>
      </c>
      <c r="B123" s="197">
        <v>1.4999999999999999E-2</v>
      </c>
      <c r="C123" s="198">
        <v>1.4999999999999999E-2</v>
      </c>
      <c r="D123" s="103">
        <v>0</v>
      </c>
      <c r="E123" s="40"/>
      <c r="F123" s="196" t="s">
        <v>94</v>
      </c>
      <c r="G123" s="197">
        <v>25.283999999999999</v>
      </c>
      <c r="H123" s="235">
        <v>25.283999999999999</v>
      </c>
      <c r="I123" s="103">
        <v>0</v>
      </c>
      <c r="J123" s="40"/>
    </row>
    <row r="124" spans="1:10" x14ac:dyDescent="0.35">
      <c r="A124" s="196" t="s">
        <v>111</v>
      </c>
      <c r="B124" s="197"/>
      <c r="C124" s="198"/>
      <c r="D124" s="103">
        <v>0</v>
      </c>
      <c r="E124" s="40"/>
      <c r="F124" s="196" t="s">
        <v>95</v>
      </c>
      <c r="G124" s="197">
        <v>0.97199999999999998</v>
      </c>
      <c r="H124" s="235">
        <v>0.97199999999999998</v>
      </c>
      <c r="I124" s="103">
        <v>0</v>
      </c>
      <c r="J124" s="40"/>
    </row>
    <row r="125" spans="1:10" x14ac:dyDescent="0.35">
      <c r="A125" s="196" t="s">
        <v>112</v>
      </c>
      <c r="B125" s="197">
        <v>2.2949999999999999</v>
      </c>
      <c r="C125" s="198">
        <v>2.2949999999999999</v>
      </c>
      <c r="D125" s="103">
        <v>0</v>
      </c>
      <c r="E125" s="40"/>
      <c r="F125" s="196" t="s">
        <v>97</v>
      </c>
      <c r="G125" s="197">
        <v>22.542000000000002</v>
      </c>
      <c r="H125" s="235">
        <v>22.542000000000002</v>
      </c>
      <c r="I125" s="103">
        <v>0</v>
      </c>
      <c r="J125" s="40"/>
    </row>
    <row r="126" spans="1:10" x14ac:dyDescent="0.35">
      <c r="A126" s="196" t="s">
        <v>113</v>
      </c>
      <c r="B126" s="197">
        <v>0.13900000000000001</v>
      </c>
      <c r="C126" s="198">
        <v>0.13900000000000001</v>
      </c>
      <c r="D126" s="103">
        <v>0</v>
      </c>
      <c r="E126" s="40"/>
      <c r="F126" s="196" t="s">
        <v>98</v>
      </c>
      <c r="G126" s="197">
        <v>25.414000000000001</v>
      </c>
      <c r="H126" s="235">
        <v>25.414000000000001</v>
      </c>
      <c r="I126" s="103">
        <v>0</v>
      </c>
      <c r="J126" s="40"/>
    </row>
    <row r="127" spans="1:10" x14ac:dyDescent="0.35">
      <c r="A127" s="196" t="s">
        <v>114</v>
      </c>
      <c r="B127" s="197">
        <v>2.94</v>
      </c>
      <c r="C127" s="198">
        <v>2.94</v>
      </c>
      <c r="D127" s="103">
        <v>0</v>
      </c>
      <c r="E127" s="40"/>
      <c r="F127" s="196" t="s">
        <v>99</v>
      </c>
      <c r="G127" s="197">
        <v>33.558999999999997</v>
      </c>
      <c r="H127" s="235">
        <v>33.558999999999997</v>
      </c>
      <c r="I127" s="103">
        <v>0</v>
      </c>
      <c r="J127" s="40"/>
    </row>
    <row r="128" spans="1:10" x14ac:dyDescent="0.35">
      <c r="A128" s="196" t="s">
        <v>115</v>
      </c>
      <c r="B128" s="197"/>
      <c r="C128" s="198"/>
      <c r="D128" s="103">
        <v>0</v>
      </c>
      <c r="E128" s="40"/>
      <c r="F128" s="196" t="s">
        <v>100</v>
      </c>
      <c r="G128" s="197">
        <v>0.18099999999999999</v>
      </c>
      <c r="H128" s="235">
        <v>0.18099999999999999</v>
      </c>
      <c r="I128" s="103">
        <v>0</v>
      </c>
      <c r="J128" s="40"/>
    </row>
    <row r="129" spans="1:10" x14ac:dyDescent="0.35">
      <c r="A129" s="196" t="s">
        <v>116</v>
      </c>
      <c r="B129" s="197">
        <v>0.88100000000000001</v>
      </c>
      <c r="C129" s="198">
        <v>0.88100000000000001</v>
      </c>
      <c r="D129" s="103">
        <v>0</v>
      </c>
      <c r="E129" s="40"/>
      <c r="F129" s="196" t="s">
        <v>101</v>
      </c>
      <c r="G129" s="197">
        <v>1.387</v>
      </c>
      <c r="H129" s="235">
        <v>1.387</v>
      </c>
      <c r="I129" s="103">
        <v>0</v>
      </c>
      <c r="J129" s="40"/>
    </row>
    <row r="130" spans="1:10" x14ac:dyDescent="0.35">
      <c r="A130" s="196" t="s">
        <v>117</v>
      </c>
      <c r="B130" s="197">
        <v>0.45500000000000002</v>
      </c>
      <c r="C130" s="198">
        <v>0.45500000000000002</v>
      </c>
      <c r="D130" s="103">
        <v>0</v>
      </c>
      <c r="E130" s="40"/>
      <c r="F130" s="196" t="s">
        <v>102</v>
      </c>
      <c r="G130" s="197">
        <v>1.1910000000000001</v>
      </c>
      <c r="H130" s="235">
        <v>1.1910000000000001</v>
      </c>
      <c r="I130" s="103">
        <v>0</v>
      </c>
      <c r="J130" s="40"/>
    </row>
    <row r="131" spans="1:10" x14ac:dyDescent="0.35">
      <c r="A131" s="196" t="s">
        <v>118</v>
      </c>
      <c r="B131" s="197"/>
      <c r="C131" s="198"/>
      <c r="D131" s="103">
        <v>0</v>
      </c>
      <c r="E131" s="40"/>
      <c r="F131" s="196" t="s">
        <v>106</v>
      </c>
      <c r="G131" s="197">
        <v>7.952</v>
      </c>
      <c r="H131" s="235">
        <v>7.952</v>
      </c>
      <c r="I131" s="103">
        <v>0</v>
      </c>
      <c r="J131" s="40"/>
    </row>
    <row r="132" spans="1:10" x14ac:dyDescent="0.35">
      <c r="A132" s="196" t="s">
        <v>119</v>
      </c>
      <c r="B132" s="197">
        <v>0.247</v>
      </c>
      <c r="C132" s="198">
        <v>0.247</v>
      </c>
      <c r="D132" s="103">
        <v>0</v>
      </c>
      <c r="E132" s="40"/>
      <c r="F132" s="196" t="s">
        <v>107</v>
      </c>
      <c r="G132" s="197">
        <v>105.78</v>
      </c>
      <c r="H132" s="235">
        <v>105.78</v>
      </c>
      <c r="I132" s="103">
        <v>0</v>
      </c>
      <c r="J132" s="40"/>
    </row>
    <row r="133" spans="1:10" x14ac:dyDescent="0.35">
      <c r="A133" s="196" t="s">
        <v>120</v>
      </c>
      <c r="B133" s="197">
        <v>0.91800000000000004</v>
      </c>
      <c r="C133" s="198">
        <v>0.91800000000000004</v>
      </c>
      <c r="D133" s="103">
        <v>0</v>
      </c>
      <c r="E133" s="40"/>
      <c r="F133" s="196" t="s">
        <v>108</v>
      </c>
      <c r="G133" s="197">
        <v>101.71299999999999</v>
      </c>
      <c r="H133" s="235">
        <v>101.71299999999999</v>
      </c>
      <c r="I133" s="103">
        <v>0</v>
      </c>
      <c r="J133" s="40"/>
    </row>
    <row r="134" spans="1:10" x14ac:dyDescent="0.35">
      <c r="A134" s="196" t="s">
        <v>121</v>
      </c>
      <c r="B134" s="197">
        <v>2.5000000000000001E-2</v>
      </c>
      <c r="C134" s="198">
        <v>2.5000000000000001E-2</v>
      </c>
      <c r="D134" s="103">
        <v>0</v>
      </c>
      <c r="E134" s="40"/>
      <c r="F134" s="196" t="s">
        <v>109</v>
      </c>
      <c r="G134" s="197">
        <v>43.091000000000001</v>
      </c>
      <c r="H134" s="235">
        <v>43.091000000000001</v>
      </c>
      <c r="I134" s="103">
        <v>0</v>
      </c>
      <c r="J134" s="40"/>
    </row>
    <row r="135" spans="1:10" x14ac:dyDescent="0.35">
      <c r="A135" s="196" t="s">
        <v>122</v>
      </c>
      <c r="B135" s="197">
        <v>0.23</v>
      </c>
      <c r="C135" s="198">
        <v>0.23</v>
      </c>
      <c r="D135" s="103">
        <v>0</v>
      </c>
      <c r="E135" s="40"/>
      <c r="F135" s="196" t="s">
        <v>110</v>
      </c>
      <c r="G135" s="197">
        <v>13.521000000000001</v>
      </c>
      <c r="H135" s="235">
        <v>13.521000000000001</v>
      </c>
      <c r="I135" s="103">
        <v>0</v>
      </c>
      <c r="J135" s="40"/>
    </row>
    <row r="136" spans="1:10" x14ac:dyDescent="0.35">
      <c r="A136" s="196" t="s">
        <v>123</v>
      </c>
      <c r="B136" s="197">
        <v>139.267</v>
      </c>
      <c r="C136" s="198">
        <v>139.267</v>
      </c>
      <c r="D136" s="103">
        <v>0</v>
      </c>
      <c r="E136" s="40"/>
      <c r="F136" s="196" t="s">
        <v>111</v>
      </c>
      <c r="G136" s="197">
        <v>0.97</v>
      </c>
      <c r="H136" s="235">
        <v>0.97</v>
      </c>
      <c r="I136" s="103">
        <v>0</v>
      </c>
      <c r="J136" s="40"/>
    </row>
    <row r="137" spans="1:10" x14ac:dyDescent="0.35">
      <c r="A137" s="196" t="s">
        <v>124</v>
      </c>
      <c r="B137" s="197"/>
      <c r="C137" s="198"/>
      <c r="D137" s="103">
        <v>0</v>
      </c>
      <c r="E137" s="40"/>
      <c r="F137" s="196" t="s">
        <v>112</v>
      </c>
      <c r="G137" s="197">
        <v>1.831</v>
      </c>
      <c r="H137" s="235">
        <v>1.831</v>
      </c>
      <c r="I137" s="103">
        <v>0</v>
      </c>
      <c r="J137" s="40"/>
    </row>
    <row r="138" spans="1:10" x14ac:dyDescent="0.35">
      <c r="A138" s="196" t="s">
        <v>125</v>
      </c>
      <c r="B138" s="197">
        <v>7.51</v>
      </c>
      <c r="C138" s="198">
        <v>7.51</v>
      </c>
      <c r="D138" s="103">
        <v>0</v>
      </c>
      <c r="E138" s="40"/>
      <c r="F138" s="196" t="s">
        <v>113</v>
      </c>
      <c r="G138" s="197">
        <v>6.3550000000000004</v>
      </c>
      <c r="H138" s="235">
        <v>6.3550000000000004</v>
      </c>
      <c r="I138" s="103">
        <v>0</v>
      </c>
      <c r="J138" s="40"/>
    </row>
    <row r="139" spans="1:10" x14ac:dyDescent="0.35">
      <c r="A139" s="196" t="s">
        <v>126</v>
      </c>
      <c r="B139" s="197">
        <v>0.05</v>
      </c>
      <c r="C139" s="198">
        <v>0.05</v>
      </c>
      <c r="D139" s="103">
        <v>0</v>
      </c>
      <c r="E139" s="40"/>
      <c r="F139" s="196" t="s">
        <v>114</v>
      </c>
      <c r="G139" s="197">
        <v>35.564</v>
      </c>
      <c r="H139" s="235">
        <v>35.564</v>
      </c>
      <c r="I139" s="103">
        <v>0</v>
      </c>
      <c r="J139" s="40"/>
    </row>
    <row r="140" spans="1:10" x14ac:dyDescent="0.35">
      <c r="A140" s="196" t="s">
        <v>127</v>
      </c>
      <c r="B140" s="197">
        <v>1.7000000000000001E-2</v>
      </c>
      <c r="C140" s="198">
        <v>1.7000000000000001E-2</v>
      </c>
      <c r="D140" s="103">
        <v>0</v>
      </c>
      <c r="E140" s="40"/>
      <c r="F140" s="196" t="s">
        <v>115</v>
      </c>
      <c r="G140" s="196"/>
      <c r="H140" s="235"/>
      <c r="I140" s="103">
        <v>0</v>
      </c>
      <c r="J140" s="40"/>
    </row>
    <row r="141" spans="1:10" x14ac:dyDescent="0.35">
      <c r="A141" s="196" t="s">
        <v>128</v>
      </c>
      <c r="B141" s="197">
        <v>0.185</v>
      </c>
      <c r="C141" s="198">
        <v>0.185</v>
      </c>
      <c r="D141" s="103">
        <v>0</v>
      </c>
      <c r="E141" s="40"/>
      <c r="F141" s="196" t="s">
        <v>116</v>
      </c>
      <c r="G141" s="197">
        <v>17.792000000000002</v>
      </c>
      <c r="H141" s="235">
        <v>17.792000000000002</v>
      </c>
      <c r="I141" s="103">
        <v>0</v>
      </c>
      <c r="J141" s="40"/>
    </row>
    <row r="142" spans="1:10" x14ac:dyDescent="0.35">
      <c r="A142" s="196" t="s">
        <v>129</v>
      </c>
      <c r="B142" s="197">
        <v>59.103000000000002</v>
      </c>
      <c r="C142" s="198">
        <v>59.103000000000002</v>
      </c>
      <c r="D142" s="103">
        <v>0</v>
      </c>
      <c r="E142" s="40"/>
      <c r="F142" s="196" t="s">
        <v>117</v>
      </c>
      <c r="G142" s="197">
        <v>18.495000000000001</v>
      </c>
      <c r="H142" s="235">
        <v>18.495000000000001</v>
      </c>
      <c r="I142" s="103">
        <v>0</v>
      </c>
      <c r="J142" s="40"/>
    </row>
    <row r="143" spans="1:10" x14ac:dyDescent="0.35">
      <c r="A143" s="196" t="s">
        <v>130</v>
      </c>
      <c r="B143" s="197">
        <v>2.718</v>
      </c>
      <c r="C143" s="198">
        <v>2.718</v>
      </c>
      <c r="D143" s="103">
        <v>0</v>
      </c>
      <c r="E143" s="40"/>
      <c r="F143" s="196" t="s">
        <v>118</v>
      </c>
      <c r="G143" s="197">
        <v>0.311</v>
      </c>
      <c r="H143" s="235">
        <v>0.311</v>
      </c>
      <c r="I143" s="103">
        <v>0</v>
      </c>
      <c r="J143" s="40"/>
    </row>
    <row r="144" spans="1:10" x14ac:dyDescent="0.35">
      <c r="A144" s="196" t="s">
        <v>131</v>
      </c>
      <c r="B144" s="197"/>
      <c r="C144" s="198"/>
      <c r="D144" s="103">
        <v>0</v>
      </c>
      <c r="E144" s="40"/>
      <c r="F144" s="196" t="s">
        <v>119</v>
      </c>
      <c r="G144" s="197">
        <v>11.641</v>
      </c>
      <c r="H144" s="235">
        <v>11.641</v>
      </c>
      <c r="I144" s="103">
        <v>0</v>
      </c>
      <c r="J144" s="40"/>
    </row>
    <row r="145" spans="1:10" x14ac:dyDescent="0.35">
      <c r="A145" s="196" t="s">
        <v>133</v>
      </c>
      <c r="B145" s="197">
        <v>4.048</v>
      </c>
      <c r="C145" s="198">
        <v>4.048</v>
      </c>
      <c r="D145" s="103">
        <v>0</v>
      </c>
      <c r="E145" s="40"/>
      <c r="F145" s="196" t="s">
        <v>120</v>
      </c>
      <c r="G145" s="197">
        <v>11.538</v>
      </c>
      <c r="H145" s="235">
        <v>11.538</v>
      </c>
      <c r="I145" s="103">
        <v>0</v>
      </c>
      <c r="J145" s="40"/>
    </row>
    <row r="146" spans="1:10" x14ac:dyDescent="0.35">
      <c r="A146" s="196" t="s">
        <v>134</v>
      </c>
      <c r="B146" s="197">
        <v>0.33900000000000002</v>
      </c>
      <c r="C146" s="198">
        <v>0.33900000000000002</v>
      </c>
      <c r="D146" s="103">
        <v>0</v>
      </c>
      <c r="E146" s="40"/>
      <c r="F146" s="196" t="s">
        <v>121</v>
      </c>
      <c r="G146" s="197">
        <v>20.216000000000001</v>
      </c>
      <c r="H146" s="235">
        <v>20.216000000000001</v>
      </c>
      <c r="I146" s="103">
        <v>0</v>
      </c>
      <c r="J146" s="40"/>
    </row>
    <row r="147" spans="1:10" x14ac:dyDescent="0.35">
      <c r="A147" s="196" t="s">
        <v>135</v>
      </c>
      <c r="B147" s="197">
        <v>0.63700000000000001</v>
      </c>
      <c r="C147" s="198">
        <v>0.63700000000000001</v>
      </c>
      <c r="D147" s="103">
        <v>0</v>
      </c>
      <c r="E147" s="40"/>
      <c r="F147" s="196" t="s">
        <v>122</v>
      </c>
      <c r="G147" s="197">
        <v>10.968999999999999</v>
      </c>
      <c r="H147" s="235">
        <v>10.968999999999999</v>
      </c>
      <c r="I147" s="103">
        <v>0</v>
      </c>
      <c r="J147" s="40"/>
    </row>
    <row r="148" spans="1:10" x14ac:dyDescent="0.35">
      <c r="A148" s="196" t="s">
        <v>136</v>
      </c>
      <c r="B148" s="197">
        <v>8.9999999999999993E-3</v>
      </c>
      <c r="C148" s="198">
        <v>8.9999999999999993E-3</v>
      </c>
      <c r="D148" s="103">
        <v>0</v>
      </c>
      <c r="E148" s="40"/>
      <c r="F148" s="196" t="s">
        <v>123</v>
      </c>
      <c r="G148" s="197">
        <v>148.261</v>
      </c>
      <c r="H148" s="235">
        <v>148.261</v>
      </c>
      <c r="I148" s="103">
        <v>0</v>
      </c>
      <c r="J148" s="40"/>
    </row>
    <row r="149" spans="1:10" x14ac:dyDescent="0.35">
      <c r="A149" s="196" t="s">
        <v>137</v>
      </c>
      <c r="B149" s="197">
        <v>7.0999999999999994E-2</v>
      </c>
      <c r="C149" s="198">
        <v>7.0999999999999994E-2</v>
      </c>
      <c r="D149" s="103">
        <v>0</v>
      </c>
      <c r="E149" s="40"/>
      <c r="F149" s="196" t="s">
        <v>124</v>
      </c>
      <c r="G149" s="197">
        <v>0.15</v>
      </c>
      <c r="H149" s="235">
        <v>0.15</v>
      </c>
      <c r="I149" s="103">
        <v>0</v>
      </c>
      <c r="J149" s="40"/>
    </row>
    <row r="150" spans="1:10" x14ac:dyDescent="0.35">
      <c r="A150" s="196" t="s">
        <v>138</v>
      </c>
      <c r="B150" s="197">
        <v>0.17199999999999999</v>
      </c>
      <c r="C150" s="198">
        <v>0.17199999999999999</v>
      </c>
      <c r="D150" s="103">
        <v>0</v>
      </c>
      <c r="E150" s="40"/>
      <c r="F150" s="196" t="s">
        <v>125</v>
      </c>
      <c r="G150" s="197">
        <v>0.19400000000000001</v>
      </c>
      <c r="H150" s="235">
        <v>0.19400000000000001</v>
      </c>
      <c r="I150" s="103">
        <v>0</v>
      </c>
      <c r="J150" s="40"/>
    </row>
    <row r="151" spans="1:10" x14ac:dyDescent="0.35">
      <c r="A151" s="196" t="s">
        <v>139</v>
      </c>
      <c r="B151" s="197">
        <v>0.01</v>
      </c>
      <c r="C151" s="198">
        <v>0.01</v>
      </c>
      <c r="D151" s="103">
        <v>0</v>
      </c>
      <c r="E151" s="40"/>
      <c r="F151" s="196" t="s">
        <v>126</v>
      </c>
      <c r="G151" s="197">
        <v>0.997</v>
      </c>
      <c r="H151" s="235">
        <v>0.997</v>
      </c>
      <c r="I151" s="103">
        <v>0</v>
      </c>
      <c r="J151" s="40"/>
    </row>
    <row r="152" spans="1:10" x14ac:dyDescent="0.35">
      <c r="A152" s="196" t="s">
        <v>140</v>
      </c>
      <c r="B152" s="197">
        <v>5.0000000000000001E-3</v>
      </c>
      <c r="C152" s="198">
        <v>5.0000000000000001E-3</v>
      </c>
      <c r="D152" s="103">
        <v>0</v>
      </c>
      <c r="E152" s="40"/>
      <c r="F152" s="196" t="s">
        <v>127</v>
      </c>
      <c r="G152" s="196"/>
      <c r="H152" s="235"/>
      <c r="I152" s="103">
        <v>0</v>
      </c>
      <c r="J152" s="40"/>
    </row>
    <row r="153" spans="1:10" x14ac:dyDescent="0.35">
      <c r="A153" s="196" t="s">
        <v>141</v>
      </c>
      <c r="B153" s="197">
        <v>0</v>
      </c>
      <c r="C153" s="198">
        <v>0</v>
      </c>
      <c r="D153" s="103">
        <v>0</v>
      </c>
      <c r="E153" s="40"/>
      <c r="F153" s="196" t="s">
        <v>128</v>
      </c>
      <c r="G153" s="197">
        <v>16.166</v>
      </c>
      <c r="H153" s="235">
        <v>16.166</v>
      </c>
      <c r="I153" s="103">
        <v>0</v>
      </c>
      <c r="J153" s="40"/>
    </row>
    <row r="154" spans="1:10" x14ac:dyDescent="0.35">
      <c r="A154" s="196" t="s">
        <v>142</v>
      </c>
      <c r="B154" s="197">
        <v>0.497</v>
      </c>
      <c r="C154" s="198">
        <v>0.497</v>
      </c>
      <c r="D154" s="103">
        <v>0</v>
      </c>
      <c r="E154" s="40"/>
      <c r="F154" s="196" t="s">
        <v>129</v>
      </c>
      <c r="G154" s="197">
        <v>184.59100000000001</v>
      </c>
      <c r="H154" s="235">
        <v>184.59100000000001</v>
      </c>
      <c r="I154" s="103">
        <v>0</v>
      </c>
      <c r="J154" s="40"/>
    </row>
    <row r="155" spans="1:10" x14ac:dyDescent="0.35">
      <c r="A155" s="196" t="s">
        <v>143</v>
      </c>
      <c r="B155" s="197">
        <v>1.4059999999999999</v>
      </c>
      <c r="C155" s="198">
        <v>1.4059999999999999</v>
      </c>
      <c r="D155" s="103">
        <v>0</v>
      </c>
      <c r="E155" s="40"/>
      <c r="F155" s="196" t="s">
        <v>130</v>
      </c>
      <c r="G155" s="197">
        <v>22.600999999999999</v>
      </c>
      <c r="H155" s="235">
        <v>22.600999999999999</v>
      </c>
      <c r="I155" s="103">
        <v>0</v>
      </c>
      <c r="J155" s="40"/>
    </row>
    <row r="156" spans="1:10" x14ac:dyDescent="0.35">
      <c r="A156" s="196" t="s">
        <v>144</v>
      </c>
      <c r="B156" s="197">
        <v>6.8000000000000005E-2</v>
      </c>
      <c r="C156" s="198">
        <v>6.8000000000000005E-2</v>
      </c>
      <c r="D156" s="103">
        <v>0</v>
      </c>
      <c r="E156" s="40"/>
      <c r="F156" s="196" t="s">
        <v>131</v>
      </c>
      <c r="G156" s="197">
        <v>8.9999999999999993E-3</v>
      </c>
      <c r="H156" s="235">
        <v>8.9999999999999993E-3</v>
      </c>
      <c r="I156" s="103">
        <v>0</v>
      </c>
      <c r="J156" s="40"/>
    </row>
    <row r="157" spans="1:10" x14ac:dyDescent="0.35">
      <c r="A157" s="196" t="s">
        <v>145</v>
      </c>
      <c r="B157" s="197">
        <v>22.231999999999999</v>
      </c>
      <c r="C157" s="198">
        <v>22.231999999999999</v>
      </c>
      <c r="D157" s="103">
        <v>0</v>
      </c>
      <c r="E157" s="40"/>
      <c r="F157" s="196" t="s">
        <v>134</v>
      </c>
      <c r="G157" s="197">
        <v>86.082999999999998</v>
      </c>
      <c r="H157" s="235">
        <v>86.082999999999998</v>
      </c>
      <c r="I157" s="103">
        <v>0</v>
      </c>
      <c r="J157" s="40"/>
    </row>
    <row r="158" spans="1:10" x14ac:dyDescent="0.35">
      <c r="A158" s="196" t="s">
        <v>146</v>
      </c>
      <c r="B158" s="197">
        <v>0.12</v>
      </c>
      <c r="C158" s="198">
        <v>0.12</v>
      </c>
      <c r="D158" s="103">
        <v>0</v>
      </c>
      <c r="E158" s="40"/>
      <c r="F158" s="196" t="s">
        <v>135</v>
      </c>
      <c r="G158" s="197">
        <v>59.875</v>
      </c>
      <c r="H158" s="235">
        <v>59.875</v>
      </c>
      <c r="I158" s="103">
        <v>0</v>
      </c>
      <c r="J158" s="40"/>
    </row>
    <row r="159" spans="1:10" x14ac:dyDescent="0.35">
      <c r="A159" s="196" t="s">
        <v>147</v>
      </c>
      <c r="B159" s="197">
        <v>1.3140000000000001</v>
      </c>
      <c r="C159" s="198">
        <v>1.3140000000000001</v>
      </c>
      <c r="D159" s="103">
        <v>0</v>
      </c>
      <c r="E159" s="40"/>
      <c r="F159" s="196" t="s">
        <v>136</v>
      </c>
      <c r="G159" s="197">
        <v>0.75600000000000001</v>
      </c>
      <c r="H159" s="235">
        <v>0.75600000000000001</v>
      </c>
      <c r="I159" s="103">
        <v>0</v>
      </c>
      <c r="J159" s="40"/>
    </row>
    <row r="160" spans="1:10" x14ac:dyDescent="0.35">
      <c r="A160" s="196" t="s">
        <v>148</v>
      </c>
      <c r="B160" s="197">
        <v>1.2589999999999999</v>
      </c>
      <c r="C160" s="198">
        <v>1.2589999999999999</v>
      </c>
      <c r="D160" s="103">
        <v>0</v>
      </c>
      <c r="E160" s="40"/>
      <c r="F160" s="196" t="s">
        <v>137</v>
      </c>
      <c r="G160" s="197">
        <v>1.857</v>
      </c>
      <c r="H160" s="235">
        <v>1.857</v>
      </c>
      <c r="I160" s="103">
        <v>0</v>
      </c>
      <c r="J160" s="40"/>
    </row>
    <row r="161" spans="1:10" x14ac:dyDescent="0.35">
      <c r="A161" s="196" t="s">
        <v>149</v>
      </c>
      <c r="B161" s="197">
        <v>2.915</v>
      </c>
      <c r="C161" s="198">
        <v>2.915</v>
      </c>
      <c r="D161" s="103">
        <v>0</v>
      </c>
      <c r="E161" s="40"/>
      <c r="F161" s="196" t="s">
        <v>139</v>
      </c>
      <c r="G161" s="197">
        <v>2.835</v>
      </c>
      <c r="H161" s="235">
        <v>2.835</v>
      </c>
      <c r="I161" s="103">
        <v>0</v>
      </c>
      <c r="J161" s="40"/>
    </row>
    <row r="162" spans="1:10" x14ac:dyDescent="0.35">
      <c r="A162" s="196" t="s">
        <v>150</v>
      </c>
      <c r="B162" s="197">
        <v>0.11799999999999999</v>
      </c>
      <c r="C162" s="198">
        <v>0.11799999999999999</v>
      </c>
      <c r="D162" s="103">
        <v>0</v>
      </c>
      <c r="E162" s="40"/>
      <c r="F162" s="196" t="s">
        <v>140</v>
      </c>
      <c r="G162" s="197">
        <v>0.91500000000000004</v>
      </c>
      <c r="H162" s="235">
        <v>0.91500000000000004</v>
      </c>
      <c r="I162" s="103">
        <v>0</v>
      </c>
      <c r="J162" s="40"/>
    </row>
    <row r="163" spans="1:10" x14ac:dyDescent="0.35">
      <c r="A163" s="196" t="s">
        <v>152</v>
      </c>
      <c r="B163" s="197">
        <v>4.6740000000000004</v>
      </c>
      <c r="C163" s="198">
        <v>4.6740000000000004</v>
      </c>
      <c r="D163" s="103">
        <v>0</v>
      </c>
      <c r="E163" s="40"/>
      <c r="F163" s="196" t="s">
        <v>141</v>
      </c>
      <c r="G163" s="197">
        <v>2.617</v>
      </c>
      <c r="H163" s="235">
        <v>2.617</v>
      </c>
      <c r="I163" s="103">
        <v>0</v>
      </c>
      <c r="J163" s="40"/>
    </row>
    <row r="164" spans="1:10" x14ac:dyDescent="0.35">
      <c r="A164" s="196" t="s">
        <v>153</v>
      </c>
      <c r="B164" s="197"/>
      <c r="C164" s="198"/>
      <c r="D164" s="103">
        <v>0</v>
      </c>
      <c r="E164" s="40"/>
      <c r="F164" s="196" t="s">
        <v>142</v>
      </c>
      <c r="G164" s="197">
        <v>17.390999999999998</v>
      </c>
      <c r="H164" s="235">
        <v>17.390999999999998</v>
      </c>
      <c r="I164" s="103">
        <v>0</v>
      </c>
      <c r="J164" s="40"/>
    </row>
    <row r="165" spans="1:10" x14ac:dyDescent="0.35">
      <c r="A165" s="196" t="s">
        <v>154</v>
      </c>
      <c r="B165" s="197">
        <v>5.0000000000000001E-3</v>
      </c>
      <c r="C165" s="198">
        <v>5.0000000000000001E-3</v>
      </c>
      <c r="D165" s="103">
        <v>0</v>
      </c>
      <c r="E165" s="40"/>
      <c r="F165" s="196" t="s">
        <v>143</v>
      </c>
      <c r="G165" s="197">
        <v>47.064</v>
      </c>
      <c r="H165" s="235">
        <v>47.064</v>
      </c>
      <c r="I165" s="103">
        <v>0</v>
      </c>
      <c r="J165" s="40"/>
    </row>
    <row r="166" spans="1:10" x14ac:dyDescent="0.35">
      <c r="A166" s="196" t="s">
        <v>155</v>
      </c>
      <c r="B166" s="197">
        <v>1.417</v>
      </c>
      <c r="C166" s="198">
        <v>1.417</v>
      </c>
      <c r="D166" s="103">
        <v>0</v>
      </c>
      <c r="E166" s="40"/>
      <c r="F166" s="196" t="s">
        <v>144</v>
      </c>
      <c r="G166" s="197">
        <v>3.109</v>
      </c>
      <c r="H166" s="235">
        <v>3.109</v>
      </c>
      <c r="I166" s="103">
        <v>0</v>
      </c>
      <c r="J166" s="40"/>
    </row>
    <row r="167" spans="1:10" x14ac:dyDescent="0.35">
      <c r="A167" s="196" t="s">
        <v>156</v>
      </c>
      <c r="B167" s="197">
        <v>4.0000000000000001E-3</v>
      </c>
      <c r="C167" s="198">
        <v>4.0000000000000001E-3</v>
      </c>
      <c r="D167" s="103">
        <v>0</v>
      </c>
      <c r="E167" s="40"/>
      <c r="F167" s="196" t="s">
        <v>145</v>
      </c>
      <c r="G167" s="197">
        <v>14.538</v>
      </c>
      <c r="H167" s="235">
        <v>14.538</v>
      </c>
      <c r="I167" s="103">
        <v>0</v>
      </c>
      <c r="J167" s="40"/>
    </row>
    <row r="168" spans="1:10" x14ac:dyDescent="0.35">
      <c r="A168" s="196" t="s">
        <v>157</v>
      </c>
      <c r="B168" s="197">
        <v>65.941000000000003</v>
      </c>
      <c r="C168" s="198">
        <v>65.941000000000003</v>
      </c>
      <c r="D168" s="103">
        <v>0</v>
      </c>
      <c r="E168" s="40"/>
      <c r="F168" s="196" t="s">
        <v>146</v>
      </c>
      <c r="G168" s="197">
        <v>31.812999999999999</v>
      </c>
      <c r="H168" s="235">
        <v>31.812999999999999</v>
      </c>
      <c r="I168" s="103">
        <v>0</v>
      </c>
      <c r="J168" s="40"/>
    </row>
    <row r="169" spans="1:10" x14ac:dyDescent="0.35">
      <c r="A169" s="196" t="s">
        <v>158</v>
      </c>
      <c r="B169" s="197">
        <v>0.44900000000000001</v>
      </c>
      <c r="C169" s="198">
        <v>0.44900000000000001</v>
      </c>
      <c r="D169" s="103">
        <v>0</v>
      </c>
      <c r="E169" s="40"/>
      <c r="F169" s="196" t="s">
        <v>148</v>
      </c>
      <c r="G169" s="197">
        <v>14.026</v>
      </c>
      <c r="H169" s="235">
        <v>14.026</v>
      </c>
      <c r="I169" s="103">
        <v>0</v>
      </c>
      <c r="J169" s="40"/>
    </row>
    <row r="170" spans="1:10" x14ac:dyDescent="0.35">
      <c r="A170" s="196" t="s">
        <v>159</v>
      </c>
      <c r="B170" s="197">
        <v>8.4000000000000005E-2</v>
      </c>
      <c r="C170" s="198">
        <v>8.4000000000000005E-2</v>
      </c>
      <c r="D170" s="103">
        <v>0</v>
      </c>
      <c r="E170" s="40"/>
      <c r="F170" s="196" t="s">
        <v>149</v>
      </c>
      <c r="G170" s="197">
        <v>30.218</v>
      </c>
      <c r="H170" s="235">
        <v>30.218</v>
      </c>
      <c r="I170" s="103">
        <v>0</v>
      </c>
      <c r="J170" s="40"/>
    </row>
    <row r="171" spans="1:10" x14ac:dyDescent="0.35">
      <c r="A171" s="196" t="s">
        <v>160</v>
      </c>
      <c r="B171" s="197">
        <v>6.7119999999999997</v>
      </c>
      <c r="C171" s="198">
        <v>6.7119999999999997</v>
      </c>
      <c r="D171" s="103">
        <v>0</v>
      </c>
      <c r="E171" s="40"/>
      <c r="F171" s="196" t="s">
        <v>150</v>
      </c>
      <c r="G171" s="197">
        <v>4.4279999999999999</v>
      </c>
      <c r="H171" s="235">
        <v>4.4279999999999999</v>
      </c>
      <c r="I171" s="103">
        <v>0</v>
      </c>
      <c r="J171" s="40"/>
    </row>
    <row r="172" spans="1:10" x14ac:dyDescent="0.35">
      <c r="A172" s="196" t="s">
        <v>161</v>
      </c>
      <c r="B172" s="197"/>
      <c r="C172" s="198"/>
      <c r="D172" s="103">
        <v>0</v>
      </c>
      <c r="E172" s="40"/>
      <c r="F172" s="196" t="s">
        <v>151</v>
      </c>
      <c r="G172" s="197">
        <v>19.89</v>
      </c>
      <c r="H172" s="235">
        <v>19.89</v>
      </c>
      <c r="I172" s="103">
        <v>0</v>
      </c>
      <c r="J172" s="40"/>
    </row>
    <row r="173" spans="1:10" x14ac:dyDescent="0.35">
      <c r="A173" s="196" t="s">
        <v>610</v>
      </c>
      <c r="B173" s="197">
        <v>706.65</v>
      </c>
      <c r="C173" s="198">
        <v>706.65</v>
      </c>
      <c r="D173" s="103">
        <v>0</v>
      </c>
      <c r="E173" s="40"/>
      <c r="F173" s="196" t="s">
        <v>152</v>
      </c>
      <c r="G173" s="197">
        <v>18.507000000000001</v>
      </c>
      <c r="H173" s="235">
        <v>18.507000000000001</v>
      </c>
      <c r="I173" s="103">
        <v>0</v>
      </c>
      <c r="J173" s="40"/>
    </row>
    <row r="174" spans="1:10" x14ac:dyDescent="0.35">
      <c r="A174" s="196" t="s">
        <v>163</v>
      </c>
      <c r="B174" s="197">
        <v>0.13400000000000001</v>
      </c>
      <c r="C174" s="198">
        <v>0.13400000000000001</v>
      </c>
      <c r="D174" s="103">
        <v>0</v>
      </c>
      <c r="E174" s="40"/>
      <c r="F174" s="196" t="s">
        <v>153</v>
      </c>
      <c r="G174" s="197">
        <v>0.188</v>
      </c>
      <c r="H174" s="235">
        <v>0.188</v>
      </c>
      <c r="I174" s="103">
        <v>0</v>
      </c>
      <c r="J174" s="40"/>
    </row>
    <row r="175" spans="1:10" x14ac:dyDescent="0.35">
      <c r="A175" s="196" t="s">
        <v>164</v>
      </c>
      <c r="B175" s="197">
        <v>0.248</v>
      </c>
      <c r="C175" s="198">
        <v>0.248</v>
      </c>
      <c r="D175" s="103">
        <v>0</v>
      </c>
      <c r="E175" s="40"/>
      <c r="F175" s="196" t="s">
        <v>154</v>
      </c>
      <c r="G175" s="197">
        <v>10.724</v>
      </c>
      <c r="H175" s="235">
        <v>10.724</v>
      </c>
      <c r="I175" s="103">
        <v>0</v>
      </c>
      <c r="J175" s="40"/>
    </row>
    <row r="176" spans="1:10" x14ac:dyDescent="0.35">
      <c r="A176" s="196" t="s">
        <v>165</v>
      </c>
      <c r="B176" s="197"/>
      <c r="C176" s="198"/>
      <c r="D176" s="103">
        <v>0</v>
      </c>
      <c r="E176" s="40"/>
      <c r="F176" s="196" t="s">
        <v>155</v>
      </c>
      <c r="G176" s="197">
        <v>24.844999999999999</v>
      </c>
      <c r="H176" s="235">
        <v>24.844999999999999</v>
      </c>
      <c r="I176" s="103">
        <v>0</v>
      </c>
      <c r="J176" s="40"/>
    </row>
    <row r="177" spans="1:10" x14ac:dyDescent="0.35">
      <c r="A177" s="196" t="s">
        <v>166</v>
      </c>
      <c r="B177" s="197">
        <v>5.1999999999999998E-2</v>
      </c>
      <c r="C177" s="198">
        <v>5.1999999999999998E-2</v>
      </c>
      <c r="D177" s="103">
        <v>0</v>
      </c>
      <c r="E177" s="40"/>
      <c r="F177" s="196" t="s">
        <v>156</v>
      </c>
      <c r="G177" s="197">
        <v>15.288</v>
      </c>
      <c r="H177" s="235">
        <v>15.288</v>
      </c>
      <c r="I177" s="103">
        <v>0</v>
      </c>
      <c r="J177" s="40"/>
    </row>
    <row r="178" spans="1:10" x14ac:dyDescent="0.35">
      <c r="A178" s="196" t="s">
        <v>167</v>
      </c>
      <c r="B178" s="197"/>
      <c r="C178" s="198"/>
      <c r="D178" s="103">
        <v>0</v>
      </c>
      <c r="E178" s="40"/>
      <c r="F178" s="196" t="s">
        <v>157</v>
      </c>
      <c r="G178" s="197">
        <v>42.776000000000003</v>
      </c>
      <c r="H178" s="235">
        <v>42.776000000000003</v>
      </c>
      <c r="I178" s="103">
        <v>0</v>
      </c>
      <c r="J178" s="40"/>
    </row>
    <row r="179" spans="1:10" x14ac:dyDescent="0.35">
      <c r="A179" s="196" t="s">
        <v>168</v>
      </c>
      <c r="B179" s="197"/>
      <c r="C179" s="198"/>
      <c r="D179" s="103">
        <v>0</v>
      </c>
      <c r="E179" s="40"/>
      <c r="F179" s="196" t="s">
        <v>158</v>
      </c>
      <c r="G179" s="197">
        <v>4.4859999999999998</v>
      </c>
      <c r="H179" s="235">
        <v>4.4859999999999998</v>
      </c>
      <c r="I179" s="103">
        <v>0</v>
      </c>
      <c r="J179" s="40"/>
    </row>
    <row r="180" spans="1:10" x14ac:dyDescent="0.35">
      <c r="A180" s="196" t="s">
        <v>169</v>
      </c>
      <c r="B180" s="197">
        <v>4.6769999999999996</v>
      </c>
      <c r="C180" s="198">
        <v>4.6769999999999996</v>
      </c>
      <c r="D180" s="103">
        <v>0</v>
      </c>
      <c r="E180" s="40"/>
      <c r="F180" s="196" t="s">
        <v>159</v>
      </c>
      <c r="G180" s="197">
        <v>7.4850000000000003</v>
      </c>
      <c r="H180" s="235">
        <v>7.4850000000000003</v>
      </c>
      <c r="I180" s="103">
        <v>0</v>
      </c>
      <c r="J180" s="40"/>
    </row>
    <row r="181" spans="1:10" x14ac:dyDescent="0.35">
      <c r="A181" s="196" t="s">
        <v>170</v>
      </c>
      <c r="B181" s="197">
        <v>0.23799999999999999</v>
      </c>
      <c r="C181" s="198">
        <v>0.23799999999999999</v>
      </c>
      <c r="D181" s="103">
        <v>0</v>
      </c>
      <c r="E181" s="40"/>
      <c r="F181" s="196" t="s">
        <v>160</v>
      </c>
      <c r="G181" s="197">
        <v>44.726999999999997</v>
      </c>
      <c r="H181" s="235">
        <v>44.726999999999997</v>
      </c>
      <c r="I181" s="103">
        <v>0</v>
      </c>
      <c r="J181" s="40"/>
    </row>
    <row r="182" spans="1:10" x14ac:dyDescent="0.35">
      <c r="A182" s="196" t="s">
        <v>171</v>
      </c>
      <c r="B182" s="197">
        <v>0.57299999999999995</v>
      </c>
      <c r="C182" s="198">
        <v>0.57299999999999995</v>
      </c>
      <c r="D182" s="103">
        <v>0</v>
      </c>
      <c r="E182" s="40"/>
      <c r="F182" s="196" t="s">
        <v>161</v>
      </c>
      <c r="G182" s="197">
        <v>3.0000000000000001E-3</v>
      </c>
      <c r="H182" s="235">
        <v>3.0000000000000001E-3</v>
      </c>
      <c r="I182" s="103">
        <v>0</v>
      </c>
      <c r="J182" s="40"/>
    </row>
    <row r="183" spans="1:10" x14ac:dyDescent="0.35">
      <c r="A183" s="196" t="s">
        <v>172</v>
      </c>
      <c r="B183" s="197">
        <v>0.626</v>
      </c>
      <c r="C183" s="198">
        <v>0.626</v>
      </c>
      <c r="D183" s="103">
        <v>0</v>
      </c>
      <c r="E183" s="40"/>
      <c r="F183" s="196" t="s">
        <v>162</v>
      </c>
      <c r="G183" s="197">
        <v>6.9610000000000003</v>
      </c>
      <c r="H183" s="235">
        <v>6.9610000000000003</v>
      </c>
      <c r="I183" s="103">
        <v>0</v>
      </c>
      <c r="J183" s="40"/>
    </row>
    <row r="184" spans="1:10" x14ac:dyDescent="0.35">
      <c r="A184" s="196" t="s">
        <v>173</v>
      </c>
      <c r="B184" s="197">
        <v>2.2149999999999999</v>
      </c>
      <c r="C184" s="198">
        <v>2.2149999999999999</v>
      </c>
      <c r="D184" s="103">
        <v>0</v>
      </c>
      <c r="E184" s="40"/>
      <c r="F184" s="196" t="s">
        <v>163</v>
      </c>
      <c r="G184" s="197">
        <v>1.2969999999999999</v>
      </c>
      <c r="H184" s="235">
        <v>1.2969999999999999</v>
      </c>
      <c r="I184" s="103">
        <v>0</v>
      </c>
      <c r="J184" s="40"/>
    </row>
    <row r="185" spans="1:10" x14ac:dyDescent="0.35">
      <c r="A185" s="196" t="s">
        <v>174</v>
      </c>
      <c r="B185" s="197">
        <v>2.5000000000000001E-2</v>
      </c>
      <c r="C185" s="198">
        <v>2.5000000000000001E-2</v>
      </c>
      <c r="D185" s="103">
        <v>0</v>
      </c>
      <c r="E185" s="40"/>
      <c r="F185" s="196" t="s">
        <v>164</v>
      </c>
      <c r="G185" s="197">
        <v>11.596</v>
      </c>
      <c r="H185" s="235">
        <v>11.596</v>
      </c>
      <c r="I185" s="103">
        <v>0</v>
      </c>
      <c r="J185" s="40"/>
    </row>
    <row r="186" spans="1:10" x14ac:dyDescent="0.35">
      <c r="A186" s="196" t="s">
        <v>175</v>
      </c>
      <c r="B186" s="197">
        <v>1.036</v>
      </c>
      <c r="C186" s="198">
        <v>1.036</v>
      </c>
      <c r="D186" s="103">
        <v>0</v>
      </c>
      <c r="E186" s="40"/>
      <c r="F186" s="196" t="s">
        <v>165</v>
      </c>
      <c r="G186" s="197">
        <v>3.9E-2</v>
      </c>
      <c r="H186" s="235">
        <v>3.9E-2</v>
      </c>
      <c r="I186" s="103">
        <v>0</v>
      </c>
      <c r="J186" s="40"/>
    </row>
    <row r="187" spans="1:10" x14ac:dyDescent="0.35">
      <c r="A187" s="196" t="s">
        <v>176</v>
      </c>
      <c r="B187" s="197">
        <v>22.794</v>
      </c>
      <c r="C187" s="198">
        <v>22.794</v>
      </c>
      <c r="D187" s="103">
        <v>0</v>
      </c>
      <c r="E187" s="40"/>
      <c r="F187" s="196" t="s">
        <v>166</v>
      </c>
      <c r="G187" s="197">
        <v>0.246</v>
      </c>
      <c r="H187" s="235">
        <v>0.246</v>
      </c>
      <c r="I187" s="103">
        <v>0</v>
      </c>
      <c r="J187" s="40"/>
    </row>
    <row r="188" spans="1:10" x14ac:dyDescent="0.35">
      <c r="A188" s="196" t="s">
        <v>177</v>
      </c>
      <c r="B188" s="197"/>
      <c r="C188" s="198"/>
      <c r="D188" s="103">
        <v>0</v>
      </c>
      <c r="E188" s="40"/>
      <c r="F188" s="196" t="s">
        <v>167</v>
      </c>
      <c r="G188" s="196"/>
      <c r="H188" s="235"/>
      <c r="I188" s="103">
        <v>0</v>
      </c>
      <c r="J188" s="40"/>
    </row>
    <row r="189" spans="1:10" x14ac:dyDescent="0.35">
      <c r="A189" s="196" t="s">
        <v>178</v>
      </c>
      <c r="B189" s="197"/>
      <c r="C189" s="198"/>
      <c r="D189" s="103">
        <v>0</v>
      </c>
      <c r="E189" s="40"/>
      <c r="F189" s="196" t="s">
        <v>168</v>
      </c>
      <c r="G189" s="197">
        <v>7.0999999999999994E-2</v>
      </c>
      <c r="H189" s="235">
        <v>7.0999999999999994E-2</v>
      </c>
      <c r="I189" s="103">
        <v>0</v>
      </c>
      <c r="J189" s="40"/>
    </row>
    <row r="190" spans="1:10" x14ac:dyDescent="0.35">
      <c r="A190" s="196" t="s">
        <v>179</v>
      </c>
      <c r="B190" s="197">
        <v>21.584</v>
      </c>
      <c r="C190" s="198">
        <v>21.584</v>
      </c>
      <c r="D190" s="103">
        <v>0</v>
      </c>
      <c r="E190" s="40"/>
      <c r="F190" s="196" t="s">
        <v>169</v>
      </c>
      <c r="G190" s="197">
        <v>55.372</v>
      </c>
      <c r="H190" s="235">
        <v>55.372</v>
      </c>
      <c r="I190" s="103">
        <v>0</v>
      </c>
      <c r="J190" s="40"/>
    </row>
    <row r="191" spans="1:10" x14ac:dyDescent="0.35">
      <c r="A191" s="196" t="s">
        <v>180</v>
      </c>
      <c r="B191" s="197">
        <v>3.4000000000000002E-2</v>
      </c>
      <c r="C191" s="198">
        <v>3.4000000000000002E-2</v>
      </c>
      <c r="D191" s="103">
        <v>0</v>
      </c>
      <c r="E191" s="40"/>
      <c r="F191" s="196" t="s">
        <v>170</v>
      </c>
      <c r="G191" s="197">
        <v>6.5309999999999997</v>
      </c>
      <c r="H191" s="235">
        <v>6.5309999999999997</v>
      </c>
      <c r="I191" s="103">
        <v>0</v>
      </c>
      <c r="J191" s="40"/>
    </row>
    <row r="192" spans="1:10" x14ac:dyDescent="0.35">
      <c r="A192" s="196" t="s">
        <v>181</v>
      </c>
      <c r="B192" s="197">
        <v>1.2889999999999999</v>
      </c>
      <c r="C192" s="198">
        <v>1.2889999999999999</v>
      </c>
      <c r="D192" s="103">
        <v>0</v>
      </c>
      <c r="E192" s="40"/>
      <c r="F192" s="196" t="s">
        <v>172</v>
      </c>
      <c r="G192" s="197">
        <v>29.521999999999998</v>
      </c>
      <c r="H192" s="235">
        <v>29.521999999999998</v>
      </c>
      <c r="I192" s="103">
        <v>0</v>
      </c>
      <c r="J192" s="40"/>
    </row>
    <row r="193" spans="1:10" x14ac:dyDescent="0.35">
      <c r="A193" s="196" t="s">
        <v>182</v>
      </c>
      <c r="B193" s="197">
        <v>0.121</v>
      </c>
      <c r="C193" s="198">
        <v>0.121</v>
      </c>
      <c r="D193" s="103">
        <v>0</v>
      </c>
      <c r="E193" s="40"/>
      <c r="F193" s="196" t="s">
        <v>173</v>
      </c>
      <c r="G193" s="197">
        <v>34.576999999999998</v>
      </c>
      <c r="H193" s="235">
        <v>34.576999999999998</v>
      </c>
      <c r="I193" s="103">
        <v>0</v>
      </c>
      <c r="J193" s="40"/>
    </row>
    <row r="194" spans="1:10" x14ac:dyDescent="0.35">
      <c r="A194" s="196" t="s">
        <v>183</v>
      </c>
      <c r="B194" s="197">
        <v>0.09</v>
      </c>
      <c r="C194" s="198">
        <v>0.09</v>
      </c>
      <c r="D194" s="103">
        <v>0</v>
      </c>
      <c r="E194" s="40"/>
      <c r="F194" s="196" t="s">
        <v>174</v>
      </c>
      <c r="G194" s="197">
        <v>6.3019999999999996</v>
      </c>
      <c r="H194" s="235">
        <v>6.3019999999999996</v>
      </c>
      <c r="I194" s="103">
        <v>0</v>
      </c>
      <c r="J194" s="40"/>
    </row>
    <row r="195" spans="1:10" x14ac:dyDescent="0.35">
      <c r="A195" s="196" t="s">
        <v>184</v>
      </c>
      <c r="B195" s="197">
        <v>0.51500000000000001</v>
      </c>
      <c r="C195" s="198">
        <v>0.51500000000000001</v>
      </c>
      <c r="D195" s="103">
        <v>0</v>
      </c>
      <c r="E195" s="40"/>
      <c r="F195" s="196" t="s">
        <v>175</v>
      </c>
      <c r="G195" s="197">
        <v>14.925000000000001</v>
      </c>
      <c r="H195" s="235">
        <v>14.925000000000001</v>
      </c>
      <c r="I195" s="103">
        <v>0</v>
      </c>
      <c r="J195" s="40"/>
    </row>
    <row r="196" spans="1:10" x14ac:dyDescent="0.35">
      <c r="A196" s="196" t="s">
        <v>185</v>
      </c>
      <c r="B196" s="197">
        <v>75.582999999999998</v>
      </c>
      <c r="C196" s="198">
        <v>75.582999999999998</v>
      </c>
      <c r="D196" s="103">
        <v>0</v>
      </c>
      <c r="E196" s="40"/>
      <c r="F196" s="196" t="s">
        <v>176</v>
      </c>
      <c r="G196" s="197">
        <v>97.358999999999995</v>
      </c>
      <c r="H196" s="235">
        <v>97.358999999999995</v>
      </c>
      <c r="I196" s="103">
        <v>0</v>
      </c>
      <c r="J196" s="40"/>
    </row>
    <row r="197" spans="1:10" x14ac:dyDescent="0.35">
      <c r="A197" s="196" t="s">
        <v>186</v>
      </c>
      <c r="B197" s="197">
        <v>0.33600000000000002</v>
      </c>
      <c r="C197" s="198">
        <v>0.33600000000000002</v>
      </c>
      <c r="D197" s="103">
        <v>0</v>
      </c>
      <c r="E197" s="40"/>
      <c r="F197" s="196" t="s">
        <v>177</v>
      </c>
      <c r="G197" s="197">
        <v>0.17699999999999999</v>
      </c>
      <c r="H197" s="235">
        <v>0.17699999999999999</v>
      </c>
      <c r="I197" s="103">
        <v>0</v>
      </c>
      <c r="J197" s="40"/>
    </row>
    <row r="198" spans="1:10" x14ac:dyDescent="0.35">
      <c r="A198" s="196" t="s">
        <v>187</v>
      </c>
      <c r="B198" s="197">
        <v>0.59499999999999997</v>
      </c>
      <c r="C198" s="198">
        <v>0.59499999999999997</v>
      </c>
      <c r="D198" s="103">
        <v>0</v>
      </c>
      <c r="E198" s="40"/>
      <c r="F198" s="196" t="s">
        <v>178</v>
      </c>
      <c r="G198" s="197">
        <v>1.2999999999999999E-2</v>
      </c>
      <c r="H198" s="235">
        <v>1.2999999999999999E-2</v>
      </c>
      <c r="I198" s="103">
        <v>0</v>
      </c>
      <c r="J198" s="40"/>
    </row>
    <row r="199" spans="1:10" x14ac:dyDescent="0.35">
      <c r="A199" s="196" t="s">
        <v>188</v>
      </c>
      <c r="B199" s="197">
        <v>1.7000000000000001E-2</v>
      </c>
      <c r="C199" s="198">
        <v>1.7000000000000001E-2</v>
      </c>
      <c r="D199" s="103">
        <v>0</v>
      </c>
      <c r="E199" s="40"/>
      <c r="F199" s="196" t="s">
        <v>180</v>
      </c>
      <c r="G199" s="197">
        <v>0.505</v>
      </c>
      <c r="H199" s="235">
        <v>0.505</v>
      </c>
      <c r="I199" s="103">
        <v>0</v>
      </c>
      <c r="J199" s="40"/>
    </row>
    <row r="200" spans="1:10" x14ac:dyDescent="0.35">
      <c r="A200" s="196" t="s">
        <v>189</v>
      </c>
      <c r="B200" s="197">
        <v>6.7000000000000004E-2</v>
      </c>
      <c r="C200" s="198">
        <v>6.7000000000000004E-2</v>
      </c>
      <c r="D200" s="103">
        <v>0</v>
      </c>
      <c r="E200" s="40"/>
      <c r="F200" s="196" t="s">
        <v>182</v>
      </c>
      <c r="G200" s="197">
        <v>4.7869999999999999</v>
      </c>
      <c r="H200" s="235">
        <v>4.7869999999999999</v>
      </c>
      <c r="I200" s="103">
        <v>0</v>
      </c>
      <c r="J200" s="40"/>
    </row>
    <row r="201" spans="1:10" x14ac:dyDescent="0.35">
      <c r="A201" s="196" t="s">
        <v>190</v>
      </c>
      <c r="B201" s="197">
        <v>4.0030000000000001</v>
      </c>
      <c r="C201" s="198">
        <v>4.0030000000000001</v>
      </c>
      <c r="D201" s="103">
        <v>0</v>
      </c>
      <c r="E201" s="40"/>
      <c r="F201" s="196" t="s">
        <v>183</v>
      </c>
      <c r="G201" s="197">
        <v>14.098000000000001</v>
      </c>
      <c r="H201" s="235">
        <v>14.098000000000001</v>
      </c>
      <c r="I201" s="103">
        <v>0</v>
      </c>
      <c r="J201" s="40"/>
    </row>
    <row r="202" spans="1:10" x14ac:dyDescent="0.35">
      <c r="A202" s="196" t="s">
        <v>191</v>
      </c>
      <c r="B202" s="197">
        <v>0.152</v>
      </c>
      <c r="C202" s="198">
        <v>0.152</v>
      </c>
      <c r="D202" s="103">
        <v>0</v>
      </c>
      <c r="E202" s="40"/>
      <c r="F202" s="196" t="s">
        <v>184</v>
      </c>
      <c r="G202" s="197">
        <v>19.129000000000001</v>
      </c>
      <c r="H202" s="235">
        <v>19.129000000000001</v>
      </c>
      <c r="I202" s="103">
        <v>0</v>
      </c>
      <c r="J202" s="40"/>
    </row>
    <row r="203" spans="1:10" x14ac:dyDescent="0.35">
      <c r="A203" s="196" t="s">
        <v>192</v>
      </c>
      <c r="B203" s="197">
        <v>0</v>
      </c>
      <c r="C203" s="198">
        <v>0</v>
      </c>
      <c r="D203" s="103">
        <v>0</v>
      </c>
      <c r="E203" s="40"/>
      <c r="F203" s="196" t="s">
        <v>185</v>
      </c>
      <c r="G203" s="197">
        <v>276.26600000000002</v>
      </c>
      <c r="H203" s="235">
        <v>276.26600000000002</v>
      </c>
      <c r="I203" s="103">
        <v>0</v>
      </c>
      <c r="J203" s="40"/>
    </row>
    <row r="204" spans="1:10" x14ac:dyDescent="0.35">
      <c r="A204" s="196" t="s">
        <v>193</v>
      </c>
      <c r="B204" s="197">
        <v>4.0000000000000001E-3</v>
      </c>
      <c r="C204" s="198">
        <v>4.0000000000000001E-3</v>
      </c>
      <c r="D204" s="103">
        <v>0</v>
      </c>
      <c r="E204" s="40"/>
      <c r="F204" s="196" t="s">
        <v>186</v>
      </c>
      <c r="G204" s="197">
        <v>4.6680000000000001</v>
      </c>
      <c r="H204" s="235">
        <v>4.6680000000000001</v>
      </c>
      <c r="I204" s="103">
        <v>0</v>
      </c>
      <c r="J204" s="40"/>
    </row>
    <row r="205" spans="1:10" x14ac:dyDescent="0.35">
      <c r="A205" s="196" t="s">
        <v>194</v>
      </c>
      <c r="B205" s="197">
        <v>0.23</v>
      </c>
      <c r="C205" s="198">
        <v>0.23</v>
      </c>
      <c r="D205" s="103">
        <v>0</v>
      </c>
      <c r="E205" s="40"/>
      <c r="F205" s="196" t="s">
        <v>187</v>
      </c>
      <c r="G205" s="197">
        <v>0.35199999999999998</v>
      </c>
      <c r="H205" s="235">
        <v>0.35199999999999998</v>
      </c>
      <c r="I205" s="103">
        <v>0</v>
      </c>
      <c r="J205" s="40"/>
    </row>
    <row r="206" spans="1:10" x14ac:dyDescent="0.35">
      <c r="A206" s="196" t="s">
        <v>195</v>
      </c>
      <c r="B206" s="197">
        <v>2.266</v>
      </c>
      <c r="C206" s="198">
        <v>2.266</v>
      </c>
      <c r="D206" s="103">
        <v>0</v>
      </c>
      <c r="E206" s="40"/>
      <c r="F206" s="196" t="s">
        <v>188</v>
      </c>
      <c r="G206" s="197">
        <v>3.2290000000000001</v>
      </c>
      <c r="H206" s="235">
        <v>3.2290000000000001</v>
      </c>
      <c r="I206" s="103">
        <v>0</v>
      </c>
      <c r="J206" s="40"/>
    </row>
    <row r="207" spans="1:10" x14ac:dyDescent="0.35">
      <c r="A207" s="196" t="s">
        <v>196</v>
      </c>
      <c r="B207" s="197">
        <v>1.635</v>
      </c>
      <c r="C207" s="198">
        <v>1.635</v>
      </c>
      <c r="D207" s="103">
        <v>0</v>
      </c>
      <c r="E207" s="40"/>
      <c r="F207" s="196" t="s">
        <v>189</v>
      </c>
      <c r="G207" s="197">
        <v>11.709</v>
      </c>
      <c r="H207" s="235">
        <v>11.709</v>
      </c>
      <c r="I207" s="103">
        <v>0</v>
      </c>
      <c r="J207" s="40"/>
    </row>
    <row r="208" spans="1:10" x14ac:dyDescent="0.35">
      <c r="A208" s="196" t="s">
        <v>197</v>
      </c>
      <c r="B208" s="197">
        <v>2.82</v>
      </c>
      <c r="C208" s="198">
        <v>2.82</v>
      </c>
      <c r="D208" s="103">
        <v>0</v>
      </c>
      <c r="E208" s="40"/>
      <c r="F208" s="196" t="s">
        <v>190</v>
      </c>
      <c r="G208" s="197">
        <v>93.718000000000004</v>
      </c>
      <c r="H208" s="235">
        <v>93.718000000000004</v>
      </c>
      <c r="I208" s="103">
        <v>0</v>
      </c>
      <c r="J208" s="40"/>
    </row>
    <row r="209" spans="1:10" x14ac:dyDescent="0.35">
      <c r="A209" s="196" t="s">
        <v>198</v>
      </c>
      <c r="B209" s="197">
        <v>3.4260000000000002</v>
      </c>
      <c r="C209" s="198">
        <v>3.4260000000000002</v>
      </c>
      <c r="D209" s="103">
        <v>0</v>
      </c>
      <c r="E209" s="40"/>
      <c r="F209" s="196" t="s">
        <v>191</v>
      </c>
      <c r="G209" s="197">
        <v>1.87</v>
      </c>
      <c r="H209" s="235">
        <v>1.87</v>
      </c>
      <c r="I209" s="103">
        <v>0</v>
      </c>
      <c r="J209" s="40"/>
    </row>
    <row r="210" spans="1:10" x14ac:dyDescent="0.35">
      <c r="A210" s="196" t="s">
        <v>199</v>
      </c>
      <c r="B210" s="197">
        <v>0.71199999999999997</v>
      </c>
      <c r="C210" s="198">
        <v>0.71199999999999997</v>
      </c>
      <c r="D210" s="103">
        <v>0</v>
      </c>
      <c r="E210" s="40"/>
      <c r="F210" s="196" t="s">
        <v>192</v>
      </c>
      <c r="G210" s="197">
        <v>3.9220000000000002</v>
      </c>
      <c r="H210" s="235">
        <v>3.9220000000000002</v>
      </c>
      <c r="I210" s="103">
        <v>0</v>
      </c>
      <c r="J210" s="40"/>
    </row>
    <row r="211" spans="1:10" x14ac:dyDescent="0.35">
      <c r="A211" s="196" t="s">
        <v>200</v>
      </c>
      <c r="B211" s="197">
        <v>0.129</v>
      </c>
      <c r="C211" s="198">
        <v>0.129</v>
      </c>
      <c r="D211" s="103">
        <v>0</v>
      </c>
      <c r="E211" s="40"/>
      <c r="F211" s="196" t="s">
        <v>193</v>
      </c>
      <c r="G211" s="197">
        <v>0.94499999999999995</v>
      </c>
      <c r="H211" s="235">
        <v>0.94499999999999995</v>
      </c>
      <c r="I211" s="103">
        <v>0</v>
      </c>
      <c r="J211" s="40"/>
    </row>
    <row r="212" spans="1:10" x14ac:dyDescent="0.35">
      <c r="A212" s="196" t="s">
        <v>201</v>
      </c>
      <c r="B212" s="197">
        <v>3.9159999999999999</v>
      </c>
      <c r="C212" s="198">
        <v>3.9159999999999999</v>
      </c>
      <c r="D212" s="103">
        <v>0</v>
      </c>
      <c r="E212" s="40"/>
      <c r="F212" s="196" t="s">
        <v>194</v>
      </c>
      <c r="G212" s="197">
        <v>3.794</v>
      </c>
      <c r="H212" s="235">
        <v>3.794</v>
      </c>
      <c r="I212" s="103">
        <v>0</v>
      </c>
      <c r="J212" s="40"/>
    </row>
    <row r="213" spans="1:10" x14ac:dyDescent="0.35">
      <c r="A213" s="196" t="s">
        <v>202</v>
      </c>
      <c r="B213" s="197">
        <v>0.72399999999999998</v>
      </c>
      <c r="C213" s="198">
        <v>0.72399999999999998</v>
      </c>
      <c r="D213" s="103">
        <v>0</v>
      </c>
      <c r="E213" s="40"/>
      <c r="F213" s="196" t="s">
        <v>196</v>
      </c>
      <c r="G213" s="197">
        <v>44.759</v>
      </c>
      <c r="H213" s="235">
        <v>44.759</v>
      </c>
      <c r="I213" s="103">
        <v>0</v>
      </c>
      <c r="J213" s="40"/>
    </row>
    <row r="214" spans="1:10" x14ac:dyDescent="0.35">
      <c r="A214" s="196" t="s">
        <v>203</v>
      </c>
      <c r="B214" s="197">
        <v>1.1040000000000001</v>
      </c>
      <c r="C214" s="198">
        <v>1.1040000000000001</v>
      </c>
      <c r="D214" s="103">
        <v>0</v>
      </c>
      <c r="E214" s="40"/>
      <c r="F214" s="196" t="s">
        <v>197</v>
      </c>
      <c r="G214" s="197">
        <v>74.061999999999998</v>
      </c>
      <c r="H214" s="235">
        <v>74.061999999999998</v>
      </c>
      <c r="I214" s="103">
        <v>0</v>
      </c>
      <c r="J214" s="40"/>
    </row>
    <row r="215" spans="1:10" x14ac:dyDescent="0.35">
      <c r="A215" s="196" t="s">
        <v>204</v>
      </c>
      <c r="B215" s="197">
        <v>0.53300000000000003</v>
      </c>
      <c r="C215" s="198">
        <v>0.53300000000000003</v>
      </c>
      <c r="D215" s="103">
        <v>0</v>
      </c>
      <c r="E215" s="40"/>
      <c r="F215" s="196" t="s">
        <v>198</v>
      </c>
      <c r="G215" s="197">
        <v>28.056000000000001</v>
      </c>
      <c r="H215" s="235">
        <v>28.056000000000001</v>
      </c>
      <c r="I215" s="103">
        <v>0</v>
      </c>
      <c r="J215" s="40"/>
    </row>
    <row r="216" spans="1:10" x14ac:dyDescent="0.35">
      <c r="A216" s="196" t="s">
        <v>205</v>
      </c>
      <c r="B216" s="197">
        <v>0.65400000000000003</v>
      </c>
      <c r="C216" s="198">
        <v>0.65400000000000003</v>
      </c>
      <c r="D216" s="103">
        <v>0</v>
      </c>
      <c r="E216" s="40"/>
      <c r="F216" s="196" t="s">
        <v>199</v>
      </c>
      <c r="G216" s="197">
        <v>28.76</v>
      </c>
      <c r="H216" s="235">
        <v>28.76</v>
      </c>
      <c r="I216" s="103">
        <v>0</v>
      </c>
      <c r="J216" s="40"/>
    </row>
    <row r="217" spans="1:10" x14ac:dyDescent="0.35">
      <c r="A217" s="196" t="s">
        <v>206</v>
      </c>
      <c r="B217" s="197">
        <v>0.59099999999999997</v>
      </c>
      <c r="C217" s="198">
        <v>0.59099999999999997</v>
      </c>
      <c r="D217" s="103">
        <v>0</v>
      </c>
      <c r="E217" s="40"/>
      <c r="F217" s="196" t="s">
        <v>200</v>
      </c>
      <c r="G217" s="197">
        <v>13.224</v>
      </c>
      <c r="H217" s="235">
        <v>13.224</v>
      </c>
      <c r="I217" s="103">
        <v>0</v>
      </c>
      <c r="J217" s="40"/>
    </row>
    <row r="218" spans="1:10" x14ac:dyDescent="0.35">
      <c r="A218" s="196" t="s">
        <v>207</v>
      </c>
      <c r="B218" s="197">
        <v>0.70199999999999996</v>
      </c>
      <c r="C218" s="198">
        <v>0.70199999999999996</v>
      </c>
      <c r="D218" s="103">
        <v>0</v>
      </c>
      <c r="E218" s="40"/>
      <c r="F218" s="196" t="s">
        <v>201</v>
      </c>
      <c r="G218" s="197">
        <v>28.091999999999999</v>
      </c>
      <c r="H218" s="235">
        <v>28.091999999999999</v>
      </c>
      <c r="I218" s="103">
        <v>0</v>
      </c>
      <c r="J218" s="40"/>
    </row>
    <row r="219" spans="1:10" x14ac:dyDescent="0.35">
      <c r="A219" s="196" t="s">
        <v>208</v>
      </c>
      <c r="B219" s="197">
        <v>5.2999999999999999E-2</v>
      </c>
      <c r="C219" s="198">
        <v>5.2999999999999999E-2</v>
      </c>
      <c r="D219" s="103">
        <v>0</v>
      </c>
      <c r="E219" s="40"/>
      <c r="F219" s="196" t="s">
        <v>202</v>
      </c>
      <c r="G219" s="197">
        <v>22.956</v>
      </c>
      <c r="H219" s="235">
        <v>22.956</v>
      </c>
      <c r="I219" s="103">
        <v>0</v>
      </c>
      <c r="J219" s="40"/>
    </row>
    <row r="220" spans="1:10" x14ac:dyDescent="0.35">
      <c r="A220" s="196" t="s">
        <v>209</v>
      </c>
      <c r="B220" s="197">
        <v>2.3E-2</v>
      </c>
      <c r="C220" s="198">
        <v>2.3E-2</v>
      </c>
      <c r="D220" s="103">
        <v>0</v>
      </c>
      <c r="E220" s="40"/>
      <c r="F220" s="196" t="s">
        <v>203</v>
      </c>
      <c r="G220" s="197">
        <v>21.393000000000001</v>
      </c>
      <c r="H220" s="235">
        <v>21.393000000000001</v>
      </c>
      <c r="I220" s="103">
        <v>0</v>
      </c>
      <c r="J220" s="40"/>
    </row>
    <row r="221" spans="1:10" x14ac:dyDescent="0.35">
      <c r="A221" s="196" t="s">
        <v>210</v>
      </c>
      <c r="B221" s="197">
        <v>1.444</v>
      </c>
      <c r="C221" s="198">
        <v>1.444</v>
      </c>
      <c r="D221" s="103">
        <v>0</v>
      </c>
      <c r="E221" s="40"/>
      <c r="F221" s="196" t="s">
        <v>205</v>
      </c>
      <c r="G221" s="197">
        <v>82.543999999999997</v>
      </c>
      <c r="H221" s="235">
        <v>82.543999999999997</v>
      </c>
      <c r="I221" s="103">
        <v>0</v>
      </c>
      <c r="J221" s="40"/>
    </row>
    <row r="222" spans="1:10" x14ac:dyDescent="0.35">
      <c r="A222" s="196" t="s">
        <v>211</v>
      </c>
      <c r="B222" s="197">
        <v>0.76600000000000001</v>
      </c>
      <c r="C222" s="198">
        <v>0.76600000000000001</v>
      </c>
      <c r="D222" s="103">
        <v>0</v>
      </c>
      <c r="E222" s="40"/>
      <c r="F222" s="196" t="s">
        <v>206</v>
      </c>
      <c r="G222" s="197">
        <v>4.7220000000000004</v>
      </c>
      <c r="H222" s="235">
        <v>4.7220000000000004</v>
      </c>
      <c r="I222" s="103">
        <v>0</v>
      </c>
      <c r="J222" s="40"/>
    </row>
    <row r="223" spans="1:10" x14ac:dyDescent="0.35">
      <c r="A223" s="196" t="s">
        <v>212</v>
      </c>
      <c r="B223" s="197">
        <v>2.0419999999999998</v>
      </c>
      <c r="C223" s="198">
        <v>2.0419999999999998</v>
      </c>
      <c r="D223" s="103">
        <v>0</v>
      </c>
      <c r="E223" s="40"/>
      <c r="F223" s="196" t="s">
        <v>207</v>
      </c>
      <c r="G223" s="197">
        <v>17.606999999999999</v>
      </c>
      <c r="H223" s="235">
        <v>17.606999999999999</v>
      </c>
      <c r="I223" s="103">
        <v>0</v>
      </c>
      <c r="J223" s="40"/>
    </row>
    <row r="224" spans="1:10" x14ac:dyDescent="0.35">
      <c r="A224" s="196" t="s">
        <v>214</v>
      </c>
      <c r="B224" s="197">
        <v>1.4059999999999999</v>
      </c>
      <c r="C224" s="198">
        <v>1.4059999999999999</v>
      </c>
      <c r="D224" s="103">
        <v>0</v>
      </c>
      <c r="E224" s="40"/>
      <c r="F224" s="196" t="s">
        <v>208</v>
      </c>
      <c r="G224" s="197">
        <v>1.6020000000000001</v>
      </c>
      <c r="H224" s="235">
        <v>1.6020000000000001</v>
      </c>
      <c r="I224" s="103">
        <v>0</v>
      </c>
      <c r="J224" s="40"/>
    </row>
    <row r="225" spans="1:10" x14ac:dyDescent="0.35">
      <c r="A225" s="196" t="s">
        <v>215</v>
      </c>
      <c r="B225" s="197">
        <v>1.7210000000000001</v>
      </c>
      <c r="C225" s="198">
        <v>1.7210000000000001</v>
      </c>
      <c r="D225" s="103">
        <v>0</v>
      </c>
      <c r="E225" s="40"/>
      <c r="F225" s="196" t="s">
        <v>209</v>
      </c>
      <c r="G225" s="197">
        <v>1.3049999999999999</v>
      </c>
      <c r="H225" s="235">
        <v>1.3049999999999999</v>
      </c>
      <c r="I225" s="103">
        <v>0</v>
      </c>
      <c r="J225" s="40"/>
    </row>
    <row r="226" spans="1:10" x14ac:dyDescent="0.35">
      <c r="A226" s="196" t="s">
        <v>216</v>
      </c>
      <c r="B226" s="197">
        <v>59.646999999999998</v>
      </c>
      <c r="C226" s="198">
        <v>59.646999999999998</v>
      </c>
      <c r="D226" s="103">
        <v>0</v>
      </c>
      <c r="E226" s="40"/>
      <c r="F226" s="196" t="s">
        <v>211</v>
      </c>
      <c r="G226" s="197">
        <v>46.932000000000002</v>
      </c>
      <c r="H226" s="235">
        <v>46.932000000000002</v>
      </c>
      <c r="I226" s="103">
        <v>0</v>
      </c>
      <c r="J226" s="40"/>
    </row>
    <row r="227" spans="1:10" x14ac:dyDescent="0.35">
      <c r="A227" s="196" t="s">
        <v>217</v>
      </c>
      <c r="B227" s="197">
        <v>2.8730000000000002</v>
      </c>
      <c r="C227" s="198">
        <v>2.8730000000000002</v>
      </c>
      <c r="D227" s="103">
        <v>0</v>
      </c>
      <c r="E227" s="40"/>
      <c r="F227" s="196" t="s">
        <v>212</v>
      </c>
      <c r="G227" s="197">
        <v>50.046999999999997</v>
      </c>
      <c r="H227" s="235">
        <v>50.046999999999997</v>
      </c>
      <c r="I227" s="103">
        <v>0</v>
      </c>
      <c r="J227" s="40"/>
    </row>
    <row r="228" spans="1:10" x14ac:dyDescent="0.35">
      <c r="A228" s="196" t="s">
        <v>218</v>
      </c>
      <c r="B228" s="197">
        <v>9.8260000000000005</v>
      </c>
      <c r="C228" s="198">
        <v>9.8260000000000005</v>
      </c>
      <c r="D228" s="103">
        <v>0</v>
      </c>
      <c r="E228" s="40"/>
      <c r="F228" s="196" t="s">
        <v>214</v>
      </c>
      <c r="G228" s="197">
        <v>6.343</v>
      </c>
      <c r="H228" s="235">
        <v>6.343</v>
      </c>
      <c r="I228" s="103">
        <v>0</v>
      </c>
      <c r="J228" s="40"/>
    </row>
    <row r="229" spans="1:10" x14ac:dyDescent="0.35">
      <c r="A229" s="196" t="s">
        <v>219</v>
      </c>
      <c r="B229" s="197">
        <v>52.901000000000003</v>
      </c>
      <c r="C229" s="198">
        <v>52.901000000000003</v>
      </c>
      <c r="D229" s="103">
        <v>0</v>
      </c>
      <c r="E229" s="40"/>
      <c r="F229" s="196" t="s">
        <v>216</v>
      </c>
      <c r="G229" s="197">
        <v>59.292000000000002</v>
      </c>
      <c r="H229" s="235">
        <v>59.292000000000002</v>
      </c>
      <c r="I229" s="103">
        <v>0</v>
      </c>
      <c r="J229" s="40"/>
    </row>
    <row r="230" spans="1:10" x14ac:dyDescent="0.35">
      <c r="A230" s="196" t="s">
        <v>220</v>
      </c>
      <c r="B230" s="197">
        <v>8.1829999999999998</v>
      </c>
      <c r="C230" s="198">
        <v>8.1829999999999998</v>
      </c>
      <c r="D230" s="103">
        <v>0</v>
      </c>
      <c r="E230" s="40"/>
      <c r="F230" s="196" t="s">
        <v>217</v>
      </c>
      <c r="G230" s="197">
        <v>81.676000000000002</v>
      </c>
      <c r="H230" s="235">
        <v>81.676000000000002</v>
      </c>
      <c r="I230" s="103">
        <v>0</v>
      </c>
      <c r="J230" s="40"/>
    </row>
    <row r="231" spans="1:10" x14ac:dyDescent="0.35">
      <c r="A231" s="196" t="s">
        <v>221</v>
      </c>
      <c r="B231" s="197">
        <v>2.7389999999999999</v>
      </c>
      <c r="C231" s="198">
        <v>2.7389999999999999</v>
      </c>
      <c r="D231" s="103">
        <v>0</v>
      </c>
      <c r="E231" s="40"/>
      <c r="F231" s="196" t="s">
        <v>219</v>
      </c>
      <c r="G231" s="197">
        <v>317.13900000000001</v>
      </c>
      <c r="H231" s="235">
        <v>317.13900000000001</v>
      </c>
      <c r="I231" s="103">
        <v>0</v>
      </c>
      <c r="J231" s="40"/>
    </row>
    <row r="232" spans="1:10" x14ac:dyDescent="0.35">
      <c r="A232" s="196" t="s">
        <v>222</v>
      </c>
      <c r="B232" s="197">
        <v>0.46800000000000003</v>
      </c>
      <c r="C232" s="198">
        <v>0.46800000000000003</v>
      </c>
      <c r="D232" s="103">
        <v>0</v>
      </c>
      <c r="E232" s="40"/>
      <c r="F232" s="196" t="s">
        <v>220</v>
      </c>
      <c r="G232" s="197">
        <v>51.323999999999998</v>
      </c>
      <c r="H232" s="235">
        <v>51.323999999999998</v>
      </c>
      <c r="I232" s="103">
        <v>0</v>
      </c>
      <c r="J232" s="40"/>
    </row>
    <row r="233" spans="1:10" x14ac:dyDescent="0.35">
      <c r="A233" s="196" t="s">
        <v>223</v>
      </c>
      <c r="B233" s="197">
        <v>3.6230000000000002</v>
      </c>
      <c r="C233" s="198">
        <v>3.6230000000000002</v>
      </c>
      <c r="D233" s="103">
        <v>0</v>
      </c>
      <c r="E233" s="40"/>
      <c r="F233" s="196" t="s">
        <v>224</v>
      </c>
      <c r="G233" s="197">
        <v>2.0649999999999999</v>
      </c>
      <c r="H233" s="235">
        <v>2.0649999999999999</v>
      </c>
      <c r="I233" s="103">
        <v>0</v>
      </c>
      <c r="J233" s="40"/>
    </row>
    <row r="234" spans="1:10" x14ac:dyDescent="0.35">
      <c r="A234" s="196" t="s">
        <v>224</v>
      </c>
      <c r="B234" s="197">
        <v>0.65400000000000003</v>
      </c>
      <c r="C234" s="198">
        <v>0.65400000000000003</v>
      </c>
      <c r="D234" s="103">
        <v>0</v>
      </c>
      <c r="E234" s="40"/>
      <c r="F234" s="196" t="s">
        <v>225</v>
      </c>
      <c r="G234" s="197">
        <v>102.322</v>
      </c>
      <c r="H234" s="235">
        <v>102.322</v>
      </c>
      <c r="I234" s="103">
        <v>0</v>
      </c>
      <c r="J234" s="40"/>
    </row>
    <row r="235" spans="1:10" x14ac:dyDescent="0.35">
      <c r="A235" s="196" t="s">
        <v>225</v>
      </c>
      <c r="B235" s="197">
        <v>0.11</v>
      </c>
      <c r="C235" s="198">
        <v>0.11</v>
      </c>
      <c r="D235" s="103">
        <v>0</v>
      </c>
      <c r="E235" s="40"/>
      <c r="F235" s="196" t="s">
        <v>227</v>
      </c>
      <c r="G235" s="197">
        <v>0.86699999999999999</v>
      </c>
      <c r="H235" s="235">
        <v>0.86699999999999999</v>
      </c>
      <c r="I235" s="103">
        <v>0</v>
      </c>
      <c r="J235" s="40"/>
    </row>
    <row r="236" spans="1:10" x14ac:dyDescent="0.35">
      <c r="A236" s="196" t="s">
        <v>226</v>
      </c>
      <c r="B236" s="197">
        <v>1.4E-2</v>
      </c>
      <c r="C236" s="198">
        <v>1.4E-2</v>
      </c>
      <c r="D236" s="103">
        <v>0</v>
      </c>
      <c r="E236" s="40"/>
      <c r="F236" s="196" t="s">
        <v>228</v>
      </c>
      <c r="G236" s="197">
        <v>5.86</v>
      </c>
      <c r="H236" s="235">
        <v>5.86</v>
      </c>
      <c r="I236" s="103">
        <v>0</v>
      </c>
      <c r="J236" s="40"/>
    </row>
    <row r="237" spans="1:10" x14ac:dyDescent="0.35">
      <c r="A237" s="196" t="s">
        <v>227</v>
      </c>
      <c r="B237" s="197">
        <v>1E-3</v>
      </c>
      <c r="C237" s="198">
        <v>1E-3</v>
      </c>
      <c r="D237" s="103">
        <v>0</v>
      </c>
      <c r="E237" s="40"/>
      <c r="F237" s="196" t="s">
        <v>229</v>
      </c>
      <c r="G237" s="197">
        <v>12.91</v>
      </c>
      <c r="H237" s="235">
        <v>12.91</v>
      </c>
      <c r="I237" s="103">
        <v>0</v>
      </c>
      <c r="J237" s="40"/>
    </row>
    <row r="238" spans="1:10" x14ac:dyDescent="0.35">
      <c r="A238" s="196" t="s">
        <v>228</v>
      </c>
      <c r="B238" s="197">
        <v>5.6000000000000001E-2</v>
      </c>
      <c r="C238" s="198">
        <v>5.6000000000000001E-2</v>
      </c>
      <c r="D238" s="103">
        <v>0</v>
      </c>
      <c r="E238" s="40"/>
      <c r="F238" s="196" t="s">
        <v>230</v>
      </c>
      <c r="G238" s="197">
        <v>54.247999999999998</v>
      </c>
      <c r="H238" s="235">
        <v>54.247999999999998</v>
      </c>
      <c r="I238" s="103">
        <v>0</v>
      </c>
      <c r="J238" s="40"/>
    </row>
    <row r="239" spans="1:10" x14ac:dyDescent="0.35">
      <c r="A239" s="196" t="s">
        <v>229</v>
      </c>
      <c r="B239" s="197">
        <v>0.114</v>
      </c>
      <c r="C239" s="198">
        <v>0.114</v>
      </c>
      <c r="D239" s="103">
        <v>0</v>
      </c>
      <c r="E239" s="40"/>
      <c r="F239" s="196" t="s">
        <v>231</v>
      </c>
      <c r="G239" s="197">
        <v>17.084</v>
      </c>
      <c r="H239" s="235">
        <v>17.084</v>
      </c>
      <c r="I239" s="103">
        <v>0</v>
      </c>
      <c r="J239" s="40"/>
    </row>
    <row r="240" spans="1:10" x14ac:dyDescent="0.35">
      <c r="A240" s="196" t="s">
        <v>230</v>
      </c>
      <c r="B240" s="197">
        <v>6.3579999999999997</v>
      </c>
      <c r="C240" s="198">
        <v>6.3579999999999997</v>
      </c>
      <c r="D240" s="103">
        <v>0</v>
      </c>
      <c r="E240" s="40"/>
      <c r="F240" s="196" t="s">
        <v>232</v>
      </c>
      <c r="G240" s="197">
        <v>34.345999999999997</v>
      </c>
      <c r="H240" s="235">
        <v>34.345999999999997</v>
      </c>
      <c r="I240" s="103">
        <v>0</v>
      </c>
      <c r="J240" s="40"/>
    </row>
    <row r="241" spans="1:10" x14ac:dyDescent="0.35">
      <c r="A241" s="196" t="s">
        <v>231</v>
      </c>
      <c r="B241" s="197">
        <v>3.9E-2</v>
      </c>
      <c r="C241" s="198">
        <v>3.9E-2</v>
      </c>
      <c r="D241" s="103">
        <v>0</v>
      </c>
      <c r="E241" s="40"/>
      <c r="F241" s="196" t="s">
        <v>233</v>
      </c>
      <c r="G241" s="197">
        <v>31.821999999999999</v>
      </c>
      <c r="H241" s="235">
        <v>31.821999999999999</v>
      </c>
      <c r="I241" s="103">
        <v>0</v>
      </c>
      <c r="J241" s="40"/>
    </row>
    <row r="242" spans="1:10" x14ac:dyDescent="0.35">
      <c r="A242" s="196" t="s">
        <v>232</v>
      </c>
      <c r="B242" s="197">
        <v>1E-3</v>
      </c>
      <c r="C242" s="198">
        <v>1E-3</v>
      </c>
      <c r="D242" s="103">
        <v>0</v>
      </c>
      <c r="E242" s="40"/>
      <c r="F242" s="196" t="s">
        <v>234</v>
      </c>
      <c r="G242" s="197">
        <v>25.359000000000002</v>
      </c>
      <c r="H242" s="235">
        <v>25.359000000000002</v>
      </c>
      <c r="I242" s="103">
        <v>0</v>
      </c>
      <c r="J242" s="40"/>
    </row>
    <row r="243" spans="1:10" x14ac:dyDescent="0.35">
      <c r="A243" s="196" t="s">
        <v>233</v>
      </c>
      <c r="B243" s="197">
        <v>1.0999999999999999E-2</v>
      </c>
      <c r="C243" s="198">
        <v>1.0999999999999999E-2</v>
      </c>
      <c r="D243" s="103">
        <v>0</v>
      </c>
      <c r="E243" s="40"/>
      <c r="F243" s="196" t="s">
        <v>235</v>
      </c>
      <c r="G243" s="197">
        <v>24.138000000000002</v>
      </c>
      <c r="H243" s="235">
        <v>24.138000000000002</v>
      </c>
      <c r="I243" s="103">
        <v>0</v>
      </c>
      <c r="J243" s="40"/>
    </row>
    <row r="244" spans="1:10" x14ac:dyDescent="0.35">
      <c r="A244" s="196" t="s">
        <v>234</v>
      </c>
      <c r="B244" s="197">
        <v>6.0000000000000001E-3</v>
      </c>
      <c r="C244" s="198">
        <v>6.0000000000000001E-3</v>
      </c>
      <c r="D244" s="103">
        <v>0</v>
      </c>
      <c r="E244" s="40"/>
      <c r="F244" s="196" t="s">
        <v>237</v>
      </c>
      <c r="G244" s="197">
        <v>15.053000000000001</v>
      </c>
      <c r="H244" s="235">
        <v>15.053000000000001</v>
      </c>
      <c r="I244" s="103">
        <v>0</v>
      </c>
      <c r="J244" s="40"/>
    </row>
    <row r="245" spans="1:10" x14ac:dyDescent="0.35">
      <c r="A245" s="196" t="s">
        <v>235</v>
      </c>
      <c r="B245" s="197">
        <v>7.0000000000000001E-3</v>
      </c>
      <c r="C245" s="198">
        <v>7.0000000000000001E-3</v>
      </c>
      <c r="D245" s="103">
        <v>0</v>
      </c>
      <c r="E245" s="40"/>
      <c r="F245" s="196" t="s">
        <v>240</v>
      </c>
      <c r="G245" s="197">
        <v>3.78</v>
      </c>
      <c r="H245" s="235">
        <v>3.78</v>
      </c>
      <c r="I245" s="103">
        <v>0</v>
      </c>
      <c r="J245" s="40"/>
    </row>
    <row r="246" spans="1:10" x14ac:dyDescent="0.35">
      <c r="A246" s="196" t="s">
        <v>236</v>
      </c>
      <c r="B246" s="197">
        <v>0.125</v>
      </c>
      <c r="C246" s="198">
        <v>0.125</v>
      </c>
      <c r="D246" s="103">
        <v>0</v>
      </c>
      <c r="E246" s="40"/>
      <c r="F246" s="196" t="s">
        <v>241</v>
      </c>
      <c r="G246" s="197">
        <v>63.505000000000003</v>
      </c>
      <c r="H246" s="235">
        <v>63.505000000000003</v>
      </c>
      <c r="I246" s="103">
        <v>0</v>
      </c>
      <c r="J246" s="40"/>
    </row>
    <row r="247" spans="1:10" x14ac:dyDescent="0.35">
      <c r="A247" s="196" t="s">
        <v>237</v>
      </c>
      <c r="B247" s="197">
        <v>4.2000000000000003E-2</v>
      </c>
      <c r="C247" s="198">
        <v>4.2000000000000003E-2</v>
      </c>
      <c r="D247" s="103">
        <v>0</v>
      </c>
      <c r="E247" s="40"/>
      <c r="F247" s="196" t="s">
        <v>242</v>
      </c>
      <c r="G247" s="197">
        <v>3.05</v>
      </c>
      <c r="H247" s="235">
        <v>3.05</v>
      </c>
      <c r="I247" s="103">
        <v>0</v>
      </c>
      <c r="J247" s="40"/>
    </row>
    <row r="248" spans="1:10" x14ac:dyDescent="0.35">
      <c r="A248" s="196" t="s">
        <v>238</v>
      </c>
      <c r="B248" s="197">
        <v>8.5999999999999993E-2</v>
      </c>
      <c r="C248" s="198">
        <v>8.5999999999999993E-2</v>
      </c>
      <c r="D248" s="103">
        <v>0</v>
      </c>
      <c r="E248" s="40"/>
      <c r="F248" s="196" t="s">
        <v>243</v>
      </c>
      <c r="G248" s="197">
        <v>45.789000000000001</v>
      </c>
      <c r="H248" s="235">
        <v>45.789000000000001</v>
      </c>
      <c r="I248" s="103">
        <v>0</v>
      </c>
      <c r="J248" s="40"/>
    </row>
    <row r="249" spans="1:10" x14ac:dyDescent="0.35">
      <c r="A249" s="196" t="s">
        <v>239</v>
      </c>
      <c r="B249" s="197">
        <v>1.5720000000000001</v>
      </c>
      <c r="C249" s="198">
        <v>1.5720000000000001</v>
      </c>
      <c r="D249" s="103">
        <v>0</v>
      </c>
      <c r="E249" s="40"/>
      <c r="F249" s="196" t="s">
        <v>244</v>
      </c>
      <c r="G249" s="197">
        <v>1.712</v>
      </c>
      <c r="H249" s="235">
        <v>1.712</v>
      </c>
      <c r="I249" s="103">
        <v>0</v>
      </c>
      <c r="J249" s="40"/>
    </row>
    <row r="250" spans="1:10" x14ac:dyDescent="0.35">
      <c r="A250" s="196" t="s">
        <v>240</v>
      </c>
      <c r="B250" s="197">
        <v>1.2999999999999999E-2</v>
      </c>
      <c r="C250" s="198">
        <v>1.2999999999999999E-2</v>
      </c>
      <c r="D250" s="103">
        <v>0</v>
      </c>
      <c r="E250" s="40"/>
      <c r="F250" s="196" t="s">
        <v>245</v>
      </c>
      <c r="G250" s="197">
        <v>0.73099999999999998</v>
      </c>
      <c r="H250" s="235">
        <v>0.73099999999999998</v>
      </c>
      <c r="I250" s="103">
        <v>0</v>
      </c>
      <c r="J250" s="40"/>
    </row>
    <row r="251" spans="1:10" x14ac:dyDescent="0.35">
      <c r="A251" s="196" t="s">
        <v>241</v>
      </c>
      <c r="B251" s="197">
        <v>0.85199999999999998</v>
      </c>
      <c r="C251" s="198">
        <v>0.85199999999999998</v>
      </c>
      <c r="D251" s="103">
        <v>0</v>
      </c>
      <c r="E251" s="40"/>
      <c r="F251" s="196" t="s">
        <v>246</v>
      </c>
      <c r="G251" s="197">
        <v>1.9E-2</v>
      </c>
      <c r="H251" s="235">
        <v>1.9E-2</v>
      </c>
      <c r="I251" s="103">
        <v>0</v>
      </c>
      <c r="J251" s="40"/>
    </row>
    <row r="252" spans="1:10" x14ac:dyDescent="0.35">
      <c r="A252" s="196" t="s">
        <v>242</v>
      </c>
      <c r="B252" s="197">
        <v>1.2E-2</v>
      </c>
      <c r="C252" s="198">
        <v>1.2E-2</v>
      </c>
      <c r="D252" s="103">
        <v>0</v>
      </c>
      <c r="E252" s="40"/>
      <c r="F252" s="196" t="s">
        <v>248</v>
      </c>
      <c r="G252" s="197">
        <v>2.4169999999999998</v>
      </c>
      <c r="H252" s="235">
        <v>2.4169999999999998</v>
      </c>
      <c r="I252" s="103">
        <v>0</v>
      </c>
      <c r="J252" s="40"/>
    </row>
    <row r="253" spans="1:10" x14ac:dyDescent="0.35">
      <c r="A253" s="196" t="s">
        <v>243</v>
      </c>
      <c r="B253" s="197">
        <v>1.6</v>
      </c>
      <c r="C253" s="198">
        <v>1.6</v>
      </c>
      <c r="D253" s="103">
        <v>0</v>
      </c>
      <c r="E253" s="40"/>
      <c r="F253" s="196" t="s">
        <v>249</v>
      </c>
      <c r="G253" s="197">
        <v>129.53800000000001</v>
      </c>
      <c r="H253" s="235">
        <v>129.53800000000001</v>
      </c>
      <c r="I253" s="103">
        <v>0</v>
      </c>
      <c r="J253" s="40"/>
    </row>
    <row r="254" spans="1:10" x14ac:dyDescent="0.35">
      <c r="A254" s="196" t="s">
        <v>244</v>
      </c>
      <c r="B254" s="197">
        <v>0.151</v>
      </c>
      <c r="C254" s="198">
        <v>0.151</v>
      </c>
      <c r="D254" s="103">
        <v>0</v>
      </c>
      <c r="E254" s="40"/>
      <c r="F254" s="196" t="s">
        <v>251</v>
      </c>
      <c r="G254" s="197">
        <v>90.656999999999996</v>
      </c>
      <c r="H254" s="235">
        <v>90.656999999999996</v>
      </c>
      <c r="I254" s="103">
        <v>0</v>
      </c>
      <c r="J254" s="40"/>
    </row>
    <row r="255" spans="1:10" x14ac:dyDescent="0.35">
      <c r="A255" s="196" t="s">
        <v>245</v>
      </c>
      <c r="B255" s="197">
        <v>1E-3</v>
      </c>
      <c r="C255" s="198">
        <v>1E-3</v>
      </c>
      <c r="D255" s="103">
        <v>0</v>
      </c>
      <c r="E255" s="40"/>
      <c r="F255" s="196" t="s">
        <v>252</v>
      </c>
      <c r="G255" s="197">
        <v>24.512</v>
      </c>
      <c r="H255" s="235">
        <v>24.512</v>
      </c>
      <c r="I255" s="103">
        <v>0</v>
      </c>
      <c r="J255" s="40"/>
    </row>
    <row r="256" spans="1:10" x14ac:dyDescent="0.35">
      <c r="A256" s="196" t="s">
        <v>246</v>
      </c>
      <c r="B256" s="197"/>
      <c r="C256" s="198"/>
      <c r="D256" s="103">
        <v>0</v>
      </c>
      <c r="E256" s="40"/>
      <c r="F256" s="196" t="s">
        <v>253</v>
      </c>
      <c r="G256" s="197">
        <v>10.223000000000001</v>
      </c>
      <c r="H256" s="235">
        <v>10.223000000000001</v>
      </c>
      <c r="I256" s="103">
        <v>0</v>
      </c>
      <c r="J256" s="40"/>
    </row>
    <row r="257" spans="1:10" x14ac:dyDescent="0.35">
      <c r="A257" s="196" t="s">
        <v>247</v>
      </c>
      <c r="B257" s="197">
        <v>7.8E-2</v>
      </c>
      <c r="C257" s="198">
        <v>7.8E-2</v>
      </c>
      <c r="D257" s="103">
        <v>0</v>
      </c>
      <c r="E257" s="40"/>
      <c r="F257" s="196" t="s">
        <v>255</v>
      </c>
      <c r="G257" s="197">
        <v>3.4209999999999998</v>
      </c>
      <c r="H257" s="235">
        <v>3.4209999999999998</v>
      </c>
      <c r="I257" s="103">
        <v>0</v>
      </c>
      <c r="J257" s="40"/>
    </row>
    <row r="258" spans="1:10" x14ac:dyDescent="0.35">
      <c r="A258" s="196" t="s">
        <v>248</v>
      </c>
      <c r="B258" s="197">
        <v>1.4E-2</v>
      </c>
      <c r="C258" s="198">
        <v>1.4E-2</v>
      </c>
      <c r="D258" s="103">
        <v>0</v>
      </c>
      <c r="E258" s="40"/>
      <c r="F258" s="196" t="s">
        <v>256</v>
      </c>
      <c r="G258" s="197">
        <v>34.026000000000003</v>
      </c>
      <c r="H258" s="235">
        <v>34.026000000000003</v>
      </c>
      <c r="I258" s="103">
        <v>0</v>
      </c>
      <c r="J258" s="40"/>
    </row>
    <row r="259" spans="1:10" x14ac:dyDescent="0.35">
      <c r="A259" s="196" t="s">
        <v>249</v>
      </c>
      <c r="B259" s="197">
        <v>1.704</v>
      </c>
      <c r="C259" s="198">
        <v>1.704</v>
      </c>
      <c r="D259" s="103">
        <v>0</v>
      </c>
      <c r="E259" s="40"/>
      <c r="F259" s="196" t="s">
        <v>257</v>
      </c>
      <c r="G259" s="197">
        <v>34.941000000000003</v>
      </c>
      <c r="H259" s="235">
        <v>34.941000000000003</v>
      </c>
      <c r="I259" s="103">
        <v>0</v>
      </c>
      <c r="J259" s="40"/>
    </row>
    <row r="260" spans="1:10" x14ac:dyDescent="0.35">
      <c r="A260" s="196" t="s">
        <v>250</v>
      </c>
      <c r="B260" s="197">
        <v>31.184999999999999</v>
      </c>
      <c r="C260" s="198">
        <v>31.184999999999999</v>
      </c>
      <c r="D260" s="103">
        <v>0</v>
      </c>
      <c r="E260" s="40"/>
      <c r="F260" s="196" t="s">
        <v>258</v>
      </c>
      <c r="G260" s="196"/>
      <c r="H260" s="235"/>
      <c r="I260" s="103">
        <v>0</v>
      </c>
      <c r="J260" s="40"/>
    </row>
    <row r="261" spans="1:10" x14ac:dyDescent="0.35">
      <c r="A261" s="196" t="s">
        <v>251</v>
      </c>
      <c r="B261" s="197">
        <v>8.1859999999999999</v>
      </c>
      <c r="C261" s="198">
        <v>8.1859999999999999</v>
      </c>
      <c r="D261" s="103">
        <v>0</v>
      </c>
      <c r="E261" s="40"/>
      <c r="F261" s="196" t="s">
        <v>259</v>
      </c>
      <c r="G261" s="196"/>
      <c r="H261" s="235"/>
      <c r="I261" s="103">
        <v>0</v>
      </c>
      <c r="J261" s="40"/>
    </row>
    <row r="262" spans="1:10" x14ac:dyDescent="0.35">
      <c r="A262" s="196" t="s">
        <v>252</v>
      </c>
      <c r="B262" s="197">
        <v>0.18099999999999999</v>
      </c>
      <c r="C262" s="198">
        <v>0.18099999999999999</v>
      </c>
      <c r="D262" s="103">
        <v>0</v>
      </c>
      <c r="E262" s="40"/>
      <c r="F262" s="196" t="s">
        <v>260</v>
      </c>
      <c r="G262" s="197">
        <v>1.9E-2</v>
      </c>
      <c r="H262" s="235">
        <v>1.9E-2</v>
      </c>
      <c r="I262" s="103">
        <v>0</v>
      </c>
      <c r="J262" s="40"/>
    </row>
    <row r="263" spans="1:10" x14ac:dyDescent="0.35">
      <c r="A263" s="196" t="s">
        <v>253</v>
      </c>
      <c r="B263" s="197">
        <v>0.33800000000000002</v>
      </c>
      <c r="C263" s="198">
        <v>0.33800000000000002</v>
      </c>
      <c r="D263" s="103">
        <v>0</v>
      </c>
      <c r="E263" s="40"/>
      <c r="F263" s="196" t="s">
        <v>261</v>
      </c>
      <c r="G263" s="197">
        <v>4.0000000000000001E-3</v>
      </c>
      <c r="H263" s="235">
        <v>4.0000000000000001E-3</v>
      </c>
      <c r="I263" s="103">
        <v>0</v>
      </c>
      <c r="J263" s="40"/>
    </row>
    <row r="264" spans="1:10" x14ac:dyDescent="0.35">
      <c r="A264" s="196" t="s">
        <v>254</v>
      </c>
      <c r="B264" s="197">
        <v>14.811</v>
      </c>
      <c r="C264" s="198">
        <v>14.811</v>
      </c>
      <c r="D264" s="103">
        <v>0</v>
      </c>
      <c r="E264" s="40"/>
      <c r="F264" s="196" t="s">
        <v>262</v>
      </c>
      <c r="G264" s="196"/>
      <c r="H264" s="199"/>
      <c r="I264" s="103">
        <v>0</v>
      </c>
      <c r="J264" s="40"/>
    </row>
    <row r="265" spans="1:10" x14ac:dyDescent="0.35">
      <c r="A265" s="196" t="s">
        <v>255</v>
      </c>
      <c r="B265" s="197">
        <v>1.0999999999999999E-2</v>
      </c>
      <c r="C265" s="198">
        <v>1.0999999999999999E-2</v>
      </c>
      <c r="D265" s="103">
        <v>0</v>
      </c>
      <c r="E265" s="40"/>
      <c r="F265" s="196" t="s">
        <v>133</v>
      </c>
      <c r="G265" s="197">
        <v>15.11</v>
      </c>
      <c r="H265" s="235">
        <v>15.109</v>
      </c>
      <c r="I265" s="103">
        <v>-9.9999999999944578E-4</v>
      </c>
      <c r="J265" s="40"/>
    </row>
    <row r="266" spans="1:10" x14ac:dyDescent="0.35">
      <c r="A266" s="196" t="s">
        <v>256</v>
      </c>
      <c r="B266" s="197">
        <v>4.8000000000000001E-2</v>
      </c>
      <c r="C266" s="198">
        <v>4.8000000000000001E-2</v>
      </c>
      <c r="D266" s="103">
        <v>0</v>
      </c>
      <c r="E266" s="40"/>
      <c r="F266" s="196" t="s">
        <v>181</v>
      </c>
      <c r="G266" s="197">
        <v>17.632000000000001</v>
      </c>
      <c r="H266" s="235">
        <v>17.63</v>
      </c>
      <c r="I266" s="103">
        <v>-2.0000000000024443E-3</v>
      </c>
      <c r="J266" s="40"/>
    </row>
    <row r="267" spans="1:10" x14ac:dyDescent="0.35">
      <c r="A267" s="196" t="s">
        <v>257</v>
      </c>
      <c r="B267" s="197">
        <v>0.82599999999999996</v>
      </c>
      <c r="C267" s="198">
        <v>0.82599999999999996</v>
      </c>
      <c r="D267" s="103">
        <v>0</v>
      </c>
      <c r="E267" s="40"/>
      <c r="F267" s="196" t="s">
        <v>26</v>
      </c>
      <c r="G267" s="197">
        <v>174.57</v>
      </c>
      <c r="H267" s="235">
        <v>174.56200000000001</v>
      </c>
      <c r="I267" s="103">
        <v>-7.9999999999813554E-3</v>
      </c>
      <c r="J267" s="40"/>
    </row>
    <row r="268" spans="1:10" x14ac:dyDescent="0.35">
      <c r="A268" s="196" t="s">
        <v>258</v>
      </c>
      <c r="B268" s="197"/>
      <c r="C268" s="198"/>
      <c r="D268" s="103">
        <v>0</v>
      </c>
      <c r="E268" s="40"/>
      <c r="F268" s="196" t="s">
        <v>215</v>
      </c>
      <c r="G268" s="197">
        <v>50.936999999999998</v>
      </c>
      <c r="H268" s="235">
        <v>50.927999999999997</v>
      </c>
      <c r="I268" s="103">
        <v>-9.0000000000003411E-3</v>
      </c>
      <c r="J268" s="40"/>
    </row>
    <row r="269" spans="1:10" x14ac:dyDescent="0.35">
      <c r="A269" s="196" t="s">
        <v>259</v>
      </c>
      <c r="B269" s="197"/>
      <c r="C269" s="198"/>
      <c r="D269" s="103">
        <v>0</v>
      </c>
      <c r="E269" s="40"/>
      <c r="F269" s="196" t="s">
        <v>37</v>
      </c>
      <c r="G269" s="197">
        <v>224.39099999999999</v>
      </c>
      <c r="H269" s="235">
        <v>224.376</v>
      </c>
      <c r="I269" s="103">
        <v>-1.4999999999986358E-2</v>
      </c>
      <c r="J269" s="40"/>
    </row>
    <row r="270" spans="1:10" x14ac:dyDescent="0.35">
      <c r="A270" s="196" t="s">
        <v>260</v>
      </c>
      <c r="B270" s="197"/>
      <c r="C270" s="198"/>
      <c r="D270" s="103">
        <v>0</v>
      </c>
      <c r="E270" s="40"/>
      <c r="F270" s="196" t="s">
        <v>179</v>
      </c>
      <c r="G270" s="197">
        <v>56.055999999999997</v>
      </c>
      <c r="H270" s="235">
        <v>56.027000000000001</v>
      </c>
      <c r="I270" s="103">
        <v>-2.8999999999996362E-2</v>
      </c>
      <c r="J270" s="40"/>
    </row>
    <row r="271" spans="1:10" x14ac:dyDescent="0.35">
      <c r="A271" s="196" t="s">
        <v>479</v>
      </c>
      <c r="B271" s="197">
        <v>736.48299999999995</v>
      </c>
      <c r="C271" s="198">
        <v>736.48299999999995</v>
      </c>
      <c r="D271" s="103">
        <v>0</v>
      </c>
      <c r="E271" s="40"/>
      <c r="F271" s="196" t="s">
        <v>226</v>
      </c>
      <c r="G271" s="197">
        <v>1.1439999999999999</v>
      </c>
      <c r="H271" s="235">
        <v>1.0900000000000001</v>
      </c>
      <c r="I271" s="103">
        <v>-5.3999999999999826E-2</v>
      </c>
      <c r="J271" s="40"/>
    </row>
    <row r="272" spans="1:10" x14ac:dyDescent="0.35">
      <c r="A272" s="17" t="s">
        <v>262</v>
      </c>
      <c r="B272" s="176"/>
      <c r="C272" s="139">
        <v>0</v>
      </c>
      <c r="D272" s="103">
        <v>0</v>
      </c>
      <c r="E272" s="40"/>
      <c r="F272" s="196" t="s">
        <v>147</v>
      </c>
      <c r="G272" s="197">
        <v>13.781000000000001</v>
      </c>
      <c r="H272" s="235">
        <v>13.718</v>
      </c>
      <c r="I272" s="103">
        <v>-6.3000000000000611E-2</v>
      </c>
      <c r="J272" s="40"/>
    </row>
    <row r="273" spans="1:10" x14ac:dyDescent="0.35">
      <c r="A273" s="196" t="s">
        <v>263</v>
      </c>
      <c r="B273" s="197">
        <v>1192.299</v>
      </c>
      <c r="C273" s="235">
        <v>1192.0899999999999</v>
      </c>
      <c r="D273" s="103">
        <v>-0.20900000000006003</v>
      </c>
      <c r="E273" s="40"/>
      <c r="F273" s="196" t="s">
        <v>204</v>
      </c>
      <c r="G273" s="197">
        <v>68.683999999999997</v>
      </c>
      <c r="H273" s="234">
        <v>67.483999999999995</v>
      </c>
      <c r="I273" s="239">
        <v>-1.2000000000000028</v>
      </c>
      <c r="J273" s="40"/>
    </row>
    <row r="274" spans="1:10" x14ac:dyDescent="0.35">
      <c r="A274" s="15" t="s">
        <v>264</v>
      </c>
      <c r="B274" s="237">
        <f>SUM(B11:B273)</f>
        <v>8092.4980000000023</v>
      </c>
      <c r="C274" s="238">
        <f>SUM(C11:C273)</f>
        <v>8096.2770000000019</v>
      </c>
      <c r="D274" s="72">
        <f>B274-C274</f>
        <v>-3.7789999999995416</v>
      </c>
      <c r="E274" s="40"/>
      <c r="F274" s="15" t="s">
        <v>293</v>
      </c>
      <c r="G274" s="150">
        <f>SUM(G11:G273)</f>
        <v>8504.8349999999955</v>
      </c>
      <c r="H274" s="104">
        <f>SUM(H11:H273)</f>
        <v>8549.1409999999978</v>
      </c>
      <c r="I274" s="239">
        <f>G274-H274</f>
        <v>-44.306000000002314</v>
      </c>
      <c r="J274" s="40"/>
    </row>
    <row r="275" spans="1:10" x14ac:dyDescent="0.35">
      <c r="G275" s="40"/>
    </row>
  </sheetData>
  <sortState xmlns:xlrd2="http://schemas.microsoft.com/office/spreadsheetml/2017/richdata2" ref="G4:J267">
    <sortCondition descending="1" ref="J4:J267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23"/>
  <sheetViews>
    <sheetView zoomScale="70" zoomScaleNormal="70" workbookViewId="0">
      <selection activeCell="L33" sqref="L33"/>
    </sheetView>
  </sheetViews>
  <sheetFormatPr defaultColWidth="9.1796875" defaultRowHeight="15.5" x14ac:dyDescent="0.35"/>
  <cols>
    <col min="1" max="1" width="82.81640625" style="1" customWidth="1"/>
    <col min="2" max="2" width="7.36328125" style="1" customWidth="1"/>
    <col min="3" max="3" width="9.36328125" style="1" bestFit="1" customWidth="1"/>
    <col min="4" max="5" width="7.36328125" style="1" customWidth="1"/>
    <col min="6" max="6" width="12" style="1" bestFit="1" customWidth="1"/>
    <col min="7" max="8" width="7.36328125" style="1" customWidth="1"/>
    <col min="9" max="9" width="18.1796875" style="1" bestFit="1" customWidth="1"/>
    <col min="10" max="16384" width="9.1796875" style="1"/>
  </cols>
  <sheetData>
    <row r="1" spans="1:12" x14ac:dyDescent="0.35">
      <c r="A1" s="29" t="s">
        <v>549</v>
      </c>
      <c r="K1" s="280" t="s">
        <v>316</v>
      </c>
      <c r="L1" s="280"/>
    </row>
    <row r="2" spans="1:12" x14ac:dyDescent="0.35">
      <c r="A2" s="255" t="s">
        <v>326</v>
      </c>
      <c r="B2" s="255" t="s">
        <v>323</v>
      </c>
      <c r="C2" s="255" t="s">
        <v>320</v>
      </c>
      <c r="D2" s="255" t="s">
        <v>319</v>
      </c>
      <c r="E2" s="255" t="s">
        <v>322</v>
      </c>
      <c r="F2" s="255" t="s">
        <v>318</v>
      </c>
      <c r="G2" s="255" t="s">
        <v>324</v>
      </c>
      <c r="H2" s="255" t="s">
        <v>325</v>
      </c>
      <c r="I2" s="255" t="s">
        <v>321</v>
      </c>
    </row>
    <row r="3" spans="1:12" x14ac:dyDescent="0.35">
      <c r="A3" s="88" t="s">
        <v>9</v>
      </c>
      <c r="B3" s="89">
        <v>0</v>
      </c>
      <c r="C3" s="89">
        <v>393.44297351999995</v>
      </c>
      <c r="D3" s="89">
        <v>0</v>
      </c>
      <c r="E3" s="89">
        <v>663.53264134000005</v>
      </c>
      <c r="F3" s="89">
        <v>0</v>
      </c>
      <c r="G3" s="89">
        <v>667.11850973000003</v>
      </c>
      <c r="H3" s="89">
        <v>90.032426120000011</v>
      </c>
      <c r="I3" s="89">
        <v>517.81309798999996</v>
      </c>
    </row>
    <row r="4" spans="1:12" x14ac:dyDescent="0.35">
      <c r="A4" s="88" t="s">
        <v>80</v>
      </c>
      <c r="B4" s="89">
        <v>0</v>
      </c>
      <c r="C4" s="89">
        <v>83.880392220000004</v>
      </c>
      <c r="D4" s="89">
        <v>1.0120000000000001E-3</v>
      </c>
      <c r="E4" s="89">
        <v>7.8438304000000008</v>
      </c>
      <c r="F4" s="89">
        <v>0</v>
      </c>
      <c r="G4" s="89">
        <v>7.8459314000000004</v>
      </c>
      <c r="H4" s="89">
        <v>347.50672100000003</v>
      </c>
      <c r="I4" s="89">
        <v>88.298890310000004</v>
      </c>
    </row>
    <row r="5" spans="1:12" x14ac:dyDescent="0.35">
      <c r="A5" s="88" t="s">
        <v>123</v>
      </c>
      <c r="B5" s="89">
        <v>0</v>
      </c>
      <c r="C5" s="89">
        <v>77.086911959999995</v>
      </c>
      <c r="D5" s="89">
        <v>1.60877E-3</v>
      </c>
      <c r="E5" s="89">
        <v>9.256433E-2</v>
      </c>
      <c r="F5" s="89">
        <v>0</v>
      </c>
      <c r="G5" s="89">
        <v>9.4223100000000004E-2</v>
      </c>
      <c r="H5" s="89">
        <v>1.0569E-2</v>
      </c>
      <c r="I5" s="89">
        <v>77.304628400000013</v>
      </c>
    </row>
    <row r="6" spans="1:12" x14ac:dyDescent="0.35">
      <c r="A6" s="88" t="s">
        <v>2</v>
      </c>
      <c r="B6" s="89">
        <v>0</v>
      </c>
      <c r="C6" s="89">
        <v>69.6327426</v>
      </c>
      <c r="D6" s="89">
        <v>13.537867369999999</v>
      </c>
      <c r="E6" s="89">
        <v>0</v>
      </c>
      <c r="F6" s="89">
        <v>0</v>
      </c>
      <c r="G6" s="89">
        <v>13.537867369999999</v>
      </c>
      <c r="H6" s="89">
        <v>6.8872194999999996</v>
      </c>
      <c r="I6" s="89">
        <v>69.6327426</v>
      </c>
    </row>
    <row r="7" spans="1:12" x14ac:dyDescent="0.35">
      <c r="A7" s="88" t="s">
        <v>26</v>
      </c>
      <c r="B7" s="89">
        <v>0</v>
      </c>
      <c r="C7" s="89">
        <v>65.216486000000003</v>
      </c>
      <c r="D7" s="89">
        <v>0</v>
      </c>
      <c r="E7" s="89">
        <v>0</v>
      </c>
      <c r="F7" s="89">
        <v>0</v>
      </c>
      <c r="G7" s="89">
        <v>0</v>
      </c>
      <c r="H7" s="89">
        <v>3.894158</v>
      </c>
      <c r="I7" s="89">
        <v>65.262794310000004</v>
      </c>
    </row>
    <row r="8" spans="1:12" x14ac:dyDescent="0.35">
      <c r="A8" s="88" t="s">
        <v>64</v>
      </c>
      <c r="B8" s="89">
        <v>3.36612</v>
      </c>
      <c r="C8" s="89">
        <v>58.395871790000001</v>
      </c>
      <c r="D8" s="89">
        <v>0</v>
      </c>
      <c r="E8" s="89">
        <v>1.3027491200000001</v>
      </c>
      <c r="F8" s="89">
        <v>0</v>
      </c>
      <c r="G8" s="89">
        <v>1.7970991200000002</v>
      </c>
      <c r="H8" s="89">
        <v>22.543895420000002</v>
      </c>
      <c r="I8" s="89">
        <v>58.661384689999998</v>
      </c>
    </row>
    <row r="9" spans="1:12" x14ac:dyDescent="0.35">
      <c r="A9" s="88" t="s">
        <v>62</v>
      </c>
      <c r="B9" s="89">
        <v>0</v>
      </c>
      <c r="C9" s="89">
        <v>57.491412009999998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57.491412009999998</v>
      </c>
    </row>
    <row r="10" spans="1:12" x14ac:dyDescent="0.35">
      <c r="A10" s="88" t="s">
        <v>219</v>
      </c>
      <c r="B10" s="89">
        <v>0</v>
      </c>
      <c r="C10" s="89">
        <v>51.446487270000006</v>
      </c>
      <c r="D10" s="89">
        <v>0</v>
      </c>
      <c r="E10" s="89">
        <v>0</v>
      </c>
      <c r="F10" s="89">
        <v>0</v>
      </c>
      <c r="G10" s="89">
        <v>0</v>
      </c>
      <c r="H10" s="89">
        <v>0.68258107999999995</v>
      </c>
      <c r="I10" s="89">
        <v>51.446487270000006</v>
      </c>
    </row>
    <row r="11" spans="1:12" x14ac:dyDescent="0.35">
      <c r="A11" s="88" t="s">
        <v>157</v>
      </c>
      <c r="B11" s="89">
        <v>0</v>
      </c>
      <c r="C11" s="89">
        <v>39.551494509999998</v>
      </c>
      <c r="D11" s="89">
        <v>0</v>
      </c>
      <c r="E11" s="89">
        <v>0</v>
      </c>
      <c r="F11" s="89">
        <v>0</v>
      </c>
      <c r="G11" s="89">
        <v>0</v>
      </c>
      <c r="H11" s="89">
        <v>1.8220675200000001</v>
      </c>
      <c r="I11" s="89">
        <v>39.60886051</v>
      </c>
    </row>
    <row r="12" spans="1:12" x14ac:dyDescent="0.35">
      <c r="A12" s="88" t="s">
        <v>108</v>
      </c>
      <c r="B12" s="89">
        <v>0</v>
      </c>
      <c r="C12" s="89">
        <v>38.12339326</v>
      </c>
      <c r="D12" s="89">
        <v>0</v>
      </c>
      <c r="E12" s="89">
        <v>1.4984000000000001E-2</v>
      </c>
      <c r="F12" s="89">
        <v>0</v>
      </c>
      <c r="G12" s="89">
        <v>1.4984000000000001E-2</v>
      </c>
      <c r="H12" s="89">
        <v>3.0873699999999999E-3</v>
      </c>
      <c r="I12" s="89">
        <v>38.246387729999995</v>
      </c>
    </row>
    <row r="13" spans="1:12" x14ac:dyDescent="0.35">
      <c r="A13" s="88" t="s">
        <v>170</v>
      </c>
      <c r="B13" s="89">
        <v>0</v>
      </c>
      <c r="C13" s="89">
        <v>36.202128350000002</v>
      </c>
      <c r="D13" s="89">
        <v>0</v>
      </c>
      <c r="E13" s="89">
        <v>0</v>
      </c>
      <c r="F13" s="89">
        <v>0</v>
      </c>
      <c r="G13" s="89">
        <v>0</v>
      </c>
      <c r="H13" s="89">
        <v>0.304616</v>
      </c>
      <c r="I13" s="89">
        <v>36.638126790000001</v>
      </c>
    </row>
    <row r="14" spans="1:12" x14ac:dyDescent="0.35">
      <c r="A14" s="88" t="s">
        <v>190</v>
      </c>
      <c r="B14" s="89">
        <v>2.5200000000000001E-3</v>
      </c>
      <c r="C14" s="89">
        <v>32.276382640000001</v>
      </c>
      <c r="D14" s="89">
        <v>4.5339410000000004E-2</v>
      </c>
      <c r="E14" s="89">
        <v>9.443E-3</v>
      </c>
      <c r="F14" s="89">
        <v>0</v>
      </c>
      <c r="G14" s="89">
        <v>5.4782410000000004E-2</v>
      </c>
      <c r="H14" s="89">
        <v>8.9869000000000004E-2</v>
      </c>
      <c r="I14" s="89">
        <v>32.676907159999999</v>
      </c>
    </row>
    <row r="15" spans="1:12" x14ac:dyDescent="0.35">
      <c r="A15" s="88" t="s">
        <v>129</v>
      </c>
      <c r="B15" s="89">
        <v>0</v>
      </c>
      <c r="C15" s="89">
        <v>30.498487140000002</v>
      </c>
      <c r="D15" s="89">
        <v>0</v>
      </c>
      <c r="E15" s="89">
        <v>0</v>
      </c>
      <c r="F15" s="89">
        <v>0</v>
      </c>
      <c r="G15" s="89">
        <v>0</v>
      </c>
      <c r="H15" s="89">
        <v>1.215856</v>
      </c>
      <c r="I15" s="89">
        <v>30.970319019999998</v>
      </c>
    </row>
    <row r="16" spans="1:12" x14ac:dyDescent="0.35">
      <c r="A16" s="88" t="s">
        <v>114</v>
      </c>
      <c r="B16" s="89">
        <v>0</v>
      </c>
      <c r="C16" s="89">
        <v>28.36006626</v>
      </c>
      <c r="D16" s="89">
        <v>1.1113E-4</v>
      </c>
      <c r="E16" s="89">
        <v>4.1280650000000002E-2</v>
      </c>
      <c r="F16" s="89">
        <v>0</v>
      </c>
      <c r="G16" s="89">
        <v>4.1391779999999996E-2</v>
      </c>
      <c r="H16" s="89">
        <v>0.39659100000000003</v>
      </c>
      <c r="I16" s="89">
        <v>28.89205488</v>
      </c>
    </row>
    <row r="17" spans="1:9" x14ac:dyDescent="0.35">
      <c r="A17" s="88" t="s">
        <v>185</v>
      </c>
      <c r="B17" s="89">
        <v>0</v>
      </c>
      <c r="C17" s="89">
        <v>27.30199859</v>
      </c>
      <c r="D17" s="89">
        <v>7.4379410000000007E-2</v>
      </c>
      <c r="E17" s="89">
        <v>0</v>
      </c>
      <c r="F17" s="89">
        <v>0</v>
      </c>
      <c r="G17" s="89">
        <v>7.4379410000000007E-2</v>
      </c>
      <c r="H17" s="89">
        <v>12.681906400000001</v>
      </c>
      <c r="I17" s="89">
        <v>27.87389404</v>
      </c>
    </row>
    <row r="18" spans="1:9" x14ac:dyDescent="0.35">
      <c r="A18" s="88" t="s">
        <v>98</v>
      </c>
      <c r="B18" s="89">
        <v>2.5000000000000001E-5</v>
      </c>
      <c r="C18" s="89">
        <v>26.265542910000001</v>
      </c>
      <c r="D18" s="89">
        <v>0</v>
      </c>
      <c r="E18" s="89">
        <v>0.1096625</v>
      </c>
      <c r="F18" s="89">
        <v>0</v>
      </c>
      <c r="G18" s="89">
        <v>0.1096625</v>
      </c>
      <c r="H18" s="89">
        <v>2.5000000000000001E-5</v>
      </c>
      <c r="I18" s="89">
        <v>26.335080129999998</v>
      </c>
    </row>
    <row r="19" spans="1:9" x14ac:dyDescent="0.35">
      <c r="A19" s="88" t="s">
        <v>81</v>
      </c>
      <c r="B19" s="89">
        <v>0</v>
      </c>
      <c r="C19" s="89">
        <v>23.697291800000002</v>
      </c>
      <c r="D19" s="89">
        <v>0</v>
      </c>
      <c r="E19" s="89">
        <v>0</v>
      </c>
      <c r="F19" s="89">
        <v>0</v>
      </c>
      <c r="G19" s="89">
        <v>0</v>
      </c>
      <c r="H19" s="89">
        <v>2.63E-3</v>
      </c>
      <c r="I19" s="89">
        <v>23.697291800000002</v>
      </c>
    </row>
    <row r="20" spans="1:9" x14ac:dyDescent="0.35">
      <c r="A20" s="88" t="s">
        <v>179</v>
      </c>
      <c r="B20" s="89">
        <v>0</v>
      </c>
      <c r="C20" s="89">
        <v>15.74500106</v>
      </c>
      <c r="D20" s="89">
        <v>0</v>
      </c>
      <c r="E20" s="89">
        <v>0</v>
      </c>
      <c r="F20" s="89">
        <v>0</v>
      </c>
      <c r="G20" s="89">
        <v>1.0020298000000001</v>
      </c>
      <c r="H20" s="89">
        <v>0.31343408</v>
      </c>
      <c r="I20" s="89">
        <v>16.339834700000001</v>
      </c>
    </row>
    <row r="21" spans="1:9" x14ac:dyDescent="0.35">
      <c r="A21" s="88" t="s">
        <v>37</v>
      </c>
      <c r="B21" s="89">
        <v>0</v>
      </c>
      <c r="C21" s="89">
        <v>15.49227</v>
      </c>
      <c r="D21" s="89">
        <v>0</v>
      </c>
      <c r="E21" s="89">
        <v>4.5040000000000002E-3</v>
      </c>
      <c r="F21" s="89">
        <v>0</v>
      </c>
      <c r="G21" s="89">
        <v>1.9231749999999999E-2</v>
      </c>
      <c r="H21" s="89">
        <v>54.607694000000002</v>
      </c>
      <c r="I21" s="89">
        <v>15.47200015</v>
      </c>
    </row>
    <row r="22" spans="1:9" x14ac:dyDescent="0.35">
      <c r="A22" s="88" t="s">
        <v>182</v>
      </c>
      <c r="B22" s="89">
        <v>0</v>
      </c>
      <c r="C22" s="89">
        <v>14.17635555</v>
      </c>
      <c r="D22" s="89">
        <v>0</v>
      </c>
      <c r="E22" s="89">
        <v>0</v>
      </c>
      <c r="F22" s="89">
        <v>0</v>
      </c>
      <c r="G22" s="89">
        <v>0</v>
      </c>
      <c r="H22" s="89">
        <v>0.13226399999999999</v>
      </c>
      <c r="I22" s="89">
        <v>14.19424725</v>
      </c>
    </row>
    <row r="23" spans="1:9" x14ac:dyDescent="0.35">
      <c r="A23" s="88" t="s">
        <v>20</v>
      </c>
      <c r="B23" s="89">
        <v>0</v>
      </c>
      <c r="C23" s="89">
        <v>13.46319767</v>
      </c>
      <c r="D23" s="89">
        <v>0</v>
      </c>
      <c r="E23" s="89">
        <v>0</v>
      </c>
      <c r="F23" s="89">
        <v>0</v>
      </c>
      <c r="G23" s="89">
        <v>0</v>
      </c>
      <c r="H23" s="89">
        <v>13.403791999999999</v>
      </c>
      <c r="I23" s="89">
        <v>13.57071476</v>
      </c>
    </row>
    <row r="24" spans="1:9" x14ac:dyDescent="0.35">
      <c r="A24" s="88" t="s">
        <v>189</v>
      </c>
      <c r="B24" s="89">
        <v>0</v>
      </c>
      <c r="C24" s="89">
        <v>12.14837522</v>
      </c>
      <c r="D24" s="89">
        <v>0</v>
      </c>
      <c r="E24" s="89">
        <v>0</v>
      </c>
      <c r="F24" s="89">
        <v>0</v>
      </c>
      <c r="G24" s="89">
        <v>0</v>
      </c>
      <c r="H24" s="89">
        <v>0</v>
      </c>
      <c r="I24" s="89">
        <v>12.48193822</v>
      </c>
    </row>
    <row r="25" spans="1:9" x14ac:dyDescent="0.35">
      <c r="A25" s="88" t="s">
        <v>109</v>
      </c>
      <c r="B25" s="89">
        <v>0</v>
      </c>
      <c r="C25" s="89">
        <v>10.392037500000001</v>
      </c>
      <c r="D25" s="89">
        <v>0</v>
      </c>
      <c r="E25" s="89">
        <v>0</v>
      </c>
      <c r="F25" s="89">
        <v>0</v>
      </c>
      <c r="G25" s="89">
        <v>0</v>
      </c>
      <c r="H25" s="89">
        <v>6.2579999999999997E-2</v>
      </c>
      <c r="I25" s="89">
        <v>10.531535029999999</v>
      </c>
    </row>
    <row r="26" spans="1:9" x14ac:dyDescent="0.35">
      <c r="A26" s="88" t="s">
        <v>218</v>
      </c>
      <c r="B26" s="89">
        <v>0</v>
      </c>
      <c r="C26" s="89">
        <v>9.2316709700000015</v>
      </c>
      <c r="D26" s="89">
        <v>0</v>
      </c>
      <c r="E26" s="89">
        <v>0</v>
      </c>
      <c r="F26" s="89">
        <v>0</v>
      </c>
      <c r="G26" s="89">
        <v>0.56985300000000005</v>
      </c>
      <c r="H26" s="89">
        <v>0.13505378000000001</v>
      </c>
      <c r="I26" s="89">
        <v>9.2316709700000015</v>
      </c>
    </row>
    <row r="27" spans="1:9" x14ac:dyDescent="0.35">
      <c r="A27" s="88" t="s">
        <v>216</v>
      </c>
      <c r="B27" s="89">
        <v>0</v>
      </c>
      <c r="C27" s="89">
        <v>8.1704193499999995</v>
      </c>
      <c r="D27" s="89">
        <v>0</v>
      </c>
      <c r="E27" s="89">
        <v>0</v>
      </c>
      <c r="F27" s="89">
        <v>0</v>
      </c>
      <c r="G27" s="89">
        <v>0</v>
      </c>
      <c r="H27" s="89">
        <v>98.047438</v>
      </c>
      <c r="I27" s="89">
        <v>8.20391066</v>
      </c>
    </row>
    <row r="28" spans="1:9" x14ac:dyDescent="0.35">
      <c r="A28" s="88" t="s">
        <v>230</v>
      </c>
      <c r="B28" s="89">
        <v>0</v>
      </c>
      <c r="C28" s="89">
        <v>6.694261E-2</v>
      </c>
      <c r="D28" s="89">
        <v>0</v>
      </c>
      <c r="E28" s="89">
        <v>0</v>
      </c>
      <c r="F28" s="89">
        <v>0</v>
      </c>
      <c r="G28" s="89">
        <v>2.7260000000000001E-3</v>
      </c>
      <c r="H28" s="89">
        <v>0.27391670000000001</v>
      </c>
      <c r="I28" s="89">
        <v>7.1438720299999998</v>
      </c>
    </row>
    <row r="29" spans="1:9" x14ac:dyDescent="0.35">
      <c r="A29" s="88" t="s">
        <v>0</v>
      </c>
      <c r="B29" s="89">
        <v>0</v>
      </c>
      <c r="C29" s="89">
        <v>0.44051499999999999</v>
      </c>
      <c r="D29" s="89">
        <v>0</v>
      </c>
      <c r="E29" s="89">
        <v>0</v>
      </c>
      <c r="F29" s="89">
        <v>0</v>
      </c>
      <c r="G29" s="89">
        <v>0</v>
      </c>
      <c r="H29" s="89">
        <v>177.09021200000001</v>
      </c>
      <c r="I29" s="89">
        <v>7.1207149999999997</v>
      </c>
    </row>
    <row r="30" spans="1:9" x14ac:dyDescent="0.35">
      <c r="A30" s="88" t="s">
        <v>155</v>
      </c>
      <c r="B30" s="89">
        <v>0</v>
      </c>
      <c r="C30" s="89">
        <v>6.50532295</v>
      </c>
      <c r="D30" s="89">
        <v>0</v>
      </c>
      <c r="E30" s="89">
        <v>0</v>
      </c>
      <c r="F30" s="89">
        <v>0</v>
      </c>
      <c r="G30" s="89">
        <v>0</v>
      </c>
      <c r="H30" s="89">
        <v>1.5245E-2</v>
      </c>
      <c r="I30" s="89">
        <v>6.5095427800000003</v>
      </c>
    </row>
    <row r="31" spans="1:9" x14ac:dyDescent="0.35">
      <c r="A31" s="88" t="s">
        <v>176</v>
      </c>
      <c r="B31" s="89">
        <v>5.5217789599999998</v>
      </c>
      <c r="C31" s="89">
        <v>5.5864852899999997</v>
      </c>
      <c r="D31" s="89">
        <v>3.7108949999999995E-2</v>
      </c>
      <c r="E31" s="89">
        <v>0.16671152</v>
      </c>
      <c r="F31" s="89">
        <v>0</v>
      </c>
      <c r="G31" s="89">
        <v>0.22950402</v>
      </c>
      <c r="H31" s="89">
        <v>1.2348855000000001</v>
      </c>
      <c r="I31" s="89">
        <v>5.7428614500000004</v>
      </c>
    </row>
    <row r="32" spans="1:9" x14ac:dyDescent="0.35">
      <c r="A32" s="88" t="s">
        <v>197</v>
      </c>
      <c r="B32" s="89">
        <v>0</v>
      </c>
      <c r="C32" s="89">
        <v>5.11522524</v>
      </c>
      <c r="D32" s="89">
        <v>0</v>
      </c>
      <c r="E32" s="89">
        <v>1.6612000000000002E-4</v>
      </c>
      <c r="F32" s="89">
        <v>0</v>
      </c>
      <c r="G32" s="89">
        <v>1.6612000000000002E-4</v>
      </c>
      <c r="H32" s="89">
        <v>0.369006</v>
      </c>
      <c r="I32" s="89">
        <v>5.3424907199999998</v>
      </c>
    </row>
    <row r="33" spans="1:9" x14ac:dyDescent="0.35">
      <c r="A33" s="88" t="s">
        <v>196</v>
      </c>
      <c r="B33" s="89">
        <v>7.4999999999999997E-3</v>
      </c>
      <c r="C33" s="89">
        <v>3.8757970899999998</v>
      </c>
      <c r="D33" s="89">
        <v>0</v>
      </c>
      <c r="E33" s="89">
        <v>7.8230000000000001E-3</v>
      </c>
      <c r="F33" s="89">
        <v>0</v>
      </c>
      <c r="G33" s="89">
        <v>7.8230000000000001E-3</v>
      </c>
      <c r="H33" s="89">
        <v>0.47535635999999998</v>
      </c>
      <c r="I33" s="89">
        <v>4.07540748</v>
      </c>
    </row>
    <row r="34" spans="1:9" x14ac:dyDescent="0.35">
      <c r="A34" s="88" t="s">
        <v>220</v>
      </c>
      <c r="B34" s="89">
        <v>0</v>
      </c>
      <c r="C34" s="89">
        <v>4.0849651299999996</v>
      </c>
      <c r="D34" s="89">
        <v>0</v>
      </c>
      <c r="E34" s="89">
        <v>0</v>
      </c>
      <c r="F34" s="89">
        <v>0</v>
      </c>
      <c r="G34" s="89">
        <v>0</v>
      </c>
      <c r="H34" s="89">
        <v>0.75211507999999994</v>
      </c>
      <c r="I34" s="89">
        <v>3.9110520899999996</v>
      </c>
    </row>
    <row r="35" spans="1:9" x14ac:dyDescent="0.35">
      <c r="A35" s="88" t="s">
        <v>201</v>
      </c>
      <c r="B35" s="89">
        <v>0</v>
      </c>
      <c r="C35" s="89">
        <v>3.8429835699999999</v>
      </c>
      <c r="D35" s="89">
        <v>0.11857124000000001</v>
      </c>
      <c r="E35" s="89">
        <v>0</v>
      </c>
      <c r="F35" s="89">
        <v>0</v>
      </c>
      <c r="G35" s="89">
        <v>0.12065624000000001</v>
      </c>
      <c r="H35" s="89">
        <v>0.236374</v>
      </c>
      <c r="I35" s="89">
        <v>3.8947692799999998</v>
      </c>
    </row>
    <row r="36" spans="1:9" x14ac:dyDescent="0.35">
      <c r="A36" s="88" t="s">
        <v>33</v>
      </c>
      <c r="B36" s="89">
        <v>6.8740798600000002</v>
      </c>
      <c r="C36" s="89">
        <v>1.142719</v>
      </c>
      <c r="D36" s="89">
        <v>0</v>
      </c>
      <c r="E36" s="89">
        <v>0</v>
      </c>
      <c r="F36" s="89">
        <v>0</v>
      </c>
      <c r="G36" s="89">
        <v>3.24911503</v>
      </c>
      <c r="H36" s="89">
        <v>9.2037568000000007</v>
      </c>
      <c r="I36" s="89">
        <v>2.9434550900000001</v>
      </c>
    </row>
    <row r="37" spans="1:9" x14ac:dyDescent="0.35">
      <c r="A37" s="88" t="s">
        <v>143</v>
      </c>
      <c r="B37" s="89">
        <v>0</v>
      </c>
      <c r="C37" s="89">
        <v>2.0788714800000001</v>
      </c>
      <c r="D37" s="89">
        <v>0</v>
      </c>
      <c r="E37" s="89">
        <v>2.5636990000000002E-2</v>
      </c>
      <c r="F37" s="89">
        <v>0</v>
      </c>
      <c r="G37" s="89">
        <v>2.7755990000000001E-2</v>
      </c>
      <c r="H37" s="89">
        <v>0.56893773000000003</v>
      </c>
      <c r="I37" s="89">
        <v>2.3140412799999996</v>
      </c>
    </row>
    <row r="38" spans="1:9" x14ac:dyDescent="0.35">
      <c r="A38" s="88" t="s">
        <v>215</v>
      </c>
      <c r="B38" s="89">
        <v>0</v>
      </c>
      <c r="C38" s="89">
        <v>5.8137990000000001E-2</v>
      </c>
      <c r="D38" s="89">
        <v>0</v>
      </c>
      <c r="E38" s="89">
        <v>0</v>
      </c>
      <c r="F38" s="89">
        <v>0</v>
      </c>
      <c r="G38" s="89">
        <v>0</v>
      </c>
      <c r="H38" s="89">
        <v>0.177648</v>
      </c>
      <c r="I38" s="89">
        <v>1.6991147799999999</v>
      </c>
    </row>
    <row r="39" spans="1:9" x14ac:dyDescent="0.35">
      <c r="A39" s="88" t="s">
        <v>75</v>
      </c>
      <c r="B39" s="89">
        <v>0</v>
      </c>
      <c r="C39" s="89">
        <v>0</v>
      </c>
      <c r="D39" s="89">
        <v>0</v>
      </c>
      <c r="E39" s="89">
        <v>13.7839413</v>
      </c>
      <c r="F39" s="89">
        <v>0</v>
      </c>
      <c r="G39" s="89">
        <v>13.7890113</v>
      </c>
      <c r="H39" s="89">
        <v>0.124321</v>
      </c>
      <c r="I39" s="89">
        <v>1.4792263600000002</v>
      </c>
    </row>
    <row r="40" spans="1:9" x14ac:dyDescent="0.35">
      <c r="A40" s="88" t="s">
        <v>1</v>
      </c>
      <c r="B40" s="89">
        <v>4.6107887500000002</v>
      </c>
      <c r="C40" s="89">
        <v>0</v>
      </c>
      <c r="D40" s="89">
        <v>0.82388306999999994</v>
      </c>
      <c r="E40" s="89">
        <v>62.030851920000003</v>
      </c>
      <c r="F40" s="89">
        <v>0</v>
      </c>
      <c r="G40" s="89">
        <v>63.639452060000004</v>
      </c>
      <c r="H40" s="89">
        <v>0</v>
      </c>
      <c r="I40" s="89">
        <v>1.4534008700000001</v>
      </c>
    </row>
    <row r="41" spans="1:9" x14ac:dyDescent="0.35">
      <c r="A41" s="88" t="s">
        <v>146</v>
      </c>
      <c r="B41" s="89">
        <v>1.05E-4</v>
      </c>
      <c r="C41" s="89">
        <v>1.34401294</v>
      </c>
      <c r="D41" s="89">
        <v>0</v>
      </c>
      <c r="E41" s="89">
        <v>0</v>
      </c>
      <c r="F41" s="89">
        <v>0</v>
      </c>
      <c r="G41" s="89">
        <v>0</v>
      </c>
      <c r="H41" s="89">
        <v>1.9278699999999999E-2</v>
      </c>
      <c r="I41" s="89">
        <v>1.3485976200000001</v>
      </c>
    </row>
    <row r="42" spans="1:9" x14ac:dyDescent="0.35">
      <c r="A42" s="88" t="s">
        <v>103</v>
      </c>
      <c r="B42" s="89">
        <v>0</v>
      </c>
      <c r="C42" s="89">
        <v>1.797578E-2</v>
      </c>
      <c r="D42" s="89">
        <v>0.20402576</v>
      </c>
      <c r="E42" s="89">
        <v>2.2393740000000002E-2</v>
      </c>
      <c r="F42" s="89">
        <v>0</v>
      </c>
      <c r="G42" s="89">
        <v>0.2264245</v>
      </c>
      <c r="H42" s="89">
        <v>6.4715999999999996E-2</v>
      </c>
      <c r="I42" s="89">
        <v>1.32819452</v>
      </c>
    </row>
    <row r="43" spans="1:9" x14ac:dyDescent="0.35">
      <c r="A43" s="88" t="s">
        <v>169</v>
      </c>
      <c r="B43" s="89">
        <v>0</v>
      </c>
      <c r="C43" s="89">
        <v>0.33597713000000001</v>
      </c>
      <c r="D43" s="89">
        <v>0</v>
      </c>
      <c r="E43" s="89">
        <v>0</v>
      </c>
      <c r="F43" s="89">
        <v>0</v>
      </c>
      <c r="G43" s="89">
        <v>0</v>
      </c>
      <c r="H43" s="89">
        <v>3.36028525</v>
      </c>
      <c r="I43" s="89">
        <v>1.2866375400000001</v>
      </c>
    </row>
    <row r="44" spans="1:9" x14ac:dyDescent="0.35">
      <c r="A44" s="88" t="s">
        <v>10</v>
      </c>
      <c r="B44" s="89">
        <v>0</v>
      </c>
      <c r="C44" s="89">
        <v>1.2389567699999999</v>
      </c>
      <c r="D44" s="89">
        <v>0</v>
      </c>
      <c r="E44" s="89">
        <v>0.43078442</v>
      </c>
      <c r="F44" s="89">
        <v>0</v>
      </c>
      <c r="G44" s="89">
        <v>0.43078442</v>
      </c>
      <c r="H44" s="89">
        <v>5.9512656599999998</v>
      </c>
      <c r="I44" s="89">
        <v>1.2389567699999999</v>
      </c>
    </row>
    <row r="45" spans="1:9" x14ac:dyDescent="0.35">
      <c r="A45" s="88" t="s">
        <v>217</v>
      </c>
      <c r="B45" s="89">
        <v>1.3240000000000001E-3</v>
      </c>
      <c r="C45" s="89">
        <v>0.91013361999999998</v>
      </c>
      <c r="D45" s="89">
        <v>6.0656599999999996E-3</v>
      </c>
      <c r="E45" s="89">
        <v>1.6E-2</v>
      </c>
      <c r="F45" s="89">
        <v>1.3240000000000001E-3</v>
      </c>
      <c r="G45" s="89">
        <v>2.8509659999999999E-2</v>
      </c>
      <c r="H45" s="89">
        <v>8.2792376399999998</v>
      </c>
      <c r="I45" s="89">
        <v>1.21478196</v>
      </c>
    </row>
    <row r="46" spans="1:9" x14ac:dyDescent="0.35">
      <c r="A46" s="88" t="s">
        <v>221</v>
      </c>
      <c r="B46" s="89">
        <v>4.5399999999999998E-4</v>
      </c>
      <c r="C46" s="89">
        <v>0.47305970000000003</v>
      </c>
      <c r="D46" s="89">
        <v>0</v>
      </c>
      <c r="E46" s="89">
        <v>7.8230000000000001E-3</v>
      </c>
      <c r="F46" s="89">
        <v>0</v>
      </c>
      <c r="G46" s="89">
        <v>8.3269999999999993E-3</v>
      </c>
      <c r="H46" s="89">
        <v>4.31390545</v>
      </c>
      <c r="I46" s="89">
        <v>1.20199506</v>
      </c>
    </row>
    <row r="47" spans="1:9" x14ac:dyDescent="0.35">
      <c r="A47" s="88" t="s">
        <v>112</v>
      </c>
      <c r="B47" s="89">
        <v>0</v>
      </c>
      <c r="C47" s="89">
        <v>1.12484633</v>
      </c>
      <c r="D47" s="89">
        <v>0</v>
      </c>
      <c r="E47" s="89">
        <v>0</v>
      </c>
      <c r="F47" s="89">
        <v>0</v>
      </c>
      <c r="G47" s="89">
        <v>0</v>
      </c>
      <c r="H47" s="89">
        <v>0</v>
      </c>
      <c r="I47" s="89">
        <v>1.12484633</v>
      </c>
    </row>
    <row r="48" spans="1:9" x14ac:dyDescent="0.35">
      <c r="A48" s="88" t="s">
        <v>195</v>
      </c>
      <c r="B48" s="89">
        <v>0</v>
      </c>
      <c r="C48" s="89">
        <v>0.65108211999999999</v>
      </c>
      <c r="D48" s="89">
        <v>0</v>
      </c>
      <c r="E48" s="89">
        <v>0</v>
      </c>
      <c r="F48" s="89">
        <v>0</v>
      </c>
      <c r="G48" s="89">
        <v>0</v>
      </c>
      <c r="H48" s="89">
        <v>3.3355000000000003E-2</v>
      </c>
      <c r="I48" s="89">
        <v>1.05912542</v>
      </c>
    </row>
    <row r="49" spans="1:9" x14ac:dyDescent="0.35">
      <c r="A49" s="88" t="s">
        <v>243</v>
      </c>
      <c r="B49" s="89">
        <v>0.30786115999999997</v>
      </c>
      <c r="C49" s="89">
        <v>3.2707999999999999E-4</v>
      </c>
      <c r="D49" s="89">
        <v>0</v>
      </c>
      <c r="E49" s="89">
        <v>5.0000000000000001E-3</v>
      </c>
      <c r="F49" s="89">
        <v>4.9659999999999999E-3</v>
      </c>
      <c r="G49" s="89">
        <v>0.24936364000000003</v>
      </c>
      <c r="H49" s="89">
        <v>1.13829022</v>
      </c>
      <c r="I49" s="89">
        <v>1.0225064499999998</v>
      </c>
    </row>
    <row r="50" spans="1:9" x14ac:dyDescent="0.35">
      <c r="A50" s="88" t="s">
        <v>223</v>
      </c>
      <c r="B50" s="89">
        <v>0</v>
      </c>
      <c r="C50" s="89">
        <v>0.80939991</v>
      </c>
      <c r="D50" s="89">
        <v>0</v>
      </c>
      <c r="E50" s="89">
        <v>0</v>
      </c>
      <c r="F50" s="89">
        <v>0</v>
      </c>
      <c r="G50" s="89">
        <v>0</v>
      </c>
      <c r="H50" s="89">
        <v>0.21906100000000001</v>
      </c>
      <c r="I50" s="89">
        <v>0.92965615000000001</v>
      </c>
    </row>
    <row r="51" spans="1:9" x14ac:dyDescent="0.35">
      <c r="A51" s="88" t="s">
        <v>133</v>
      </c>
      <c r="B51" s="89">
        <v>0</v>
      </c>
      <c r="C51" s="89">
        <v>0</v>
      </c>
      <c r="D51" s="89">
        <v>1.2890000000000002E-4</v>
      </c>
      <c r="E51" s="89">
        <v>1.299617E-2</v>
      </c>
      <c r="F51" s="89">
        <v>0</v>
      </c>
      <c r="G51" s="89">
        <v>1.3319070000000001E-2</v>
      </c>
      <c r="H51" s="89">
        <v>3.8537964800000002</v>
      </c>
      <c r="I51" s="89">
        <v>0.88315674</v>
      </c>
    </row>
    <row r="52" spans="1:9" x14ac:dyDescent="0.35">
      <c r="A52" s="88" t="s">
        <v>207</v>
      </c>
      <c r="B52" s="89">
        <v>0</v>
      </c>
      <c r="C52" s="89">
        <v>0.48564515000000003</v>
      </c>
      <c r="D52" s="89">
        <v>0</v>
      </c>
      <c r="E52" s="89">
        <v>1.6163569999999999E-2</v>
      </c>
      <c r="F52" s="89">
        <v>0</v>
      </c>
      <c r="G52" s="89">
        <v>1.113157E-2</v>
      </c>
      <c r="H52" s="89">
        <v>0.12049600000000001</v>
      </c>
      <c r="I52" s="89">
        <v>0.86640167000000001</v>
      </c>
    </row>
    <row r="53" spans="1:9" x14ac:dyDescent="0.35">
      <c r="A53" s="88" t="s">
        <v>104</v>
      </c>
      <c r="B53" s="89">
        <v>0</v>
      </c>
      <c r="C53" s="89">
        <v>0</v>
      </c>
      <c r="D53" s="89">
        <v>0</v>
      </c>
      <c r="E53" s="89">
        <v>1.07E-3</v>
      </c>
      <c r="F53" s="89">
        <v>0</v>
      </c>
      <c r="G53" s="89">
        <v>1.09E-3</v>
      </c>
      <c r="H53" s="89">
        <v>1.387392</v>
      </c>
      <c r="I53" s="89">
        <v>0.82351138000000002</v>
      </c>
    </row>
    <row r="54" spans="1:9" x14ac:dyDescent="0.35">
      <c r="A54" s="88" t="s">
        <v>175</v>
      </c>
      <c r="B54" s="89">
        <v>0</v>
      </c>
      <c r="C54" s="89">
        <v>0</v>
      </c>
      <c r="D54" s="89">
        <v>0</v>
      </c>
      <c r="E54" s="89">
        <v>6.7499999999999999E-3</v>
      </c>
      <c r="F54" s="89">
        <v>0</v>
      </c>
      <c r="G54" s="89">
        <v>6.7499999999999999E-3</v>
      </c>
      <c r="H54" s="89">
        <v>3.8025999999999997E-2</v>
      </c>
      <c r="I54" s="89">
        <v>0.80454322999999994</v>
      </c>
    </row>
    <row r="55" spans="1:9" x14ac:dyDescent="0.35">
      <c r="A55" s="88" t="s">
        <v>145</v>
      </c>
      <c r="B55" s="89">
        <v>9.1754244600000003</v>
      </c>
      <c r="C55" s="89">
        <v>0.56637840000000006</v>
      </c>
      <c r="D55" s="89">
        <v>0</v>
      </c>
      <c r="E55" s="89">
        <v>0</v>
      </c>
      <c r="F55" s="89">
        <v>0</v>
      </c>
      <c r="G55" s="89">
        <v>5.7696415300000004</v>
      </c>
      <c r="H55" s="89">
        <v>21.886989209999999</v>
      </c>
      <c r="I55" s="89">
        <v>0.78553286</v>
      </c>
    </row>
    <row r="56" spans="1:9" x14ac:dyDescent="0.35">
      <c r="A56" s="88" t="s">
        <v>110</v>
      </c>
      <c r="B56" s="89">
        <v>0</v>
      </c>
      <c r="C56" s="89">
        <v>0</v>
      </c>
      <c r="D56" s="89">
        <v>0</v>
      </c>
      <c r="E56" s="89">
        <v>0</v>
      </c>
      <c r="F56" s="89">
        <v>0</v>
      </c>
      <c r="G56" s="89">
        <v>0</v>
      </c>
      <c r="H56" s="89">
        <v>2.65E-3</v>
      </c>
      <c r="I56" s="89">
        <v>0.77243081000000002</v>
      </c>
    </row>
    <row r="57" spans="1:9" x14ac:dyDescent="0.35">
      <c r="A57" s="88" t="s">
        <v>198</v>
      </c>
      <c r="B57" s="89">
        <v>0</v>
      </c>
      <c r="C57" s="89">
        <v>0.52797684</v>
      </c>
      <c r="D57" s="89">
        <v>0</v>
      </c>
      <c r="E57" s="89">
        <v>0</v>
      </c>
      <c r="F57" s="89">
        <v>0</v>
      </c>
      <c r="G57" s="89">
        <v>0</v>
      </c>
      <c r="H57" s="89">
        <v>0.22682254999999998</v>
      </c>
      <c r="I57" s="89">
        <v>0.75010900999999996</v>
      </c>
    </row>
    <row r="58" spans="1:9" x14ac:dyDescent="0.35">
      <c r="A58" s="88" t="s">
        <v>254</v>
      </c>
      <c r="B58" s="89">
        <v>1.83681731</v>
      </c>
      <c r="C58" s="89">
        <v>0.50875017999999994</v>
      </c>
      <c r="D58" s="89">
        <v>1.19101396</v>
      </c>
      <c r="E58" s="89">
        <v>6.3599470299999998</v>
      </c>
      <c r="F58" s="89">
        <v>1.503339</v>
      </c>
      <c r="G58" s="89">
        <v>12.183952369999998</v>
      </c>
      <c r="H58" s="89">
        <v>1.21040802</v>
      </c>
      <c r="I58" s="89">
        <v>0.67470361000000001</v>
      </c>
    </row>
    <row r="59" spans="1:9" x14ac:dyDescent="0.35">
      <c r="A59" s="88" t="s">
        <v>212</v>
      </c>
      <c r="B59" s="89">
        <v>3.6499999999999998E-4</v>
      </c>
      <c r="C59" s="89">
        <v>2.80554E-3</v>
      </c>
      <c r="D59" s="89">
        <v>0</v>
      </c>
      <c r="E59" s="89">
        <v>1.4204E-2</v>
      </c>
      <c r="F59" s="89">
        <v>3.6499999999999998E-4</v>
      </c>
      <c r="G59" s="89">
        <v>1.4204E-2</v>
      </c>
      <c r="H59" s="89">
        <v>0.30187001000000002</v>
      </c>
      <c r="I59" s="89">
        <v>0.66757666000000004</v>
      </c>
    </row>
    <row r="60" spans="1:9" x14ac:dyDescent="0.35">
      <c r="A60" s="88" t="s">
        <v>97</v>
      </c>
      <c r="B60" s="89">
        <v>0</v>
      </c>
      <c r="C60" s="89">
        <v>0.60609431000000002</v>
      </c>
      <c r="D60" s="89">
        <v>0</v>
      </c>
      <c r="E60" s="89">
        <v>60.701257310000003</v>
      </c>
      <c r="F60" s="89">
        <v>0</v>
      </c>
      <c r="G60" s="89">
        <v>60.697144109999996</v>
      </c>
      <c r="H60" s="89">
        <v>4.6511000000000002E-4</v>
      </c>
      <c r="I60" s="89">
        <v>0.61970362999999995</v>
      </c>
    </row>
    <row r="61" spans="1:9" x14ac:dyDescent="0.35">
      <c r="A61" s="88" t="s">
        <v>23</v>
      </c>
      <c r="B61" s="89">
        <v>0</v>
      </c>
      <c r="C61" s="89">
        <v>0.03</v>
      </c>
      <c r="D61" s="89">
        <v>0</v>
      </c>
      <c r="E61" s="89">
        <v>0</v>
      </c>
      <c r="F61" s="89">
        <v>0</v>
      </c>
      <c r="G61" s="89">
        <v>1.3592209900000001</v>
      </c>
      <c r="H61" s="89">
        <v>16.520230000000002</v>
      </c>
      <c r="I61" s="89">
        <v>0.58135186999999999</v>
      </c>
    </row>
    <row r="62" spans="1:9" x14ac:dyDescent="0.35">
      <c r="A62" s="88" t="s">
        <v>251</v>
      </c>
      <c r="B62" s="89">
        <v>1.5266700000000002E-3</v>
      </c>
      <c r="C62" s="89">
        <v>0.22215197</v>
      </c>
      <c r="D62" s="89">
        <v>1.5688959999999998E-2</v>
      </c>
      <c r="E62" s="89">
        <v>1.3788399999999999E-2</v>
      </c>
      <c r="F62" s="89">
        <v>0</v>
      </c>
      <c r="G62" s="89">
        <v>3.4144160000000007E-2</v>
      </c>
      <c r="H62" s="89">
        <v>9.7565837200000001</v>
      </c>
      <c r="I62" s="89">
        <v>0.57910687999999999</v>
      </c>
    </row>
    <row r="63" spans="1:9" x14ac:dyDescent="0.35">
      <c r="A63" s="88" t="s">
        <v>171</v>
      </c>
      <c r="B63" s="89">
        <v>0</v>
      </c>
      <c r="C63" s="89">
        <v>0.44351245</v>
      </c>
      <c r="D63" s="89">
        <v>0</v>
      </c>
      <c r="E63" s="89">
        <v>3.4431799999999997E-3</v>
      </c>
      <c r="F63" s="89">
        <v>0</v>
      </c>
      <c r="G63" s="89">
        <v>0.15990430999999999</v>
      </c>
      <c r="H63" s="89">
        <v>0.27873171000000002</v>
      </c>
      <c r="I63" s="89">
        <v>0.55154820999999998</v>
      </c>
    </row>
    <row r="64" spans="1:9" x14ac:dyDescent="0.35">
      <c r="A64" s="88" t="s">
        <v>181</v>
      </c>
      <c r="B64" s="89">
        <v>0</v>
      </c>
      <c r="C64" s="89">
        <v>0.20751023999999998</v>
      </c>
      <c r="D64" s="89">
        <v>0</v>
      </c>
      <c r="E64" s="89">
        <v>0</v>
      </c>
      <c r="F64" s="89">
        <v>0</v>
      </c>
      <c r="G64" s="89">
        <v>0</v>
      </c>
      <c r="H64" s="89">
        <v>1.1240533000000001</v>
      </c>
      <c r="I64" s="89">
        <v>0.51506470999999998</v>
      </c>
    </row>
    <row r="65" spans="1:9" x14ac:dyDescent="0.35">
      <c r="A65" s="88" t="s">
        <v>95</v>
      </c>
      <c r="B65" s="89">
        <v>0</v>
      </c>
      <c r="C65" s="89">
        <v>0</v>
      </c>
      <c r="D65" s="89">
        <v>0</v>
      </c>
      <c r="E65" s="89">
        <v>0</v>
      </c>
      <c r="F65" s="89">
        <v>0</v>
      </c>
      <c r="G65" s="89">
        <v>0</v>
      </c>
      <c r="H65" s="89">
        <v>1.3899999999999999E-4</v>
      </c>
      <c r="I65" s="89">
        <v>0.48152740000000005</v>
      </c>
    </row>
    <row r="66" spans="1:9" x14ac:dyDescent="0.35">
      <c r="A66" s="88" t="s">
        <v>222</v>
      </c>
      <c r="B66" s="89">
        <v>0</v>
      </c>
      <c r="C66" s="89">
        <v>0.20067664000000002</v>
      </c>
      <c r="D66" s="89">
        <v>0</v>
      </c>
      <c r="E66" s="89">
        <v>0</v>
      </c>
      <c r="F66" s="89">
        <v>0</v>
      </c>
      <c r="G66" s="89">
        <v>0</v>
      </c>
      <c r="H66" s="89">
        <v>7.2493000000000002E-2</v>
      </c>
      <c r="I66" s="89">
        <v>0.47380486999999999</v>
      </c>
    </row>
    <row r="67" spans="1:9" x14ac:dyDescent="0.35">
      <c r="A67" s="88" t="s">
        <v>134</v>
      </c>
      <c r="B67" s="89">
        <v>0</v>
      </c>
      <c r="C67" s="89">
        <v>0.46073272999999998</v>
      </c>
      <c r="D67" s="89">
        <v>0</v>
      </c>
      <c r="E67" s="89">
        <v>0</v>
      </c>
      <c r="F67" s="89">
        <v>0</v>
      </c>
      <c r="G67" s="89">
        <v>0</v>
      </c>
      <c r="H67" s="89">
        <v>0.48944599999999999</v>
      </c>
      <c r="I67" s="89">
        <v>0.47052293000000001</v>
      </c>
    </row>
    <row r="68" spans="1:9" x14ac:dyDescent="0.35">
      <c r="A68" s="88" t="s">
        <v>5</v>
      </c>
      <c r="B68" s="89">
        <v>0</v>
      </c>
      <c r="C68" s="89">
        <v>0.41101971000000004</v>
      </c>
      <c r="D68" s="89">
        <v>0</v>
      </c>
      <c r="E68" s="89">
        <v>0</v>
      </c>
      <c r="F68" s="89">
        <v>0</v>
      </c>
      <c r="G68" s="89">
        <v>0</v>
      </c>
      <c r="H68" s="89">
        <v>0</v>
      </c>
      <c r="I68" s="89">
        <v>0.47046587000000001</v>
      </c>
    </row>
    <row r="69" spans="1:9" x14ac:dyDescent="0.35">
      <c r="A69" s="88" t="s">
        <v>173</v>
      </c>
      <c r="B69" s="89">
        <v>1.2833610000000001E-2</v>
      </c>
      <c r="C69" s="89">
        <v>3.5249999999999999E-3</v>
      </c>
      <c r="D69" s="89">
        <v>5.3162000000000001E-4</v>
      </c>
      <c r="E69" s="89">
        <v>8.0086199999999993E-3</v>
      </c>
      <c r="F69" s="89">
        <v>0</v>
      </c>
      <c r="G69" s="89">
        <v>0.73253199000000002</v>
      </c>
      <c r="H69" s="89">
        <v>1.44770372</v>
      </c>
      <c r="I69" s="89">
        <v>0.44841705999999998</v>
      </c>
    </row>
    <row r="70" spans="1:9" x14ac:dyDescent="0.35">
      <c r="A70" s="88" t="s">
        <v>107</v>
      </c>
      <c r="B70" s="89">
        <v>0</v>
      </c>
      <c r="C70" s="89">
        <v>0.19322698000000002</v>
      </c>
      <c r="D70" s="89">
        <v>0</v>
      </c>
      <c r="E70" s="89">
        <v>1.7650000000000001E-3</v>
      </c>
      <c r="F70" s="89">
        <v>0</v>
      </c>
      <c r="G70" s="89">
        <v>4.8298000000000004E-3</v>
      </c>
      <c r="H70" s="89">
        <v>5.6383629999999997E-2</v>
      </c>
      <c r="I70" s="89">
        <v>0.43115983000000002</v>
      </c>
    </row>
    <row r="71" spans="1:9" x14ac:dyDescent="0.35">
      <c r="A71" s="88" t="s">
        <v>6</v>
      </c>
      <c r="B71" s="89">
        <v>0</v>
      </c>
      <c r="C71" s="89">
        <v>0</v>
      </c>
      <c r="D71" s="89">
        <v>0</v>
      </c>
      <c r="E71" s="89">
        <v>0</v>
      </c>
      <c r="F71" s="89">
        <v>0</v>
      </c>
      <c r="G71" s="89">
        <v>0</v>
      </c>
      <c r="H71" s="89">
        <v>0</v>
      </c>
      <c r="I71" s="89">
        <v>0.40420819000000002</v>
      </c>
    </row>
    <row r="72" spans="1:9" x14ac:dyDescent="0.35">
      <c r="A72" s="88" t="s">
        <v>35</v>
      </c>
      <c r="B72" s="89">
        <v>0</v>
      </c>
      <c r="C72" s="89">
        <v>0.31894138999999999</v>
      </c>
      <c r="D72" s="89">
        <v>0</v>
      </c>
      <c r="E72" s="89">
        <v>0</v>
      </c>
      <c r="F72" s="89">
        <v>0</v>
      </c>
      <c r="G72" s="89">
        <v>3.18892E-3</v>
      </c>
      <c r="H72" s="89">
        <v>21.098918530000002</v>
      </c>
      <c r="I72" s="89">
        <v>0.39671602</v>
      </c>
    </row>
    <row r="73" spans="1:9" x14ac:dyDescent="0.35">
      <c r="A73" s="88" t="s">
        <v>213</v>
      </c>
      <c r="B73" s="89">
        <v>0</v>
      </c>
      <c r="C73" s="89">
        <v>0.13569445999999999</v>
      </c>
      <c r="D73" s="89">
        <v>0</v>
      </c>
      <c r="E73" s="89">
        <v>2.323E-5</v>
      </c>
      <c r="F73" s="89">
        <v>0</v>
      </c>
      <c r="G73" s="89">
        <v>2.323E-5</v>
      </c>
      <c r="H73" s="89">
        <v>0.34035100000000001</v>
      </c>
      <c r="I73" s="89">
        <v>0.36397185999999998</v>
      </c>
    </row>
    <row r="74" spans="1:9" x14ac:dyDescent="0.35">
      <c r="A74" s="88" t="s">
        <v>186</v>
      </c>
      <c r="B74" s="89">
        <v>0</v>
      </c>
      <c r="C74" s="89">
        <v>0</v>
      </c>
      <c r="D74" s="89">
        <v>0</v>
      </c>
      <c r="E74" s="89">
        <v>0</v>
      </c>
      <c r="F74" s="89">
        <v>0</v>
      </c>
      <c r="G74" s="89">
        <v>1.1957199999999999E-3</v>
      </c>
      <c r="H74" s="89">
        <v>1.8401000000000001E-2</v>
      </c>
      <c r="I74" s="89">
        <v>0.31391758000000003</v>
      </c>
    </row>
    <row r="75" spans="1:9" x14ac:dyDescent="0.35">
      <c r="A75" s="88" t="s">
        <v>160</v>
      </c>
      <c r="B75" s="89">
        <v>0</v>
      </c>
      <c r="C75" s="89">
        <v>1.5302999999999999E-4</v>
      </c>
      <c r="D75" s="89">
        <v>0</v>
      </c>
      <c r="E75" s="89">
        <v>0</v>
      </c>
      <c r="F75" s="89">
        <v>0</v>
      </c>
      <c r="G75" s="89">
        <v>1.5273399999999999E-3</v>
      </c>
      <c r="H75" s="89">
        <v>0.43972709999999998</v>
      </c>
      <c r="I75" s="89">
        <v>0.30904226000000001</v>
      </c>
    </row>
    <row r="76" spans="1:9" x14ac:dyDescent="0.35">
      <c r="A76" s="88" t="s">
        <v>239</v>
      </c>
      <c r="B76" s="89">
        <v>0</v>
      </c>
      <c r="C76" s="89">
        <v>0.21823799999999999</v>
      </c>
      <c r="D76" s="89">
        <v>0</v>
      </c>
      <c r="E76" s="89">
        <v>9.4280000000000006E-3</v>
      </c>
      <c r="F76" s="89">
        <v>0</v>
      </c>
      <c r="G76" s="89">
        <v>1.8187999999999999E-2</v>
      </c>
      <c r="H76" s="89">
        <v>4.668336E-2</v>
      </c>
      <c r="I76" s="89">
        <v>0.30882654999999998</v>
      </c>
    </row>
    <row r="77" spans="1:9" x14ac:dyDescent="0.35">
      <c r="A77" s="88" t="s">
        <v>21</v>
      </c>
      <c r="B77" s="89">
        <v>0</v>
      </c>
      <c r="C77" s="89">
        <v>0</v>
      </c>
      <c r="D77" s="89">
        <v>0</v>
      </c>
      <c r="E77" s="89">
        <v>0.27109100000000003</v>
      </c>
      <c r="F77" s="89">
        <v>0</v>
      </c>
      <c r="G77" s="89">
        <v>0.27109100000000003</v>
      </c>
      <c r="H77" s="89">
        <v>8.16601</v>
      </c>
      <c r="I77" s="89">
        <v>0.28106649</v>
      </c>
    </row>
    <row r="78" spans="1:9" x14ac:dyDescent="0.35">
      <c r="A78" s="88" t="s">
        <v>204</v>
      </c>
      <c r="B78" s="89">
        <v>0.165522</v>
      </c>
      <c r="C78" s="89">
        <v>0</v>
      </c>
      <c r="D78" s="89">
        <v>2.96788E-3</v>
      </c>
      <c r="E78" s="89">
        <v>0</v>
      </c>
      <c r="F78" s="89">
        <v>0.165522</v>
      </c>
      <c r="G78" s="89">
        <v>3.46788E-3</v>
      </c>
      <c r="H78" s="89">
        <v>0.17254700000000001</v>
      </c>
      <c r="I78" s="89">
        <v>0.26550853000000002</v>
      </c>
    </row>
    <row r="79" spans="1:9" x14ac:dyDescent="0.35">
      <c r="A79" s="88" t="s">
        <v>211</v>
      </c>
      <c r="B79" s="89">
        <v>6.4199999999999999E-4</v>
      </c>
      <c r="C79" s="89">
        <v>0.19872887</v>
      </c>
      <c r="D79" s="89">
        <v>5.1240000000000001E-3</v>
      </c>
      <c r="E79" s="89">
        <v>6.9830400000000003E-3</v>
      </c>
      <c r="F79" s="89">
        <v>6.4199999999999999E-4</v>
      </c>
      <c r="G79" s="89">
        <v>9.106040000000001E-3</v>
      </c>
      <c r="H79" s="89">
        <v>0.50279965000000004</v>
      </c>
      <c r="I79" s="89">
        <v>0.24696887000000001</v>
      </c>
    </row>
    <row r="80" spans="1:9" x14ac:dyDescent="0.35">
      <c r="A80" s="88" t="s">
        <v>253</v>
      </c>
      <c r="B80" s="89">
        <v>1.9256800000000001E-3</v>
      </c>
      <c r="C80" s="89">
        <v>2.145E-2</v>
      </c>
      <c r="D80" s="89">
        <v>1.7830499999999999E-2</v>
      </c>
      <c r="E80" s="89">
        <v>9.9891800000000003E-3</v>
      </c>
      <c r="F80" s="89">
        <v>0</v>
      </c>
      <c r="G80" s="89">
        <v>2.7869680000000001E-2</v>
      </c>
      <c r="H80" s="89">
        <v>7.4250000000000002E-3</v>
      </c>
      <c r="I80" s="89">
        <v>0.24069209</v>
      </c>
    </row>
    <row r="81" spans="1:9" x14ac:dyDescent="0.35">
      <c r="A81" s="88" t="s">
        <v>8</v>
      </c>
      <c r="B81" s="89">
        <v>0</v>
      </c>
      <c r="C81" s="89">
        <v>0</v>
      </c>
      <c r="D81" s="89">
        <v>0</v>
      </c>
      <c r="E81" s="89">
        <v>0</v>
      </c>
      <c r="F81" s="89">
        <v>0</v>
      </c>
      <c r="G81" s="89">
        <v>0</v>
      </c>
      <c r="H81" s="89">
        <v>1.3859999999999999</v>
      </c>
      <c r="I81" s="89">
        <v>0.23247187999999999</v>
      </c>
    </row>
    <row r="82" spans="1:9" x14ac:dyDescent="0.35">
      <c r="A82" s="88" t="s">
        <v>135</v>
      </c>
      <c r="B82" s="89">
        <v>0</v>
      </c>
      <c r="C82" s="89">
        <v>0.10118163000000001</v>
      </c>
      <c r="D82" s="89">
        <v>8.4329500000000016E-3</v>
      </c>
      <c r="E82" s="89">
        <v>1.18866E-3</v>
      </c>
      <c r="F82" s="89">
        <v>0</v>
      </c>
      <c r="G82" s="89">
        <v>9.9296100000000002E-3</v>
      </c>
      <c r="H82" s="89">
        <v>0.574546</v>
      </c>
      <c r="I82" s="89">
        <v>0.22168629000000001</v>
      </c>
    </row>
    <row r="83" spans="1:9" x14ac:dyDescent="0.35">
      <c r="A83" s="88" t="s">
        <v>210</v>
      </c>
      <c r="B83" s="89">
        <v>1.2803999999999999E-2</v>
      </c>
      <c r="C83" s="89">
        <v>6.2464900000000004E-2</v>
      </c>
      <c r="D83" s="89">
        <v>0</v>
      </c>
      <c r="E83" s="89">
        <v>6.3793790000000003E-2</v>
      </c>
      <c r="F83" s="89">
        <v>0</v>
      </c>
      <c r="G83" s="89">
        <v>0.22329370000000001</v>
      </c>
      <c r="H83" s="89">
        <v>4.28024351</v>
      </c>
      <c r="I83" s="89">
        <v>0.22128437000000001</v>
      </c>
    </row>
    <row r="84" spans="1:9" x14ac:dyDescent="0.35">
      <c r="A84" s="88" t="s">
        <v>36</v>
      </c>
      <c r="B84" s="89">
        <v>0</v>
      </c>
      <c r="C84" s="89">
        <v>0.18174073999999998</v>
      </c>
      <c r="D84" s="89">
        <v>0</v>
      </c>
      <c r="E84" s="89">
        <v>7.6205600000000002E-3</v>
      </c>
      <c r="F84" s="89">
        <v>0</v>
      </c>
      <c r="G84" s="89">
        <v>9.7880599999999995E-3</v>
      </c>
      <c r="H84" s="89">
        <v>0.5027952</v>
      </c>
      <c r="I84" s="89">
        <v>0.21390671999999999</v>
      </c>
    </row>
    <row r="85" spans="1:9" x14ac:dyDescent="0.35">
      <c r="A85" s="88" t="s">
        <v>183</v>
      </c>
      <c r="B85" s="89">
        <v>0</v>
      </c>
      <c r="C85" s="89">
        <v>0.19595107</v>
      </c>
      <c r="D85" s="89">
        <v>0</v>
      </c>
      <c r="E85" s="89">
        <v>0</v>
      </c>
      <c r="F85" s="89">
        <v>0</v>
      </c>
      <c r="G85" s="89">
        <v>0</v>
      </c>
      <c r="H85" s="89">
        <v>2.0465000000000001E-2</v>
      </c>
      <c r="I85" s="89">
        <v>0.20815744</v>
      </c>
    </row>
    <row r="86" spans="1:9" x14ac:dyDescent="0.35">
      <c r="A86" s="88" t="s">
        <v>99</v>
      </c>
      <c r="B86" s="89">
        <v>0</v>
      </c>
      <c r="C86" s="89">
        <v>2.5000000000000001E-2</v>
      </c>
      <c r="D86" s="89">
        <v>0</v>
      </c>
      <c r="E86" s="89">
        <v>0</v>
      </c>
      <c r="F86" s="89">
        <v>0</v>
      </c>
      <c r="G86" s="89">
        <v>0</v>
      </c>
      <c r="H86" s="89">
        <v>0</v>
      </c>
      <c r="I86" s="89">
        <v>0.20396649</v>
      </c>
    </row>
    <row r="87" spans="1:9" x14ac:dyDescent="0.35">
      <c r="A87" s="88" t="s">
        <v>238</v>
      </c>
      <c r="B87" s="89">
        <v>1.3066E-3</v>
      </c>
      <c r="C87" s="89">
        <v>0.1444841</v>
      </c>
      <c r="D87" s="89">
        <v>0</v>
      </c>
      <c r="E87" s="89">
        <v>2.6831560000000001E-2</v>
      </c>
      <c r="F87" s="89">
        <v>0</v>
      </c>
      <c r="G87" s="89">
        <v>3.4876050000000006E-2</v>
      </c>
      <c r="H87" s="89">
        <v>7.619956E-2</v>
      </c>
      <c r="I87" s="89">
        <v>0.19014548000000001</v>
      </c>
    </row>
    <row r="88" spans="1:9" x14ac:dyDescent="0.35">
      <c r="A88" s="88" t="s">
        <v>27</v>
      </c>
      <c r="B88" s="89">
        <v>0</v>
      </c>
      <c r="C88" s="89">
        <v>0.180006</v>
      </c>
      <c r="D88" s="89">
        <v>0</v>
      </c>
      <c r="E88" s="89">
        <v>3.0000000000000001E-5</v>
      </c>
      <c r="F88" s="89">
        <v>0</v>
      </c>
      <c r="G88" s="89">
        <v>3.0000000000000001E-5</v>
      </c>
      <c r="H88" s="89">
        <v>2.5630000000000002E-3</v>
      </c>
      <c r="I88" s="89">
        <v>0.18423473999999998</v>
      </c>
    </row>
    <row r="89" spans="1:9" x14ac:dyDescent="0.35">
      <c r="A89" s="88" t="s">
        <v>142</v>
      </c>
      <c r="B89" s="89">
        <v>0</v>
      </c>
      <c r="C89" s="89">
        <v>9.6954699999999994E-3</v>
      </c>
      <c r="D89" s="89">
        <v>2.4144099999999996E-3</v>
      </c>
      <c r="E89" s="89">
        <v>7.5240000000000003E-3</v>
      </c>
      <c r="F89" s="89">
        <v>0</v>
      </c>
      <c r="G89" s="89">
        <v>9.93841E-3</v>
      </c>
      <c r="H89" s="89">
        <v>0.12633228999999999</v>
      </c>
      <c r="I89" s="89">
        <v>0.18145043</v>
      </c>
    </row>
    <row r="90" spans="1:9" x14ac:dyDescent="0.35">
      <c r="A90" s="88" t="s">
        <v>122</v>
      </c>
      <c r="B90" s="89">
        <v>0</v>
      </c>
      <c r="C90" s="89">
        <v>0</v>
      </c>
      <c r="D90" s="89">
        <v>6.7200000000000003E-3</v>
      </c>
      <c r="E90" s="89">
        <v>0</v>
      </c>
      <c r="F90" s="89">
        <v>0</v>
      </c>
      <c r="G90" s="89">
        <v>6.7200000000000003E-3</v>
      </c>
      <c r="H90" s="89">
        <v>1.596E-3</v>
      </c>
      <c r="I90" s="89">
        <v>0.17570076999999998</v>
      </c>
    </row>
    <row r="91" spans="1:9" x14ac:dyDescent="0.35">
      <c r="A91" s="88" t="s">
        <v>232</v>
      </c>
      <c r="B91" s="89">
        <v>0</v>
      </c>
      <c r="C91" s="89">
        <v>0.13308143</v>
      </c>
      <c r="D91" s="89">
        <v>0</v>
      </c>
      <c r="E91" s="89">
        <v>0</v>
      </c>
      <c r="F91" s="89">
        <v>0</v>
      </c>
      <c r="G91" s="89">
        <v>2.7E-4</v>
      </c>
      <c r="H91" s="89">
        <v>4.8905219999999999E-2</v>
      </c>
      <c r="I91" s="89">
        <v>0.16826505999999999</v>
      </c>
    </row>
    <row r="92" spans="1:9" x14ac:dyDescent="0.35">
      <c r="A92" s="88" t="s">
        <v>257</v>
      </c>
      <c r="B92" s="89">
        <v>0</v>
      </c>
      <c r="C92" s="89">
        <v>6.2464800000000001E-2</v>
      </c>
      <c r="D92" s="89">
        <v>3.3930800000000001E-3</v>
      </c>
      <c r="E92" s="89">
        <v>0.31816430000000001</v>
      </c>
      <c r="F92" s="89">
        <v>0</v>
      </c>
      <c r="G92" s="89">
        <v>0.33753541999999997</v>
      </c>
      <c r="H92" s="89">
        <v>0.16350973999999999</v>
      </c>
      <c r="I92" s="89">
        <v>0.16786842000000002</v>
      </c>
    </row>
    <row r="93" spans="1:9" x14ac:dyDescent="0.35">
      <c r="A93" s="88" t="s">
        <v>117</v>
      </c>
      <c r="B93" s="89">
        <v>2.00219E-3</v>
      </c>
      <c r="C93" s="89">
        <v>0.10173717</v>
      </c>
      <c r="D93" s="89">
        <v>6.6511400000000007E-3</v>
      </c>
      <c r="E93" s="89">
        <v>4.7390399999999999E-3</v>
      </c>
      <c r="F93" s="89">
        <v>0</v>
      </c>
      <c r="G93" s="89">
        <v>9.2251399999999997E-3</v>
      </c>
      <c r="H93" s="89">
        <v>4.9856999999999999E-2</v>
      </c>
      <c r="I93" s="89">
        <v>0.16117483999999999</v>
      </c>
    </row>
    <row r="94" spans="1:9" x14ac:dyDescent="0.35">
      <c r="A94" s="88" t="s">
        <v>19</v>
      </c>
      <c r="B94" s="89">
        <v>0</v>
      </c>
      <c r="C94" s="89">
        <v>0</v>
      </c>
      <c r="D94" s="89">
        <v>0</v>
      </c>
      <c r="E94" s="89">
        <v>0</v>
      </c>
      <c r="F94" s="89">
        <v>0</v>
      </c>
      <c r="G94" s="89">
        <v>0</v>
      </c>
      <c r="H94" s="89">
        <v>0</v>
      </c>
      <c r="I94" s="89">
        <v>0.15569203000000001</v>
      </c>
    </row>
    <row r="95" spans="1:9" x14ac:dyDescent="0.35">
      <c r="A95" s="88" t="s">
        <v>130</v>
      </c>
      <c r="B95" s="89">
        <v>0</v>
      </c>
      <c r="C95" s="89">
        <v>3.3894089999999995E-2</v>
      </c>
      <c r="D95" s="89">
        <v>3.01002E-3</v>
      </c>
      <c r="E95" s="89">
        <v>9.0030000000000006E-3</v>
      </c>
      <c r="F95" s="89">
        <v>0</v>
      </c>
      <c r="G95" s="89">
        <v>1.2013020000000001E-2</v>
      </c>
      <c r="H95" s="89">
        <v>0.38315900000000003</v>
      </c>
      <c r="I95" s="89">
        <v>0.15543320000000002</v>
      </c>
    </row>
    <row r="96" spans="1:9" x14ac:dyDescent="0.35">
      <c r="A96" s="88" t="s">
        <v>202</v>
      </c>
      <c r="B96" s="89">
        <v>0</v>
      </c>
      <c r="C96" s="89">
        <v>4.32541E-3</v>
      </c>
      <c r="D96" s="89">
        <v>1.2312457999999999</v>
      </c>
      <c r="E96" s="89">
        <v>7.0667309999999997E-2</v>
      </c>
      <c r="F96" s="89">
        <v>0</v>
      </c>
      <c r="G96" s="89">
        <v>1.3462180800000001</v>
      </c>
      <c r="H96" s="89">
        <v>0.88331457999999996</v>
      </c>
      <c r="I96" s="89">
        <v>0.15357385999999998</v>
      </c>
    </row>
    <row r="97" spans="1:9" x14ac:dyDescent="0.35">
      <c r="A97" s="88" t="s">
        <v>237</v>
      </c>
      <c r="B97" s="89">
        <v>0</v>
      </c>
      <c r="C97" s="89">
        <v>0.12786477000000002</v>
      </c>
      <c r="D97" s="89">
        <v>0</v>
      </c>
      <c r="E97" s="89">
        <v>2.4418E-3</v>
      </c>
      <c r="F97" s="89">
        <v>0</v>
      </c>
      <c r="G97" s="89">
        <v>6.0378000000000003E-3</v>
      </c>
      <c r="H97" s="89">
        <v>1.58E-3</v>
      </c>
      <c r="I97" s="89">
        <v>0.15250169</v>
      </c>
    </row>
    <row r="98" spans="1:9" x14ac:dyDescent="0.35">
      <c r="A98" s="88" t="s">
        <v>159</v>
      </c>
      <c r="B98" s="89">
        <v>0</v>
      </c>
      <c r="C98" s="89">
        <v>0</v>
      </c>
      <c r="D98" s="89">
        <v>0</v>
      </c>
      <c r="E98" s="89">
        <v>0</v>
      </c>
      <c r="F98" s="89">
        <v>0</v>
      </c>
      <c r="G98" s="89">
        <v>0</v>
      </c>
      <c r="H98" s="89">
        <v>1.17E-4</v>
      </c>
      <c r="I98" s="89">
        <v>0.13165142000000002</v>
      </c>
    </row>
    <row r="99" spans="1:9" x14ac:dyDescent="0.35">
      <c r="A99" s="88" t="s">
        <v>87</v>
      </c>
      <c r="B99" s="89">
        <v>0</v>
      </c>
      <c r="C99" s="89">
        <v>0</v>
      </c>
      <c r="D99" s="89">
        <v>0</v>
      </c>
      <c r="E99" s="89">
        <v>0</v>
      </c>
      <c r="F99" s="89">
        <v>0</v>
      </c>
      <c r="G99" s="89">
        <v>0</v>
      </c>
      <c r="H99" s="89">
        <v>0</v>
      </c>
      <c r="I99" s="89">
        <v>0.126</v>
      </c>
    </row>
    <row r="100" spans="1:9" x14ac:dyDescent="0.35">
      <c r="A100" s="88" t="s">
        <v>147</v>
      </c>
      <c r="B100" s="89">
        <v>0</v>
      </c>
      <c r="C100" s="89">
        <v>6.9572000000000004E-4</v>
      </c>
      <c r="D100" s="89">
        <v>0</v>
      </c>
      <c r="E100" s="89">
        <v>1.1424999999999999E-2</v>
      </c>
      <c r="F100" s="89">
        <v>0</v>
      </c>
      <c r="G100" s="89">
        <v>1.1424999999999999E-2</v>
      </c>
      <c r="H100" s="89">
        <v>0.20472071</v>
      </c>
      <c r="I100" s="89">
        <v>0.11980788000000001</v>
      </c>
    </row>
    <row r="101" spans="1:9" x14ac:dyDescent="0.35">
      <c r="A101" s="88" t="s">
        <v>132</v>
      </c>
      <c r="B101" s="89">
        <v>0</v>
      </c>
      <c r="C101" s="89">
        <v>0</v>
      </c>
      <c r="D101" s="89">
        <v>0</v>
      </c>
      <c r="E101" s="89">
        <v>0</v>
      </c>
      <c r="F101" s="89">
        <v>0</v>
      </c>
      <c r="G101" s="89">
        <v>0.16538023999999998</v>
      </c>
      <c r="H101" s="89">
        <v>0.42080125000000002</v>
      </c>
      <c r="I101" s="89">
        <v>0.11499939999999999</v>
      </c>
    </row>
    <row r="102" spans="1:9" x14ac:dyDescent="0.35">
      <c r="A102" s="88" t="s">
        <v>172</v>
      </c>
      <c r="B102" s="89">
        <v>8.2437999999999999E-4</v>
      </c>
      <c r="C102" s="89">
        <v>4.129207E-2</v>
      </c>
      <c r="D102" s="89">
        <v>4.7445400000000002E-3</v>
      </c>
      <c r="E102" s="89">
        <v>2.2525E-2</v>
      </c>
      <c r="F102" s="89">
        <v>0</v>
      </c>
      <c r="G102" s="89">
        <v>2.7269540000000002E-2</v>
      </c>
      <c r="H102" s="89">
        <v>0.50160987000000001</v>
      </c>
      <c r="I102" s="89">
        <v>9.8056429999999986E-2</v>
      </c>
    </row>
    <row r="103" spans="1:9" x14ac:dyDescent="0.35">
      <c r="A103" s="88" t="s">
        <v>252</v>
      </c>
      <c r="B103" s="89">
        <v>0</v>
      </c>
      <c r="C103" s="89">
        <v>5.6928000000000002E-4</v>
      </c>
      <c r="D103" s="89">
        <v>0</v>
      </c>
      <c r="E103" s="89">
        <v>6.1936700000000001E-3</v>
      </c>
      <c r="F103" s="89">
        <v>0</v>
      </c>
      <c r="G103" s="89">
        <v>1.019367E-2</v>
      </c>
      <c r="H103" s="89">
        <v>0.107414</v>
      </c>
      <c r="I103" s="89">
        <v>9.7130070000000013E-2</v>
      </c>
    </row>
    <row r="104" spans="1:9" x14ac:dyDescent="0.35">
      <c r="A104" s="88" t="s">
        <v>116</v>
      </c>
      <c r="B104" s="89">
        <v>0</v>
      </c>
      <c r="C104" s="89">
        <v>4.7117799999999996E-3</v>
      </c>
      <c r="D104" s="89">
        <v>0</v>
      </c>
      <c r="E104" s="89">
        <v>0</v>
      </c>
      <c r="F104" s="89">
        <v>0</v>
      </c>
      <c r="G104" s="89">
        <v>0</v>
      </c>
      <c r="H104" s="89">
        <v>0.1361069</v>
      </c>
      <c r="I104" s="89">
        <v>9.5302520000000002E-2</v>
      </c>
    </row>
    <row r="105" spans="1:9" x14ac:dyDescent="0.35">
      <c r="A105" s="88" t="s">
        <v>11</v>
      </c>
      <c r="B105" s="89">
        <v>15.603868349999999</v>
      </c>
      <c r="C105" s="89">
        <v>0</v>
      </c>
      <c r="D105" s="89">
        <v>0</v>
      </c>
      <c r="E105" s="89">
        <v>56.201325270000005</v>
      </c>
      <c r="F105" s="89">
        <v>0</v>
      </c>
      <c r="G105" s="89">
        <v>71.561360019999995</v>
      </c>
      <c r="H105" s="89">
        <v>18.240201710000001</v>
      </c>
      <c r="I105" s="89">
        <v>9.5144000000000006E-2</v>
      </c>
    </row>
    <row r="106" spans="1:9" x14ac:dyDescent="0.35">
      <c r="A106" s="88" t="s">
        <v>30</v>
      </c>
      <c r="B106" s="89">
        <v>0</v>
      </c>
      <c r="C106" s="89">
        <v>7.2249999999999997E-3</v>
      </c>
      <c r="D106" s="89">
        <v>0</v>
      </c>
      <c r="E106" s="89">
        <v>6.1620000000000002E-4</v>
      </c>
      <c r="F106" s="89">
        <v>0</v>
      </c>
      <c r="G106" s="89">
        <v>6.1620000000000002E-4</v>
      </c>
      <c r="H106" s="89">
        <v>3.2889999999999998E-3</v>
      </c>
      <c r="I106" s="89">
        <v>9.238565E-2</v>
      </c>
    </row>
    <row r="107" spans="1:9" x14ac:dyDescent="0.35">
      <c r="A107" s="88" t="s">
        <v>256</v>
      </c>
      <c r="B107" s="89">
        <v>0</v>
      </c>
      <c r="C107" s="89">
        <v>1.5E-3</v>
      </c>
      <c r="D107" s="89">
        <v>3.9517500000000004E-3</v>
      </c>
      <c r="E107" s="89">
        <v>1.99497E-3</v>
      </c>
      <c r="F107" s="89">
        <v>0</v>
      </c>
      <c r="G107" s="89">
        <v>0.11154572</v>
      </c>
      <c r="H107" s="89">
        <v>1.2963000000000001E-2</v>
      </c>
      <c r="I107" s="89">
        <v>8.9519539999999995E-2</v>
      </c>
    </row>
    <row r="108" spans="1:9" x14ac:dyDescent="0.35">
      <c r="A108" s="88" t="s">
        <v>231</v>
      </c>
      <c r="B108" s="89">
        <v>0</v>
      </c>
      <c r="C108" s="89">
        <v>0</v>
      </c>
      <c r="D108" s="89">
        <v>0</v>
      </c>
      <c r="E108" s="89">
        <v>8.7500000000000008E-3</v>
      </c>
      <c r="F108" s="89">
        <v>0</v>
      </c>
      <c r="G108" s="89">
        <v>9.1179999999999994E-3</v>
      </c>
      <c r="H108" s="89">
        <v>0.117441</v>
      </c>
      <c r="I108" s="89">
        <v>8.8160240000000001E-2</v>
      </c>
    </row>
    <row r="109" spans="1:9" x14ac:dyDescent="0.35">
      <c r="A109" s="88" t="s">
        <v>236</v>
      </c>
      <c r="B109" s="89">
        <v>0</v>
      </c>
      <c r="C109" s="89">
        <v>2.8722660000000001E-2</v>
      </c>
      <c r="D109" s="89">
        <v>7.6999999999999996E-4</v>
      </c>
      <c r="E109" s="89">
        <v>3.2699999999999999E-3</v>
      </c>
      <c r="F109" s="89">
        <v>0</v>
      </c>
      <c r="G109" s="89">
        <v>5.4400000000000004E-3</v>
      </c>
      <c r="H109" s="89">
        <v>0.23082685999999999</v>
      </c>
      <c r="I109" s="89">
        <v>8.8025679999999995E-2</v>
      </c>
    </row>
    <row r="110" spans="1:9" x14ac:dyDescent="0.35">
      <c r="A110" s="88" t="s">
        <v>113</v>
      </c>
      <c r="B110" s="89">
        <v>0</v>
      </c>
      <c r="C110" s="89">
        <v>0</v>
      </c>
      <c r="D110" s="89">
        <v>0</v>
      </c>
      <c r="E110" s="89">
        <v>0</v>
      </c>
      <c r="F110" s="89">
        <v>0</v>
      </c>
      <c r="G110" s="89">
        <v>0</v>
      </c>
      <c r="H110" s="89">
        <v>2.6999999999999999E-5</v>
      </c>
      <c r="I110" s="89">
        <v>8.5275399999999987E-2</v>
      </c>
    </row>
    <row r="111" spans="1:9" x14ac:dyDescent="0.35">
      <c r="A111" s="88" t="s">
        <v>119</v>
      </c>
      <c r="B111" s="89">
        <v>0</v>
      </c>
      <c r="C111" s="89">
        <v>6.0099999999999997E-4</v>
      </c>
      <c r="D111" s="89">
        <v>0</v>
      </c>
      <c r="E111" s="89">
        <v>6.0000000000000001E-3</v>
      </c>
      <c r="F111" s="89">
        <v>0</v>
      </c>
      <c r="G111" s="89">
        <v>6.0000000000000001E-3</v>
      </c>
      <c r="H111" s="89">
        <v>0</v>
      </c>
      <c r="I111" s="89">
        <v>8.4725809999999999E-2</v>
      </c>
    </row>
    <row r="112" spans="1:9" x14ac:dyDescent="0.35">
      <c r="A112" s="88" t="s">
        <v>138</v>
      </c>
      <c r="B112" s="89">
        <v>9.0000000000000002E-6</v>
      </c>
      <c r="C112" s="89">
        <v>6.9341139999999996E-2</v>
      </c>
      <c r="D112" s="89">
        <v>0</v>
      </c>
      <c r="E112" s="89">
        <v>0</v>
      </c>
      <c r="F112" s="89">
        <v>0</v>
      </c>
      <c r="G112" s="89">
        <v>8.0000000000000004E-4</v>
      </c>
      <c r="H112" s="89">
        <v>9.5500000000000001E-4</v>
      </c>
      <c r="I112" s="89">
        <v>8.2494639999999994E-2</v>
      </c>
    </row>
    <row r="113" spans="1:9" x14ac:dyDescent="0.35">
      <c r="A113" s="88" t="s">
        <v>7</v>
      </c>
      <c r="B113" s="89">
        <v>0</v>
      </c>
      <c r="C113" s="89">
        <v>0</v>
      </c>
      <c r="D113" s="89">
        <v>0</v>
      </c>
      <c r="E113" s="89">
        <v>0</v>
      </c>
      <c r="F113" s="89">
        <v>0</v>
      </c>
      <c r="G113" s="89">
        <v>0</v>
      </c>
      <c r="H113" s="89">
        <v>0</v>
      </c>
      <c r="I113" s="89">
        <v>7.5663729999999998E-2</v>
      </c>
    </row>
    <row r="114" spans="1:9" x14ac:dyDescent="0.35">
      <c r="A114" s="88" t="s">
        <v>12</v>
      </c>
      <c r="B114" s="89">
        <v>0</v>
      </c>
      <c r="C114" s="89">
        <v>6.8879999999999997E-2</v>
      </c>
      <c r="D114" s="89">
        <v>0</v>
      </c>
      <c r="E114" s="89">
        <v>0</v>
      </c>
      <c r="F114" s="89">
        <v>0</v>
      </c>
      <c r="G114" s="89">
        <v>0</v>
      </c>
      <c r="H114" s="89">
        <v>39.6365573</v>
      </c>
      <c r="I114" s="89">
        <v>7.4512229999999999E-2</v>
      </c>
    </row>
    <row r="115" spans="1:9" x14ac:dyDescent="0.35">
      <c r="A115" s="88" t="s">
        <v>229</v>
      </c>
      <c r="B115" s="89">
        <v>6.6200000000000005E-4</v>
      </c>
      <c r="C115" s="89">
        <v>3.700117E-2</v>
      </c>
      <c r="D115" s="89">
        <v>0</v>
      </c>
      <c r="E115" s="89">
        <v>0</v>
      </c>
      <c r="F115" s="89">
        <v>6.6200000000000005E-4</v>
      </c>
      <c r="G115" s="89">
        <v>0</v>
      </c>
      <c r="H115" s="89">
        <v>0.34943800000000003</v>
      </c>
      <c r="I115" s="89">
        <v>7.4063169999999998E-2</v>
      </c>
    </row>
    <row r="116" spans="1:9" x14ac:dyDescent="0.35">
      <c r="A116" s="88" t="s">
        <v>148</v>
      </c>
      <c r="B116" s="89">
        <v>0</v>
      </c>
      <c r="C116" s="89">
        <v>3.8254339999999998E-2</v>
      </c>
      <c r="D116" s="89">
        <v>0</v>
      </c>
      <c r="E116" s="89">
        <v>0</v>
      </c>
      <c r="F116" s="89">
        <v>0</v>
      </c>
      <c r="G116" s="89">
        <v>0</v>
      </c>
      <c r="H116" s="89">
        <v>0.432006</v>
      </c>
      <c r="I116" s="89">
        <v>7.1963929999999995E-2</v>
      </c>
    </row>
    <row r="117" spans="1:9" x14ac:dyDescent="0.35">
      <c r="A117" s="88" t="s">
        <v>150</v>
      </c>
      <c r="B117" s="89">
        <v>0</v>
      </c>
      <c r="C117" s="89">
        <v>1.04827E-3</v>
      </c>
      <c r="D117" s="89">
        <v>0</v>
      </c>
      <c r="E117" s="89">
        <v>0</v>
      </c>
      <c r="F117" s="89">
        <v>0</v>
      </c>
      <c r="G117" s="89">
        <v>4.4000000000000002E-4</v>
      </c>
      <c r="H117" s="89">
        <v>1.9989999999999999E-3</v>
      </c>
      <c r="I117" s="89">
        <v>7.1321770000000007E-2</v>
      </c>
    </row>
    <row r="118" spans="1:9" x14ac:dyDescent="0.35">
      <c r="A118" s="88" t="s">
        <v>191</v>
      </c>
      <c r="B118" s="89">
        <v>0</v>
      </c>
      <c r="C118" s="89">
        <v>8.5000000000000006E-5</v>
      </c>
      <c r="D118" s="89">
        <v>0</v>
      </c>
      <c r="E118" s="89">
        <v>0</v>
      </c>
      <c r="F118" s="89">
        <v>0</v>
      </c>
      <c r="G118" s="89">
        <v>0</v>
      </c>
      <c r="H118" s="89">
        <v>2.5535830000000002E-2</v>
      </c>
      <c r="I118" s="89">
        <v>7.0418889999999998E-2</v>
      </c>
    </row>
    <row r="119" spans="1:9" x14ac:dyDescent="0.35">
      <c r="A119" s="88" t="s">
        <v>25</v>
      </c>
      <c r="B119" s="89">
        <v>0</v>
      </c>
      <c r="C119" s="89">
        <v>3.4459080000000003E-2</v>
      </c>
      <c r="D119" s="89">
        <v>0</v>
      </c>
      <c r="E119" s="89">
        <v>0</v>
      </c>
      <c r="F119" s="89">
        <v>0</v>
      </c>
      <c r="G119" s="89">
        <v>1.4994999999999999E-4</v>
      </c>
      <c r="H119" s="89">
        <v>4.3766899999999999E-3</v>
      </c>
      <c r="I119" s="89">
        <v>6.5778139999999999E-2</v>
      </c>
    </row>
    <row r="120" spans="1:9" x14ac:dyDescent="0.35">
      <c r="A120" s="88" t="s">
        <v>199</v>
      </c>
      <c r="B120" s="89">
        <v>0</v>
      </c>
      <c r="C120" s="89">
        <v>3.1497000000000003E-4</v>
      </c>
      <c r="D120" s="89">
        <v>0</v>
      </c>
      <c r="E120" s="89">
        <v>0</v>
      </c>
      <c r="F120" s="89">
        <v>0</v>
      </c>
      <c r="G120" s="89">
        <v>0</v>
      </c>
      <c r="H120" s="89">
        <v>7.5481000000000006E-2</v>
      </c>
      <c r="I120" s="89">
        <v>5.9906330000000001E-2</v>
      </c>
    </row>
    <row r="121" spans="1:9" x14ac:dyDescent="0.35">
      <c r="A121" s="88" t="s">
        <v>105</v>
      </c>
      <c r="B121" s="89">
        <v>0</v>
      </c>
      <c r="C121" s="89">
        <v>4.6641000000000002E-2</v>
      </c>
      <c r="D121" s="89">
        <v>0</v>
      </c>
      <c r="E121" s="89">
        <v>0.13804158</v>
      </c>
      <c r="F121" s="89">
        <v>0</v>
      </c>
      <c r="G121" s="89">
        <v>3.91618E-3</v>
      </c>
      <c r="H121" s="89">
        <v>0.20562279999999999</v>
      </c>
      <c r="I121" s="89">
        <v>5.6767999999999999E-2</v>
      </c>
    </row>
    <row r="122" spans="1:9" x14ac:dyDescent="0.35">
      <c r="A122" s="88" t="s">
        <v>250</v>
      </c>
      <c r="B122" s="89">
        <v>0</v>
      </c>
      <c r="C122" s="89">
        <v>3.6339999999999997E-2</v>
      </c>
      <c r="D122" s="89">
        <v>0</v>
      </c>
      <c r="E122" s="89">
        <v>2.9468709999999999E-2</v>
      </c>
      <c r="F122" s="89">
        <v>0</v>
      </c>
      <c r="G122" s="89">
        <v>78.394648950000004</v>
      </c>
      <c r="H122" s="89">
        <v>150.21197075999999</v>
      </c>
      <c r="I122" s="89">
        <v>5.612785E-2</v>
      </c>
    </row>
    <row r="123" spans="1:9" x14ac:dyDescent="0.35">
      <c r="A123" s="88" t="s">
        <v>240</v>
      </c>
      <c r="B123" s="89">
        <v>0</v>
      </c>
      <c r="C123" s="89">
        <v>0</v>
      </c>
      <c r="D123" s="89">
        <v>0</v>
      </c>
      <c r="E123" s="89">
        <v>0</v>
      </c>
      <c r="F123" s="89">
        <v>0</v>
      </c>
      <c r="G123" s="89">
        <v>0</v>
      </c>
      <c r="H123" s="89">
        <v>0.58434699999999995</v>
      </c>
      <c r="I123" s="89">
        <v>5.5738999999999997E-2</v>
      </c>
    </row>
    <row r="124" spans="1:9" x14ac:dyDescent="0.35">
      <c r="A124" s="88" t="s">
        <v>149</v>
      </c>
      <c r="B124" s="89">
        <v>3.0000000000000001E-5</v>
      </c>
      <c r="C124" s="89">
        <v>1.34942E-3</v>
      </c>
      <c r="D124" s="89">
        <v>0</v>
      </c>
      <c r="E124" s="89">
        <v>0</v>
      </c>
      <c r="F124" s="89">
        <v>0</v>
      </c>
      <c r="G124" s="89">
        <v>4.6188000000000002E-4</v>
      </c>
      <c r="H124" s="89">
        <v>1.9830268500000001</v>
      </c>
      <c r="I124" s="89">
        <v>5.4309459999999997E-2</v>
      </c>
    </row>
    <row r="125" spans="1:9" x14ac:dyDescent="0.35">
      <c r="A125" s="88" t="s">
        <v>88</v>
      </c>
      <c r="B125" s="89">
        <v>0</v>
      </c>
      <c r="C125" s="89">
        <v>0</v>
      </c>
      <c r="D125" s="89">
        <v>0</v>
      </c>
      <c r="E125" s="89">
        <v>0</v>
      </c>
      <c r="F125" s="89">
        <v>0</v>
      </c>
      <c r="G125" s="89">
        <v>0</v>
      </c>
      <c r="H125" s="89">
        <v>1.8492000000000001E-2</v>
      </c>
      <c r="I125" s="89">
        <v>5.1286900000000003E-2</v>
      </c>
    </row>
    <row r="126" spans="1:9" x14ac:dyDescent="0.35">
      <c r="A126" s="88" t="s">
        <v>92</v>
      </c>
      <c r="B126" s="89">
        <v>0</v>
      </c>
      <c r="C126" s="89">
        <v>0</v>
      </c>
      <c r="D126" s="89">
        <v>0</v>
      </c>
      <c r="E126" s="89">
        <v>0</v>
      </c>
      <c r="F126" s="89">
        <v>0</v>
      </c>
      <c r="G126" s="89">
        <v>0</v>
      </c>
      <c r="H126" s="89">
        <v>0</v>
      </c>
      <c r="I126" s="89">
        <v>5.0508300000000006E-2</v>
      </c>
    </row>
    <row r="127" spans="1:9" x14ac:dyDescent="0.35">
      <c r="A127" s="88" t="s">
        <v>209</v>
      </c>
      <c r="B127" s="89">
        <v>0</v>
      </c>
      <c r="C127" s="89">
        <v>2.9248220000000002E-2</v>
      </c>
      <c r="D127" s="89">
        <v>0</v>
      </c>
      <c r="E127" s="89">
        <v>0</v>
      </c>
      <c r="F127" s="89">
        <v>0</v>
      </c>
      <c r="G127" s="89">
        <v>0</v>
      </c>
      <c r="H127" s="89">
        <v>1.0867E-2</v>
      </c>
      <c r="I127" s="89">
        <v>4.7048220000000002E-2</v>
      </c>
    </row>
    <row r="128" spans="1:9" x14ac:dyDescent="0.35">
      <c r="A128" s="88" t="s">
        <v>144</v>
      </c>
      <c r="B128" s="89">
        <v>0</v>
      </c>
      <c r="C128" s="89">
        <v>5.6157100000000003E-3</v>
      </c>
      <c r="D128" s="89">
        <v>0</v>
      </c>
      <c r="E128" s="89">
        <v>2.3233E-2</v>
      </c>
      <c r="F128" s="89">
        <v>0</v>
      </c>
      <c r="G128" s="89">
        <v>2.3233E-2</v>
      </c>
      <c r="H128" s="89">
        <v>8.005E-3</v>
      </c>
      <c r="I128" s="89">
        <v>4.6780209999999996E-2</v>
      </c>
    </row>
    <row r="129" spans="1:9" x14ac:dyDescent="0.35">
      <c r="A129" s="88" t="s">
        <v>203</v>
      </c>
      <c r="B129" s="89">
        <v>0</v>
      </c>
      <c r="C129" s="89">
        <v>1.17706E-3</v>
      </c>
      <c r="D129" s="89">
        <v>0</v>
      </c>
      <c r="E129" s="89">
        <v>0.223</v>
      </c>
      <c r="F129" s="89">
        <v>0</v>
      </c>
      <c r="G129" s="89">
        <v>0.223</v>
      </c>
      <c r="H129" s="89">
        <v>2.5531999999999999E-2</v>
      </c>
      <c r="I129" s="89">
        <v>4.4574099999999998E-2</v>
      </c>
    </row>
    <row r="130" spans="1:9" x14ac:dyDescent="0.35">
      <c r="A130" s="88" t="s">
        <v>226</v>
      </c>
      <c r="B130" s="89">
        <v>0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0.25070500000000001</v>
      </c>
      <c r="I130" s="89">
        <v>4.2018260000000002E-2</v>
      </c>
    </row>
    <row r="131" spans="1:9" x14ac:dyDescent="0.35">
      <c r="A131" s="88" t="s">
        <v>227</v>
      </c>
      <c r="B131" s="89">
        <v>0</v>
      </c>
      <c r="C131" s="89">
        <v>0</v>
      </c>
      <c r="D131" s="89">
        <v>0</v>
      </c>
      <c r="E131" s="89">
        <v>0</v>
      </c>
      <c r="F131" s="89">
        <v>0</v>
      </c>
      <c r="G131" s="89">
        <v>0</v>
      </c>
      <c r="H131" s="89">
        <v>9.5344000000000006E-4</v>
      </c>
      <c r="I131" s="89">
        <v>3.5904350000000002E-2</v>
      </c>
    </row>
    <row r="132" spans="1:9" x14ac:dyDescent="0.35">
      <c r="A132" s="88" t="s">
        <v>66</v>
      </c>
      <c r="B132" s="89">
        <v>6.6634109400000003</v>
      </c>
      <c r="C132" s="89">
        <v>3.3500000000000002E-2</v>
      </c>
      <c r="D132" s="89">
        <v>0</v>
      </c>
      <c r="E132" s="89">
        <v>0</v>
      </c>
      <c r="F132" s="89">
        <v>0</v>
      </c>
      <c r="G132" s="89">
        <v>0.23876429999999998</v>
      </c>
      <c r="H132" s="89">
        <v>3.6027953399999997</v>
      </c>
      <c r="I132" s="89">
        <v>3.3500000000000002E-2</v>
      </c>
    </row>
    <row r="133" spans="1:9" x14ac:dyDescent="0.35">
      <c r="A133" s="88" t="s">
        <v>228</v>
      </c>
      <c r="B133" s="89">
        <v>0</v>
      </c>
      <c r="C133" s="89">
        <v>0</v>
      </c>
      <c r="D133" s="89">
        <v>0</v>
      </c>
      <c r="E133" s="89">
        <v>0</v>
      </c>
      <c r="F133" s="89">
        <v>0</v>
      </c>
      <c r="G133" s="89">
        <v>0</v>
      </c>
      <c r="H133" s="89">
        <v>0</v>
      </c>
      <c r="I133" s="89">
        <v>3.2329330000000003E-2</v>
      </c>
    </row>
    <row r="134" spans="1:9" x14ac:dyDescent="0.35">
      <c r="A134" s="88" t="s">
        <v>200</v>
      </c>
      <c r="B134" s="89">
        <v>0</v>
      </c>
      <c r="C134" s="89">
        <v>0</v>
      </c>
      <c r="D134" s="89">
        <v>0</v>
      </c>
      <c r="E134" s="89">
        <v>0</v>
      </c>
      <c r="F134" s="89">
        <v>0</v>
      </c>
      <c r="G134" s="89">
        <v>0</v>
      </c>
      <c r="H134" s="89">
        <v>0.38317499999999999</v>
      </c>
      <c r="I134" s="89">
        <v>2.9690890000000001E-2</v>
      </c>
    </row>
    <row r="135" spans="1:9" x14ac:dyDescent="0.35">
      <c r="A135" s="88" t="s">
        <v>188</v>
      </c>
      <c r="B135" s="89">
        <v>0</v>
      </c>
      <c r="C135" s="89">
        <v>0</v>
      </c>
      <c r="D135" s="89">
        <v>0</v>
      </c>
      <c r="E135" s="89">
        <v>0</v>
      </c>
      <c r="F135" s="89">
        <v>0</v>
      </c>
      <c r="G135" s="89">
        <v>0</v>
      </c>
      <c r="H135" s="89">
        <v>3.0000000000000001E-3</v>
      </c>
      <c r="I135" s="89">
        <v>2.905978E-2</v>
      </c>
    </row>
    <row r="136" spans="1:9" x14ac:dyDescent="0.35">
      <c r="A136" s="88" t="s">
        <v>205</v>
      </c>
      <c r="B136" s="89">
        <v>4.0701000000000001E-2</v>
      </c>
      <c r="C136" s="89">
        <v>0</v>
      </c>
      <c r="D136" s="89">
        <v>8.0350700000000001E-3</v>
      </c>
      <c r="E136" s="89">
        <v>0.13812919000000001</v>
      </c>
      <c r="F136" s="89">
        <v>2.6480000000000002E-3</v>
      </c>
      <c r="G136" s="89">
        <v>0.17268486</v>
      </c>
      <c r="H136" s="89">
        <v>0.75903900000000002</v>
      </c>
      <c r="I136" s="89">
        <v>2.8980550000000001E-2</v>
      </c>
    </row>
    <row r="137" spans="1:9" x14ac:dyDescent="0.35">
      <c r="A137" s="88" t="s">
        <v>28</v>
      </c>
      <c r="B137" s="89">
        <v>0</v>
      </c>
      <c r="C137" s="89">
        <v>1.5779000000000001E-2</v>
      </c>
      <c r="D137" s="89">
        <v>0</v>
      </c>
      <c r="E137" s="89">
        <v>0</v>
      </c>
      <c r="F137" s="89">
        <v>0</v>
      </c>
      <c r="G137" s="89">
        <v>0</v>
      </c>
      <c r="H137" s="89">
        <v>2.0868999999999999E-2</v>
      </c>
      <c r="I137" s="89">
        <v>2.746123E-2</v>
      </c>
    </row>
    <row r="138" spans="1:9" x14ac:dyDescent="0.35">
      <c r="A138" s="88" t="s">
        <v>244</v>
      </c>
      <c r="B138" s="89">
        <v>0</v>
      </c>
      <c r="C138" s="89">
        <v>0</v>
      </c>
      <c r="D138" s="89">
        <v>0</v>
      </c>
      <c r="E138" s="89">
        <v>0</v>
      </c>
      <c r="F138" s="89">
        <v>0</v>
      </c>
      <c r="G138" s="89">
        <v>7.1500000000000001E-3</v>
      </c>
      <c r="H138" s="89">
        <v>2.9260000000000002E-3</v>
      </c>
      <c r="I138" s="89">
        <v>2.7352970000000001E-2</v>
      </c>
    </row>
    <row r="139" spans="1:9" x14ac:dyDescent="0.35">
      <c r="A139" s="88" t="s">
        <v>241</v>
      </c>
      <c r="B139" s="89">
        <v>0</v>
      </c>
      <c r="C139" s="89">
        <v>0</v>
      </c>
      <c r="D139" s="89">
        <v>0</v>
      </c>
      <c r="E139" s="89">
        <v>0.30452499999999999</v>
      </c>
      <c r="F139" s="89">
        <v>0</v>
      </c>
      <c r="G139" s="89">
        <v>0.30452499999999999</v>
      </c>
      <c r="H139" s="89">
        <v>2.96306878</v>
      </c>
      <c r="I139" s="89">
        <v>2.6276799999999999E-2</v>
      </c>
    </row>
    <row r="140" spans="1:9" x14ac:dyDescent="0.35">
      <c r="A140" s="88" t="s">
        <v>128</v>
      </c>
      <c r="B140" s="89">
        <v>0</v>
      </c>
      <c r="C140" s="89">
        <v>7.8815699999999992E-3</v>
      </c>
      <c r="D140" s="89">
        <v>0</v>
      </c>
      <c r="E140" s="89">
        <v>0</v>
      </c>
      <c r="F140" s="89">
        <v>0</v>
      </c>
      <c r="G140" s="89">
        <v>0</v>
      </c>
      <c r="H140" s="89">
        <v>1.1186001200000002</v>
      </c>
      <c r="I140" s="89">
        <v>2.4648750000000001E-2</v>
      </c>
    </row>
    <row r="141" spans="1:9" x14ac:dyDescent="0.35">
      <c r="A141" s="88" t="s">
        <v>136</v>
      </c>
      <c r="B141" s="89">
        <v>0</v>
      </c>
      <c r="C141" s="89">
        <v>0</v>
      </c>
      <c r="D141" s="89">
        <v>0</v>
      </c>
      <c r="E141" s="89">
        <v>0</v>
      </c>
      <c r="F141" s="89">
        <v>0</v>
      </c>
      <c r="G141" s="89">
        <v>0</v>
      </c>
      <c r="H141" s="89">
        <v>0</v>
      </c>
      <c r="I141" s="89">
        <v>2.190752E-2</v>
      </c>
    </row>
    <row r="142" spans="1:9" x14ac:dyDescent="0.35">
      <c r="A142" s="88" t="s">
        <v>137</v>
      </c>
      <c r="B142" s="89">
        <v>0</v>
      </c>
      <c r="C142" s="89">
        <v>0</v>
      </c>
      <c r="D142" s="89">
        <v>0</v>
      </c>
      <c r="E142" s="89">
        <v>2.5000000000000001E-4</v>
      </c>
      <c r="F142" s="89">
        <v>0</v>
      </c>
      <c r="G142" s="89">
        <v>2.5000000000000001E-4</v>
      </c>
      <c r="H142" s="89">
        <v>4.2599600000000001E-3</v>
      </c>
      <c r="I142" s="89">
        <v>2.153907E-2</v>
      </c>
    </row>
    <row r="143" spans="1:9" x14ac:dyDescent="0.35">
      <c r="A143" s="88" t="s">
        <v>32</v>
      </c>
      <c r="B143" s="89">
        <v>0</v>
      </c>
      <c r="C143" s="89">
        <v>3.0969999999999999E-3</v>
      </c>
      <c r="D143" s="89">
        <v>0</v>
      </c>
      <c r="E143" s="89">
        <v>0</v>
      </c>
      <c r="F143" s="89">
        <v>0</v>
      </c>
      <c r="G143" s="89">
        <v>3.1992000000000001E-4</v>
      </c>
      <c r="H143" s="89">
        <v>0.58350285999999996</v>
      </c>
      <c r="I143" s="89">
        <v>2.0701459999999998E-2</v>
      </c>
    </row>
    <row r="144" spans="1:9" x14ac:dyDescent="0.35">
      <c r="A144" s="88" t="s">
        <v>50</v>
      </c>
      <c r="B144" s="89">
        <v>0.63595900000000005</v>
      </c>
      <c r="C144" s="89">
        <v>0</v>
      </c>
      <c r="D144" s="89">
        <v>0</v>
      </c>
      <c r="E144" s="89">
        <v>0</v>
      </c>
      <c r="F144" s="89">
        <v>0</v>
      </c>
      <c r="G144" s="89">
        <v>0</v>
      </c>
      <c r="H144" s="89">
        <v>9.3604000000000007E-2</v>
      </c>
      <c r="I144" s="89">
        <v>1.961543E-2</v>
      </c>
    </row>
    <row r="145" spans="1:9" x14ac:dyDescent="0.35">
      <c r="A145" s="88" t="s">
        <v>131</v>
      </c>
      <c r="B145" s="89">
        <v>0</v>
      </c>
      <c r="C145" s="89">
        <v>0</v>
      </c>
      <c r="D145" s="89">
        <v>0</v>
      </c>
      <c r="E145" s="89">
        <v>2.68142E-2</v>
      </c>
      <c r="F145" s="89">
        <v>0</v>
      </c>
      <c r="G145" s="89">
        <v>0</v>
      </c>
      <c r="H145" s="89">
        <v>0</v>
      </c>
      <c r="I145" s="89">
        <v>1.960344E-2</v>
      </c>
    </row>
    <row r="146" spans="1:9" x14ac:dyDescent="0.35">
      <c r="A146" s="88" t="s">
        <v>22</v>
      </c>
      <c r="B146" s="89">
        <v>0</v>
      </c>
      <c r="C146" s="89">
        <v>2.996E-3</v>
      </c>
      <c r="D146" s="89">
        <v>0</v>
      </c>
      <c r="E146" s="89">
        <v>0</v>
      </c>
      <c r="F146" s="89">
        <v>0</v>
      </c>
      <c r="G146" s="89">
        <v>0</v>
      </c>
      <c r="H146" s="89">
        <v>0.199016</v>
      </c>
      <c r="I146" s="89">
        <v>1.8104639999999998E-2</v>
      </c>
    </row>
    <row r="147" spans="1:9" x14ac:dyDescent="0.35">
      <c r="A147" s="88" t="s">
        <v>177</v>
      </c>
      <c r="B147" s="89">
        <v>0</v>
      </c>
      <c r="C147" s="89">
        <v>0</v>
      </c>
      <c r="D147" s="89">
        <v>0</v>
      </c>
      <c r="E147" s="89">
        <v>0</v>
      </c>
      <c r="F147" s="89">
        <v>0</v>
      </c>
      <c r="G147" s="89">
        <v>0</v>
      </c>
      <c r="H147" s="89">
        <v>0</v>
      </c>
      <c r="I147" s="89">
        <v>1.7999999999999999E-2</v>
      </c>
    </row>
    <row r="148" spans="1:9" x14ac:dyDescent="0.35">
      <c r="A148" s="88" t="s">
        <v>164</v>
      </c>
      <c r="B148" s="89">
        <v>0</v>
      </c>
      <c r="C148" s="89">
        <v>0</v>
      </c>
      <c r="D148" s="89">
        <v>0</v>
      </c>
      <c r="E148" s="89">
        <v>0</v>
      </c>
      <c r="F148" s="89">
        <v>0</v>
      </c>
      <c r="G148" s="89">
        <v>0</v>
      </c>
      <c r="H148" s="89">
        <v>4.9649999999999998E-3</v>
      </c>
      <c r="I148" s="89">
        <v>1.7538349999999998E-2</v>
      </c>
    </row>
    <row r="149" spans="1:9" x14ac:dyDescent="0.35">
      <c r="A149" s="88" t="s">
        <v>82</v>
      </c>
      <c r="B149" s="89">
        <v>0</v>
      </c>
      <c r="C149" s="89">
        <v>0</v>
      </c>
      <c r="D149" s="89">
        <v>0</v>
      </c>
      <c r="E149" s="89">
        <v>0</v>
      </c>
      <c r="F149" s="89">
        <v>0</v>
      </c>
      <c r="G149" s="89">
        <v>0</v>
      </c>
      <c r="H149" s="89">
        <v>0</v>
      </c>
      <c r="I149" s="89">
        <v>1.7103689999999998E-2</v>
      </c>
    </row>
    <row r="150" spans="1:9" x14ac:dyDescent="0.35">
      <c r="A150" s="88" t="s">
        <v>18</v>
      </c>
      <c r="B150" s="89">
        <v>0</v>
      </c>
      <c r="C150" s="89">
        <v>0</v>
      </c>
      <c r="D150" s="89">
        <v>0</v>
      </c>
      <c r="E150" s="89">
        <v>1.4999999999999999E-4</v>
      </c>
      <c r="F150" s="89">
        <v>0</v>
      </c>
      <c r="G150" s="89">
        <v>1.4999999999999999E-4</v>
      </c>
      <c r="H150" s="89">
        <v>0</v>
      </c>
      <c r="I150" s="89">
        <v>1.7098349999999998E-2</v>
      </c>
    </row>
    <row r="151" spans="1:9" x14ac:dyDescent="0.35">
      <c r="A151" s="88" t="s">
        <v>24</v>
      </c>
      <c r="B151" s="89">
        <v>0</v>
      </c>
      <c r="C151" s="89">
        <v>7.1729999999999997E-3</v>
      </c>
      <c r="D151" s="89">
        <v>0</v>
      </c>
      <c r="E151" s="89">
        <v>0</v>
      </c>
      <c r="F151" s="89">
        <v>0</v>
      </c>
      <c r="G151" s="89">
        <v>0</v>
      </c>
      <c r="H151" s="89">
        <v>0</v>
      </c>
      <c r="I151" s="89">
        <v>1.5737999999999999E-2</v>
      </c>
    </row>
    <row r="152" spans="1:9" x14ac:dyDescent="0.35">
      <c r="A152" s="88" t="s">
        <v>208</v>
      </c>
      <c r="B152" s="89">
        <v>0</v>
      </c>
      <c r="C152" s="89">
        <v>0</v>
      </c>
      <c r="D152" s="89">
        <v>0</v>
      </c>
      <c r="E152" s="89">
        <v>0</v>
      </c>
      <c r="F152" s="89">
        <v>0</v>
      </c>
      <c r="G152" s="89">
        <v>0</v>
      </c>
      <c r="H152" s="89">
        <v>2.1326000000000001E-2</v>
      </c>
      <c r="I152" s="89">
        <v>1.4748000000000001E-2</v>
      </c>
    </row>
    <row r="153" spans="1:9" x14ac:dyDescent="0.35">
      <c r="A153" s="88" t="s">
        <v>34</v>
      </c>
      <c r="B153" s="89">
        <v>0</v>
      </c>
      <c r="C153" s="89">
        <v>0</v>
      </c>
      <c r="D153" s="89">
        <v>0</v>
      </c>
      <c r="E153" s="89">
        <v>0</v>
      </c>
      <c r="F153" s="89">
        <v>0</v>
      </c>
      <c r="G153" s="89">
        <v>0</v>
      </c>
      <c r="H153" s="89">
        <v>0</v>
      </c>
      <c r="I153" s="89">
        <v>1.4116139999999999E-2</v>
      </c>
    </row>
    <row r="154" spans="1:9" x14ac:dyDescent="0.35">
      <c r="A154" s="88" t="s">
        <v>120</v>
      </c>
      <c r="B154" s="89">
        <v>0</v>
      </c>
      <c r="C154" s="89">
        <v>0</v>
      </c>
      <c r="D154" s="89">
        <v>2.1168000000000001E-4</v>
      </c>
      <c r="E154" s="89">
        <v>0</v>
      </c>
      <c r="F154" s="89">
        <v>0</v>
      </c>
      <c r="G154" s="89">
        <v>2.1168000000000001E-4</v>
      </c>
      <c r="H154" s="89">
        <v>2.1999999999999999E-5</v>
      </c>
      <c r="I154" s="89">
        <v>1.3625379999999999E-2</v>
      </c>
    </row>
    <row r="155" spans="1:9" x14ac:dyDescent="0.35">
      <c r="A155" s="88" t="s">
        <v>16</v>
      </c>
      <c r="B155" s="89">
        <v>0</v>
      </c>
      <c r="C155" s="89">
        <v>0</v>
      </c>
      <c r="D155" s="89">
        <v>0</v>
      </c>
      <c r="E155" s="89">
        <v>0</v>
      </c>
      <c r="F155" s="89">
        <v>0</v>
      </c>
      <c r="G155" s="89">
        <v>0</v>
      </c>
      <c r="H155" s="89">
        <v>0</v>
      </c>
      <c r="I155" s="89">
        <v>1.038762E-2</v>
      </c>
    </row>
    <row r="156" spans="1:9" x14ac:dyDescent="0.35">
      <c r="A156" s="88" t="s">
        <v>166</v>
      </c>
      <c r="B156" s="89">
        <v>0</v>
      </c>
      <c r="C156" s="89">
        <v>0</v>
      </c>
      <c r="D156" s="89">
        <v>0</v>
      </c>
      <c r="E156" s="89">
        <v>0</v>
      </c>
      <c r="F156" s="89">
        <v>0</v>
      </c>
      <c r="G156" s="89">
        <v>5.0000000000000002E-5</v>
      </c>
      <c r="H156" s="89">
        <v>4.0000000000000002E-4</v>
      </c>
      <c r="I156" s="89">
        <v>1.0081E-2</v>
      </c>
    </row>
    <row r="157" spans="1:9" x14ac:dyDescent="0.35">
      <c r="A157" s="88" t="s">
        <v>102</v>
      </c>
      <c r="B157" s="89">
        <v>0</v>
      </c>
      <c r="C157" s="89">
        <v>0</v>
      </c>
      <c r="D157" s="89">
        <v>0</v>
      </c>
      <c r="E157" s="89">
        <v>0</v>
      </c>
      <c r="F157" s="89">
        <v>0</v>
      </c>
      <c r="G157" s="89">
        <v>0</v>
      </c>
      <c r="H157" s="89">
        <v>0</v>
      </c>
      <c r="I157" s="89">
        <v>6.4540200000000004E-3</v>
      </c>
    </row>
    <row r="158" spans="1:9" x14ac:dyDescent="0.35">
      <c r="A158" s="88" t="s">
        <v>162</v>
      </c>
      <c r="B158" s="89">
        <v>2.3632507999999999</v>
      </c>
      <c r="C158" s="89">
        <v>0</v>
      </c>
      <c r="D158" s="89">
        <v>0</v>
      </c>
      <c r="E158" s="89">
        <v>270.91718163000002</v>
      </c>
      <c r="F158" s="89">
        <v>0</v>
      </c>
      <c r="G158" s="89">
        <v>270.91988777999995</v>
      </c>
      <c r="H158" s="89">
        <v>3.9069999999999999E-3</v>
      </c>
      <c r="I158" s="89">
        <v>6.3234799999999994E-3</v>
      </c>
    </row>
    <row r="159" spans="1:9" x14ac:dyDescent="0.35">
      <c r="A159" s="88" t="s">
        <v>194</v>
      </c>
      <c r="B159" s="89">
        <v>0</v>
      </c>
      <c r="C159" s="89">
        <v>0</v>
      </c>
      <c r="D159" s="89">
        <v>0</v>
      </c>
      <c r="E159" s="89">
        <v>0</v>
      </c>
      <c r="F159" s="89">
        <v>0</v>
      </c>
      <c r="G159" s="89">
        <v>0</v>
      </c>
      <c r="H159" s="89">
        <v>6.2051599999999995E-3</v>
      </c>
      <c r="I159" s="89">
        <v>5.5455000000000001E-3</v>
      </c>
    </row>
    <row r="160" spans="1:9" x14ac:dyDescent="0.35">
      <c r="A160" s="88" t="s">
        <v>29</v>
      </c>
      <c r="B160" s="89">
        <v>0</v>
      </c>
      <c r="C160" s="89">
        <v>0</v>
      </c>
      <c r="D160" s="89">
        <v>0</v>
      </c>
      <c r="E160" s="89">
        <v>0</v>
      </c>
      <c r="F160" s="89">
        <v>0</v>
      </c>
      <c r="G160" s="89">
        <v>0</v>
      </c>
      <c r="H160" s="89">
        <v>0</v>
      </c>
      <c r="I160" s="89">
        <v>5.1459100000000001E-3</v>
      </c>
    </row>
    <row r="161" spans="1:9" x14ac:dyDescent="0.35">
      <c r="A161" s="88" t="s">
        <v>140</v>
      </c>
      <c r="B161" s="89">
        <v>0</v>
      </c>
      <c r="C161" s="89">
        <v>0</v>
      </c>
      <c r="D161" s="89">
        <v>0</v>
      </c>
      <c r="E161" s="89">
        <v>9.0000000000000006E-5</v>
      </c>
      <c r="F161" s="89">
        <v>0</v>
      </c>
      <c r="G161" s="89">
        <v>9.0000000000000006E-5</v>
      </c>
      <c r="H161" s="89">
        <v>5.0000000000000001E-4</v>
      </c>
      <c r="I161" s="89">
        <v>4.7850000000000002E-3</v>
      </c>
    </row>
    <row r="162" spans="1:9" x14ac:dyDescent="0.35">
      <c r="A162" s="88" t="s">
        <v>154</v>
      </c>
      <c r="B162" s="89">
        <v>0</v>
      </c>
      <c r="C162" s="89">
        <v>0</v>
      </c>
      <c r="D162" s="89">
        <v>0</v>
      </c>
      <c r="E162" s="89">
        <v>0</v>
      </c>
      <c r="F162" s="89">
        <v>0</v>
      </c>
      <c r="G162" s="89">
        <v>0</v>
      </c>
      <c r="H162" s="89">
        <v>2.111E-3</v>
      </c>
      <c r="I162" s="89">
        <v>4.7683000000000005E-3</v>
      </c>
    </row>
    <row r="163" spans="1:9" x14ac:dyDescent="0.35">
      <c r="A163" s="88" t="s">
        <v>174</v>
      </c>
      <c r="B163" s="89">
        <v>0</v>
      </c>
      <c r="C163" s="89">
        <v>0</v>
      </c>
      <c r="D163" s="89">
        <v>9.6489999999999993E-5</v>
      </c>
      <c r="E163" s="89">
        <v>3.195696E-2</v>
      </c>
      <c r="F163" s="89">
        <v>0</v>
      </c>
      <c r="G163" s="89">
        <v>3.2053450000000004E-2</v>
      </c>
      <c r="H163" s="89">
        <v>5.3499999999999999E-4</v>
      </c>
      <c r="I163" s="89">
        <v>4.6213999999999995E-3</v>
      </c>
    </row>
    <row r="164" spans="1:9" x14ac:dyDescent="0.35">
      <c r="A164" s="88" t="s">
        <v>139</v>
      </c>
      <c r="B164" s="89">
        <v>0</v>
      </c>
      <c r="C164" s="89">
        <v>0</v>
      </c>
      <c r="D164" s="89">
        <v>0</v>
      </c>
      <c r="E164" s="89">
        <v>0</v>
      </c>
      <c r="F164" s="89">
        <v>0</v>
      </c>
      <c r="G164" s="89">
        <v>0</v>
      </c>
      <c r="H164" s="89">
        <v>0</v>
      </c>
      <c r="I164" s="89">
        <v>4.4673500000000001E-3</v>
      </c>
    </row>
    <row r="165" spans="1:9" x14ac:dyDescent="0.35">
      <c r="A165" s="88" t="s">
        <v>234</v>
      </c>
      <c r="B165" s="89">
        <v>0</v>
      </c>
      <c r="C165" s="89">
        <v>0</v>
      </c>
      <c r="D165" s="89">
        <v>0</v>
      </c>
      <c r="E165" s="89">
        <v>6.2000000000000003E-5</v>
      </c>
      <c r="F165" s="89">
        <v>0</v>
      </c>
      <c r="G165" s="89">
        <v>5.62E-4</v>
      </c>
      <c r="H165" s="89">
        <v>0.10873963</v>
      </c>
      <c r="I165" s="89">
        <v>3.7499999999999999E-3</v>
      </c>
    </row>
    <row r="166" spans="1:9" x14ac:dyDescent="0.35">
      <c r="A166" s="88" t="s">
        <v>247</v>
      </c>
      <c r="B166" s="89">
        <v>0</v>
      </c>
      <c r="C166" s="89">
        <v>0</v>
      </c>
      <c r="D166" s="89">
        <v>0</v>
      </c>
      <c r="E166" s="89">
        <v>0</v>
      </c>
      <c r="F166" s="89">
        <v>0</v>
      </c>
      <c r="G166" s="89">
        <v>0</v>
      </c>
      <c r="H166" s="89">
        <v>0.18944229999999998</v>
      </c>
      <c r="I166" s="89">
        <v>3.1043099999999999E-3</v>
      </c>
    </row>
    <row r="167" spans="1:9" x14ac:dyDescent="0.35">
      <c r="A167" s="88" t="s">
        <v>73</v>
      </c>
      <c r="B167" s="89">
        <v>0</v>
      </c>
      <c r="C167" s="89">
        <v>3.0000000000000001E-3</v>
      </c>
      <c r="D167" s="89">
        <v>0</v>
      </c>
      <c r="E167" s="89">
        <v>0</v>
      </c>
      <c r="F167" s="89">
        <v>0</v>
      </c>
      <c r="G167" s="89">
        <v>1E-4</v>
      </c>
      <c r="H167" s="89">
        <v>1E-3</v>
      </c>
      <c r="I167" s="89">
        <v>3.0000000000000001E-3</v>
      </c>
    </row>
    <row r="168" spans="1:9" x14ac:dyDescent="0.35">
      <c r="A168" s="88" t="s">
        <v>233</v>
      </c>
      <c r="B168" s="89">
        <v>0</v>
      </c>
      <c r="C168" s="89">
        <v>0</v>
      </c>
      <c r="D168" s="89">
        <v>0</v>
      </c>
      <c r="E168" s="89">
        <v>4.8973000000000003E-3</v>
      </c>
      <c r="F168" s="89">
        <v>0</v>
      </c>
      <c r="G168" s="89">
        <v>1.17533E-2</v>
      </c>
      <c r="H168" s="89">
        <v>2.8349999999999998E-3</v>
      </c>
      <c r="I168" s="89">
        <v>3.0000000000000001E-3</v>
      </c>
    </row>
    <row r="169" spans="1:9" x14ac:dyDescent="0.35">
      <c r="A169" s="88" t="s">
        <v>63</v>
      </c>
      <c r="B169" s="89">
        <v>0</v>
      </c>
      <c r="C169" s="89">
        <v>0</v>
      </c>
      <c r="D169" s="89">
        <v>0</v>
      </c>
      <c r="E169" s="89">
        <v>0</v>
      </c>
      <c r="F169" s="89">
        <v>0</v>
      </c>
      <c r="G169" s="89">
        <v>0</v>
      </c>
      <c r="H169" s="89">
        <v>7.7246400000000005E-3</v>
      </c>
      <c r="I169" s="89">
        <v>2.8739999999999998E-3</v>
      </c>
    </row>
    <row r="170" spans="1:9" x14ac:dyDescent="0.35">
      <c r="A170" s="88" t="s">
        <v>235</v>
      </c>
      <c r="B170" s="89">
        <v>0</v>
      </c>
      <c r="C170" s="89">
        <v>1.8600000000000001E-3</v>
      </c>
      <c r="D170" s="89">
        <v>0</v>
      </c>
      <c r="E170" s="89">
        <v>1.05E-4</v>
      </c>
      <c r="F170" s="89">
        <v>0</v>
      </c>
      <c r="G170" s="89">
        <v>1.2899999999999999E-3</v>
      </c>
      <c r="H170" s="89">
        <v>7.3565820000000004E-2</v>
      </c>
      <c r="I170" s="89">
        <v>2.7599999999999999E-3</v>
      </c>
    </row>
    <row r="171" spans="1:9" x14ac:dyDescent="0.35">
      <c r="A171" s="88" t="s">
        <v>45</v>
      </c>
      <c r="B171" s="89">
        <v>0</v>
      </c>
      <c r="C171" s="89">
        <v>0</v>
      </c>
      <c r="D171" s="89">
        <v>0</v>
      </c>
      <c r="E171" s="89">
        <v>0</v>
      </c>
      <c r="F171" s="89">
        <v>0</v>
      </c>
      <c r="G171" s="89">
        <v>0</v>
      </c>
      <c r="H171" s="89">
        <v>0</v>
      </c>
      <c r="I171" s="89">
        <v>2.6681000000000001E-3</v>
      </c>
    </row>
    <row r="172" spans="1:9" x14ac:dyDescent="0.35">
      <c r="A172" s="88" t="s">
        <v>206</v>
      </c>
      <c r="B172" s="89">
        <v>0</v>
      </c>
      <c r="C172" s="89">
        <v>0</v>
      </c>
      <c r="D172" s="89">
        <v>0</v>
      </c>
      <c r="E172" s="89">
        <v>0.33993562999999999</v>
      </c>
      <c r="F172" s="89">
        <v>0</v>
      </c>
      <c r="G172" s="89">
        <v>0.23772963</v>
      </c>
      <c r="H172" s="89">
        <v>0.14446300000000001</v>
      </c>
      <c r="I172" s="89">
        <v>1.96014E-3</v>
      </c>
    </row>
    <row r="173" spans="1:9" x14ac:dyDescent="0.35">
      <c r="A173" s="88" t="s">
        <v>91</v>
      </c>
      <c r="B173" s="89">
        <v>0</v>
      </c>
      <c r="C173" s="89">
        <v>0</v>
      </c>
      <c r="D173" s="89">
        <v>0</v>
      </c>
      <c r="E173" s="89">
        <v>0</v>
      </c>
      <c r="F173" s="89">
        <v>0</v>
      </c>
      <c r="G173" s="89">
        <v>0</v>
      </c>
      <c r="H173" s="89">
        <v>0</v>
      </c>
      <c r="I173" s="89">
        <v>1.6996300000000002E-3</v>
      </c>
    </row>
    <row r="174" spans="1:9" x14ac:dyDescent="0.35">
      <c r="A174" s="88" t="s">
        <v>59</v>
      </c>
      <c r="B174" s="89">
        <v>0</v>
      </c>
      <c r="C174" s="89">
        <v>7.6000000000000004E-4</v>
      </c>
      <c r="D174" s="89">
        <v>0</v>
      </c>
      <c r="E174" s="89">
        <v>5.7000000000000002E-3</v>
      </c>
      <c r="F174" s="89">
        <v>0</v>
      </c>
      <c r="G174" s="89">
        <v>5.7000000000000002E-3</v>
      </c>
      <c r="H174" s="89">
        <v>7.5000000000000002E-4</v>
      </c>
      <c r="I174" s="89">
        <v>1.0367200000000001E-3</v>
      </c>
    </row>
    <row r="175" spans="1:9" x14ac:dyDescent="0.35">
      <c r="A175" s="88" t="s">
        <v>93</v>
      </c>
      <c r="B175" s="89">
        <v>0</v>
      </c>
      <c r="C175" s="89">
        <v>0</v>
      </c>
      <c r="D175" s="89">
        <v>0</v>
      </c>
      <c r="E175" s="89">
        <v>0</v>
      </c>
      <c r="F175" s="89">
        <v>0</v>
      </c>
      <c r="G175" s="89">
        <v>0</v>
      </c>
      <c r="H175" s="89">
        <v>1.3434E-2</v>
      </c>
      <c r="I175" s="89">
        <v>8.6050000000000005E-4</v>
      </c>
    </row>
    <row r="176" spans="1:9" x14ac:dyDescent="0.35">
      <c r="A176" s="88" t="s">
        <v>193</v>
      </c>
      <c r="B176" s="89">
        <v>0</v>
      </c>
      <c r="C176" s="89">
        <v>0</v>
      </c>
      <c r="D176" s="89">
        <v>0</v>
      </c>
      <c r="E176" s="89">
        <v>0</v>
      </c>
      <c r="F176" s="89">
        <v>0</v>
      </c>
      <c r="G176" s="89">
        <v>0</v>
      </c>
      <c r="H176" s="89">
        <v>0</v>
      </c>
      <c r="I176" s="89">
        <v>7.8113E-4</v>
      </c>
    </row>
    <row r="177" spans="1:9" x14ac:dyDescent="0.35">
      <c r="A177" s="88" t="s">
        <v>43</v>
      </c>
      <c r="B177" s="89">
        <v>0</v>
      </c>
      <c r="C177" s="89">
        <v>0</v>
      </c>
      <c r="D177" s="89">
        <v>0</v>
      </c>
      <c r="E177" s="89">
        <v>0</v>
      </c>
      <c r="F177" s="89">
        <v>0</v>
      </c>
      <c r="G177" s="89">
        <v>0</v>
      </c>
      <c r="H177" s="89">
        <v>0</v>
      </c>
      <c r="I177" s="89">
        <v>6.2872000000000004E-4</v>
      </c>
    </row>
    <row r="178" spans="1:9" x14ac:dyDescent="0.35">
      <c r="A178" s="88" t="s">
        <v>49</v>
      </c>
      <c r="B178" s="89">
        <v>0.16449595</v>
      </c>
      <c r="C178" s="89">
        <v>0</v>
      </c>
      <c r="D178" s="89">
        <v>0</v>
      </c>
      <c r="E178" s="89">
        <v>0</v>
      </c>
      <c r="F178" s="89">
        <v>0</v>
      </c>
      <c r="G178" s="89">
        <v>0</v>
      </c>
      <c r="H178" s="89">
        <v>2.2827437499999998</v>
      </c>
      <c r="I178" s="89">
        <v>1.8599999999999999E-4</v>
      </c>
    </row>
    <row r="179" spans="1:9" x14ac:dyDescent="0.35">
      <c r="A179" s="88" t="s">
        <v>106</v>
      </c>
      <c r="B179" s="89">
        <v>0</v>
      </c>
      <c r="C179" s="89">
        <v>1.7000000000000001E-4</v>
      </c>
      <c r="D179" s="89">
        <v>0</v>
      </c>
      <c r="E179" s="89">
        <v>0.3381538</v>
      </c>
      <c r="F179" s="89">
        <v>0</v>
      </c>
      <c r="G179" s="89">
        <v>0.35516284999999997</v>
      </c>
      <c r="H179" s="89">
        <v>0.73887999999999998</v>
      </c>
      <c r="I179" s="89">
        <v>0</v>
      </c>
    </row>
    <row r="180" spans="1:9" x14ac:dyDescent="0.35">
      <c r="A180" s="88" t="s">
        <v>70</v>
      </c>
      <c r="B180" s="89">
        <v>631.06824126999993</v>
      </c>
      <c r="C180" s="89">
        <v>0</v>
      </c>
      <c r="D180" s="89">
        <v>0</v>
      </c>
      <c r="E180" s="89">
        <v>845.56822157000011</v>
      </c>
      <c r="F180" s="89">
        <v>0</v>
      </c>
      <c r="G180" s="89">
        <v>845.56822157000011</v>
      </c>
      <c r="H180" s="89">
        <v>0</v>
      </c>
      <c r="I180" s="89">
        <v>0</v>
      </c>
    </row>
    <row r="181" spans="1:9" x14ac:dyDescent="0.35">
      <c r="A181" s="88" t="s">
        <v>151</v>
      </c>
      <c r="B181" s="89">
        <v>175.88054553000001</v>
      </c>
      <c r="C181" s="89">
        <v>0</v>
      </c>
      <c r="D181" s="89">
        <v>0</v>
      </c>
      <c r="E181" s="89">
        <v>360.94546414000001</v>
      </c>
      <c r="F181" s="89">
        <v>0</v>
      </c>
      <c r="G181" s="89">
        <v>674.6962006</v>
      </c>
      <c r="H181" s="89">
        <v>1855.02273876</v>
      </c>
      <c r="I181" s="89">
        <v>0</v>
      </c>
    </row>
    <row r="182" spans="1:9" x14ac:dyDescent="0.35">
      <c r="A182" s="88" t="s">
        <v>71</v>
      </c>
      <c r="B182" s="89">
        <v>3.19562569</v>
      </c>
      <c r="C182" s="89">
        <v>0</v>
      </c>
      <c r="D182" s="89">
        <v>0</v>
      </c>
      <c r="E182" s="89">
        <v>0</v>
      </c>
      <c r="F182" s="89">
        <v>0</v>
      </c>
      <c r="G182" s="89">
        <v>171.824443</v>
      </c>
      <c r="H182" s="89">
        <v>7.3999999999999999E-4</v>
      </c>
      <c r="I182" s="89">
        <v>0</v>
      </c>
    </row>
    <row r="183" spans="1:9" x14ac:dyDescent="0.35">
      <c r="A183" s="88" t="s">
        <v>47</v>
      </c>
      <c r="B183" s="89">
        <v>0</v>
      </c>
      <c r="C183" s="89">
        <v>0</v>
      </c>
      <c r="D183" s="89">
        <v>0</v>
      </c>
      <c r="E183" s="89">
        <v>91.451334209999999</v>
      </c>
      <c r="F183" s="89">
        <v>0</v>
      </c>
      <c r="G183" s="89">
        <v>99.544272129999996</v>
      </c>
      <c r="H183" s="89">
        <v>23.143338149999998</v>
      </c>
      <c r="I183" s="89">
        <v>0</v>
      </c>
    </row>
    <row r="184" spans="1:9" x14ac:dyDescent="0.35">
      <c r="A184" s="88" t="s">
        <v>61</v>
      </c>
      <c r="B184" s="89">
        <v>16.684042420000001</v>
      </c>
      <c r="C184" s="89">
        <v>0</v>
      </c>
      <c r="D184" s="89">
        <v>0</v>
      </c>
      <c r="E184" s="89">
        <v>52.052301200000002</v>
      </c>
      <c r="F184" s="89">
        <v>0</v>
      </c>
      <c r="G184" s="89">
        <v>52.054101200000005</v>
      </c>
      <c r="H184" s="89">
        <v>3.71643503</v>
      </c>
      <c r="I184" s="89">
        <v>0</v>
      </c>
    </row>
    <row r="185" spans="1:9" x14ac:dyDescent="0.35">
      <c r="A185" s="88" t="s">
        <v>76</v>
      </c>
      <c r="B185" s="89">
        <v>0</v>
      </c>
      <c r="C185" s="89">
        <v>0</v>
      </c>
      <c r="D185" s="89">
        <v>0</v>
      </c>
      <c r="E185" s="89">
        <v>16.225625000000001</v>
      </c>
      <c r="F185" s="89">
        <v>0</v>
      </c>
      <c r="G185" s="89">
        <v>16.225625000000001</v>
      </c>
      <c r="H185" s="89">
        <v>9.0000000000000006E-5</v>
      </c>
      <c r="I185" s="89">
        <v>0</v>
      </c>
    </row>
    <row r="186" spans="1:9" x14ac:dyDescent="0.35">
      <c r="A186" s="88" t="s">
        <v>152</v>
      </c>
      <c r="B186" s="89">
        <v>0</v>
      </c>
      <c r="C186" s="89">
        <v>0</v>
      </c>
      <c r="D186" s="89">
        <v>0</v>
      </c>
      <c r="E186" s="89">
        <v>9.4011023000000016</v>
      </c>
      <c r="F186" s="89">
        <v>0</v>
      </c>
      <c r="G186" s="89">
        <v>9.4011023000000016</v>
      </c>
      <c r="H186" s="89">
        <v>0</v>
      </c>
      <c r="I186" s="89">
        <v>0</v>
      </c>
    </row>
    <row r="187" spans="1:9" x14ac:dyDescent="0.35">
      <c r="A187" s="88" t="s">
        <v>42</v>
      </c>
      <c r="B187" s="89">
        <v>0</v>
      </c>
      <c r="C187" s="89">
        <v>0</v>
      </c>
      <c r="D187" s="89">
        <v>0</v>
      </c>
      <c r="E187" s="89">
        <v>2.0057960000000001</v>
      </c>
      <c r="F187" s="89">
        <v>0</v>
      </c>
      <c r="G187" s="89">
        <v>2.0057960000000001</v>
      </c>
      <c r="H187" s="89">
        <v>0.29699999999999999</v>
      </c>
      <c r="I187" s="89">
        <v>0</v>
      </c>
    </row>
    <row r="188" spans="1:9" x14ac:dyDescent="0.35">
      <c r="A188" s="88" t="s">
        <v>125</v>
      </c>
      <c r="B188" s="89">
        <v>0</v>
      </c>
      <c r="C188" s="89">
        <v>0</v>
      </c>
      <c r="D188" s="89">
        <v>0</v>
      </c>
      <c r="E188" s="89">
        <v>6.0600000000000003E-3</v>
      </c>
      <c r="F188" s="89">
        <v>0</v>
      </c>
      <c r="G188" s="89">
        <v>0.79670099999999999</v>
      </c>
      <c r="H188" s="89">
        <v>8.0692784199999998</v>
      </c>
      <c r="I188" s="89">
        <v>0</v>
      </c>
    </row>
    <row r="189" spans="1:9" x14ac:dyDescent="0.35">
      <c r="A189" s="88" t="s">
        <v>60</v>
      </c>
      <c r="B189" s="89">
        <v>0</v>
      </c>
      <c r="C189" s="89">
        <v>0</v>
      </c>
      <c r="D189" s="89">
        <v>0</v>
      </c>
      <c r="E189" s="89">
        <v>0.6604681</v>
      </c>
      <c r="F189" s="89">
        <v>0</v>
      </c>
      <c r="G189" s="89">
        <v>0.6604681</v>
      </c>
      <c r="H189" s="89">
        <v>0.564944</v>
      </c>
      <c r="I189" s="89">
        <v>0</v>
      </c>
    </row>
    <row r="190" spans="1:9" x14ac:dyDescent="0.35">
      <c r="A190" s="88" t="s">
        <v>74</v>
      </c>
      <c r="B190" s="89">
        <v>0</v>
      </c>
      <c r="C190" s="89">
        <v>0</v>
      </c>
      <c r="D190" s="89">
        <v>0</v>
      </c>
      <c r="E190" s="89">
        <v>0.4455229</v>
      </c>
      <c r="F190" s="89">
        <v>0</v>
      </c>
      <c r="G190" s="89">
        <v>0.53217223000000002</v>
      </c>
      <c r="H190" s="89">
        <v>0.35138000000000003</v>
      </c>
      <c r="I190" s="89">
        <v>0</v>
      </c>
    </row>
    <row r="191" spans="1:9" x14ac:dyDescent="0.35">
      <c r="A191" s="88" t="s">
        <v>41</v>
      </c>
      <c r="B191" s="89">
        <v>0</v>
      </c>
      <c r="C191" s="89">
        <v>0</v>
      </c>
      <c r="D191" s="89">
        <v>0</v>
      </c>
      <c r="E191" s="89">
        <v>0.50214736999999998</v>
      </c>
      <c r="F191" s="89">
        <v>0</v>
      </c>
      <c r="G191" s="89">
        <v>0.50214736999999998</v>
      </c>
      <c r="H191" s="89">
        <v>0</v>
      </c>
      <c r="I191" s="89">
        <v>0</v>
      </c>
    </row>
    <row r="192" spans="1:9" x14ac:dyDescent="0.35">
      <c r="A192" s="88" t="s">
        <v>89</v>
      </c>
      <c r="B192" s="89">
        <v>0</v>
      </c>
      <c r="C192" s="89">
        <v>0</v>
      </c>
      <c r="D192" s="89">
        <v>0</v>
      </c>
      <c r="E192" s="89">
        <v>0</v>
      </c>
      <c r="F192" s="89">
        <v>0</v>
      </c>
      <c r="G192" s="89">
        <v>0.42176900000000001</v>
      </c>
      <c r="H192" s="89">
        <v>1.4999999999999999E-4</v>
      </c>
      <c r="I192" s="89">
        <v>0</v>
      </c>
    </row>
    <row r="193" spans="1:9" x14ac:dyDescent="0.35">
      <c r="A193" s="88" t="s">
        <v>90</v>
      </c>
      <c r="B193" s="89">
        <v>0</v>
      </c>
      <c r="C193" s="89">
        <v>0</v>
      </c>
      <c r="D193" s="89">
        <v>0</v>
      </c>
      <c r="E193" s="89">
        <v>0.19591</v>
      </c>
      <c r="F193" s="89">
        <v>0</v>
      </c>
      <c r="G193" s="89">
        <v>0.19591</v>
      </c>
      <c r="H193" s="89">
        <v>0</v>
      </c>
      <c r="I193" s="89">
        <v>0</v>
      </c>
    </row>
    <row r="194" spans="1:9" x14ac:dyDescent="0.35">
      <c r="A194" s="88" t="s">
        <v>127</v>
      </c>
      <c r="B194" s="89">
        <v>0.28143000000000001</v>
      </c>
      <c r="C194" s="89">
        <v>0</v>
      </c>
      <c r="D194" s="89">
        <v>0</v>
      </c>
      <c r="E194" s="89">
        <v>0</v>
      </c>
      <c r="F194" s="89">
        <v>0</v>
      </c>
      <c r="G194" s="89">
        <v>0.11612143</v>
      </c>
      <c r="H194" s="89">
        <v>5.0000000000000002E-5</v>
      </c>
      <c r="I194" s="89">
        <v>0</v>
      </c>
    </row>
    <row r="195" spans="1:9" x14ac:dyDescent="0.35">
      <c r="A195" s="88" t="s">
        <v>3</v>
      </c>
      <c r="B195" s="89">
        <v>0</v>
      </c>
      <c r="C195" s="89">
        <v>0</v>
      </c>
      <c r="D195" s="89">
        <v>0</v>
      </c>
      <c r="E195" s="89">
        <v>0.10287300000000001</v>
      </c>
      <c r="F195" s="89">
        <v>0</v>
      </c>
      <c r="G195" s="89">
        <v>0.10287300000000001</v>
      </c>
      <c r="H195" s="89">
        <v>0.73725357999999996</v>
      </c>
      <c r="I195" s="89">
        <v>0</v>
      </c>
    </row>
    <row r="196" spans="1:9" x14ac:dyDescent="0.35">
      <c r="A196" s="88" t="s">
        <v>255</v>
      </c>
      <c r="B196" s="89">
        <v>0</v>
      </c>
      <c r="C196" s="89">
        <v>0</v>
      </c>
      <c r="D196" s="89">
        <v>0</v>
      </c>
      <c r="E196" s="89">
        <v>1.2329999999999999E-3</v>
      </c>
      <c r="F196" s="89">
        <v>0</v>
      </c>
      <c r="G196" s="89">
        <v>3.5497800000000003E-2</v>
      </c>
      <c r="H196" s="89">
        <v>4.6101999999999997E-2</v>
      </c>
      <c r="I196" s="89">
        <v>0</v>
      </c>
    </row>
    <row r="197" spans="1:9" x14ac:dyDescent="0.35">
      <c r="A197" s="88" t="s">
        <v>79</v>
      </c>
      <c r="B197" s="89">
        <v>0</v>
      </c>
      <c r="C197" s="89">
        <v>0</v>
      </c>
      <c r="D197" s="89">
        <v>0</v>
      </c>
      <c r="E197" s="89">
        <v>0</v>
      </c>
      <c r="F197" s="89">
        <v>0</v>
      </c>
      <c r="G197" s="89">
        <v>2.6833580000000003E-2</v>
      </c>
      <c r="H197" s="89">
        <v>0</v>
      </c>
      <c r="I197" s="89">
        <v>0</v>
      </c>
    </row>
    <row r="198" spans="1:9" x14ac:dyDescent="0.35">
      <c r="A198" s="88" t="s">
        <v>225</v>
      </c>
      <c r="B198" s="89">
        <v>0</v>
      </c>
      <c r="C198" s="89">
        <v>0</v>
      </c>
      <c r="D198" s="89">
        <v>0</v>
      </c>
      <c r="E198" s="89">
        <v>0</v>
      </c>
      <c r="F198" s="89">
        <v>0</v>
      </c>
      <c r="G198" s="89">
        <v>2.29E-2</v>
      </c>
      <c r="H198" s="89">
        <v>3.9609160000000001</v>
      </c>
      <c r="I198" s="89">
        <v>0</v>
      </c>
    </row>
    <row r="199" spans="1:9" x14ac:dyDescent="0.35">
      <c r="A199" s="88" t="s">
        <v>44</v>
      </c>
      <c r="B199" s="89">
        <v>0</v>
      </c>
      <c r="C199" s="89">
        <v>0</v>
      </c>
      <c r="D199" s="89">
        <v>0</v>
      </c>
      <c r="E199" s="89">
        <v>1.8155599999999997E-2</v>
      </c>
      <c r="F199" s="89">
        <v>0</v>
      </c>
      <c r="G199" s="89">
        <v>1.8155599999999997E-2</v>
      </c>
      <c r="H199" s="89">
        <v>0</v>
      </c>
      <c r="I199" s="89">
        <v>0</v>
      </c>
    </row>
    <row r="200" spans="1:9" x14ac:dyDescent="0.35">
      <c r="A200" s="88" t="s">
        <v>39</v>
      </c>
      <c r="B200" s="89">
        <v>0</v>
      </c>
      <c r="C200" s="89">
        <v>0</v>
      </c>
      <c r="D200" s="89">
        <v>0</v>
      </c>
      <c r="E200" s="89">
        <v>2.7875259999999999E-2</v>
      </c>
      <c r="F200" s="89">
        <v>0</v>
      </c>
      <c r="G200" s="89">
        <v>1.564801E-2</v>
      </c>
      <c r="H200" s="89">
        <v>0</v>
      </c>
      <c r="I200" s="89">
        <v>0</v>
      </c>
    </row>
    <row r="201" spans="1:9" x14ac:dyDescent="0.35">
      <c r="A201" s="88" t="s">
        <v>72</v>
      </c>
      <c r="B201" s="89">
        <v>1.56927642</v>
      </c>
      <c r="C201" s="89">
        <v>0</v>
      </c>
      <c r="D201" s="89">
        <v>0</v>
      </c>
      <c r="E201" s="89">
        <v>0</v>
      </c>
      <c r="F201" s="89">
        <v>0</v>
      </c>
      <c r="G201" s="89">
        <v>1.5679999999999999E-3</v>
      </c>
      <c r="H201" s="89">
        <v>19.79230115</v>
      </c>
      <c r="I201" s="89">
        <v>0</v>
      </c>
    </row>
    <row r="202" spans="1:9" x14ac:dyDescent="0.35">
      <c r="A202" s="88" t="s">
        <v>67</v>
      </c>
      <c r="B202" s="89">
        <v>0.1266987</v>
      </c>
      <c r="C202" s="89">
        <v>0</v>
      </c>
      <c r="D202" s="89">
        <v>0</v>
      </c>
      <c r="E202" s="89">
        <v>5.0000000000000002E-5</v>
      </c>
      <c r="F202" s="89">
        <v>0</v>
      </c>
      <c r="G202" s="89">
        <v>1.9000000000000001E-4</v>
      </c>
      <c r="H202" s="89">
        <v>4.1711E-4</v>
      </c>
      <c r="I202" s="89">
        <v>0</v>
      </c>
    </row>
    <row r="203" spans="1:9" x14ac:dyDescent="0.35">
      <c r="A203" s="88" t="s">
        <v>261</v>
      </c>
      <c r="B203" s="89">
        <v>0</v>
      </c>
      <c r="C203" s="89">
        <v>0</v>
      </c>
      <c r="D203" s="89">
        <v>0</v>
      </c>
      <c r="E203" s="89">
        <v>0</v>
      </c>
      <c r="F203" s="89">
        <v>0</v>
      </c>
      <c r="G203" s="89">
        <v>0</v>
      </c>
      <c r="H203" s="89">
        <v>747.29277135000007</v>
      </c>
      <c r="I203" s="89">
        <v>0</v>
      </c>
    </row>
    <row r="204" spans="1:9" x14ac:dyDescent="0.35">
      <c r="A204" s="88" t="s">
        <v>94</v>
      </c>
      <c r="B204" s="89">
        <v>0</v>
      </c>
      <c r="C204" s="89">
        <v>0</v>
      </c>
      <c r="D204" s="89">
        <v>0</v>
      </c>
      <c r="E204" s="89">
        <v>0</v>
      </c>
      <c r="F204" s="89">
        <v>0</v>
      </c>
      <c r="G204" s="89">
        <v>0</v>
      </c>
      <c r="H204" s="89">
        <v>5.1775010000000004</v>
      </c>
      <c r="I204" s="89">
        <v>0</v>
      </c>
    </row>
    <row r="205" spans="1:9" x14ac:dyDescent="0.35">
      <c r="A205" s="88" t="s">
        <v>51</v>
      </c>
      <c r="B205" s="89">
        <v>0</v>
      </c>
      <c r="C205" s="89">
        <v>0</v>
      </c>
      <c r="D205" s="89">
        <v>0</v>
      </c>
      <c r="E205" s="89">
        <v>0</v>
      </c>
      <c r="F205" s="89">
        <v>0</v>
      </c>
      <c r="G205" s="89">
        <v>0</v>
      </c>
      <c r="H205" s="89">
        <v>1.9251180000000001</v>
      </c>
      <c r="I205" s="89">
        <v>0</v>
      </c>
    </row>
    <row r="206" spans="1:9" x14ac:dyDescent="0.35">
      <c r="A206" s="88" t="s">
        <v>4</v>
      </c>
      <c r="B206" s="89">
        <v>0</v>
      </c>
      <c r="C206" s="89">
        <v>0</v>
      </c>
      <c r="D206" s="89">
        <v>0</v>
      </c>
      <c r="E206" s="89">
        <v>0</v>
      </c>
      <c r="F206" s="89">
        <v>0</v>
      </c>
      <c r="G206" s="89">
        <v>0</v>
      </c>
      <c r="H206" s="89">
        <v>0.57116830000000007</v>
      </c>
      <c r="I206" s="89">
        <v>0</v>
      </c>
    </row>
    <row r="207" spans="1:9" x14ac:dyDescent="0.35">
      <c r="A207" s="88" t="s">
        <v>77</v>
      </c>
      <c r="B207" s="89">
        <v>0</v>
      </c>
      <c r="C207" s="89">
        <v>0</v>
      </c>
      <c r="D207" s="89">
        <v>0</v>
      </c>
      <c r="E207" s="89">
        <v>0</v>
      </c>
      <c r="F207" s="89">
        <v>0</v>
      </c>
      <c r="G207" s="89">
        <v>0</v>
      </c>
      <c r="H207" s="89">
        <v>0.42561640000000001</v>
      </c>
      <c r="I207" s="89">
        <v>0</v>
      </c>
    </row>
    <row r="208" spans="1:9" x14ac:dyDescent="0.35">
      <c r="A208" s="88" t="s">
        <v>249</v>
      </c>
      <c r="B208" s="89">
        <v>0</v>
      </c>
      <c r="C208" s="89">
        <v>0</v>
      </c>
      <c r="D208" s="89">
        <v>0</v>
      </c>
      <c r="E208" s="89">
        <v>0</v>
      </c>
      <c r="F208" s="89">
        <v>0</v>
      </c>
      <c r="G208" s="89">
        <v>0</v>
      </c>
      <c r="H208" s="89">
        <v>0.38241599999999998</v>
      </c>
      <c r="I208" s="89">
        <v>0</v>
      </c>
    </row>
    <row r="209" spans="1:9" x14ac:dyDescent="0.35">
      <c r="A209" s="88" t="s">
        <v>48</v>
      </c>
      <c r="B209" s="89">
        <v>0</v>
      </c>
      <c r="C209" s="89">
        <v>0</v>
      </c>
      <c r="D209" s="89">
        <v>0</v>
      </c>
      <c r="E209" s="89">
        <v>0</v>
      </c>
      <c r="F209" s="89">
        <v>0</v>
      </c>
      <c r="G209" s="89">
        <v>0</v>
      </c>
      <c r="H209" s="89">
        <v>0.30823</v>
      </c>
      <c r="I209" s="89">
        <v>0</v>
      </c>
    </row>
    <row r="210" spans="1:9" x14ac:dyDescent="0.35">
      <c r="A210" s="88" t="s">
        <v>65</v>
      </c>
      <c r="B210" s="89">
        <v>0</v>
      </c>
      <c r="C210" s="89">
        <v>0</v>
      </c>
      <c r="D210" s="89">
        <v>0</v>
      </c>
      <c r="E210" s="89">
        <v>0</v>
      </c>
      <c r="F210" s="89">
        <v>0</v>
      </c>
      <c r="G210" s="89">
        <v>0</v>
      </c>
      <c r="H210" s="89">
        <v>7.0916999999999994E-2</v>
      </c>
      <c r="I210" s="89">
        <v>0</v>
      </c>
    </row>
    <row r="211" spans="1:9" x14ac:dyDescent="0.35">
      <c r="A211" s="88" t="s">
        <v>115</v>
      </c>
      <c r="B211" s="89">
        <v>0</v>
      </c>
      <c r="C211" s="89">
        <v>0</v>
      </c>
      <c r="D211" s="89">
        <v>0</v>
      </c>
      <c r="E211" s="89">
        <v>0</v>
      </c>
      <c r="F211" s="89">
        <v>0</v>
      </c>
      <c r="G211" s="89">
        <v>0</v>
      </c>
      <c r="H211" s="89">
        <v>3.4439999999999998E-2</v>
      </c>
      <c r="I211" s="89">
        <v>0</v>
      </c>
    </row>
    <row r="212" spans="1:9" x14ac:dyDescent="0.35">
      <c r="A212" s="88" t="s">
        <v>224</v>
      </c>
      <c r="B212" s="89">
        <v>0</v>
      </c>
      <c r="C212" s="89">
        <v>0</v>
      </c>
      <c r="D212" s="89">
        <v>0</v>
      </c>
      <c r="E212" s="89">
        <v>0</v>
      </c>
      <c r="F212" s="89">
        <v>0</v>
      </c>
      <c r="G212" s="89">
        <v>0</v>
      </c>
      <c r="H212" s="89">
        <v>2.9000000000000001E-2</v>
      </c>
      <c r="I212" s="89">
        <v>0</v>
      </c>
    </row>
    <row r="213" spans="1:9" x14ac:dyDescent="0.35">
      <c r="A213" s="88" t="s">
        <v>40</v>
      </c>
      <c r="B213" s="89">
        <v>0</v>
      </c>
      <c r="C213" s="89">
        <v>0</v>
      </c>
      <c r="D213" s="89">
        <v>0</v>
      </c>
      <c r="E213" s="89">
        <v>0</v>
      </c>
      <c r="F213" s="89">
        <v>0</v>
      </c>
      <c r="G213" s="89">
        <v>0</v>
      </c>
      <c r="H213" s="89">
        <v>2.7255999999999999E-2</v>
      </c>
      <c r="I213" s="89">
        <v>0</v>
      </c>
    </row>
    <row r="214" spans="1:9" x14ac:dyDescent="0.35">
      <c r="A214" s="88" t="s">
        <v>83</v>
      </c>
      <c r="B214" s="89">
        <v>0</v>
      </c>
      <c r="C214" s="89">
        <v>0</v>
      </c>
      <c r="D214" s="89">
        <v>0</v>
      </c>
      <c r="E214" s="89">
        <v>0</v>
      </c>
      <c r="F214" s="89">
        <v>0</v>
      </c>
      <c r="G214" s="89">
        <v>0</v>
      </c>
      <c r="H214" s="89">
        <v>1.3651999999999999E-2</v>
      </c>
      <c r="I214" s="89">
        <v>0</v>
      </c>
    </row>
    <row r="215" spans="1:9" x14ac:dyDescent="0.35">
      <c r="A215" s="88" t="s">
        <v>180</v>
      </c>
      <c r="B215" s="89">
        <v>0</v>
      </c>
      <c r="C215" s="89">
        <v>0</v>
      </c>
      <c r="D215" s="89">
        <v>0</v>
      </c>
      <c r="E215" s="89">
        <v>0</v>
      </c>
      <c r="F215" s="89">
        <v>0</v>
      </c>
      <c r="G215" s="89">
        <v>0</v>
      </c>
      <c r="H215" s="89">
        <v>1.0799E-2</v>
      </c>
      <c r="I215" s="89">
        <v>0</v>
      </c>
    </row>
    <row r="216" spans="1:9" x14ac:dyDescent="0.35">
      <c r="A216" s="88" t="s">
        <v>248</v>
      </c>
      <c r="B216" s="89">
        <v>0</v>
      </c>
      <c r="C216" s="89">
        <v>0</v>
      </c>
      <c r="D216" s="89">
        <v>0</v>
      </c>
      <c r="E216" s="89">
        <v>0</v>
      </c>
      <c r="F216" s="89">
        <v>0</v>
      </c>
      <c r="G216" s="89">
        <v>0</v>
      </c>
      <c r="H216" s="89">
        <v>3.5829999999999998E-3</v>
      </c>
      <c r="I216" s="89">
        <v>0</v>
      </c>
    </row>
    <row r="217" spans="1:9" x14ac:dyDescent="0.35">
      <c r="A217" s="88" t="s">
        <v>31</v>
      </c>
      <c r="B217" s="89">
        <v>0</v>
      </c>
      <c r="C217" s="89">
        <v>0</v>
      </c>
      <c r="D217" s="89">
        <v>0</v>
      </c>
      <c r="E217" s="89">
        <v>0</v>
      </c>
      <c r="F217" s="89">
        <v>0</v>
      </c>
      <c r="G217" s="89">
        <v>0</v>
      </c>
      <c r="H217" s="89">
        <v>3.1250000000000002E-3</v>
      </c>
      <c r="I217" s="89">
        <v>0</v>
      </c>
    </row>
    <row r="218" spans="1:9" x14ac:dyDescent="0.35">
      <c r="A218" s="88" t="s">
        <v>141</v>
      </c>
      <c r="B218" s="89">
        <v>0</v>
      </c>
      <c r="C218" s="89">
        <v>0</v>
      </c>
      <c r="D218" s="89">
        <v>0</v>
      </c>
      <c r="E218" s="89">
        <v>0</v>
      </c>
      <c r="F218" s="89">
        <v>0</v>
      </c>
      <c r="G218" s="89">
        <v>0</v>
      </c>
      <c r="H218" s="89">
        <v>2.2650000000000001E-3</v>
      </c>
      <c r="I218" s="89">
        <v>0</v>
      </c>
    </row>
    <row r="219" spans="1:9" x14ac:dyDescent="0.35">
      <c r="A219" s="88" t="s">
        <v>245</v>
      </c>
      <c r="B219" s="89">
        <v>0</v>
      </c>
      <c r="C219" s="89">
        <v>0</v>
      </c>
      <c r="D219" s="89">
        <v>0</v>
      </c>
      <c r="E219" s="89">
        <v>0</v>
      </c>
      <c r="F219" s="89">
        <v>0</v>
      </c>
      <c r="G219" s="89">
        <v>0</v>
      </c>
      <c r="H219" s="89">
        <v>2E-3</v>
      </c>
      <c r="I219" s="89">
        <v>0</v>
      </c>
    </row>
    <row r="220" spans="1:9" x14ac:dyDescent="0.35">
      <c r="A220" s="88" t="s">
        <v>96</v>
      </c>
      <c r="B220" s="89">
        <v>0</v>
      </c>
      <c r="C220" s="89">
        <v>0</v>
      </c>
      <c r="D220" s="89">
        <v>0</v>
      </c>
      <c r="E220" s="89">
        <v>0</v>
      </c>
      <c r="F220" s="89">
        <v>0</v>
      </c>
      <c r="G220" s="89">
        <v>0</v>
      </c>
      <c r="H220" s="89">
        <v>1.15E-3</v>
      </c>
      <c r="I220" s="89">
        <v>0</v>
      </c>
    </row>
    <row r="221" spans="1:9" x14ac:dyDescent="0.35">
      <c r="A221" s="88" t="s">
        <v>214</v>
      </c>
      <c r="B221" s="89">
        <v>0</v>
      </c>
      <c r="C221" s="89">
        <v>0</v>
      </c>
      <c r="D221" s="89">
        <v>0</v>
      </c>
      <c r="E221" s="89">
        <v>0</v>
      </c>
      <c r="F221" s="89">
        <v>0</v>
      </c>
      <c r="G221" s="89">
        <v>0</v>
      </c>
      <c r="H221" s="89">
        <v>1E-3</v>
      </c>
      <c r="I221" s="89">
        <v>0</v>
      </c>
    </row>
    <row r="222" spans="1:9" x14ac:dyDescent="0.35">
      <c r="A222" s="88" t="s">
        <v>121</v>
      </c>
      <c r="B222" s="89">
        <v>0</v>
      </c>
      <c r="C222" s="89">
        <v>0</v>
      </c>
      <c r="D222" s="89">
        <v>0</v>
      </c>
      <c r="E222" s="89">
        <v>0</v>
      </c>
      <c r="F222" s="89">
        <v>0</v>
      </c>
      <c r="G222" s="89">
        <v>0</v>
      </c>
      <c r="H222" s="89">
        <v>5.0000000000000001E-4</v>
      </c>
      <c r="I222" s="89">
        <v>0</v>
      </c>
    </row>
    <row r="223" spans="1:9" x14ac:dyDescent="0.35">
      <c r="A223" s="90" t="s">
        <v>168</v>
      </c>
      <c r="B223" s="124">
        <v>0.12831176</v>
      </c>
      <c r="C223" s="124">
        <v>0</v>
      </c>
      <c r="D223" s="124">
        <v>0</v>
      </c>
      <c r="E223" s="124">
        <v>0</v>
      </c>
      <c r="F223" s="124">
        <v>0</v>
      </c>
      <c r="G223" s="124">
        <v>0</v>
      </c>
      <c r="H223" s="124">
        <v>0</v>
      </c>
      <c r="I223" s="124">
        <v>0</v>
      </c>
    </row>
  </sheetData>
  <sortState xmlns:xlrd2="http://schemas.microsoft.com/office/spreadsheetml/2017/richdata2" ref="A3:I223">
    <sortCondition descending="1" ref="I3:I223"/>
  </sortState>
  <mergeCells count="1">
    <mergeCell ref="K1:L1"/>
  </mergeCells>
  <hyperlinks>
    <hyperlink ref="K1" location="'Table of Content'!A1" display="Table of Content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46"/>
  <sheetViews>
    <sheetView topLeftCell="A3" zoomScale="90" zoomScaleNormal="90" workbookViewId="0">
      <selection activeCell="L26" sqref="L26"/>
    </sheetView>
  </sheetViews>
  <sheetFormatPr defaultColWidth="9.1796875" defaultRowHeight="15.5" x14ac:dyDescent="0.35"/>
  <cols>
    <col min="1" max="1" width="26.6328125" style="1" customWidth="1"/>
    <col min="2" max="2" width="12.453125" style="1" customWidth="1"/>
    <col min="3" max="3" width="8.08984375" style="1" bestFit="1" customWidth="1"/>
    <col min="4" max="4" width="13.1796875" style="1" customWidth="1"/>
    <col min="5" max="5" width="8.08984375" style="1" bestFit="1" customWidth="1"/>
    <col min="6" max="6" width="12.90625" style="1" customWidth="1"/>
    <col min="7" max="7" width="9.08984375" style="1" bestFit="1" customWidth="1"/>
    <col min="8" max="8" width="8.6328125" style="1" bestFit="1" customWidth="1"/>
    <col min="9" max="9" width="8.54296875" style="1" bestFit="1" customWidth="1"/>
    <col min="10" max="16384" width="9.1796875" style="1"/>
  </cols>
  <sheetData>
    <row r="1" spans="1:12" x14ac:dyDescent="0.35">
      <c r="A1" s="29" t="s">
        <v>490</v>
      </c>
      <c r="K1" s="280" t="s">
        <v>316</v>
      </c>
      <c r="L1" s="280"/>
    </row>
    <row r="2" spans="1:12" x14ac:dyDescent="0.35">
      <c r="A2" s="307" t="s">
        <v>327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287" t="s">
        <v>296</v>
      </c>
      <c r="I2" s="287" t="s">
        <v>535</v>
      </c>
    </row>
    <row r="3" spans="1:12" x14ac:dyDescent="0.35">
      <c r="A3" s="308"/>
      <c r="B3" s="2" t="s">
        <v>328</v>
      </c>
      <c r="C3" s="2" t="s">
        <v>298</v>
      </c>
      <c r="D3" s="2" t="s">
        <v>328</v>
      </c>
      <c r="E3" s="2" t="s">
        <v>298</v>
      </c>
      <c r="F3" s="2" t="s">
        <v>328</v>
      </c>
      <c r="G3" s="2" t="s">
        <v>298</v>
      </c>
      <c r="H3" s="288"/>
      <c r="I3" s="288"/>
    </row>
    <row r="4" spans="1:12" x14ac:dyDescent="0.35">
      <c r="A4" s="87" t="s">
        <v>325</v>
      </c>
      <c r="B4" s="121">
        <v>4203.8394756600001</v>
      </c>
      <c r="C4" s="165">
        <f>B4/$B$12</f>
        <v>0.44673677247473431</v>
      </c>
      <c r="D4" s="121">
        <v>4001.9634044859999</v>
      </c>
      <c r="E4" s="165">
        <f>D4/$D$12</f>
        <v>0.46811251933600767</v>
      </c>
      <c r="F4" s="121">
        <v>4429.7483166100001</v>
      </c>
      <c r="G4" s="165">
        <f>F4/$F$12</f>
        <v>0.35607409644222371</v>
      </c>
      <c r="H4" s="133">
        <f>(F4/D4)-1</f>
        <v>0.10689375910945986</v>
      </c>
      <c r="I4" s="133">
        <f t="shared" ref="I4:I11" si="0">(F4/B4)-1</f>
        <v>5.3738693462964005E-2</v>
      </c>
    </row>
    <row r="5" spans="1:12" x14ac:dyDescent="0.35">
      <c r="A5" s="88" t="s">
        <v>324</v>
      </c>
      <c r="B5" s="89">
        <v>1729.7611109000002</v>
      </c>
      <c r="C5" s="133">
        <f t="shared" ref="C5:C11" si="1">B5/$B$12</f>
        <v>0.18381955360330596</v>
      </c>
      <c r="D5" s="89">
        <v>1713.2432207300001</v>
      </c>
      <c r="E5" s="133">
        <f t="shared" ref="E5:E11" si="2">D5/$D$12</f>
        <v>0.2003992838595838</v>
      </c>
      <c r="F5" s="89">
        <v>2276.3073348499997</v>
      </c>
      <c r="G5" s="133">
        <f t="shared" ref="G5:G11" si="3">F5/$F$12</f>
        <v>0.18297519848753077</v>
      </c>
      <c r="H5" s="133">
        <f t="shared" ref="H5:H11" si="4">(F5/D5)-1</f>
        <v>0.32865392800450266</v>
      </c>
      <c r="I5" s="133">
        <f t="shared" si="0"/>
        <v>0.31596630338488185</v>
      </c>
    </row>
    <row r="6" spans="1:12" x14ac:dyDescent="0.35">
      <c r="A6" s="88" t="s">
        <v>323</v>
      </c>
      <c r="B6" s="89">
        <v>1415.0311569600001</v>
      </c>
      <c r="C6" s="133">
        <f t="shared" si="1"/>
        <v>0.15037359434669018</v>
      </c>
      <c r="D6" s="89">
        <v>1867.6767134700001</v>
      </c>
      <c r="E6" s="133">
        <f t="shared" si="2"/>
        <v>0.21846347986780928</v>
      </c>
      <c r="F6" s="89">
        <v>1786.0778339400001</v>
      </c>
      <c r="G6" s="133">
        <f t="shared" si="3"/>
        <v>0.14356934196712326</v>
      </c>
      <c r="H6" s="133">
        <f>(F6/D6)-1</f>
        <v>-4.3690044932024441E-2</v>
      </c>
      <c r="I6" s="133">
        <f t="shared" si="0"/>
        <v>0.26221802619324852</v>
      </c>
    </row>
    <row r="7" spans="1:12" x14ac:dyDescent="0.35">
      <c r="A7" s="88" t="s">
        <v>322</v>
      </c>
      <c r="B7" s="89">
        <v>849.06526472999997</v>
      </c>
      <c r="C7" s="133">
        <f t="shared" si="1"/>
        <v>9.022910560264312E-2</v>
      </c>
      <c r="D7" s="89">
        <v>918.62406841999996</v>
      </c>
      <c r="E7" s="133">
        <f t="shared" si="2"/>
        <v>0.10745211375714958</v>
      </c>
      <c r="F7" s="89">
        <v>921.94713549000005</v>
      </c>
      <c r="G7" s="133">
        <f t="shared" si="3"/>
        <v>7.4108384895403182E-2</v>
      </c>
      <c r="H7" s="133">
        <f t="shared" si="4"/>
        <v>3.617439586266924E-3</v>
      </c>
      <c r="I7" s="133">
        <f t="shared" si="0"/>
        <v>8.5837772180182403E-2</v>
      </c>
    </row>
    <row r="8" spans="1:12" x14ac:dyDescent="0.35">
      <c r="A8" s="88" t="s">
        <v>319</v>
      </c>
      <c r="B8" s="89">
        <v>140.94497726</v>
      </c>
      <c r="C8" s="133">
        <f t="shared" si="1"/>
        <v>1.4978046759925749E-2</v>
      </c>
      <c r="D8" s="89">
        <v>155.31121868</v>
      </c>
      <c r="E8" s="133">
        <f t="shared" si="2"/>
        <v>1.8166864238674411E-2</v>
      </c>
      <c r="F8" s="89">
        <v>699.78428508000002</v>
      </c>
      <c r="G8" s="133">
        <f t="shared" si="3"/>
        <v>5.6250386975713627E-2</v>
      </c>
      <c r="H8" s="133">
        <f t="shared" si="4"/>
        <v>3.5056905162905263</v>
      </c>
      <c r="I8" s="133">
        <f t="shared" si="0"/>
        <v>3.964946596068577</v>
      </c>
    </row>
    <row r="9" spans="1:12" x14ac:dyDescent="0.35">
      <c r="A9" s="88" t="s">
        <v>320</v>
      </c>
      <c r="B9" s="89">
        <v>218.09414003000001</v>
      </c>
      <c r="C9" s="133">
        <f t="shared" si="1"/>
        <v>2.3176591964743944E-2</v>
      </c>
      <c r="D9" s="89">
        <v>109.92144962</v>
      </c>
      <c r="E9" s="133">
        <f t="shared" si="2"/>
        <v>1.2857590514947012E-2</v>
      </c>
      <c r="F9" s="89">
        <v>110.51127548000001</v>
      </c>
      <c r="G9" s="133">
        <f t="shared" si="3"/>
        <v>8.8831689185747287E-3</v>
      </c>
      <c r="H9" s="133">
        <f t="shared" si="4"/>
        <v>5.3658850209767905E-3</v>
      </c>
      <c r="I9" s="133">
        <f t="shared" si="0"/>
        <v>-0.49328636035430118</v>
      </c>
    </row>
    <row r="10" spans="1:12" x14ac:dyDescent="0.35">
      <c r="A10" s="88" t="s">
        <v>627</v>
      </c>
      <c r="B10" s="89">
        <v>220.12334708</v>
      </c>
      <c r="C10" s="133">
        <f t="shared" si="1"/>
        <v>2.3392233264429314E-2</v>
      </c>
      <c r="D10" s="89">
        <v>95.744890980000008</v>
      </c>
      <c r="E10" s="133">
        <f t="shared" si="2"/>
        <v>1.1199348319866924E-2</v>
      </c>
      <c r="F10" s="89">
        <v>89.278676989999994</v>
      </c>
      <c r="G10" s="133">
        <f t="shared" si="3"/>
        <v>7.1764402780109928E-3</v>
      </c>
      <c r="H10" s="133">
        <f t="shared" si="4"/>
        <v>-6.7535864564833292E-2</v>
      </c>
      <c r="I10" s="133">
        <f t="shared" si="0"/>
        <v>-0.59441523048641809</v>
      </c>
    </row>
    <row r="11" spans="1:12" x14ac:dyDescent="0.35">
      <c r="A11" s="88" t="s">
        <v>628</v>
      </c>
      <c r="B11" s="89">
        <v>249.69662011000003</v>
      </c>
      <c r="C11" s="133">
        <f t="shared" si="1"/>
        <v>2.6534948066321725E-2</v>
      </c>
      <c r="D11" s="89">
        <v>56.86930589</v>
      </c>
      <c r="E11" s="133">
        <f t="shared" si="2"/>
        <v>6.6520433503257162E-3</v>
      </c>
      <c r="F11" s="89">
        <v>85.111031709999992</v>
      </c>
      <c r="G11" s="133">
        <f t="shared" si="3"/>
        <v>6.8414346701747069E-3</v>
      </c>
      <c r="H11" s="133">
        <f t="shared" si="4"/>
        <v>0.49660753508451161</v>
      </c>
      <c r="I11" s="133">
        <f t="shared" si="0"/>
        <v>-0.65914223559571761</v>
      </c>
    </row>
    <row r="12" spans="1:12" s="8" customFormat="1" x14ac:dyDescent="0.35">
      <c r="A12" s="92" t="s">
        <v>293</v>
      </c>
      <c r="B12" s="134">
        <v>9410.1039687700049</v>
      </c>
      <c r="C12" s="136">
        <v>0.99999999999999922</v>
      </c>
      <c r="D12" s="134">
        <v>8549.1484187660026</v>
      </c>
      <c r="E12" s="136">
        <v>0.99999772393938591</v>
      </c>
      <c r="F12" s="134">
        <v>12440.523927100008</v>
      </c>
      <c r="G12" s="136">
        <v>0.99999999999999922</v>
      </c>
      <c r="H12" s="135">
        <v>0.45407380907612599</v>
      </c>
      <c r="I12" s="135">
        <v>0.31400054028905955</v>
      </c>
    </row>
    <row r="13" spans="1:12" x14ac:dyDescent="0.35">
      <c r="A13" s="26"/>
      <c r="B13" s="26"/>
      <c r="C13" s="26"/>
      <c r="D13" s="26"/>
      <c r="E13" s="26"/>
      <c r="F13" s="26"/>
      <c r="G13" s="26"/>
      <c r="H13" s="26"/>
      <c r="I13" s="26"/>
      <c r="K13" s="39"/>
    </row>
    <row r="14" spans="1:12" x14ac:dyDescent="0.35">
      <c r="A14" s="26"/>
      <c r="C14" s="40"/>
      <c r="E14" s="40"/>
      <c r="G14" s="40"/>
      <c r="H14" s="26"/>
      <c r="I14" s="26"/>
      <c r="J14" s="41"/>
    </row>
    <row r="15" spans="1:12" x14ac:dyDescent="0.35">
      <c r="A15" s="26"/>
      <c r="E15" s="26"/>
      <c r="F15" s="26"/>
      <c r="G15" s="23"/>
      <c r="H15" s="23"/>
      <c r="I15" s="23"/>
    </row>
    <row r="16" spans="1:12" x14ac:dyDescent="0.35">
      <c r="D16" s="148"/>
      <c r="E16" s="148"/>
      <c r="F16" s="148"/>
      <c r="G16" s="18"/>
      <c r="H16" s="23"/>
      <c r="I16" s="23"/>
    </row>
    <row r="17" spans="1:9" x14ac:dyDescent="0.35">
      <c r="A17" s="26"/>
      <c r="B17" s="26"/>
      <c r="C17" s="26"/>
      <c r="D17" s="26"/>
      <c r="E17" s="26"/>
      <c r="F17" s="26"/>
      <c r="G17" s="23"/>
      <c r="H17" s="23"/>
      <c r="I17" s="23"/>
    </row>
    <row r="18" spans="1:9" x14ac:dyDescent="0.35">
      <c r="A18" s="26"/>
      <c r="B18" s="26"/>
      <c r="C18" s="26"/>
      <c r="D18" s="26"/>
      <c r="E18" s="26"/>
      <c r="F18" s="26"/>
      <c r="G18" s="23"/>
      <c r="H18" s="23"/>
      <c r="I18" s="23"/>
    </row>
    <row r="19" spans="1:9" x14ac:dyDescent="0.35">
      <c r="A19" s="26"/>
      <c r="B19" s="26"/>
      <c r="C19" s="26"/>
      <c r="D19" s="26"/>
      <c r="E19" s="26"/>
      <c r="F19" s="26"/>
      <c r="G19" s="23"/>
      <c r="H19" s="23"/>
      <c r="I19" s="23"/>
    </row>
    <row r="20" spans="1:9" x14ac:dyDescent="0.35">
      <c r="A20" s="26"/>
      <c r="B20" s="26"/>
      <c r="C20" s="26"/>
      <c r="D20" s="26"/>
      <c r="E20" s="26"/>
      <c r="F20" s="26"/>
      <c r="G20" s="23"/>
      <c r="H20" s="23"/>
      <c r="I20" s="23"/>
    </row>
    <row r="21" spans="1:9" x14ac:dyDescent="0.35">
      <c r="A21" s="26"/>
      <c r="B21" s="26"/>
      <c r="C21" s="26"/>
      <c r="D21" s="26"/>
      <c r="E21" s="26"/>
      <c r="F21" s="26"/>
      <c r="G21" s="23"/>
      <c r="H21" s="23"/>
      <c r="I21" s="23"/>
    </row>
    <row r="22" spans="1:9" x14ac:dyDescent="0.35">
      <c r="A22" s="26"/>
      <c r="B22" s="26"/>
      <c r="C22" s="26"/>
      <c r="D22" s="26"/>
      <c r="E22" s="26"/>
      <c r="F22" s="26"/>
      <c r="G22" s="23"/>
      <c r="H22" s="23"/>
      <c r="I22" s="23"/>
    </row>
    <row r="23" spans="1:9" x14ac:dyDescent="0.35">
      <c r="A23" s="26"/>
      <c r="B23" s="26"/>
      <c r="C23" s="26"/>
      <c r="D23" s="26"/>
      <c r="E23" s="26"/>
      <c r="F23" s="26"/>
      <c r="G23" s="23"/>
      <c r="H23" s="23"/>
      <c r="I23" s="23"/>
    </row>
    <row r="24" spans="1:9" x14ac:dyDescent="0.35">
      <c r="A24" s="26"/>
      <c r="B24" s="26"/>
      <c r="C24" s="26"/>
      <c r="D24" s="26"/>
      <c r="E24" s="26"/>
      <c r="F24" s="26"/>
      <c r="G24" s="26"/>
      <c r="H24" s="26"/>
      <c r="I24" s="26"/>
    </row>
    <row r="25" spans="1:9" x14ac:dyDescent="0.35">
      <c r="A25" s="26"/>
      <c r="B25" s="26"/>
      <c r="C25" s="26"/>
      <c r="D25" s="26"/>
      <c r="E25" s="26"/>
      <c r="F25" s="26"/>
      <c r="G25" s="26"/>
      <c r="H25" s="26"/>
      <c r="I25" s="26"/>
    </row>
    <row r="26" spans="1:9" x14ac:dyDescent="0.35">
      <c r="A26" s="26"/>
      <c r="B26" s="26"/>
      <c r="C26" s="26"/>
      <c r="D26" s="26"/>
      <c r="E26" s="26"/>
      <c r="F26" s="26"/>
      <c r="G26" s="26"/>
      <c r="H26" s="26"/>
      <c r="I26" s="26"/>
    </row>
    <row r="27" spans="1:9" x14ac:dyDescent="0.35">
      <c r="A27" s="26"/>
      <c r="B27" s="26"/>
      <c r="C27" s="26"/>
      <c r="D27" s="26"/>
      <c r="E27" s="26"/>
      <c r="F27" s="26"/>
      <c r="G27" s="26"/>
      <c r="H27" s="26"/>
      <c r="I27" s="26"/>
    </row>
    <row r="28" spans="1:9" x14ac:dyDescent="0.35">
      <c r="A28" s="26"/>
      <c r="B28" s="26"/>
      <c r="C28" s="26"/>
      <c r="D28" s="26"/>
      <c r="E28" s="26"/>
      <c r="F28" s="26"/>
      <c r="G28" s="26"/>
      <c r="H28" s="26"/>
      <c r="I28" s="26"/>
    </row>
    <row r="29" spans="1:9" x14ac:dyDescent="0.35">
      <c r="A29" s="26"/>
      <c r="B29" s="26"/>
      <c r="C29" s="26"/>
      <c r="D29" s="26"/>
      <c r="E29" s="26"/>
      <c r="F29" s="26"/>
      <c r="G29" s="26"/>
      <c r="H29" s="26"/>
      <c r="I29" s="26"/>
    </row>
    <row r="30" spans="1:9" x14ac:dyDescent="0.35">
      <c r="A30" s="26"/>
      <c r="B30" s="26"/>
      <c r="C30" s="26"/>
      <c r="D30" s="26"/>
      <c r="E30" s="26"/>
      <c r="F30" s="26"/>
      <c r="G30" s="26"/>
      <c r="H30" s="26"/>
      <c r="I30" s="26"/>
    </row>
    <row r="31" spans="1:9" x14ac:dyDescent="0.35">
      <c r="A31" s="26"/>
      <c r="B31" s="26"/>
      <c r="C31" s="26"/>
      <c r="D31" s="26"/>
      <c r="E31" s="26"/>
      <c r="F31" s="26"/>
      <c r="G31" s="26"/>
      <c r="H31" s="26"/>
      <c r="I31" s="26"/>
    </row>
    <row r="32" spans="1:9" x14ac:dyDescent="0.35">
      <c r="A32" s="26"/>
      <c r="B32" s="26"/>
      <c r="C32" s="26"/>
      <c r="D32" s="26"/>
      <c r="E32" s="26"/>
      <c r="F32" s="26"/>
      <c r="G32" s="26"/>
      <c r="H32" s="26"/>
      <c r="I32" s="26"/>
    </row>
    <row r="33" spans="1:9" x14ac:dyDescent="0.35">
      <c r="A33" s="26"/>
      <c r="B33" s="26"/>
      <c r="C33" s="26"/>
      <c r="D33" s="26"/>
      <c r="E33" s="26"/>
      <c r="F33" s="26"/>
      <c r="G33" s="26"/>
      <c r="H33" s="26"/>
      <c r="I33" s="26"/>
    </row>
    <row r="34" spans="1:9" x14ac:dyDescent="0.35">
      <c r="A34" s="26"/>
      <c r="B34" s="26"/>
      <c r="C34" s="26"/>
      <c r="D34" s="26"/>
      <c r="E34" s="26"/>
      <c r="F34" s="26"/>
      <c r="G34" s="26"/>
      <c r="H34" s="26"/>
      <c r="I34" s="26"/>
    </row>
    <row r="35" spans="1:9" x14ac:dyDescent="0.35">
      <c r="A35" s="26"/>
      <c r="B35" s="26"/>
      <c r="C35" s="26"/>
      <c r="D35" s="26"/>
      <c r="E35" s="26"/>
      <c r="F35" s="26"/>
      <c r="G35" s="26"/>
      <c r="H35" s="26"/>
      <c r="I35" s="26"/>
    </row>
    <row r="36" spans="1:9" x14ac:dyDescent="0.35">
      <c r="A36" s="26"/>
      <c r="B36" s="26"/>
      <c r="C36" s="26"/>
      <c r="D36" s="26"/>
      <c r="E36" s="26"/>
      <c r="F36" s="26"/>
      <c r="G36" s="26"/>
      <c r="H36" s="26"/>
      <c r="I36" s="26"/>
    </row>
    <row r="37" spans="1:9" x14ac:dyDescent="0.35">
      <c r="A37" s="26"/>
      <c r="B37" s="26"/>
      <c r="C37" s="26"/>
      <c r="D37" s="26"/>
      <c r="E37" s="26"/>
      <c r="F37" s="26"/>
      <c r="G37" s="26"/>
      <c r="H37" s="26"/>
      <c r="I37" s="26"/>
    </row>
    <row r="38" spans="1:9" x14ac:dyDescent="0.35">
      <c r="A38" s="26"/>
      <c r="B38" s="26"/>
      <c r="C38" s="26"/>
      <c r="D38" s="26"/>
      <c r="E38" s="26"/>
      <c r="F38" s="26"/>
      <c r="G38" s="26"/>
      <c r="H38" s="26"/>
      <c r="I38" s="26"/>
    </row>
    <row r="39" spans="1:9" x14ac:dyDescent="0.35">
      <c r="A39" s="26"/>
      <c r="B39" s="26"/>
      <c r="C39" s="26"/>
      <c r="D39" s="26"/>
      <c r="E39" s="26"/>
      <c r="F39" s="26"/>
      <c r="G39" s="26"/>
      <c r="H39" s="26"/>
      <c r="I39" s="26"/>
    </row>
    <row r="40" spans="1:9" x14ac:dyDescent="0.35">
      <c r="A40" s="26"/>
      <c r="B40" s="26"/>
      <c r="C40" s="26"/>
      <c r="D40" s="26"/>
      <c r="E40" s="26"/>
      <c r="F40" s="26"/>
      <c r="G40" s="26"/>
      <c r="H40" s="26"/>
      <c r="I40" s="26"/>
    </row>
    <row r="41" spans="1:9" x14ac:dyDescent="0.35">
      <c r="A41" s="26"/>
      <c r="B41" s="26"/>
      <c r="C41" s="26"/>
      <c r="D41" s="26"/>
      <c r="E41" s="26"/>
      <c r="F41" s="26"/>
      <c r="G41" s="26"/>
      <c r="H41" s="26"/>
      <c r="I41" s="26"/>
    </row>
    <row r="42" spans="1:9" x14ac:dyDescent="0.35">
      <c r="A42" s="26"/>
      <c r="B42" s="26"/>
      <c r="C42" s="26"/>
      <c r="D42" s="26"/>
      <c r="E42" s="26"/>
      <c r="F42" s="26"/>
      <c r="G42" s="26"/>
      <c r="H42" s="26"/>
      <c r="I42" s="26"/>
    </row>
    <row r="46" spans="1:9" s="8" customFormat="1" x14ac:dyDescent="0.35"/>
  </sheetData>
  <sortState xmlns:xlrd2="http://schemas.microsoft.com/office/spreadsheetml/2017/richdata2" ref="A5:I12">
    <sortCondition descending="1" ref="G5:G12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52"/>
  <sheetViews>
    <sheetView zoomScale="90" zoomScaleNormal="90" workbookViewId="0">
      <selection activeCell="K1" sqref="K1:L1"/>
    </sheetView>
  </sheetViews>
  <sheetFormatPr defaultColWidth="6.6328125" defaultRowHeight="15.5" x14ac:dyDescent="0.35"/>
  <cols>
    <col min="1" max="1" width="50.08984375" style="1" customWidth="1"/>
    <col min="2" max="2" width="11" style="44" customWidth="1"/>
    <col min="3" max="3" width="9.90625" style="44" bestFit="1" customWidth="1"/>
    <col min="4" max="4" width="6.6328125" style="44" bestFit="1" customWidth="1"/>
    <col min="5" max="5" width="6.54296875" style="44" customWidth="1"/>
    <col min="6" max="6" width="12.81640625" style="44" bestFit="1" customWidth="1"/>
    <col min="7" max="7" width="7.1796875" style="44" bestFit="1" customWidth="1"/>
    <col min="8" max="8" width="7" style="44" bestFit="1" customWidth="1"/>
    <col min="9" max="9" width="18.1796875" style="44" bestFit="1" customWidth="1"/>
    <col min="10" max="10" width="9.36328125" style="1" customWidth="1"/>
    <col min="11" max="11" width="7.81640625" style="1" customWidth="1"/>
    <col min="12" max="12" width="7.90625" style="1" customWidth="1"/>
    <col min="13" max="16384" width="6.6328125" style="1"/>
  </cols>
  <sheetData>
    <row r="1" spans="1:12" x14ac:dyDescent="0.35">
      <c r="A1" s="29" t="s">
        <v>548</v>
      </c>
      <c r="B1" s="83"/>
      <c r="C1" s="83"/>
      <c r="D1" s="83"/>
      <c r="E1" s="83"/>
      <c r="F1" s="83"/>
      <c r="G1" s="83"/>
      <c r="H1" s="83"/>
      <c r="I1" s="83"/>
      <c r="K1" s="280" t="s">
        <v>316</v>
      </c>
      <c r="L1" s="280"/>
    </row>
    <row r="2" spans="1:12" x14ac:dyDescent="0.35">
      <c r="A2" s="2" t="s">
        <v>326</v>
      </c>
      <c r="B2" s="2" t="s">
        <v>323</v>
      </c>
      <c r="C2" s="2" t="s">
        <v>320</v>
      </c>
      <c r="D2" s="2" t="s">
        <v>319</v>
      </c>
      <c r="E2" s="2" t="s">
        <v>322</v>
      </c>
      <c r="F2" s="2" t="s">
        <v>318</v>
      </c>
      <c r="G2" s="2" t="s">
        <v>324</v>
      </c>
      <c r="H2" s="2" t="s">
        <v>325</v>
      </c>
      <c r="I2" s="2" t="s">
        <v>321</v>
      </c>
    </row>
    <row r="3" spans="1:12" x14ac:dyDescent="0.35">
      <c r="A3" s="88" t="s">
        <v>67</v>
      </c>
      <c r="B3" s="89">
        <v>0</v>
      </c>
      <c r="C3" s="89">
        <v>0</v>
      </c>
      <c r="D3" s="89">
        <v>594.10464115000002</v>
      </c>
      <c r="E3" s="89">
        <v>0</v>
      </c>
      <c r="F3" s="89">
        <v>0</v>
      </c>
      <c r="G3" s="89">
        <v>594.10464115000002</v>
      </c>
      <c r="H3" s="89">
        <v>9.5750000000000002E-4</v>
      </c>
      <c r="I3" s="89">
        <v>0</v>
      </c>
    </row>
    <row r="4" spans="1:12" x14ac:dyDescent="0.35">
      <c r="A4" s="88" t="s">
        <v>73</v>
      </c>
      <c r="B4" s="89">
        <v>0</v>
      </c>
      <c r="C4" s="89">
        <v>0</v>
      </c>
      <c r="D4" s="89">
        <v>47.67499479</v>
      </c>
      <c r="E4" s="89">
        <v>0</v>
      </c>
      <c r="F4" s="89">
        <v>0</v>
      </c>
      <c r="G4" s="89">
        <v>47.67499479</v>
      </c>
      <c r="H4" s="89">
        <v>0</v>
      </c>
      <c r="I4" s="89">
        <v>0</v>
      </c>
    </row>
    <row r="5" spans="1:12" x14ac:dyDescent="0.35">
      <c r="A5" s="88" t="s">
        <v>80</v>
      </c>
      <c r="B5" s="89">
        <v>236.63456836</v>
      </c>
      <c r="C5" s="89">
        <v>0</v>
      </c>
      <c r="D5" s="89">
        <v>35.080323</v>
      </c>
      <c r="E5" s="89">
        <v>97.970901720000001</v>
      </c>
      <c r="F5" s="89">
        <v>0</v>
      </c>
      <c r="G5" s="89">
        <v>133.96259516000001</v>
      </c>
      <c r="H5" s="89">
        <v>75.954628749999998</v>
      </c>
      <c r="I5" s="89">
        <v>4.6799999999999999E-4</v>
      </c>
    </row>
    <row r="6" spans="1:12" x14ac:dyDescent="0.35">
      <c r="A6" s="88" t="s">
        <v>39</v>
      </c>
      <c r="B6" s="89">
        <v>0.61105772999999997</v>
      </c>
      <c r="C6" s="89">
        <v>1.41289657</v>
      </c>
      <c r="D6" s="89">
        <v>4.9940060099999997</v>
      </c>
      <c r="E6" s="89">
        <v>0.17233921999999999</v>
      </c>
      <c r="F6" s="89">
        <v>0</v>
      </c>
      <c r="G6" s="89">
        <v>5.1727509000000005</v>
      </c>
      <c r="H6" s="89">
        <v>28.126049329999997</v>
      </c>
      <c r="I6" s="89">
        <v>3.41907637</v>
      </c>
    </row>
    <row r="7" spans="1:12" x14ac:dyDescent="0.35">
      <c r="A7" s="88" t="s">
        <v>210</v>
      </c>
      <c r="B7" s="89">
        <v>49.098645520000005</v>
      </c>
      <c r="C7" s="89">
        <v>0.424039</v>
      </c>
      <c r="D7" s="89">
        <v>2.057607</v>
      </c>
      <c r="E7" s="89">
        <v>6.8925735599999998</v>
      </c>
      <c r="F7" s="89">
        <v>0</v>
      </c>
      <c r="G7" s="89">
        <v>28.252647070000002</v>
      </c>
      <c r="H7" s="89">
        <v>36.377372899999997</v>
      </c>
      <c r="I7" s="89">
        <v>9.3592999999999996E-2</v>
      </c>
    </row>
    <row r="8" spans="1:12" x14ac:dyDescent="0.35">
      <c r="A8" s="88" t="s">
        <v>105</v>
      </c>
      <c r="B8" s="89">
        <v>15.207449050000001</v>
      </c>
      <c r="C8" s="89">
        <v>1.2528557600000001</v>
      </c>
      <c r="D8" s="89">
        <v>2.0341920199999999</v>
      </c>
      <c r="E8" s="89">
        <v>25.957800420000002</v>
      </c>
      <c r="F8" s="89">
        <v>0.14685587999999999</v>
      </c>
      <c r="G8" s="89">
        <v>31.780730120000001</v>
      </c>
      <c r="H8" s="89">
        <v>97.009224459999999</v>
      </c>
      <c r="I8" s="89">
        <v>1.1678759999999999</v>
      </c>
    </row>
    <row r="9" spans="1:12" x14ac:dyDescent="0.35">
      <c r="A9" s="88" t="s">
        <v>142</v>
      </c>
      <c r="B9" s="89">
        <v>1.7201209</v>
      </c>
      <c r="C9" s="89">
        <v>0</v>
      </c>
      <c r="D9" s="89">
        <v>1.3266340000000001</v>
      </c>
      <c r="E9" s="89">
        <v>2.1525765899999998</v>
      </c>
      <c r="F9" s="89">
        <v>8.2103100000000002E-3</v>
      </c>
      <c r="G9" s="89">
        <v>4.2258385599999997</v>
      </c>
      <c r="H9" s="89">
        <v>12.28836948</v>
      </c>
      <c r="I9" s="89">
        <v>0</v>
      </c>
    </row>
    <row r="10" spans="1:12" x14ac:dyDescent="0.35">
      <c r="A10" s="88" t="s">
        <v>179</v>
      </c>
      <c r="B10" s="89">
        <v>4.6439006900000006</v>
      </c>
      <c r="C10" s="89">
        <v>0</v>
      </c>
      <c r="D10" s="89">
        <v>1.2649591499999999</v>
      </c>
      <c r="E10" s="89">
        <v>15.105527050000001</v>
      </c>
      <c r="F10" s="89">
        <v>0.25742125999999999</v>
      </c>
      <c r="G10" s="89">
        <v>25.099919249999999</v>
      </c>
      <c r="H10" s="89">
        <v>14.62356119</v>
      </c>
      <c r="I10" s="89">
        <v>0</v>
      </c>
    </row>
    <row r="11" spans="1:12" x14ac:dyDescent="0.35">
      <c r="A11" s="88" t="s">
        <v>94</v>
      </c>
      <c r="B11" s="89">
        <v>1.2981726200000001</v>
      </c>
      <c r="C11" s="89">
        <v>8.8252499999999998E-3</v>
      </c>
      <c r="D11" s="89">
        <v>1.2175505500000001</v>
      </c>
      <c r="E11" s="89">
        <v>3.96589715</v>
      </c>
      <c r="F11" s="89">
        <v>0</v>
      </c>
      <c r="G11" s="89">
        <v>7.2162418200000005</v>
      </c>
      <c r="H11" s="89">
        <v>1.3862305800000001</v>
      </c>
      <c r="I11" s="89">
        <v>0</v>
      </c>
    </row>
    <row r="12" spans="1:12" x14ac:dyDescent="0.35">
      <c r="A12" s="88" t="s">
        <v>243</v>
      </c>
      <c r="B12" s="89">
        <v>4.3533049800000008</v>
      </c>
      <c r="C12" s="89">
        <v>7.1526699999999999E-3</v>
      </c>
      <c r="D12" s="89">
        <v>1.21095858</v>
      </c>
      <c r="E12" s="89">
        <v>8.91309869</v>
      </c>
      <c r="F12" s="89">
        <v>1.2011200000000001E-2</v>
      </c>
      <c r="G12" s="89">
        <v>37.930878770000007</v>
      </c>
      <c r="H12" s="89">
        <v>24.1759387</v>
      </c>
      <c r="I12" s="89">
        <v>2.126403E-2</v>
      </c>
    </row>
    <row r="13" spans="1:12" x14ac:dyDescent="0.35">
      <c r="A13" s="88" t="s">
        <v>199</v>
      </c>
      <c r="B13" s="89">
        <v>0.77545871</v>
      </c>
      <c r="C13" s="89">
        <v>0</v>
      </c>
      <c r="D13" s="89">
        <v>1.1762087800000001</v>
      </c>
      <c r="E13" s="89">
        <v>3.3757734100000003</v>
      </c>
      <c r="F13" s="89">
        <v>1.73572E-2</v>
      </c>
      <c r="G13" s="89">
        <v>7.1025261300000002</v>
      </c>
      <c r="H13" s="89">
        <v>14.662134199999999</v>
      </c>
      <c r="I13" s="89">
        <v>0</v>
      </c>
    </row>
    <row r="14" spans="1:12" x14ac:dyDescent="0.35">
      <c r="A14" s="88" t="s">
        <v>254</v>
      </c>
      <c r="B14" s="89">
        <v>1.6972299999999999E-2</v>
      </c>
      <c r="C14" s="89">
        <v>5.8427130000000001E-2</v>
      </c>
      <c r="D14" s="89">
        <v>1.1000000000000001</v>
      </c>
      <c r="E14" s="89">
        <v>1.46020426</v>
      </c>
      <c r="F14" s="89">
        <v>0</v>
      </c>
      <c r="G14" s="89">
        <v>3.3634528800000001</v>
      </c>
      <c r="H14" s="89">
        <v>4.64050823</v>
      </c>
      <c r="I14" s="89">
        <v>1.3587112299999999</v>
      </c>
    </row>
    <row r="15" spans="1:12" x14ac:dyDescent="0.35">
      <c r="A15" s="88" t="s">
        <v>108</v>
      </c>
      <c r="B15" s="89">
        <v>1.8303307200000001</v>
      </c>
      <c r="C15" s="89">
        <v>0</v>
      </c>
      <c r="D15" s="89">
        <v>1.0957975500000001</v>
      </c>
      <c r="E15" s="89">
        <v>1.8002678799999998</v>
      </c>
      <c r="F15" s="89">
        <v>0</v>
      </c>
      <c r="G15" s="89">
        <v>3.2809040199999999</v>
      </c>
      <c r="H15" s="89">
        <v>91.309201420000008</v>
      </c>
      <c r="I15" s="89">
        <v>0</v>
      </c>
    </row>
    <row r="16" spans="1:12" x14ac:dyDescent="0.35">
      <c r="A16" s="88" t="s">
        <v>257</v>
      </c>
      <c r="B16" s="89">
        <v>5.8201331200000004</v>
      </c>
      <c r="C16" s="89">
        <v>3.2768599999999999E-3</v>
      </c>
      <c r="D16" s="89">
        <v>0.64010458999999997</v>
      </c>
      <c r="E16" s="89">
        <v>0.94416253999999999</v>
      </c>
      <c r="F16" s="89">
        <v>6.8280580000000007E-2</v>
      </c>
      <c r="G16" s="89">
        <v>4.6941239400000008</v>
      </c>
      <c r="H16" s="89">
        <v>26.100246289999998</v>
      </c>
      <c r="I16" s="89">
        <v>4.7591600000000001E-3</v>
      </c>
    </row>
    <row r="17" spans="1:9" x14ac:dyDescent="0.35">
      <c r="A17" s="88" t="s">
        <v>173</v>
      </c>
      <c r="B17" s="89">
        <v>3.7660579100000002</v>
      </c>
      <c r="C17" s="89">
        <v>0</v>
      </c>
      <c r="D17" s="89">
        <v>0.62784057999999998</v>
      </c>
      <c r="E17" s="89">
        <v>2.8802888599999998</v>
      </c>
      <c r="F17" s="89">
        <v>4.5371059999999998E-2</v>
      </c>
      <c r="G17" s="89">
        <v>8.5574436499999997</v>
      </c>
      <c r="H17" s="89">
        <v>26.73271381</v>
      </c>
      <c r="I17" s="89">
        <v>1.9949999999999998E-3</v>
      </c>
    </row>
    <row r="18" spans="1:9" x14ac:dyDescent="0.35">
      <c r="A18" s="88" t="s">
        <v>205</v>
      </c>
      <c r="B18" s="89">
        <v>36.244188139999999</v>
      </c>
      <c r="C18" s="89">
        <v>7.0111100000000001E-3</v>
      </c>
      <c r="D18" s="89">
        <v>0.55998831999999998</v>
      </c>
      <c r="E18" s="89">
        <v>5.73328244</v>
      </c>
      <c r="F18" s="89">
        <v>0</v>
      </c>
      <c r="G18" s="89">
        <v>5.9292055799999996</v>
      </c>
      <c r="H18" s="89">
        <v>22.1736024</v>
      </c>
      <c r="I18" s="89">
        <v>2.9793110000000001E-2</v>
      </c>
    </row>
    <row r="19" spans="1:9" x14ac:dyDescent="0.35">
      <c r="A19" s="88" t="s">
        <v>123</v>
      </c>
      <c r="B19" s="89">
        <v>1.5418263600000002</v>
      </c>
      <c r="C19" s="89">
        <v>7.4683853200000003</v>
      </c>
      <c r="D19" s="89">
        <v>0.47889816999999996</v>
      </c>
      <c r="E19" s="89">
        <v>71.579657510000004</v>
      </c>
      <c r="F19" s="89">
        <v>0</v>
      </c>
      <c r="G19" s="89">
        <v>51.851223210000001</v>
      </c>
      <c r="H19" s="89">
        <v>48.546235899999999</v>
      </c>
      <c r="I19" s="89">
        <v>1.6544999999999999E-3</v>
      </c>
    </row>
    <row r="20" spans="1:9" x14ac:dyDescent="0.35">
      <c r="A20" s="88" t="s">
        <v>241</v>
      </c>
      <c r="B20" s="89">
        <v>5.6860975999999992</v>
      </c>
      <c r="C20" s="89">
        <v>0.15179498000000002</v>
      </c>
      <c r="D20" s="89">
        <v>0.30385805999999999</v>
      </c>
      <c r="E20" s="89">
        <v>10.16916999</v>
      </c>
      <c r="F20" s="89">
        <v>7.1016400000000002E-3</v>
      </c>
      <c r="G20" s="89">
        <v>16.00872266</v>
      </c>
      <c r="H20" s="89">
        <v>30.86155179</v>
      </c>
      <c r="I20" s="89">
        <v>0.11199578</v>
      </c>
    </row>
    <row r="21" spans="1:9" x14ac:dyDescent="0.35">
      <c r="A21" s="88" t="s">
        <v>122</v>
      </c>
      <c r="B21" s="89">
        <v>1.92356493</v>
      </c>
      <c r="C21" s="89">
        <v>0</v>
      </c>
      <c r="D21" s="89">
        <v>0.25742407</v>
      </c>
      <c r="E21" s="89">
        <v>2.2583309300000001</v>
      </c>
      <c r="F21" s="89">
        <v>0</v>
      </c>
      <c r="G21" s="89">
        <v>4.8802259699999997</v>
      </c>
      <c r="H21" s="89">
        <v>8.3651872899999997</v>
      </c>
      <c r="I21" s="89">
        <v>9.2295000000000007E-4</v>
      </c>
    </row>
    <row r="22" spans="1:9" x14ac:dyDescent="0.35">
      <c r="A22" s="88" t="s">
        <v>190</v>
      </c>
      <c r="B22" s="89">
        <v>27.731232670000001</v>
      </c>
      <c r="C22" s="89">
        <v>0</v>
      </c>
      <c r="D22" s="89">
        <v>0.25722629999999996</v>
      </c>
      <c r="E22" s="89">
        <v>27.123162000000001</v>
      </c>
      <c r="F22" s="89">
        <v>3.3669739999999997E-2</v>
      </c>
      <c r="G22" s="89">
        <v>28.582018920000003</v>
      </c>
      <c r="H22" s="89">
        <v>48.578636189999997</v>
      </c>
      <c r="I22" s="89">
        <v>3.6999999999999999E-4</v>
      </c>
    </row>
    <row r="23" spans="1:9" x14ac:dyDescent="0.35">
      <c r="A23" s="88" t="s">
        <v>9</v>
      </c>
      <c r="B23" s="89">
        <v>0</v>
      </c>
      <c r="C23" s="89">
        <v>0</v>
      </c>
      <c r="D23" s="89">
        <v>0.22326183999999999</v>
      </c>
      <c r="E23" s="89">
        <v>3.2751725699999996</v>
      </c>
      <c r="F23" s="89">
        <v>0</v>
      </c>
      <c r="G23" s="89">
        <v>4.9026562300000007</v>
      </c>
      <c r="H23" s="89">
        <v>5.90172586</v>
      </c>
      <c r="I23" s="89">
        <v>0</v>
      </c>
    </row>
    <row r="24" spans="1:9" x14ac:dyDescent="0.35">
      <c r="A24" s="88" t="s">
        <v>197</v>
      </c>
      <c r="B24" s="89">
        <v>20.652183369999999</v>
      </c>
      <c r="C24" s="89">
        <v>0.20898722</v>
      </c>
      <c r="D24" s="89">
        <v>0.20461198999999999</v>
      </c>
      <c r="E24" s="89">
        <v>17.131529100000002</v>
      </c>
      <c r="F24" s="89">
        <v>0.20863638000000001</v>
      </c>
      <c r="G24" s="89">
        <v>21.253851879999999</v>
      </c>
      <c r="H24" s="89">
        <v>27.437186699999998</v>
      </c>
      <c r="I24" s="89">
        <v>0.20898722</v>
      </c>
    </row>
    <row r="25" spans="1:9" x14ac:dyDescent="0.35">
      <c r="A25" s="88" t="s">
        <v>201</v>
      </c>
      <c r="B25" s="89">
        <v>8.8523182899999995</v>
      </c>
      <c r="C25" s="89">
        <v>0</v>
      </c>
      <c r="D25" s="89">
        <v>0.14611715</v>
      </c>
      <c r="E25" s="89">
        <v>9.0374182100000002</v>
      </c>
      <c r="F25" s="89">
        <v>7.7747600000000004E-3</v>
      </c>
      <c r="G25" s="89">
        <v>14.103152369999998</v>
      </c>
      <c r="H25" s="89">
        <v>17.791830140000002</v>
      </c>
      <c r="I25" s="89">
        <v>0</v>
      </c>
    </row>
    <row r="26" spans="1:9" x14ac:dyDescent="0.35">
      <c r="A26" s="88" t="s">
        <v>174</v>
      </c>
      <c r="B26" s="89">
        <v>1.4754797399999999</v>
      </c>
      <c r="C26" s="89">
        <v>5.5756700000000005E-3</v>
      </c>
      <c r="D26" s="89">
        <v>0.13370108999999999</v>
      </c>
      <c r="E26" s="89">
        <v>0.45373605</v>
      </c>
      <c r="F26" s="89">
        <v>1.536915E-2</v>
      </c>
      <c r="G26" s="89">
        <v>0.64803613000000004</v>
      </c>
      <c r="H26" s="89">
        <v>3.2514781899999998</v>
      </c>
      <c r="I26" s="89">
        <v>0</v>
      </c>
    </row>
    <row r="27" spans="1:9" x14ac:dyDescent="0.35">
      <c r="A27" s="88" t="s">
        <v>149</v>
      </c>
      <c r="B27" s="89">
        <v>1.4542754899999999</v>
      </c>
      <c r="C27" s="89">
        <v>0</v>
      </c>
      <c r="D27" s="89">
        <v>0.10044952</v>
      </c>
      <c r="E27" s="89">
        <v>0.23441442000000001</v>
      </c>
      <c r="F27" s="89">
        <v>1.0933209999999999E-2</v>
      </c>
      <c r="G27" s="89">
        <v>1.07511895</v>
      </c>
      <c r="H27" s="89">
        <v>32.072803589999999</v>
      </c>
      <c r="I27" s="89">
        <v>1.1483003000000001</v>
      </c>
    </row>
    <row r="28" spans="1:9" x14ac:dyDescent="0.35">
      <c r="A28" s="88" t="s">
        <v>204</v>
      </c>
      <c r="B28" s="89">
        <v>3.43202403</v>
      </c>
      <c r="C28" s="89">
        <v>0</v>
      </c>
      <c r="D28" s="89">
        <v>9.7511E-2</v>
      </c>
      <c r="E28" s="89">
        <v>0.93671051999999999</v>
      </c>
      <c r="F28" s="89">
        <v>0</v>
      </c>
      <c r="G28" s="89">
        <v>6.2182014099999998</v>
      </c>
      <c r="H28" s="89">
        <v>27.300182960000001</v>
      </c>
      <c r="I28" s="89">
        <v>0</v>
      </c>
    </row>
    <row r="29" spans="1:9" x14ac:dyDescent="0.35">
      <c r="A29" s="88" t="s">
        <v>107</v>
      </c>
      <c r="B29" s="89">
        <v>1.15656691</v>
      </c>
      <c r="C29" s="89">
        <v>1.0209629999999999E-2</v>
      </c>
      <c r="D29" s="89">
        <v>9.0928439999999999E-2</v>
      </c>
      <c r="E29" s="89">
        <v>6.6506166699999998</v>
      </c>
      <c r="F29" s="89">
        <v>1.5925809999999999E-2</v>
      </c>
      <c r="G29" s="89">
        <v>9.9713174600000016</v>
      </c>
      <c r="H29" s="89">
        <v>86.403607769999994</v>
      </c>
      <c r="I29" s="89">
        <v>7.3167099999999997E-3</v>
      </c>
    </row>
    <row r="30" spans="1:9" x14ac:dyDescent="0.35">
      <c r="A30" s="88" t="s">
        <v>103</v>
      </c>
      <c r="B30" s="89">
        <v>3.0748508800000001</v>
      </c>
      <c r="C30" s="89">
        <v>3.9060000000000001E-4</v>
      </c>
      <c r="D30" s="89">
        <v>9.0912999999999994E-2</v>
      </c>
      <c r="E30" s="89">
        <v>1.1886311299999999</v>
      </c>
      <c r="F30" s="89">
        <v>0</v>
      </c>
      <c r="G30" s="89">
        <v>2.4140109700000001</v>
      </c>
      <c r="H30" s="89">
        <v>17.389346019999998</v>
      </c>
      <c r="I30" s="89">
        <v>3.9679499999999996E-3</v>
      </c>
    </row>
    <row r="31" spans="1:9" x14ac:dyDescent="0.35">
      <c r="A31" s="88" t="s">
        <v>248</v>
      </c>
      <c r="B31" s="89">
        <v>0.46662953000000001</v>
      </c>
      <c r="C31" s="89">
        <v>0</v>
      </c>
      <c r="D31" s="89">
        <v>9.0595740000000008E-2</v>
      </c>
      <c r="E31" s="89">
        <v>8.2164259999999989E-2</v>
      </c>
      <c r="F31" s="89">
        <v>0</v>
      </c>
      <c r="G31" s="89">
        <v>0.20640135000000001</v>
      </c>
      <c r="H31" s="89">
        <v>1.5827471000000002</v>
      </c>
      <c r="I31" s="89">
        <v>0</v>
      </c>
    </row>
    <row r="32" spans="1:9" x14ac:dyDescent="0.35">
      <c r="A32" s="88" t="s">
        <v>228</v>
      </c>
      <c r="B32" s="89">
        <v>2.228517E-2</v>
      </c>
      <c r="C32" s="89">
        <v>1.8680000000000001E-3</v>
      </c>
      <c r="D32" s="89">
        <v>8.0126960000000011E-2</v>
      </c>
      <c r="E32" s="89">
        <v>0</v>
      </c>
      <c r="F32" s="89">
        <v>0</v>
      </c>
      <c r="G32" s="89">
        <v>8.0126960000000011E-2</v>
      </c>
      <c r="H32" s="89">
        <v>4.3178548899999996</v>
      </c>
      <c r="I32" s="89">
        <v>1.8680000000000001E-3</v>
      </c>
    </row>
    <row r="33" spans="1:9" x14ac:dyDescent="0.35">
      <c r="A33" s="88" t="s">
        <v>251</v>
      </c>
      <c r="B33" s="89">
        <v>6.6772379800000001</v>
      </c>
      <c r="C33" s="89">
        <v>4.0724200000000002E-3</v>
      </c>
      <c r="D33" s="89">
        <v>7.7475390000000005E-2</v>
      </c>
      <c r="E33" s="89">
        <v>8.01605013</v>
      </c>
      <c r="F33" s="89">
        <v>2.208243E-2</v>
      </c>
      <c r="G33" s="89">
        <v>9.8126504200000007</v>
      </c>
      <c r="H33" s="89">
        <v>90.195287140000005</v>
      </c>
      <c r="I33" s="89">
        <v>2.1268349999999998E-2</v>
      </c>
    </row>
    <row r="34" spans="1:9" x14ac:dyDescent="0.35">
      <c r="A34" s="88" t="s">
        <v>35</v>
      </c>
      <c r="B34" s="89">
        <v>1.1629621699999999</v>
      </c>
      <c r="C34" s="89">
        <v>1.05326564</v>
      </c>
      <c r="D34" s="89">
        <v>6.7722690000000002E-2</v>
      </c>
      <c r="E34" s="89">
        <v>3.73979778</v>
      </c>
      <c r="F34" s="89">
        <v>0</v>
      </c>
      <c r="G34" s="89">
        <v>4.4538428899999998</v>
      </c>
      <c r="H34" s="89">
        <v>84.567272729999999</v>
      </c>
      <c r="I34" s="89">
        <v>1.0582849699999999</v>
      </c>
    </row>
    <row r="35" spans="1:9" x14ac:dyDescent="0.35">
      <c r="A35" s="88" t="s">
        <v>130</v>
      </c>
      <c r="B35" s="89">
        <v>3.3463836099999997</v>
      </c>
      <c r="C35" s="89">
        <v>0</v>
      </c>
      <c r="D35" s="89">
        <v>6.5743990000000002E-2</v>
      </c>
      <c r="E35" s="89">
        <v>6.5403271900000002</v>
      </c>
      <c r="F35" s="89">
        <v>3.7006169999999998E-2</v>
      </c>
      <c r="G35" s="89">
        <v>9.6622356800000002</v>
      </c>
      <c r="H35" s="89">
        <v>15.139116470000001</v>
      </c>
      <c r="I35" s="89">
        <v>0</v>
      </c>
    </row>
    <row r="36" spans="1:9" x14ac:dyDescent="0.35">
      <c r="A36" s="88" t="s">
        <v>176</v>
      </c>
      <c r="B36" s="89">
        <v>29.473664149999998</v>
      </c>
      <c r="C36" s="89">
        <v>4.303556E-2</v>
      </c>
      <c r="D36" s="89">
        <v>6.2617829999999999E-2</v>
      </c>
      <c r="E36" s="89">
        <v>10.586526080000001</v>
      </c>
      <c r="F36" s="89">
        <v>1.3628030000000001E-2</v>
      </c>
      <c r="G36" s="89">
        <v>18.653647370000002</v>
      </c>
      <c r="H36" s="89">
        <v>77.651342069999998</v>
      </c>
      <c r="I36" s="89">
        <v>4.2783800000000004E-2</v>
      </c>
    </row>
    <row r="37" spans="1:9" x14ac:dyDescent="0.35">
      <c r="A37" s="88" t="s">
        <v>109</v>
      </c>
      <c r="B37" s="89">
        <v>12.169577779999999</v>
      </c>
      <c r="C37" s="89">
        <v>0</v>
      </c>
      <c r="D37" s="89">
        <v>5.7542999999999997E-2</v>
      </c>
      <c r="E37" s="89">
        <v>1.0858360000000001E-2</v>
      </c>
      <c r="F37" s="89">
        <v>0</v>
      </c>
      <c r="G37" s="89">
        <v>8.8990360000000004E-2</v>
      </c>
      <c r="H37" s="89">
        <v>45.987663449999999</v>
      </c>
      <c r="I37" s="89">
        <v>0</v>
      </c>
    </row>
    <row r="38" spans="1:9" x14ac:dyDescent="0.35">
      <c r="A38" s="88" t="s">
        <v>36</v>
      </c>
      <c r="B38" s="89">
        <v>0</v>
      </c>
      <c r="C38" s="89">
        <v>0</v>
      </c>
      <c r="D38" s="89">
        <v>5.6937519999999998E-2</v>
      </c>
      <c r="E38" s="89">
        <v>10.22918673</v>
      </c>
      <c r="F38" s="89">
        <v>0</v>
      </c>
      <c r="G38" s="89">
        <v>10.41197798</v>
      </c>
      <c r="H38" s="89">
        <v>39.579465069999998</v>
      </c>
      <c r="I38" s="89">
        <v>0</v>
      </c>
    </row>
    <row r="39" spans="1:9" x14ac:dyDescent="0.35">
      <c r="A39" s="88" t="s">
        <v>20</v>
      </c>
      <c r="B39" s="89">
        <v>0.17599998</v>
      </c>
      <c r="C39" s="89">
        <v>0.86173138999999999</v>
      </c>
      <c r="D39" s="89">
        <v>5.3244889999999996E-2</v>
      </c>
      <c r="E39" s="89">
        <v>20.388749010000002</v>
      </c>
      <c r="F39" s="89">
        <v>0</v>
      </c>
      <c r="G39" s="89">
        <v>20.551465920000002</v>
      </c>
      <c r="H39" s="89">
        <v>60.232571759999999</v>
      </c>
      <c r="I39" s="89">
        <v>1.0710815200000001</v>
      </c>
    </row>
    <row r="40" spans="1:9" x14ac:dyDescent="0.35">
      <c r="A40" s="88" t="s">
        <v>182</v>
      </c>
      <c r="B40" s="89">
        <v>0.79739693999999994</v>
      </c>
      <c r="C40" s="89">
        <v>0</v>
      </c>
      <c r="D40" s="89">
        <v>5.315367E-2</v>
      </c>
      <c r="E40" s="89">
        <v>1.4748820600000001</v>
      </c>
      <c r="F40" s="89">
        <v>4.0858500000000002E-3</v>
      </c>
      <c r="G40" s="89">
        <v>22.666187149999999</v>
      </c>
      <c r="H40" s="89">
        <v>5.1803723099999992</v>
      </c>
      <c r="I40" s="89">
        <v>0</v>
      </c>
    </row>
    <row r="41" spans="1:9" x14ac:dyDescent="0.35">
      <c r="A41" s="88" t="s">
        <v>97</v>
      </c>
      <c r="B41" s="89">
        <v>12.66344492</v>
      </c>
      <c r="C41" s="89">
        <v>0</v>
      </c>
      <c r="D41" s="89">
        <v>5.2578480000000004E-2</v>
      </c>
      <c r="E41" s="89">
        <v>0.10978585</v>
      </c>
      <c r="F41" s="89">
        <v>0</v>
      </c>
      <c r="G41" s="89">
        <v>0.17591277</v>
      </c>
      <c r="H41" s="89">
        <v>23.010259569999999</v>
      </c>
      <c r="I41" s="89">
        <v>0</v>
      </c>
    </row>
    <row r="42" spans="1:9" x14ac:dyDescent="0.35">
      <c r="A42" s="88" t="s">
        <v>33</v>
      </c>
      <c r="B42" s="89">
        <v>0</v>
      </c>
      <c r="C42" s="89">
        <v>31.315510850000003</v>
      </c>
      <c r="D42" s="89">
        <v>4.1465000000000002E-2</v>
      </c>
      <c r="E42" s="89">
        <v>0.41590623999999998</v>
      </c>
      <c r="F42" s="89">
        <v>0</v>
      </c>
      <c r="G42" s="89">
        <v>0.45737124000000001</v>
      </c>
      <c r="H42" s="89">
        <v>56.608755250000002</v>
      </c>
      <c r="I42" s="89">
        <v>31.49512198</v>
      </c>
    </row>
    <row r="43" spans="1:9" x14ac:dyDescent="0.35">
      <c r="A43" s="88" t="s">
        <v>194</v>
      </c>
      <c r="B43" s="89">
        <v>3.5109849100000003</v>
      </c>
      <c r="C43" s="89">
        <v>0</v>
      </c>
      <c r="D43" s="89">
        <v>3.7398960000000002E-2</v>
      </c>
      <c r="E43" s="89">
        <v>3.5311433700000001</v>
      </c>
      <c r="F43" s="89">
        <v>0</v>
      </c>
      <c r="G43" s="89">
        <v>3.5753069399999999</v>
      </c>
      <c r="H43" s="89">
        <v>4.1226686800000003</v>
      </c>
      <c r="I43" s="89">
        <v>0</v>
      </c>
    </row>
    <row r="44" spans="1:9" x14ac:dyDescent="0.35">
      <c r="A44" s="88" t="s">
        <v>117</v>
      </c>
      <c r="B44" s="89">
        <v>0.7707028199999999</v>
      </c>
      <c r="C44" s="89">
        <v>0</v>
      </c>
      <c r="D44" s="89">
        <v>3.3285709999999996E-2</v>
      </c>
      <c r="E44" s="89">
        <v>0.11305878</v>
      </c>
      <c r="F44" s="89">
        <v>3.5174000000000002E-4</v>
      </c>
      <c r="G44" s="89">
        <v>0.62201322999999997</v>
      </c>
      <c r="H44" s="89">
        <v>15.04211325</v>
      </c>
      <c r="I44" s="89">
        <v>0</v>
      </c>
    </row>
    <row r="45" spans="1:9" x14ac:dyDescent="0.35">
      <c r="A45" s="88" t="s">
        <v>91</v>
      </c>
      <c r="B45" s="89">
        <v>6.6365E-3</v>
      </c>
      <c r="C45" s="89">
        <v>0</v>
      </c>
      <c r="D45" s="89">
        <v>3.2083130000000001E-2</v>
      </c>
      <c r="E45" s="89">
        <v>7.48272E-3</v>
      </c>
      <c r="F45" s="89">
        <v>0</v>
      </c>
      <c r="G45" s="89">
        <v>1.06160367</v>
      </c>
      <c r="H45" s="89">
        <v>1.1649545700000001</v>
      </c>
      <c r="I45" s="89">
        <v>0</v>
      </c>
    </row>
    <row r="46" spans="1:9" x14ac:dyDescent="0.35">
      <c r="A46" s="88" t="s">
        <v>28</v>
      </c>
      <c r="B46" s="89">
        <v>3.4640830000000004E-2</v>
      </c>
      <c r="C46" s="89">
        <v>1.4034290000000001E-2</v>
      </c>
      <c r="D46" s="89">
        <v>2.9932E-2</v>
      </c>
      <c r="E46" s="89">
        <v>0.42120715000000003</v>
      </c>
      <c r="F46" s="89">
        <v>3.4418499999999998E-2</v>
      </c>
      <c r="G46" s="89">
        <v>0.46131942999999997</v>
      </c>
      <c r="H46" s="89">
        <v>13.59271137</v>
      </c>
      <c r="I46" s="89">
        <v>7.151513000000001E-2</v>
      </c>
    </row>
    <row r="47" spans="1:9" x14ac:dyDescent="0.35">
      <c r="A47" s="88" t="s">
        <v>147</v>
      </c>
      <c r="B47" s="89">
        <v>2.3375402099999998</v>
      </c>
      <c r="C47" s="89">
        <v>0</v>
      </c>
      <c r="D47" s="89">
        <v>2.5946959999999998E-2</v>
      </c>
      <c r="E47" s="89">
        <v>0.44892419</v>
      </c>
      <c r="F47" s="89">
        <v>1.0723219999999999E-2</v>
      </c>
      <c r="G47" s="89">
        <v>2.9409215899999999</v>
      </c>
      <c r="H47" s="89">
        <v>7.9271031299999999</v>
      </c>
      <c r="I47" s="89">
        <v>1.047002E-2</v>
      </c>
    </row>
    <row r="48" spans="1:9" x14ac:dyDescent="0.35">
      <c r="A48" s="88" t="s">
        <v>256</v>
      </c>
      <c r="B48" s="89">
        <v>1.9165142099999999</v>
      </c>
      <c r="C48" s="89">
        <v>2.2100000000000002E-3</v>
      </c>
      <c r="D48" s="89">
        <v>2.5141340000000002E-2</v>
      </c>
      <c r="E48" s="89">
        <v>0.29085002000000004</v>
      </c>
      <c r="F48" s="89">
        <v>0</v>
      </c>
      <c r="G48" s="89">
        <v>0.78587635999999994</v>
      </c>
      <c r="H48" s="89">
        <v>6.3245173499999998</v>
      </c>
      <c r="I48" s="89">
        <v>2.2100000000000002E-3</v>
      </c>
    </row>
    <row r="49" spans="1:9" x14ac:dyDescent="0.35">
      <c r="A49" s="88" t="s">
        <v>98</v>
      </c>
      <c r="B49" s="89">
        <v>35.174471329999996</v>
      </c>
      <c r="C49" s="89">
        <v>0.16294523000000002</v>
      </c>
      <c r="D49" s="89">
        <v>2.4507189999999998E-2</v>
      </c>
      <c r="E49" s="89">
        <v>0.23561032999999998</v>
      </c>
      <c r="F49" s="89">
        <v>0</v>
      </c>
      <c r="G49" s="89">
        <v>7.0283443999999999</v>
      </c>
      <c r="H49" s="89">
        <v>8.215462389999999</v>
      </c>
      <c r="I49" s="89">
        <v>0</v>
      </c>
    </row>
    <row r="50" spans="1:9" x14ac:dyDescent="0.35">
      <c r="A50" s="88" t="s">
        <v>245</v>
      </c>
      <c r="B50" s="89">
        <v>1.050008E-2</v>
      </c>
      <c r="C50" s="89">
        <v>0</v>
      </c>
      <c r="D50" s="89">
        <v>2.3092000000000001E-2</v>
      </c>
      <c r="E50" s="89">
        <v>3.3370100000000001E-3</v>
      </c>
      <c r="F50" s="89">
        <v>0</v>
      </c>
      <c r="G50" s="89">
        <v>7.3510110000000004E-2</v>
      </c>
      <c r="H50" s="89">
        <v>0.26524956999999999</v>
      </c>
      <c r="I50" s="89">
        <v>0</v>
      </c>
    </row>
    <row r="51" spans="1:9" x14ac:dyDescent="0.35">
      <c r="A51" s="88" t="s">
        <v>196</v>
      </c>
      <c r="B51" s="89">
        <v>11.298006529999999</v>
      </c>
      <c r="C51" s="89">
        <v>7.8230000000000001E-3</v>
      </c>
      <c r="D51" s="89">
        <v>2.180211E-2</v>
      </c>
      <c r="E51" s="89">
        <v>10.241551339999999</v>
      </c>
      <c r="F51" s="89">
        <v>0.11873755</v>
      </c>
      <c r="G51" s="89">
        <v>20.050205930000001</v>
      </c>
      <c r="H51" s="89">
        <v>44.342244229999999</v>
      </c>
      <c r="I51" s="89">
        <v>7.8230000000000001E-3</v>
      </c>
    </row>
    <row r="52" spans="1:9" x14ac:dyDescent="0.35">
      <c r="A52" s="88" t="s">
        <v>113</v>
      </c>
      <c r="B52" s="89">
        <v>0</v>
      </c>
      <c r="C52" s="89">
        <v>0</v>
      </c>
      <c r="D52" s="89">
        <v>1.8801779999999997E-2</v>
      </c>
      <c r="E52" s="89">
        <v>0</v>
      </c>
      <c r="F52" s="89">
        <v>0</v>
      </c>
      <c r="G52" s="89">
        <v>4.7563730000000005E-2</v>
      </c>
      <c r="H52" s="89">
        <v>4.6114315399999999</v>
      </c>
      <c r="I52" s="89">
        <v>0</v>
      </c>
    </row>
    <row r="53" spans="1:9" x14ac:dyDescent="0.35">
      <c r="A53" s="88" t="s">
        <v>231</v>
      </c>
      <c r="B53" s="89">
        <v>7.0141878200000001</v>
      </c>
      <c r="C53" s="89">
        <v>2.8046399999999997E-3</v>
      </c>
      <c r="D53" s="89">
        <v>1.8576119999999998E-2</v>
      </c>
      <c r="E53" s="89">
        <v>0.11895146000000001</v>
      </c>
      <c r="F53" s="89">
        <v>0</v>
      </c>
      <c r="G53" s="89">
        <v>0.28955335999999998</v>
      </c>
      <c r="H53" s="89">
        <v>5.6886398399999996</v>
      </c>
      <c r="I53" s="89">
        <v>3.5166399999999997E-3</v>
      </c>
    </row>
    <row r="54" spans="1:9" x14ac:dyDescent="0.35">
      <c r="A54" s="88" t="s">
        <v>216</v>
      </c>
      <c r="B54" s="89">
        <v>374.51610842000002</v>
      </c>
      <c r="C54" s="89">
        <v>7.0931000000000006E-3</v>
      </c>
      <c r="D54" s="89">
        <v>1.7170290000000001E-2</v>
      </c>
      <c r="E54" s="89">
        <v>0.41850728999999998</v>
      </c>
      <c r="F54" s="89">
        <v>0</v>
      </c>
      <c r="G54" s="89">
        <v>0.49161697999999998</v>
      </c>
      <c r="H54" s="89">
        <v>4.95502208</v>
      </c>
      <c r="I54" s="89">
        <v>7.0931000000000006E-3</v>
      </c>
    </row>
    <row r="55" spans="1:9" x14ac:dyDescent="0.35">
      <c r="A55" s="88" t="s">
        <v>95</v>
      </c>
      <c r="B55" s="89">
        <v>1.02759537</v>
      </c>
      <c r="C55" s="89">
        <v>0.1453641</v>
      </c>
      <c r="D55" s="89">
        <v>1.4002219999999999E-2</v>
      </c>
      <c r="E55" s="89">
        <v>1.587479E-2</v>
      </c>
      <c r="F55" s="89">
        <v>0</v>
      </c>
      <c r="G55" s="89">
        <v>4.0947570000000003E-2</v>
      </c>
      <c r="H55" s="89">
        <v>0.32894909999999999</v>
      </c>
      <c r="I55" s="89">
        <v>0</v>
      </c>
    </row>
    <row r="56" spans="1:9" x14ac:dyDescent="0.35">
      <c r="A56" s="88" t="s">
        <v>217</v>
      </c>
      <c r="B56" s="89">
        <v>20.157752629999997</v>
      </c>
      <c r="C56" s="89">
        <v>7.8510200000000002E-3</v>
      </c>
      <c r="D56" s="89">
        <v>1.364976E-2</v>
      </c>
      <c r="E56" s="89">
        <v>7.0040214400000007</v>
      </c>
      <c r="F56" s="89">
        <v>0.11657089999999999</v>
      </c>
      <c r="G56" s="89">
        <v>31.713166879999999</v>
      </c>
      <c r="H56" s="89">
        <v>41.441778100000001</v>
      </c>
      <c r="I56" s="89">
        <v>0</v>
      </c>
    </row>
    <row r="57" spans="1:9" x14ac:dyDescent="0.35">
      <c r="A57" s="88" t="s">
        <v>160</v>
      </c>
      <c r="B57" s="89">
        <v>6.2138873200000004</v>
      </c>
      <c r="C57" s="89">
        <v>0</v>
      </c>
      <c r="D57" s="89">
        <v>1.3545870000000002E-2</v>
      </c>
      <c r="E57" s="89">
        <v>1.4973762099999999</v>
      </c>
      <c r="F57" s="89">
        <v>1.1285899999999998E-3</v>
      </c>
      <c r="G57" s="89">
        <v>7.0797219400000007</v>
      </c>
      <c r="H57" s="89">
        <v>52.390307990000004</v>
      </c>
      <c r="I57" s="89">
        <v>0</v>
      </c>
    </row>
    <row r="58" spans="1:9" x14ac:dyDescent="0.35">
      <c r="A58" s="88" t="s">
        <v>195</v>
      </c>
      <c r="B58" s="89">
        <v>5.2677910499999996</v>
      </c>
      <c r="C58" s="89">
        <v>0</v>
      </c>
      <c r="D58" s="89">
        <v>1.0978420000000001E-2</v>
      </c>
      <c r="E58" s="89">
        <v>7.5791011299999997</v>
      </c>
      <c r="F58" s="89">
        <v>1.0586770000000001E-2</v>
      </c>
      <c r="G58" s="89">
        <v>8.7209054699999999</v>
      </c>
      <c r="H58" s="89">
        <v>28.753912960000001</v>
      </c>
      <c r="I58" s="89">
        <v>1.046622E-2</v>
      </c>
    </row>
    <row r="59" spans="1:9" x14ac:dyDescent="0.35">
      <c r="A59" s="88" t="s">
        <v>232</v>
      </c>
      <c r="B59" s="89">
        <v>8.325636320000001</v>
      </c>
      <c r="C59" s="89">
        <v>1.5899062500000001</v>
      </c>
      <c r="D59" s="89">
        <v>9.5707999999999991E-3</v>
      </c>
      <c r="E59" s="89">
        <v>0.1457251</v>
      </c>
      <c r="F59" s="89">
        <v>0</v>
      </c>
      <c r="G59" s="89">
        <v>0.91716704000000004</v>
      </c>
      <c r="H59" s="89">
        <v>22.444473479999999</v>
      </c>
      <c r="I59" s="89">
        <v>1.3480235700000001</v>
      </c>
    </row>
    <row r="60" spans="1:9" x14ac:dyDescent="0.35">
      <c r="A60" s="88" t="s">
        <v>234</v>
      </c>
      <c r="B60" s="89">
        <v>6.8525584899999998</v>
      </c>
      <c r="C60" s="89">
        <v>0.49664375999999999</v>
      </c>
      <c r="D60" s="89">
        <v>7.9351400000000002E-3</v>
      </c>
      <c r="E60" s="89">
        <v>1.8812550000000001E-2</v>
      </c>
      <c r="F60" s="89">
        <v>0</v>
      </c>
      <c r="G60" s="89">
        <v>0.11808054</v>
      </c>
      <c r="H60" s="89">
        <v>19.543793059999999</v>
      </c>
      <c r="I60" s="89">
        <v>0.42396285</v>
      </c>
    </row>
    <row r="61" spans="1:9" x14ac:dyDescent="0.35">
      <c r="A61" s="88" t="s">
        <v>189</v>
      </c>
      <c r="B61" s="89">
        <v>0.12692407999999999</v>
      </c>
      <c r="C61" s="89">
        <v>0</v>
      </c>
      <c r="D61" s="89">
        <v>7.4727999999999999E-3</v>
      </c>
      <c r="E61" s="89">
        <v>15.58646081</v>
      </c>
      <c r="F61" s="89">
        <v>0</v>
      </c>
      <c r="G61" s="89">
        <v>15.860320130000002</v>
      </c>
      <c r="H61" s="89">
        <v>7.8738075900000002</v>
      </c>
      <c r="I61" s="89">
        <v>0</v>
      </c>
    </row>
    <row r="62" spans="1:9" x14ac:dyDescent="0.35">
      <c r="A62" s="88" t="s">
        <v>162</v>
      </c>
      <c r="B62" s="89">
        <v>0.12387561</v>
      </c>
      <c r="C62" s="89">
        <v>0</v>
      </c>
      <c r="D62" s="89">
        <v>7.2163100000000001E-3</v>
      </c>
      <c r="E62" s="89">
        <v>2.730457E-2</v>
      </c>
      <c r="F62" s="89">
        <v>0</v>
      </c>
      <c r="G62" s="89">
        <v>3.5935879999999996E-2</v>
      </c>
      <c r="H62" s="89">
        <v>4.8854439100000002</v>
      </c>
      <c r="I62" s="89">
        <v>0.53871000000000002</v>
      </c>
    </row>
    <row r="63" spans="1:9" x14ac:dyDescent="0.35">
      <c r="A63" s="88" t="s">
        <v>212</v>
      </c>
      <c r="B63" s="89">
        <v>5.2038033700000002</v>
      </c>
      <c r="C63" s="89">
        <v>1.0647200000000001E-3</v>
      </c>
      <c r="D63" s="89">
        <v>6.3481099999999997E-3</v>
      </c>
      <c r="E63" s="89">
        <v>5.5495669300000001</v>
      </c>
      <c r="F63" s="89">
        <v>2.89939E-3</v>
      </c>
      <c r="G63" s="89">
        <v>10.483373140000001</v>
      </c>
      <c r="H63" s="89">
        <v>27.6214917</v>
      </c>
      <c r="I63" s="89">
        <v>0.10210743</v>
      </c>
    </row>
    <row r="64" spans="1:9" x14ac:dyDescent="0.35">
      <c r="A64" s="88" t="s">
        <v>143</v>
      </c>
      <c r="B64" s="89">
        <v>5.1348164000000001</v>
      </c>
      <c r="C64" s="89">
        <v>1.175023E-2</v>
      </c>
      <c r="D64" s="89">
        <v>6.2825299999999997E-3</v>
      </c>
      <c r="E64" s="89">
        <v>0.81900246999999993</v>
      </c>
      <c r="F64" s="89">
        <v>0</v>
      </c>
      <c r="G64" s="89">
        <v>1.4219284800000001</v>
      </c>
      <c r="H64" s="89">
        <v>38.204301110000003</v>
      </c>
      <c r="I64" s="89">
        <v>1.558434E-2</v>
      </c>
    </row>
    <row r="65" spans="1:9" x14ac:dyDescent="0.35">
      <c r="A65" s="88" t="s">
        <v>221</v>
      </c>
      <c r="B65" s="89">
        <v>16.265439369999999</v>
      </c>
      <c r="C65" s="89">
        <v>9.6875599999999996E-3</v>
      </c>
      <c r="D65" s="89">
        <v>6.2787900000000002E-3</v>
      </c>
      <c r="E65" s="89">
        <v>17.373030019999998</v>
      </c>
      <c r="F65" s="89">
        <v>0.31166883000000001</v>
      </c>
      <c r="G65" s="89">
        <v>26.145688070000002</v>
      </c>
      <c r="H65" s="89">
        <v>63.440420670000002</v>
      </c>
      <c r="I65" s="89">
        <v>2.590259E-2</v>
      </c>
    </row>
    <row r="66" spans="1:9" x14ac:dyDescent="0.35">
      <c r="A66" s="88" t="s">
        <v>172</v>
      </c>
      <c r="B66" s="89">
        <v>2.85005168</v>
      </c>
      <c r="C66" s="89">
        <v>0.24593699999999999</v>
      </c>
      <c r="D66" s="89">
        <v>6.1011099999999999E-3</v>
      </c>
      <c r="E66" s="89">
        <v>3.3916401199999999</v>
      </c>
      <c r="F66" s="89">
        <v>9.3464099999999994E-3</v>
      </c>
      <c r="G66" s="89">
        <v>7.1997098200000007</v>
      </c>
      <c r="H66" s="89">
        <v>15.444499720000001</v>
      </c>
      <c r="I66" s="89">
        <v>0.24605447</v>
      </c>
    </row>
    <row r="67" spans="1:9" x14ac:dyDescent="0.35">
      <c r="A67" s="88" t="s">
        <v>81</v>
      </c>
      <c r="B67" s="89">
        <v>5.6133059999999999E-2</v>
      </c>
      <c r="C67" s="89">
        <v>0</v>
      </c>
      <c r="D67" s="89">
        <v>5.9031999999999999E-3</v>
      </c>
      <c r="E67" s="89">
        <v>0</v>
      </c>
      <c r="F67" s="89">
        <v>0</v>
      </c>
      <c r="G67" s="89">
        <v>5.9031999999999999E-3</v>
      </c>
      <c r="H67" s="89">
        <v>7.2431374800000006</v>
      </c>
      <c r="I67" s="89">
        <v>6.7000000000000002E-5</v>
      </c>
    </row>
    <row r="68" spans="1:9" x14ac:dyDescent="0.35">
      <c r="A68" s="88" t="s">
        <v>247</v>
      </c>
      <c r="B68" s="89">
        <v>1.32461451</v>
      </c>
      <c r="C68" s="89">
        <v>0</v>
      </c>
      <c r="D68" s="89">
        <v>5.6941000000000005E-3</v>
      </c>
      <c r="E68" s="89">
        <v>0.59727622999999996</v>
      </c>
      <c r="F68" s="89">
        <v>2.1059999999999998E-3</v>
      </c>
      <c r="G68" s="89">
        <v>1.4644246699999999</v>
      </c>
      <c r="H68" s="89">
        <v>9.4058702600000004</v>
      </c>
      <c r="I68" s="89">
        <v>4.7244999999999996E-4</v>
      </c>
    </row>
    <row r="69" spans="1:9" x14ac:dyDescent="0.35">
      <c r="A69" s="88" t="s">
        <v>229</v>
      </c>
      <c r="B69" s="89">
        <v>3.51687635</v>
      </c>
      <c r="C69" s="89">
        <v>0</v>
      </c>
      <c r="D69" s="89">
        <v>5.3017700000000008E-3</v>
      </c>
      <c r="E69" s="89">
        <v>0.74641831999999997</v>
      </c>
      <c r="F69" s="89">
        <v>0</v>
      </c>
      <c r="G69" s="89">
        <v>1.0806599699999999</v>
      </c>
      <c r="H69" s="89">
        <v>10.144146490000001</v>
      </c>
      <c r="I69" s="89">
        <v>0</v>
      </c>
    </row>
    <row r="70" spans="1:9" x14ac:dyDescent="0.35">
      <c r="A70" s="88" t="s">
        <v>116</v>
      </c>
      <c r="B70" s="89">
        <v>0.40203036999999997</v>
      </c>
      <c r="C70" s="89">
        <v>0</v>
      </c>
      <c r="D70" s="89">
        <v>4.6163199999999993E-3</v>
      </c>
      <c r="E70" s="89">
        <v>0.49368809999999996</v>
      </c>
      <c r="F70" s="89">
        <v>0</v>
      </c>
      <c r="G70" s="89">
        <v>0.53296098999999997</v>
      </c>
      <c r="H70" s="89">
        <v>20.606859440000001</v>
      </c>
      <c r="I70" s="89">
        <v>0</v>
      </c>
    </row>
    <row r="71" spans="1:9" x14ac:dyDescent="0.35">
      <c r="A71" s="88" t="s">
        <v>255</v>
      </c>
      <c r="B71" s="89">
        <v>0.85237478</v>
      </c>
      <c r="C71" s="89">
        <v>0</v>
      </c>
      <c r="D71" s="89">
        <v>3.8722399999999999E-3</v>
      </c>
      <c r="E71" s="89">
        <v>8.4528729999999996E-2</v>
      </c>
      <c r="F71" s="89">
        <v>0</v>
      </c>
      <c r="G71" s="89">
        <v>1.94367194</v>
      </c>
      <c r="H71" s="89">
        <v>2.3318100799999999</v>
      </c>
      <c r="I71" s="89">
        <v>0</v>
      </c>
    </row>
    <row r="72" spans="1:9" x14ac:dyDescent="0.35">
      <c r="A72" s="88" t="s">
        <v>181</v>
      </c>
      <c r="B72" s="89">
        <v>13.182452289999999</v>
      </c>
      <c r="C72" s="89">
        <v>0</v>
      </c>
      <c r="D72" s="89">
        <v>3.12204E-3</v>
      </c>
      <c r="E72" s="89">
        <v>1.26779442</v>
      </c>
      <c r="F72" s="89">
        <v>0.53957497999999993</v>
      </c>
      <c r="G72" s="89">
        <v>2.7566209700000002</v>
      </c>
      <c r="H72" s="89">
        <v>12.816316890000001</v>
      </c>
      <c r="I72" s="89">
        <v>0</v>
      </c>
    </row>
    <row r="73" spans="1:9" x14ac:dyDescent="0.35">
      <c r="A73" s="88" t="s">
        <v>215</v>
      </c>
      <c r="B73" s="89">
        <v>6.3376269299999999</v>
      </c>
      <c r="C73" s="89">
        <v>1.386186E-2</v>
      </c>
      <c r="D73" s="89">
        <v>2.9830199999999999E-3</v>
      </c>
      <c r="E73" s="89">
        <v>1.36182311</v>
      </c>
      <c r="F73" s="89">
        <v>0</v>
      </c>
      <c r="G73" s="89">
        <v>8.0845237699999988</v>
      </c>
      <c r="H73" s="89">
        <v>39.213121180000002</v>
      </c>
      <c r="I73" s="89">
        <v>2.4245310000000003E-2</v>
      </c>
    </row>
    <row r="74" spans="1:9" x14ac:dyDescent="0.35">
      <c r="A74" s="88" t="s">
        <v>250</v>
      </c>
      <c r="B74" s="89">
        <v>0.64352651000000005</v>
      </c>
      <c r="C74" s="89">
        <v>1.636344E-2</v>
      </c>
      <c r="D74" s="89">
        <v>2.79963E-3</v>
      </c>
      <c r="E74" s="89">
        <v>0.84898107999999994</v>
      </c>
      <c r="F74" s="89">
        <v>1.3703E-2</v>
      </c>
      <c r="G74" s="89">
        <v>19.003610120000001</v>
      </c>
      <c r="H74" s="89">
        <v>20.689926239999998</v>
      </c>
      <c r="I74" s="89">
        <v>4.6348000000000006E-3</v>
      </c>
    </row>
    <row r="75" spans="1:9" x14ac:dyDescent="0.35">
      <c r="A75" s="88" t="s">
        <v>239</v>
      </c>
      <c r="B75" s="89">
        <v>18.35392525</v>
      </c>
      <c r="C75" s="89">
        <v>1.83633E-3</v>
      </c>
      <c r="D75" s="89">
        <v>2.7396599999999997E-3</v>
      </c>
      <c r="E75" s="89">
        <v>0.11318425</v>
      </c>
      <c r="F75" s="89">
        <v>4.9639999999999997E-3</v>
      </c>
      <c r="G75" s="89">
        <v>0.29633567</v>
      </c>
      <c r="H75" s="89">
        <v>28.426254230000001</v>
      </c>
      <c r="I75" s="89">
        <v>3.0227E-2</v>
      </c>
    </row>
    <row r="76" spans="1:9" x14ac:dyDescent="0.35">
      <c r="A76" s="88" t="s">
        <v>230</v>
      </c>
      <c r="B76" s="89">
        <v>10.3521938</v>
      </c>
      <c r="C76" s="89">
        <v>4.55E-4</v>
      </c>
      <c r="D76" s="89">
        <v>2.6575000000000001E-3</v>
      </c>
      <c r="E76" s="89">
        <v>2.96691533</v>
      </c>
      <c r="F76" s="89">
        <v>1.3403988</v>
      </c>
      <c r="G76" s="89">
        <v>3.5846891800000003</v>
      </c>
      <c r="H76" s="89">
        <v>49.835499890000001</v>
      </c>
      <c r="I76" s="89">
        <v>4.55E-4</v>
      </c>
    </row>
    <row r="77" spans="1:9" x14ac:dyDescent="0.35">
      <c r="A77" s="88" t="s">
        <v>134</v>
      </c>
      <c r="B77" s="89">
        <v>2.55257801</v>
      </c>
      <c r="C77" s="89">
        <v>0.20646289000000001</v>
      </c>
      <c r="D77" s="89">
        <v>2.2000000000000001E-3</v>
      </c>
      <c r="E77" s="89">
        <v>4.1660111899999999</v>
      </c>
      <c r="F77" s="89">
        <v>2.1797501100000001</v>
      </c>
      <c r="G77" s="89">
        <v>5.5794524599999997</v>
      </c>
      <c r="H77" s="89">
        <v>85.034680709999989</v>
      </c>
      <c r="I77" s="89">
        <v>0.44265359000000004</v>
      </c>
    </row>
    <row r="78" spans="1:9" x14ac:dyDescent="0.35">
      <c r="A78" s="88" t="s">
        <v>135</v>
      </c>
      <c r="B78" s="89">
        <v>1.98895344</v>
      </c>
      <c r="C78" s="89">
        <v>0</v>
      </c>
      <c r="D78" s="89">
        <v>1.9942699999999998E-3</v>
      </c>
      <c r="E78" s="89">
        <v>0.9363032</v>
      </c>
      <c r="F78" s="89">
        <v>0</v>
      </c>
      <c r="G78" s="89">
        <v>0.99936517000000002</v>
      </c>
      <c r="H78" s="89">
        <v>64.601348380000005</v>
      </c>
      <c r="I78" s="89">
        <v>9.2932099999999997E-3</v>
      </c>
    </row>
    <row r="79" spans="1:9" x14ac:dyDescent="0.35">
      <c r="A79" s="88" t="s">
        <v>237</v>
      </c>
      <c r="B79" s="89">
        <v>5.4867390999999994</v>
      </c>
      <c r="C79" s="89">
        <v>2.017031E-2</v>
      </c>
      <c r="D79" s="89">
        <v>1.9822300000000002E-3</v>
      </c>
      <c r="E79" s="89">
        <v>6.6289330000000007E-2</v>
      </c>
      <c r="F79" s="89">
        <v>0</v>
      </c>
      <c r="G79" s="89">
        <v>0.30879139</v>
      </c>
      <c r="H79" s="89">
        <v>9.2948888200000006</v>
      </c>
      <c r="I79" s="89">
        <v>8.6883000000000001E-4</v>
      </c>
    </row>
    <row r="80" spans="1:9" x14ac:dyDescent="0.35">
      <c r="A80" s="88" t="s">
        <v>22</v>
      </c>
      <c r="B80" s="89">
        <v>0.75742251999999999</v>
      </c>
      <c r="C80" s="89">
        <v>0</v>
      </c>
      <c r="D80" s="89">
        <v>1.7512199999999999E-3</v>
      </c>
      <c r="E80" s="89">
        <v>4.4323502399999999</v>
      </c>
      <c r="F80" s="89">
        <v>5.3179999999999998E-2</v>
      </c>
      <c r="G80" s="89">
        <v>4.4844536599999998</v>
      </c>
      <c r="H80" s="89">
        <v>21.170206359999998</v>
      </c>
      <c r="I80" s="89">
        <v>0</v>
      </c>
    </row>
    <row r="81" spans="1:9" x14ac:dyDescent="0.35">
      <c r="A81" s="88" t="s">
        <v>106</v>
      </c>
      <c r="B81" s="89">
        <v>8.47265E-3</v>
      </c>
      <c r="C81" s="89">
        <v>12.0518515</v>
      </c>
      <c r="D81" s="89">
        <v>1.55357E-3</v>
      </c>
      <c r="E81" s="89">
        <v>1.782021E-2</v>
      </c>
      <c r="F81" s="89">
        <v>0</v>
      </c>
      <c r="G81" s="89">
        <v>3.1858810000000001E-2</v>
      </c>
      <c r="H81" s="89">
        <v>13.724460199999999</v>
      </c>
      <c r="I81" s="89">
        <v>0</v>
      </c>
    </row>
    <row r="82" spans="1:9" x14ac:dyDescent="0.35">
      <c r="A82" s="88" t="s">
        <v>120</v>
      </c>
      <c r="B82" s="89">
        <v>0.12946005999999999</v>
      </c>
      <c r="C82" s="89">
        <v>0</v>
      </c>
      <c r="D82" s="89">
        <v>1.2886099999999999E-3</v>
      </c>
      <c r="E82" s="89">
        <v>0.16042447000000001</v>
      </c>
      <c r="F82" s="89">
        <v>2.5108299999999999E-3</v>
      </c>
      <c r="G82" s="89">
        <v>0.32658068000000001</v>
      </c>
      <c r="H82" s="89">
        <v>10.23721074</v>
      </c>
      <c r="I82" s="89">
        <v>6.5283000000000008E-4</v>
      </c>
    </row>
    <row r="83" spans="1:9" x14ac:dyDescent="0.35">
      <c r="A83" s="88" t="s">
        <v>202</v>
      </c>
      <c r="B83" s="89">
        <v>4.7637570499999997</v>
      </c>
      <c r="C83" s="89">
        <v>5.870653E-2</v>
      </c>
      <c r="D83" s="89">
        <v>1.2530099999999999E-3</v>
      </c>
      <c r="E83" s="89">
        <v>7.3749403499999993</v>
      </c>
      <c r="F83" s="89">
        <v>3.4696199999999996E-2</v>
      </c>
      <c r="G83" s="89">
        <v>9.9773852200000004</v>
      </c>
      <c r="H83" s="89">
        <v>9.0054157300000011</v>
      </c>
      <c r="I83" s="89">
        <v>5.870653E-2</v>
      </c>
    </row>
    <row r="84" spans="1:9" x14ac:dyDescent="0.35">
      <c r="A84" s="88" t="s">
        <v>193</v>
      </c>
      <c r="B84" s="89">
        <v>0.18096376</v>
      </c>
      <c r="C84" s="89">
        <v>0</v>
      </c>
      <c r="D84" s="89">
        <v>1.1339900000000001E-3</v>
      </c>
      <c r="E84" s="89">
        <v>0.16314801999999998</v>
      </c>
      <c r="F84" s="89">
        <v>0</v>
      </c>
      <c r="G84" s="89">
        <v>0.25002222000000002</v>
      </c>
      <c r="H84" s="89">
        <v>0.30002009999999996</v>
      </c>
      <c r="I84" s="89">
        <v>0</v>
      </c>
    </row>
    <row r="85" spans="1:9" x14ac:dyDescent="0.35">
      <c r="A85" s="88" t="s">
        <v>128</v>
      </c>
      <c r="B85" s="89">
        <v>0.94022679000000009</v>
      </c>
      <c r="C85" s="89">
        <v>0</v>
      </c>
      <c r="D85" s="89">
        <v>8.8562999999999999E-4</v>
      </c>
      <c r="E85" s="89">
        <v>1.0612268</v>
      </c>
      <c r="F85" s="89">
        <v>4.1052200000000006E-3</v>
      </c>
      <c r="G85" s="89">
        <v>2.3937615299999999</v>
      </c>
      <c r="H85" s="89">
        <v>8.610938130000001</v>
      </c>
      <c r="I85" s="89">
        <v>0</v>
      </c>
    </row>
    <row r="86" spans="1:9" x14ac:dyDescent="0.35">
      <c r="A86" s="88" t="s">
        <v>200</v>
      </c>
      <c r="B86" s="89">
        <v>1.11254081</v>
      </c>
      <c r="C86" s="89">
        <v>0</v>
      </c>
      <c r="D86" s="89">
        <v>7.8209000000000004E-4</v>
      </c>
      <c r="E86" s="89">
        <v>5.7990267699999993</v>
      </c>
      <c r="F86" s="89">
        <v>5.3965690000000004E-2</v>
      </c>
      <c r="G86" s="89">
        <v>8.7367981999999991</v>
      </c>
      <c r="H86" s="89">
        <v>6.2314916299999998</v>
      </c>
      <c r="I86" s="89">
        <v>0</v>
      </c>
    </row>
    <row r="87" spans="1:9" x14ac:dyDescent="0.35">
      <c r="A87" s="88" t="s">
        <v>252</v>
      </c>
      <c r="B87" s="89">
        <v>8.3818070900000006</v>
      </c>
      <c r="C87" s="89">
        <v>5.3295200000000008E-3</v>
      </c>
      <c r="D87" s="89">
        <v>6.5078999999999994E-4</v>
      </c>
      <c r="E87" s="89">
        <v>0.46504784000000005</v>
      </c>
      <c r="F87" s="89">
        <v>0</v>
      </c>
      <c r="G87" s="89">
        <v>1.03507901</v>
      </c>
      <c r="H87" s="89">
        <v>12.390544369999999</v>
      </c>
      <c r="I87" s="89">
        <v>1.5538137400000001</v>
      </c>
    </row>
    <row r="88" spans="1:9" x14ac:dyDescent="0.35">
      <c r="A88" s="88" t="s">
        <v>225</v>
      </c>
      <c r="B88" s="89">
        <v>0.17798888000000002</v>
      </c>
      <c r="C88" s="89">
        <v>8.6420000000000004E-3</v>
      </c>
      <c r="D88" s="89">
        <v>5.4396000000000002E-4</v>
      </c>
      <c r="E88" s="89">
        <v>2.4634385699999997</v>
      </c>
      <c r="F88" s="89">
        <v>0</v>
      </c>
      <c r="G88" s="89">
        <v>13.662770539999999</v>
      </c>
      <c r="H88" s="89">
        <v>0.69179690000000005</v>
      </c>
      <c r="I88" s="89">
        <v>2.2520000000000001E-3</v>
      </c>
    </row>
    <row r="89" spans="1:9" x14ac:dyDescent="0.35">
      <c r="A89" s="88" t="s">
        <v>238</v>
      </c>
      <c r="B89" s="89">
        <v>3.4149120699999997</v>
      </c>
      <c r="C89" s="89">
        <v>4.1049700000000003E-3</v>
      </c>
      <c r="D89" s="89">
        <v>4.7905000000000002E-4</v>
      </c>
      <c r="E89" s="89">
        <v>2.8151249999999999E-2</v>
      </c>
      <c r="F89" s="89">
        <v>0</v>
      </c>
      <c r="G89" s="89">
        <v>0.29769046999999998</v>
      </c>
      <c r="H89" s="89">
        <v>9.24320509</v>
      </c>
      <c r="I89" s="89">
        <v>4.3701E-3</v>
      </c>
    </row>
    <row r="90" spans="1:9" x14ac:dyDescent="0.35">
      <c r="A90" s="88" t="s">
        <v>211</v>
      </c>
      <c r="B90" s="89">
        <v>13.470563159999999</v>
      </c>
      <c r="C90" s="89">
        <v>0</v>
      </c>
      <c r="D90" s="89">
        <v>4.7104000000000004E-4</v>
      </c>
      <c r="E90" s="89">
        <v>7.2748493300000003</v>
      </c>
      <c r="F90" s="89">
        <v>0</v>
      </c>
      <c r="G90" s="89">
        <v>8.0275309999999998</v>
      </c>
      <c r="H90" s="89">
        <v>13.524103419999999</v>
      </c>
      <c r="I90" s="89">
        <v>0</v>
      </c>
    </row>
    <row r="91" spans="1:9" x14ac:dyDescent="0.35">
      <c r="A91" s="88" t="s">
        <v>18</v>
      </c>
      <c r="B91" s="89">
        <v>0</v>
      </c>
      <c r="C91" s="89">
        <v>0</v>
      </c>
      <c r="D91" s="89">
        <v>4.3899999999999999E-4</v>
      </c>
      <c r="E91" s="89">
        <v>1.6687983100000001</v>
      </c>
      <c r="F91" s="89">
        <v>0</v>
      </c>
      <c r="G91" s="89">
        <v>1.6696483100000001</v>
      </c>
      <c r="H91" s="89">
        <v>0.16656679999999999</v>
      </c>
      <c r="I91" s="89">
        <v>0</v>
      </c>
    </row>
    <row r="92" spans="1:9" x14ac:dyDescent="0.35">
      <c r="A92" s="88" t="s">
        <v>213</v>
      </c>
      <c r="B92" s="89">
        <v>3.43758813</v>
      </c>
      <c r="C92" s="89">
        <v>6.5220031399999998</v>
      </c>
      <c r="D92" s="89">
        <v>8.0019999999999996E-5</v>
      </c>
      <c r="E92" s="89">
        <v>1.72137652</v>
      </c>
      <c r="F92" s="89">
        <v>3.3792499999999999E-3</v>
      </c>
      <c r="G92" s="89">
        <v>3.5797710899999999</v>
      </c>
      <c r="H92" s="89">
        <v>36.447074520000001</v>
      </c>
      <c r="I92" s="89">
        <v>6.52212061</v>
      </c>
    </row>
    <row r="93" spans="1:9" x14ac:dyDescent="0.35">
      <c r="A93" s="88" t="s">
        <v>185</v>
      </c>
      <c r="B93" s="89">
        <v>103.1957142</v>
      </c>
      <c r="C93" s="89">
        <v>1.92385E-3</v>
      </c>
      <c r="D93" s="89">
        <v>4.3520000000000003E-5</v>
      </c>
      <c r="E93" s="89">
        <v>137.77473154</v>
      </c>
      <c r="F93" s="89">
        <v>9.44468599</v>
      </c>
      <c r="G93" s="89">
        <v>192.00416658</v>
      </c>
      <c r="H93" s="89">
        <v>76.390397319999991</v>
      </c>
      <c r="I93" s="89">
        <v>1.92385E-3</v>
      </c>
    </row>
    <row r="94" spans="1:9" x14ac:dyDescent="0.35">
      <c r="A94" s="88" t="s">
        <v>114</v>
      </c>
      <c r="B94" s="89">
        <v>36.485294869999997</v>
      </c>
      <c r="C94" s="89">
        <v>0</v>
      </c>
      <c r="D94" s="89">
        <v>3.2289999999999997E-5</v>
      </c>
      <c r="E94" s="89">
        <v>2.0800794499999999</v>
      </c>
      <c r="F94" s="89">
        <v>0</v>
      </c>
      <c r="G94" s="89">
        <v>29.854344340000001</v>
      </c>
      <c r="H94" s="89">
        <v>8.2384274200000007</v>
      </c>
      <c r="I94" s="89">
        <v>0</v>
      </c>
    </row>
    <row r="95" spans="1:9" x14ac:dyDescent="0.35">
      <c r="A95" s="88" t="s">
        <v>219</v>
      </c>
      <c r="B95" s="89">
        <v>217.69179424000001</v>
      </c>
      <c r="C95" s="89">
        <v>0</v>
      </c>
      <c r="D95" s="89">
        <v>0</v>
      </c>
      <c r="E95" s="89">
        <v>36.409244000000001</v>
      </c>
      <c r="F95" s="89">
        <v>0</v>
      </c>
      <c r="G95" s="89">
        <v>81.607361859999997</v>
      </c>
      <c r="H95" s="89">
        <v>322.57940943</v>
      </c>
      <c r="I95" s="89">
        <v>0</v>
      </c>
    </row>
    <row r="96" spans="1:9" x14ac:dyDescent="0.35">
      <c r="A96" s="88" t="s">
        <v>129</v>
      </c>
      <c r="B96" s="89">
        <v>27.272901519999998</v>
      </c>
      <c r="C96" s="89">
        <v>0</v>
      </c>
      <c r="D96" s="89">
        <v>0</v>
      </c>
      <c r="E96" s="89">
        <v>30.60573698</v>
      </c>
      <c r="F96" s="89">
        <v>0.70092763999999996</v>
      </c>
      <c r="G96" s="89">
        <v>69.556662629999991</v>
      </c>
      <c r="H96" s="89">
        <v>29.053143679999998</v>
      </c>
      <c r="I96" s="89">
        <v>0</v>
      </c>
    </row>
    <row r="97" spans="1:9" x14ac:dyDescent="0.35">
      <c r="A97" s="88" t="s">
        <v>2</v>
      </c>
      <c r="B97" s="89">
        <v>35.411189549999996</v>
      </c>
      <c r="C97" s="89">
        <v>0.75893531999999997</v>
      </c>
      <c r="D97" s="89">
        <v>0</v>
      </c>
      <c r="E97" s="89">
        <v>23.733637680000001</v>
      </c>
      <c r="F97" s="89">
        <v>39.497124190000001</v>
      </c>
      <c r="G97" s="89">
        <v>30.642236010000001</v>
      </c>
      <c r="H97" s="89">
        <v>10.811864960000001</v>
      </c>
      <c r="I97" s="89">
        <v>0</v>
      </c>
    </row>
    <row r="98" spans="1:9" x14ac:dyDescent="0.35">
      <c r="A98" s="88" t="s">
        <v>170</v>
      </c>
      <c r="B98" s="89">
        <v>1.5346492700000001</v>
      </c>
      <c r="C98" s="89">
        <v>7.0199999999999999E-2</v>
      </c>
      <c r="D98" s="89">
        <v>0</v>
      </c>
      <c r="E98" s="89">
        <v>23.706132829999998</v>
      </c>
      <c r="F98" s="89">
        <v>0</v>
      </c>
      <c r="G98" s="89">
        <v>23.744076620000001</v>
      </c>
      <c r="H98" s="89">
        <v>6.0982033800000002</v>
      </c>
      <c r="I98" s="89">
        <v>7.0199999999999999E-2</v>
      </c>
    </row>
    <row r="99" spans="1:9" x14ac:dyDescent="0.35">
      <c r="A99" s="88" t="s">
        <v>71</v>
      </c>
      <c r="B99" s="89">
        <v>1.7050100000000001E-3</v>
      </c>
      <c r="C99" s="89">
        <v>0</v>
      </c>
      <c r="D99" s="89">
        <v>0</v>
      </c>
      <c r="E99" s="89">
        <v>22.054272489999999</v>
      </c>
      <c r="F99" s="89">
        <v>0</v>
      </c>
      <c r="G99" s="89">
        <v>22.054272489999999</v>
      </c>
      <c r="H99" s="89">
        <v>2.1730399999999998E-3</v>
      </c>
      <c r="I99" s="89">
        <v>0</v>
      </c>
    </row>
    <row r="100" spans="1:9" x14ac:dyDescent="0.35">
      <c r="A100" s="88" t="s">
        <v>37</v>
      </c>
      <c r="B100" s="89">
        <v>2.7027220000000001E-2</v>
      </c>
      <c r="C100" s="89">
        <v>0</v>
      </c>
      <c r="D100" s="89">
        <v>0</v>
      </c>
      <c r="E100" s="89">
        <v>16.959590120000001</v>
      </c>
      <c r="F100" s="89">
        <v>0</v>
      </c>
      <c r="G100" s="89">
        <v>22.181748280000001</v>
      </c>
      <c r="H100" s="89">
        <v>130.63317040999999</v>
      </c>
      <c r="I100" s="89">
        <v>0</v>
      </c>
    </row>
    <row r="101" spans="1:9" x14ac:dyDescent="0.35">
      <c r="A101" s="88" t="s">
        <v>218</v>
      </c>
      <c r="B101" s="89">
        <v>34.671453130000003</v>
      </c>
      <c r="C101" s="89">
        <v>0</v>
      </c>
      <c r="D101" s="89">
        <v>0</v>
      </c>
      <c r="E101" s="89">
        <v>14.603725429999999</v>
      </c>
      <c r="F101" s="89">
        <v>0</v>
      </c>
      <c r="G101" s="89">
        <v>73.894805300000002</v>
      </c>
      <c r="H101" s="89">
        <v>140.65322075</v>
      </c>
      <c r="I101" s="89">
        <v>0.25299245999999997</v>
      </c>
    </row>
    <row r="102" spans="1:9" x14ac:dyDescent="0.35">
      <c r="A102" s="88" t="s">
        <v>104</v>
      </c>
      <c r="B102" s="89">
        <v>2.9682575199999999</v>
      </c>
      <c r="C102" s="89">
        <v>3.5595399999999999E-3</v>
      </c>
      <c r="D102" s="89">
        <v>0</v>
      </c>
      <c r="E102" s="89">
        <v>13.134385949999999</v>
      </c>
      <c r="F102" s="89">
        <v>2.6209513499999999</v>
      </c>
      <c r="G102" s="89">
        <v>14.02191378</v>
      </c>
      <c r="H102" s="89">
        <v>21.696513760000002</v>
      </c>
      <c r="I102" s="89">
        <v>2.4864000000000002E-3</v>
      </c>
    </row>
    <row r="103" spans="1:9" x14ac:dyDescent="0.35">
      <c r="A103" s="88" t="s">
        <v>146</v>
      </c>
      <c r="B103" s="89">
        <v>2.33750269</v>
      </c>
      <c r="C103" s="89">
        <v>0.91733288000000002</v>
      </c>
      <c r="D103" s="89">
        <v>0</v>
      </c>
      <c r="E103" s="89">
        <v>12.364711160000001</v>
      </c>
      <c r="F103" s="89">
        <v>0</v>
      </c>
      <c r="G103" s="89">
        <v>19.151295440000002</v>
      </c>
      <c r="H103" s="89">
        <v>17.23919918</v>
      </c>
      <c r="I103" s="89">
        <v>0.91733288000000002</v>
      </c>
    </row>
    <row r="104" spans="1:9" x14ac:dyDescent="0.35">
      <c r="A104" s="88" t="s">
        <v>198</v>
      </c>
      <c r="B104" s="89">
        <v>14.902003199999999</v>
      </c>
      <c r="C104" s="89">
        <v>0</v>
      </c>
      <c r="D104" s="89">
        <v>0</v>
      </c>
      <c r="E104" s="89">
        <v>10.19730775</v>
      </c>
      <c r="F104" s="89">
        <v>0</v>
      </c>
      <c r="G104" s="89">
        <v>12.638755659999999</v>
      </c>
      <c r="H104" s="89">
        <v>28.018395920000003</v>
      </c>
      <c r="I104" s="89">
        <v>0</v>
      </c>
    </row>
    <row r="105" spans="1:9" x14ac:dyDescent="0.35">
      <c r="A105" s="88" t="s">
        <v>5</v>
      </c>
      <c r="B105" s="89">
        <v>0</v>
      </c>
      <c r="C105" s="89">
        <v>0.39704200000000001</v>
      </c>
      <c r="D105" s="89">
        <v>0</v>
      </c>
      <c r="E105" s="89">
        <v>10.04000812</v>
      </c>
      <c r="F105" s="89">
        <v>5.2059999999999997E-3</v>
      </c>
      <c r="G105" s="89">
        <v>10.161473300000001</v>
      </c>
      <c r="H105" s="89">
        <v>42.235633579999998</v>
      </c>
      <c r="I105" s="89">
        <v>9.1200000000000005E-4</v>
      </c>
    </row>
    <row r="106" spans="1:9" x14ac:dyDescent="0.35">
      <c r="A106" s="88" t="s">
        <v>220</v>
      </c>
      <c r="B106" s="89">
        <v>0</v>
      </c>
      <c r="C106" s="89">
        <v>0</v>
      </c>
      <c r="D106" s="89">
        <v>0</v>
      </c>
      <c r="E106" s="89">
        <v>8.3312401299999994</v>
      </c>
      <c r="F106" s="89">
        <v>0</v>
      </c>
      <c r="G106" s="89">
        <v>37.865607359999998</v>
      </c>
      <c r="H106" s="89">
        <v>58.871248600000001</v>
      </c>
      <c r="I106" s="89">
        <v>0</v>
      </c>
    </row>
    <row r="107" spans="1:9" x14ac:dyDescent="0.35">
      <c r="A107" s="88" t="s">
        <v>180</v>
      </c>
      <c r="B107" s="89">
        <v>4.983667E-2</v>
      </c>
      <c r="C107" s="89">
        <v>0</v>
      </c>
      <c r="D107" s="89">
        <v>0</v>
      </c>
      <c r="E107" s="89">
        <v>7.0119014400000008</v>
      </c>
      <c r="F107" s="89">
        <v>0</v>
      </c>
      <c r="G107" s="89">
        <v>15.295815599999999</v>
      </c>
      <c r="H107" s="89">
        <v>0.12083099999999999</v>
      </c>
      <c r="I107" s="89">
        <v>0</v>
      </c>
    </row>
    <row r="108" spans="1:9" x14ac:dyDescent="0.35">
      <c r="A108" s="88" t="s">
        <v>30</v>
      </c>
      <c r="B108" s="89">
        <v>2.1262500000000001E-3</v>
      </c>
      <c r="C108" s="89">
        <v>7.6251999999999993E-4</v>
      </c>
      <c r="D108" s="89">
        <v>0</v>
      </c>
      <c r="E108" s="89">
        <v>4.2873213099999994</v>
      </c>
      <c r="F108" s="89">
        <v>2.1262500000000001E-3</v>
      </c>
      <c r="G108" s="89">
        <v>4.3031924299999993</v>
      </c>
      <c r="H108" s="89">
        <v>17.819880019999999</v>
      </c>
      <c r="I108" s="89">
        <v>0</v>
      </c>
    </row>
    <row r="109" spans="1:9" x14ac:dyDescent="0.35">
      <c r="A109" s="88" t="s">
        <v>145</v>
      </c>
      <c r="B109" s="89">
        <v>1.918597E-2</v>
      </c>
      <c r="C109" s="89">
        <v>0</v>
      </c>
      <c r="D109" s="89">
        <v>0</v>
      </c>
      <c r="E109" s="89">
        <v>3.9924360999999999</v>
      </c>
      <c r="F109" s="89">
        <v>0</v>
      </c>
      <c r="G109" s="89">
        <v>4.0135557899999998</v>
      </c>
      <c r="H109" s="89">
        <v>13.443668220000001</v>
      </c>
      <c r="I109" s="89">
        <v>0</v>
      </c>
    </row>
    <row r="110" spans="1:9" x14ac:dyDescent="0.35">
      <c r="A110" s="88" t="s">
        <v>249</v>
      </c>
      <c r="B110" s="89">
        <v>0.80515408999999993</v>
      </c>
      <c r="C110" s="89">
        <v>0</v>
      </c>
      <c r="D110" s="89">
        <v>0</v>
      </c>
      <c r="E110" s="89">
        <v>3.7154219700000004</v>
      </c>
      <c r="F110" s="89">
        <v>0.63156400000000001</v>
      </c>
      <c r="G110" s="89">
        <v>4.50027519</v>
      </c>
      <c r="H110" s="89">
        <v>0.37557467</v>
      </c>
      <c r="I110" s="89">
        <v>0</v>
      </c>
    </row>
    <row r="111" spans="1:9" x14ac:dyDescent="0.35">
      <c r="A111" s="88" t="s">
        <v>7</v>
      </c>
      <c r="B111" s="89">
        <v>0</v>
      </c>
      <c r="C111" s="89">
        <v>0</v>
      </c>
      <c r="D111" s="89">
        <v>0</v>
      </c>
      <c r="E111" s="89">
        <v>3.2804607999999997</v>
      </c>
      <c r="F111" s="89">
        <v>0</v>
      </c>
      <c r="G111" s="89">
        <v>3.2804607999999997</v>
      </c>
      <c r="H111" s="89">
        <v>22.105010480000001</v>
      </c>
      <c r="I111" s="89">
        <v>0</v>
      </c>
    </row>
    <row r="112" spans="1:9" x14ac:dyDescent="0.35">
      <c r="A112" s="88" t="s">
        <v>171</v>
      </c>
      <c r="B112" s="89">
        <v>1.46328781</v>
      </c>
      <c r="C112" s="89">
        <v>8.15747E-3</v>
      </c>
      <c r="D112" s="89">
        <v>0</v>
      </c>
      <c r="E112" s="89">
        <v>3.0508342799999997</v>
      </c>
      <c r="F112" s="89">
        <v>0</v>
      </c>
      <c r="G112" s="89">
        <v>4.7075342899999999</v>
      </c>
      <c r="H112" s="89">
        <v>21.52486442</v>
      </c>
      <c r="I112" s="89">
        <v>8.15747E-3</v>
      </c>
    </row>
    <row r="113" spans="1:9" x14ac:dyDescent="0.35">
      <c r="A113" s="88" t="s">
        <v>223</v>
      </c>
      <c r="B113" s="89">
        <v>1.37310252</v>
      </c>
      <c r="C113" s="89">
        <v>0.59549431999999991</v>
      </c>
      <c r="D113" s="89">
        <v>0</v>
      </c>
      <c r="E113" s="89">
        <v>2.9091203800000001</v>
      </c>
      <c r="F113" s="89">
        <v>0</v>
      </c>
      <c r="G113" s="89">
        <v>4.5203972300000004</v>
      </c>
      <c r="H113" s="89">
        <v>44.488202719999997</v>
      </c>
      <c r="I113" s="89">
        <v>0.59549431999999991</v>
      </c>
    </row>
    <row r="114" spans="1:9" x14ac:dyDescent="0.35">
      <c r="A114" s="88" t="s">
        <v>99</v>
      </c>
      <c r="B114" s="89">
        <v>0.12552115</v>
      </c>
      <c r="C114" s="89">
        <v>8.9595000000000007E-4</v>
      </c>
      <c r="D114" s="89">
        <v>0</v>
      </c>
      <c r="E114" s="89">
        <v>2.0840452099999998</v>
      </c>
      <c r="F114" s="89">
        <v>0</v>
      </c>
      <c r="G114" s="89">
        <v>2.3253314900000004</v>
      </c>
      <c r="H114" s="89">
        <v>25.31260807</v>
      </c>
      <c r="I114" s="89">
        <v>8.9595000000000007E-4</v>
      </c>
    </row>
    <row r="115" spans="1:9" x14ac:dyDescent="0.35">
      <c r="A115" s="88" t="s">
        <v>183</v>
      </c>
      <c r="B115" s="89">
        <v>1.6724783700000001</v>
      </c>
      <c r="C115" s="89">
        <v>0</v>
      </c>
      <c r="D115" s="89">
        <v>0</v>
      </c>
      <c r="E115" s="89">
        <v>2.04989803</v>
      </c>
      <c r="F115" s="89">
        <v>5.8628999999999994E-4</v>
      </c>
      <c r="G115" s="89">
        <v>2.2489430600000002</v>
      </c>
      <c r="H115" s="89">
        <v>7.0243635599999994</v>
      </c>
      <c r="I115" s="89">
        <v>0</v>
      </c>
    </row>
    <row r="116" spans="1:9" x14ac:dyDescent="0.35">
      <c r="A116" s="88" t="s">
        <v>110</v>
      </c>
      <c r="B116" s="89">
        <v>0</v>
      </c>
      <c r="C116" s="89">
        <v>0</v>
      </c>
      <c r="D116" s="89">
        <v>0</v>
      </c>
      <c r="E116" s="89">
        <v>1.57696423</v>
      </c>
      <c r="F116" s="89">
        <v>0</v>
      </c>
      <c r="G116" s="89">
        <v>5.2050201200000004</v>
      </c>
      <c r="H116" s="89">
        <v>17.20140481</v>
      </c>
      <c r="I116" s="89">
        <v>0</v>
      </c>
    </row>
    <row r="117" spans="1:9" x14ac:dyDescent="0.35">
      <c r="A117" s="88" t="s">
        <v>203</v>
      </c>
      <c r="B117" s="89">
        <v>1.49050824</v>
      </c>
      <c r="C117" s="89">
        <v>0</v>
      </c>
      <c r="D117" s="89">
        <v>0</v>
      </c>
      <c r="E117" s="89">
        <v>1.53322899</v>
      </c>
      <c r="F117" s="89">
        <v>1.6525330000000001E-2</v>
      </c>
      <c r="G117" s="89">
        <v>8.0623477399999999</v>
      </c>
      <c r="H117" s="89">
        <v>1.6270140900000001</v>
      </c>
      <c r="I117" s="89">
        <v>0</v>
      </c>
    </row>
    <row r="118" spans="1:9" x14ac:dyDescent="0.35">
      <c r="A118" s="88" t="s">
        <v>240</v>
      </c>
      <c r="B118" s="89">
        <v>0.52789879000000006</v>
      </c>
      <c r="C118" s="89">
        <v>0</v>
      </c>
      <c r="D118" s="89">
        <v>0</v>
      </c>
      <c r="E118" s="89">
        <v>1.15787346</v>
      </c>
      <c r="F118" s="89">
        <v>0</v>
      </c>
      <c r="G118" s="89">
        <v>1.48943648</v>
      </c>
      <c r="H118" s="89">
        <v>1.8942028899999999</v>
      </c>
      <c r="I118" s="89">
        <v>0</v>
      </c>
    </row>
    <row r="119" spans="1:9" x14ac:dyDescent="0.35">
      <c r="A119" s="88" t="s">
        <v>21</v>
      </c>
      <c r="B119" s="89">
        <v>0</v>
      </c>
      <c r="C119" s="89">
        <v>0.58569099999999996</v>
      </c>
      <c r="D119" s="89">
        <v>0</v>
      </c>
      <c r="E119" s="89">
        <v>1.1503619299999999</v>
      </c>
      <c r="F119" s="89">
        <v>0</v>
      </c>
      <c r="G119" s="89">
        <v>1.1503619299999999</v>
      </c>
      <c r="H119" s="89">
        <v>46.677338329999998</v>
      </c>
      <c r="I119" s="89">
        <v>0.58605313000000003</v>
      </c>
    </row>
    <row r="120" spans="1:9" x14ac:dyDescent="0.35">
      <c r="A120" s="88" t="s">
        <v>157</v>
      </c>
      <c r="B120" s="89">
        <v>0.60671370999999996</v>
      </c>
      <c r="C120" s="89">
        <v>0</v>
      </c>
      <c r="D120" s="89">
        <v>0</v>
      </c>
      <c r="E120" s="89">
        <v>1.13704122</v>
      </c>
      <c r="F120" s="89">
        <v>0</v>
      </c>
      <c r="G120" s="89">
        <v>1.1119727500000001</v>
      </c>
      <c r="H120" s="89">
        <v>53.997471189999999</v>
      </c>
      <c r="I120" s="89">
        <v>0</v>
      </c>
    </row>
    <row r="121" spans="1:9" x14ac:dyDescent="0.35">
      <c r="A121" s="88" t="s">
        <v>87</v>
      </c>
      <c r="B121" s="89">
        <v>2.407838E-2</v>
      </c>
      <c r="C121" s="89">
        <v>0</v>
      </c>
      <c r="D121" s="89">
        <v>0</v>
      </c>
      <c r="E121" s="89">
        <v>1.0310004799999999</v>
      </c>
      <c r="F121" s="89">
        <v>0</v>
      </c>
      <c r="G121" s="89">
        <v>1.0310004799999999</v>
      </c>
      <c r="H121" s="89">
        <v>2.0023300000000001E-3</v>
      </c>
      <c r="I121" s="89">
        <v>0</v>
      </c>
    </row>
    <row r="122" spans="1:9" x14ac:dyDescent="0.35">
      <c r="A122" s="88" t="s">
        <v>6</v>
      </c>
      <c r="B122" s="89">
        <v>0</v>
      </c>
      <c r="C122" s="89">
        <v>0</v>
      </c>
      <c r="D122" s="89">
        <v>0</v>
      </c>
      <c r="E122" s="89">
        <v>0.79344965000000001</v>
      </c>
      <c r="F122" s="89">
        <v>0</v>
      </c>
      <c r="G122" s="89">
        <v>0.79344965000000001</v>
      </c>
      <c r="H122" s="89">
        <v>9.1549663900000002</v>
      </c>
      <c r="I122" s="89">
        <v>0</v>
      </c>
    </row>
    <row r="123" spans="1:9" x14ac:dyDescent="0.35">
      <c r="A123" s="88" t="s">
        <v>206</v>
      </c>
      <c r="B123" s="89">
        <v>1.3337720200000001</v>
      </c>
      <c r="C123" s="89">
        <v>0</v>
      </c>
      <c r="D123" s="89">
        <v>0</v>
      </c>
      <c r="E123" s="89">
        <v>0.62678495999999995</v>
      </c>
      <c r="F123" s="89">
        <v>0</v>
      </c>
      <c r="G123" s="89">
        <v>2.4051524399999997</v>
      </c>
      <c r="H123" s="89">
        <v>4.3251530100000002</v>
      </c>
      <c r="I123" s="89">
        <v>0</v>
      </c>
    </row>
    <row r="124" spans="1:9" x14ac:dyDescent="0.35">
      <c r="A124" s="88" t="s">
        <v>242</v>
      </c>
      <c r="B124" s="89">
        <v>0.16661998</v>
      </c>
      <c r="C124" s="89">
        <v>0</v>
      </c>
      <c r="D124" s="89">
        <v>0</v>
      </c>
      <c r="E124" s="89">
        <v>0.58033135000000002</v>
      </c>
      <c r="F124" s="89">
        <v>0</v>
      </c>
      <c r="G124" s="89">
        <v>1.1509050199999999</v>
      </c>
      <c r="H124" s="89">
        <v>6.0172378699999998</v>
      </c>
      <c r="I124" s="89">
        <v>0</v>
      </c>
    </row>
    <row r="125" spans="1:9" x14ac:dyDescent="0.35">
      <c r="A125" s="88" t="s">
        <v>148</v>
      </c>
      <c r="B125" s="89">
        <v>2.3592622599999999</v>
      </c>
      <c r="C125" s="89">
        <v>0</v>
      </c>
      <c r="D125" s="89">
        <v>0</v>
      </c>
      <c r="E125" s="89">
        <v>0.54341991000000001</v>
      </c>
      <c r="F125" s="89">
        <v>7.6029499999999998E-3</v>
      </c>
      <c r="G125" s="89">
        <v>34.317090119999996</v>
      </c>
      <c r="H125" s="89">
        <v>9.3081969499999992</v>
      </c>
      <c r="I125" s="89">
        <v>0</v>
      </c>
    </row>
    <row r="126" spans="1:9" x14ac:dyDescent="0.35">
      <c r="A126" s="88" t="s">
        <v>214</v>
      </c>
      <c r="B126" s="89">
        <v>6.577071000000001E-2</v>
      </c>
      <c r="C126" s="89">
        <v>0</v>
      </c>
      <c r="D126" s="89">
        <v>0</v>
      </c>
      <c r="E126" s="89">
        <v>0.50547447999999995</v>
      </c>
      <c r="F126" s="89">
        <v>0</v>
      </c>
      <c r="G126" s="89">
        <v>3.5836378</v>
      </c>
      <c r="H126" s="89">
        <v>1.35302967</v>
      </c>
      <c r="I126" s="89">
        <v>0</v>
      </c>
    </row>
    <row r="127" spans="1:9" x14ac:dyDescent="0.35">
      <c r="A127" s="88" t="s">
        <v>50</v>
      </c>
      <c r="B127" s="89">
        <v>3.3528570000000001E-2</v>
      </c>
      <c r="C127" s="89">
        <v>5.2286501200000002</v>
      </c>
      <c r="D127" s="89">
        <v>0</v>
      </c>
      <c r="E127" s="89">
        <v>0.47922300000000001</v>
      </c>
      <c r="F127" s="89">
        <v>0</v>
      </c>
      <c r="G127" s="89">
        <v>0.48272300000000001</v>
      </c>
      <c r="H127" s="89">
        <v>16.427827699999998</v>
      </c>
      <c r="I127" s="89">
        <v>3.6867411200000002</v>
      </c>
    </row>
    <row r="128" spans="1:9" x14ac:dyDescent="0.35">
      <c r="A128" s="88" t="s">
        <v>27</v>
      </c>
      <c r="B128" s="89">
        <v>0.45146478000000001</v>
      </c>
      <c r="C128" s="89">
        <v>0.14929634999999999</v>
      </c>
      <c r="D128" s="89">
        <v>0</v>
      </c>
      <c r="E128" s="89">
        <v>0.46678305999999997</v>
      </c>
      <c r="F128" s="89">
        <v>1.2320969999999999E-2</v>
      </c>
      <c r="G128" s="89">
        <v>0.50770296999999998</v>
      </c>
      <c r="H128" s="89">
        <v>27.244337010000002</v>
      </c>
      <c r="I128" s="89">
        <v>0.14929634999999999</v>
      </c>
    </row>
    <row r="129" spans="1:9" x14ac:dyDescent="0.35">
      <c r="A129" s="88" t="s">
        <v>75</v>
      </c>
      <c r="B129" s="89">
        <v>0.18901304000000002</v>
      </c>
      <c r="C129" s="89">
        <v>12.146175130000001</v>
      </c>
      <c r="D129" s="89">
        <v>0</v>
      </c>
      <c r="E129" s="89">
        <v>0.46105612000000001</v>
      </c>
      <c r="F129" s="89">
        <v>0</v>
      </c>
      <c r="G129" s="89">
        <v>0.47404358000000002</v>
      </c>
      <c r="H129" s="89">
        <v>9.4863743300000003</v>
      </c>
      <c r="I129" s="89">
        <v>12.138730710000001</v>
      </c>
    </row>
    <row r="130" spans="1:9" x14ac:dyDescent="0.35">
      <c r="A130" s="88" t="s">
        <v>156</v>
      </c>
      <c r="B130" s="89">
        <v>1.3826999999999999E-3</v>
      </c>
      <c r="C130" s="89">
        <v>0</v>
      </c>
      <c r="D130" s="89">
        <v>0</v>
      </c>
      <c r="E130" s="89">
        <v>0.45719325999999999</v>
      </c>
      <c r="F130" s="89">
        <v>0</v>
      </c>
      <c r="G130" s="89">
        <v>0.45719325999999999</v>
      </c>
      <c r="H130" s="89">
        <v>2.5467183499999999</v>
      </c>
      <c r="I130" s="89">
        <v>0</v>
      </c>
    </row>
    <row r="131" spans="1:9" x14ac:dyDescent="0.35">
      <c r="A131" s="88" t="s">
        <v>88</v>
      </c>
      <c r="B131" s="89">
        <v>1.5104200000000002E-3</v>
      </c>
      <c r="C131" s="89">
        <v>0</v>
      </c>
      <c r="D131" s="89">
        <v>0</v>
      </c>
      <c r="E131" s="89">
        <v>0.44294640999999996</v>
      </c>
      <c r="F131" s="89">
        <v>0</v>
      </c>
      <c r="G131" s="89">
        <v>0.44391931000000001</v>
      </c>
      <c r="H131" s="89">
        <v>48.057478799999998</v>
      </c>
      <c r="I131" s="89">
        <v>4.4400000000000004E-3</v>
      </c>
    </row>
    <row r="132" spans="1:9" x14ac:dyDescent="0.35">
      <c r="A132" s="88" t="s">
        <v>222</v>
      </c>
      <c r="B132" s="89">
        <v>1.3377466200000001</v>
      </c>
      <c r="C132" s="89">
        <v>3.6600000000000001E-4</v>
      </c>
      <c r="D132" s="89">
        <v>0</v>
      </c>
      <c r="E132" s="89">
        <v>0.37310775000000002</v>
      </c>
      <c r="F132" s="89">
        <v>0</v>
      </c>
      <c r="G132" s="89">
        <v>0.78865973999999994</v>
      </c>
      <c r="H132" s="89">
        <v>5.99632889</v>
      </c>
      <c r="I132" s="89">
        <v>3.6600000000000001E-4</v>
      </c>
    </row>
    <row r="133" spans="1:9" x14ac:dyDescent="0.35">
      <c r="A133" s="88" t="s">
        <v>169</v>
      </c>
      <c r="B133" s="89">
        <v>2.5851627000000001</v>
      </c>
      <c r="C133" s="89">
        <v>1.0614666000000001</v>
      </c>
      <c r="D133" s="89">
        <v>0</v>
      </c>
      <c r="E133" s="89">
        <v>0.34595140000000002</v>
      </c>
      <c r="F133" s="89">
        <v>0</v>
      </c>
      <c r="G133" s="89">
        <v>20.089198260000003</v>
      </c>
      <c r="H133" s="89">
        <v>24.518637120000001</v>
      </c>
      <c r="I133" s="89">
        <v>1.0614666000000001</v>
      </c>
    </row>
    <row r="134" spans="1:9" x14ac:dyDescent="0.35">
      <c r="A134" s="88" t="s">
        <v>96</v>
      </c>
      <c r="B134" s="89">
        <v>2.6190560000000002E-2</v>
      </c>
      <c r="C134" s="89">
        <v>0</v>
      </c>
      <c r="D134" s="89">
        <v>0</v>
      </c>
      <c r="E134" s="89">
        <v>0.29242029999999997</v>
      </c>
      <c r="F134" s="89">
        <v>0</v>
      </c>
      <c r="G134" s="89">
        <v>1.5753877299999999</v>
      </c>
      <c r="H134" s="89">
        <v>0.82827754000000009</v>
      </c>
      <c r="I134" s="89">
        <v>0</v>
      </c>
    </row>
    <row r="135" spans="1:9" x14ac:dyDescent="0.35">
      <c r="A135" s="88" t="s">
        <v>19</v>
      </c>
      <c r="B135" s="89">
        <v>0</v>
      </c>
      <c r="C135" s="89">
        <v>0</v>
      </c>
      <c r="D135" s="89">
        <v>0</v>
      </c>
      <c r="E135" s="89">
        <v>0.24172701999999999</v>
      </c>
      <c r="F135" s="89">
        <v>0</v>
      </c>
      <c r="G135" s="89">
        <v>0.24172701999999999</v>
      </c>
      <c r="H135" s="89">
        <v>1.0664064</v>
      </c>
      <c r="I135" s="89">
        <v>0</v>
      </c>
    </row>
    <row r="136" spans="1:9" x14ac:dyDescent="0.35">
      <c r="A136" s="88" t="s">
        <v>244</v>
      </c>
      <c r="B136" s="89">
        <v>0.51756049999999998</v>
      </c>
      <c r="C136" s="89">
        <v>0</v>
      </c>
      <c r="D136" s="89">
        <v>0</v>
      </c>
      <c r="E136" s="89">
        <v>0.23011734</v>
      </c>
      <c r="F136" s="89">
        <v>0</v>
      </c>
      <c r="G136" s="89">
        <v>0.52659992</v>
      </c>
      <c r="H136" s="89">
        <v>2.2471155600000001</v>
      </c>
      <c r="I136" s="89">
        <v>0</v>
      </c>
    </row>
    <row r="137" spans="1:9" x14ac:dyDescent="0.35">
      <c r="A137" s="88" t="s">
        <v>253</v>
      </c>
      <c r="B137" s="89">
        <v>0.76560533999999991</v>
      </c>
      <c r="C137" s="89">
        <v>0</v>
      </c>
      <c r="D137" s="89">
        <v>0</v>
      </c>
      <c r="E137" s="89">
        <v>0.19606850000000001</v>
      </c>
      <c r="F137" s="89">
        <v>0</v>
      </c>
      <c r="G137" s="89">
        <v>1.4983717400000001</v>
      </c>
      <c r="H137" s="89">
        <v>7.1231993400000002</v>
      </c>
      <c r="I137" s="89">
        <v>0</v>
      </c>
    </row>
    <row r="138" spans="1:9" x14ac:dyDescent="0.35">
      <c r="A138" s="88" t="s">
        <v>32</v>
      </c>
      <c r="B138" s="89">
        <v>2.8875900000000002E-3</v>
      </c>
      <c r="C138" s="89">
        <v>7.9500000000000005E-3</v>
      </c>
      <c r="D138" s="89">
        <v>0</v>
      </c>
      <c r="E138" s="89">
        <v>0.19054979999999999</v>
      </c>
      <c r="F138" s="89">
        <v>0</v>
      </c>
      <c r="G138" s="89">
        <v>0.19054979999999999</v>
      </c>
      <c r="H138" s="89">
        <v>16.175823099999999</v>
      </c>
      <c r="I138" s="89">
        <v>8.2431900000000009E-3</v>
      </c>
    </row>
    <row r="139" spans="1:9" x14ac:dyDescent="0.35">
      <c r="A139" s="88" t="s">
        <v>236</v>
      </c>
      <c r="B139" s="89">
        <v>26.60890801</v>
      </c>
      <c r="C139" s="89">
        <v>2.4051279999999999</v>
      </c>
      <c r="D139" s="89">
        <v>0</v>
      </c>
      <c r="E139" s="89">
        <v>0.17929904999999999</v>
      </c>
      <c r="F139" s="89">
        <v>9.6299999999999999E-4</v>
      </c>
      <c r="G139" s="89">
        <v>0.43118126000000001</v>
      </c>
      <c r="H139" s="89">
        <v>37.086049340000002</v>
      </c>
      <c r="I139" s="89">
        <v>2.11440071</v>
      </c>
    </row>
    <row r="140" spans="1:9" x14ac:dyDescent="0.35">
      <c r="A140" s="88" t="s">
        <v>119</v>
      </c>
      <c r="B140" s="89">
        <v>2.3430159999999998E-2</v>
      </c>
      <c r="C140" s="89">
        <v>0</v>
      </c>
      <c r="D140" s="89">
        <v>0</v>
      </c>
      <c r="E140" s="89">
        <v>0.15889900000000001</v>
      </c>
      <c r="F140" s="89">
        <v>0.16140729999999998</v>
      </c>
      <c r="G140" s="89">
        <v>0.33556304999999997</v>
      </c>
      <c r="H140" s="89">
        <v>17.294367789999999</v>
      </c>
      <c r="I140" s="89">
        <v>0</v>
      </c>
    </row>
    <row r="141" spans="1:9" x14ac:dyDescent="0.35">
      <c r="A141" s="88" t="s">
        <v>25</v>
      </c>
      <c r="B141" s="89">
        <v>0.10875016999999999</v>
      </c>
      <c r="C141" s="89">
        <v>0.53593024</v>
      </c>
      <c r="D141" s="89">
        <v>0</v>
      </c>
      <c r="E141" s="89">
        <v>0.15773020000000001</v>
      </c>
      <c r="F141" s="89">
        <v>0</v>
      </c>
      <c r="G141" s="89">
        <v>0.15888323000000001</v>
      </c>
      <c r="H141" s="89">
        <v>25.23012671</v>
      </c>
      <c r="I141" s="89">
        <v>0.53603023999999999</v>
      </c>
    </row>
    <row r="142" spans="1:9" x14ac:dyDescent="0.35">
      <c r="A142" s="88" t="s">
        <v>24</v>
      </c>
      <c r="B142" s="89">
        <v>4.6958849999999996E-2</v>
      </c>
      <c r="C142" s="89">
        <v>0.15654523000000001</v>
      </c>
      <c r="D142" s="89">
        <v>0</v>
      </c>
      <c r="E142" s="89">
        <v>0.15509404999999998</v>
      </c>
      <c r="F142" s="89">
        <v>0</v>
      </c>
      <c r="G142" s="89">
        <v>0.15509404999999998</v>
      </c>
      <c r="H142" s="89">
        <v>12.71630496</v>
      </c>
      <c r="I142" s="89">
        <v>0</v>
      </c>
    </row>
    <row r="143" spans="1:9" x14ac:dyDescent="0.35">
      <c r="A143" s="88" t="s">
        <v>12</v>
      </c>
      <c r="B143" s="89">
        <v>0.57657889000000007</v>
      </c>
      <c r="C143" s="89">
        <v>0</v>
      </c>
      <c r="D143" s="89">
        <v>0</v>
      </c>
      <c r="E143" s="89">
        <v>0.14308526999999999</v>
      </c>
      <c r="F143" s="89">
        <v>0</v>
      </c>
      <c r="G143" s="89">
        <v>0.14246730999999999</v>
      </c>
      <c r="H143" s="89">
        <v>5.4995969800000006</v>
      </c>
      <c r="I143" s="89">
        <v>0</v>
      </c>
    </row>
    <row r="144" spans="1:9" x14ac:dyDescent="0.35">
      <c r="A144" s="88" t="s">
        <v>100</v>
      </c>
      <c r="B144" s="89">
        <v>0</v>
      </c>
      <c r="C144" s="89">
        <v>0</v>
      </c>
      <c r="D144" s="89">
        <v>0</v>
      </c>
      <c r="E144" s="89">
        <v>0.14018137</v>
      </c>
      <c r="F144" s="89">
        <v>0</v>
      </c>
      <c r="G144" s="89">
        <v>0.14018137</v>
      </c>
      <c r="H144" s="89">
        <v>0.17208248999999998</v>
      </c>
      <c r="I144" s="89">
        <v>0</v>
      </c>
    </row>
    <row r="145" spans="1:9" x14ac:dyDescent="0.35">
      <c r="A145" s="88" t="s">
        <v>92</v>
      </c>
      <c r="B145" s="89">
        <v>0.74593715000000005</v>
      </c>
      <c r="C145" s="89">
        <v>0</v>
      </c>
      <c r="D145" s="89">
        <v>0</v>
      </c>
      <c r="E145" s="89">
        <v>0.11391094</v>
      </c>
      <c r="F145" s="89">
        <v>0</v>
      </c>
      <c r="G145" s="89">
        <v>0.15916223999999998</v>
      </c>
      <c r="H145" s="89">
        <v>0.95173445999999995</v>
      </c>
      <c r="I145" s="89">
        <v>0</v>
      </c>
    </row>
    <row r="146" spans="1:9" x14ac:dyDescent="0.35">
      <c r="A146" s="88" t="s">
        <v>3</v>
      </c>
      <c r="B146" s="89">
        <v>0</v>
      </c>
      <c r="C146" s="89">
        <v>3.8534559999999995E-2</v>
      </c>
      <c r="D146" s="89">
        <v>0</v>
      </c>
      <c r="E146" s="89">
        <v>0.11205778999999999</v>
      </c>
      <c r="F146" s="89">
        <v>0</v>
      </c>
      <c r="G146" s="89">
        <v>0.11205778999999999</v>
      </c>
      <c r="H146" s="89">
        <v>1.4214630700000002</v>
      </c>
      <c r="I146" s="89">
        <v>3.8534559999999995E-2</v>
      </c>
    </row>
    <row r="147" spans="1:9" x14ac:dyDescent="0.35">
      <c r="A147" s="88" t="s">
        <v>175</v>
      </c>
      <c r="B147" s="89">
        <v>3.9006793399999999</v>
      </c>
      <c r="C147" s="89">
        <v>4.3006400000000005E-3</v>
      </c>
      <c r="D147" s="89">
        <v>0</v>
      </c>
      <c r="E147" s="89">
        <v>0.11188399</v>
      </c>
      <c r="F147" s="89">
        <v>1.0526242800000001</v>
      </c>
      <c r="G147" s="89">
        <v>0.18236179999999999</v>
      </c>
      <c r="H147" s="89">
        <v>13.62480444</v>
      </c>
      <c r="I147" s="89">
        <v>4.4181099999999994E-3</v>
      </c>
    </row>
    <row r="148" spans="1:9" x14ac:dyDescent="0.35">
      <c r="A148" s="88" t="s">
        <v>144</v>
      </c>
      <c r="B148" s="89">
        <v>1.41161297</v>
      </c>
      <c r="C148" s="89">
        <v>1.5E-5</v>
      </c>
      <c r="D148" s="89">
        <v>0</v>
      </c>
      <c r="E148" s="89">
        <v>0.10063905000000001</v>
      </c>
      <c r="F148" s="89">
        <v>0</v>
      </c>
      <c r="G148" s="89">
        <v>0.11242819</v>
      </c>
      <c r="H148" s="89">
        <v>2.9874449700000003</v>
      </c>
      <c r="I148" s="89">
        <v>1.5E-5</v>
      </c>
    </row>
    <row r="149" spans="1:9" x14ac:dyDescent="0.35">
      <c r="A149" s="88" t="s">
        <v>77</v>
      </c>
      <c r="B149" s="89">
        <v>0</v>
      </c>
      <c r="C149" s="89">
        <v>0</v>
      </c>
      <c r="D149" s="89">
        <v>0</v>
      </c>
      <c r="E149" s="89">
        <v>9.6541490000000008E-2</v>
      </c>
      <c r="F149" s="89">
        <v>0</v>
      </c>
      <c r="G149" s="89">
        <v>9.6541490000000008E-2</v>
      </c>
      <c r="H149" s="89">
        <v>8.4134280000000006E-2</v>
      </c>
      <c r="I149" s="89">
        <v>0</v>
      </c>
    </row>
    <row r="150" spans="1:9" x14ac:dyDescent="0.35">
      <c r="A150" s="88" t="s">
        <v>186</v>
      </c>
      <c r="B150" s="89">
        <v>1.1722625500000001</v>
      </c>
      <c r="C150" s="89">
        <v>0</v>
      </c>
      <c r="D150" s="89">
        <v>0</v>
      </c>
      <c r="E150" s="89">
        <v>9.6101220000000001E-2</v>
      </c>
      <c r="F150" s="89">
        <v>0</v>
      </c>
      <c r="G150" s="89">
        <v>9.5166070000000005E-2</v>
      </c>
      <c r="H150" s="89">
        <v>2.28305713</v>
      </c>
      <c r="I150" s="89">
        <v>0</v>
      </c>
    </row>
    <row r="151" spans="1:9" x14ac:dyDescent="0.35">
      <c r="A151" s="88" t="s">
        <v>150</v>
      </c>
      <c r="B151" s="89">
        <v>2.2706000099999999</v>
      </c>
      <c r="C151" s="89">
        <v>0</v>
      </c>
      <c r="D151" s="89">
        <v>0</v>
      </c>
      <c r="E151" s="89">
        <v>7.9991199999999998E-2</v>
      </c>
      <c r="F151" s="89">
        <v>0</v>
      </c>
      <c r="G151" s="89">
        <v>0.10087406</v>
      </c>
      <c r="H151" s="89">
        <v>7.3153262199999993</v>
      </c>
      <c r="I151" s="89">
        <v>0</v>
      </c>
    </row>
    <row r="152" spans="1:9" x14ac:dyDescent="0.35">
      <c r="A152" s="88" t="s">
        <v>121</v>
      </c>
      <c r="B152" s="89">
        <v>0</v>
      </c>
      <c r="C152" s="89">
        <v>1.1142030000000001</v>
      </c>
      <c r="D152" s="89">
        <v>0</v>
      </c>
      <c r="E152" s="89">
        <v>7.4520740000000002E-2</v>
      </c>
      <c r="F152" s="89">
        <v>0</v>
      </c>
      <c r="G152" s="89">
        <v>7.4520740000000002E-2</v>
      </c>
      <c r="H152" s="89">
        <v>18.016739229999999</v>
      </c>
      <c r="I152" s="89">
        <v>1.1142030000000001</v>
      </c>
    </row>
    <row r="153" spans="1:9" x14ac:dyDescent="0.35">
      <c r="A153" s="88" t="s">
        <v>139</v>
      </c>
      <c r="B153" s="89">
        <v>7.0045419999999997E-2</v>
      </c>
      <c r="C153" s="89">
        <v>0</v>
      </c>
      <c r="D153" s="89">
        <v>0</v>
      </c>
      <c r="E153" s="89">
        <v>7.0366999999999999E-2</v>
      </c>
      <c r="F153" s="89">
        <v>0</v>
      </c>
      <c r="G153" s="89">
        <v>7.2080179999999994E-2</v>
      </c>
      <c r="H153" s="89">
        <v>2.7503948300000003</v>
      </c>
      <c r="I153" s="89">
        <v>0</v>
      </c>
    </row>
    <row r="154" spans="1:9" x14ac:dyDescent="0.35">
      <c r="A154" s="88" t="s">
        <v>188</v>
      </c>
      <c r="B154" s="89">
        <v>0.63135466000000007</v>
      </c>
      <c r="C154" s="89">
        <v>0</v>
      </c>
      <c r="D154" s="89">
        <v>0</v>
      </c>
      <c r="E154" s="89">
        <v>6.85442E-2</v>
      </c>
      <c r="F154" s="89">
        <v>0</v>
      </c>
      <c r="G154" s="89">
        <v>0.36864298000000001</v>
      </c>
      <c r="H154" s="89">
        <v>1.89993196</v>
      </c>
      <c r="I154" s="89">
        <v>0</v>
      </c>
    </row>
    <row r="155" spans="1:9" x14ac:dyDescent="0.35">
      <c r="A155" s="88" t="s">
        <v>136</v>
      </c>
      <c r="B155" s="89">
        <v>1.3291379999999998E-2</v>
      </c>
      <c r="C155" s="89">
        <v>0</v>
      </c>
      <c r="D155" s="89">
        <v>0</v>
      </c>
      <c r="E155" s="89">
        <v>6.2997490000000003E-2</v>
      </c>
      <c r="F155" s="89">
        <v>0</v>
      </c>
      <c r="G155" s="89">
        <v>1.219256E-2</v>
      </c>
      <c r="H155" s="89">
        <v>1.2735264799999999</v>
      </c>
      <c r="I155" s="89">
        <v>0</v>
      </c>
    </row>
    <row r="156" spans="1:9" x14ac:dyDescent="0.35">
      <c r="A156" s="88" t="s">
        <v>187</v>
      </c>
      <c r="B156" s="89">
        <v>5.1996899999999999E-3</v>
      </c>
      <c r="C156" s="89">
        <v>0</v>
      </c>
      <c r="D156" s="89">
        <v>0</v>
      </c>
      <c r="E156" s="89">
        <v>6.038516E-2</v>
      </c>
      <c r="F156" s="89">
        <v>0</v>
      </c>
      <c r="G156" s="89">
        <v>0.14779145999999999</v>
      </c>
      <c r="H156" s="89">
        <v>0.11566656</v>
      </c>
      <c r="I156" s="89">
        <v>0</v>
      </c>
    </row>
    <row r="157" spans="1:9" x14ac:dyDescent="0.35">
      <c r="A157" s="88" t="s">
        <v>233</v>
      </c>
      <c r="B157" s="89">
        <v>6.0111156399999999</v>
      </c>
      <c r="C157" s="89">
        <v>0.9341624300000001</v>
      </c>
      <c r="D157" s="89">
        <v>0</v>
      </c>
      <c r="E157" s="89">
        <v>5.9340810000000001E-2</v>
      </c>
      <c r="F157" s="89">
        <v>0</v>
      </c>
      <c r="G157" s="89">
        <v>0.28018329999999997</v>
      </c>
      <c r="H157" s="89">
        <v>21.181331629999999</v>
      </c>
      <c r="I157" s="89">
        <v>0.18311501999999999</v>
      </c>
    </row>
    <row r="158" spans="1:9" x14ac:dyDescent="0.35">
      <c r="A158" s="88" t="s">
        <v>226</v>
      </c>
      <c r="B158" s="89">
        <v>0.88399872000000002</v>
      </c>
      <c r="C158" s="89">
        <v>0</v>
      </c>
      <c r="D158" s="89">
        <v>0</v>
      </c>
      <c r="E158" s="89">
        <v>5.6920690000000003E-2</v>
      </c>
      <c r="F158" s="89">
        <v>0</v>
      </c>
      <c r="G158" s="89">
        <v>7.0391740000000008E-2</v>
      </c>
      <c r="H158" s="89">
        <v>6.5734967699999993</v>
      </c>
      <c r="I158" s="89">
        <v>0</v>
      </c>
    </row>
    <row r="159" spans="1:9" x14ac:dyDescent="0.35">
      <c r="A159" s="88" t="s">
        <v>133</v>
      </c>
      <c r="B159" s="89">
        <v>0.85913568000000007</v>
      </c>
      <c r="C159" s="89">
        <v>1.0440339999999999E-2</v>
      </c>
      <c r="D159" s="89">
        <v>0</v>
      </c>
      <c r="E159" s="89">
        <v>5.648802E-2</v>
      </c>
      <c r="F159" s="89">
        <v>0</v>
      </c>
      <c r="G159" s="89">
        <v>0.94297283999999992</v>
      </c>
      <c r="H159" s="89">
        <v>11.729352739999999</v>
      </c>
      <c r="I159" s="89">
        <v>1.0440339999999999E-2</v>
      </c>
    </row>
    <row r="160" spans="1:9" x14ac:dyDescent="0.35">
      <c r="A160" s="88" t="s">
        <v>59</v>
      </c>
      <c r="B160" s="89">
        <v>1.7392669999999999E-2</v>
      </c>
      <c r="C160" s="89">
        <v>1.23657E-3</v>
      </c>
      <c r="D160" s="89">
        <v>0</v>
      </c>
      <c r="E160" s="89">
        <v>5.5719230000000002E-2</v>
      </c>
      <c r="F160" s="89">
        <v>1.7370409999999999E-2</v>
      </c>
      <c r="G160" s="89">
        <v>6.3908709999999994E-2</v>
      </c>
      <c r="H160" s="89">
        <v>0.85769781</v>
      </c>
      <c r="I160" s="89">
        <v>3.2286570000000001E-2</v>
      </c>
    </row>
    <row r="161" spans="1:9" x14ac:dyDescent="0.35">
      <c r="A161" s="88" t="s">
        <v>207</v>
      </c>
      <c r="B161" s="89">
        <v>7.59124292</v>
      </c>
      <c r="C161" s="89">
        <v>2.5000000000000001E-3</v>
      </c>
      <c r="D161" s="89">
        <v>0</v>
      </c>
      <c r="E161" s="89">
        <v>5.1381349999999999E-2</v>
      </c>
      <c r="F161" s="89">
        <v>0</v>
      </c>
      <c r="G161" s="89">
        <v>0.27875285</v>
      </c>
      <c r="H161" s="89">
        <v>19.103963839999999</v>
      </c>
      <c r="I161" s="89">
        <v>0</v>
      </c>
    </row>
    <row r="162" spans="1:9" x14ac:dyDescent="0.35">
      <c r="A162" s="88" t="s">
        <v>208</v>
      </c>
      <c r="B162" s="89">
        <v>0.63869721999999995</v>
      </c>
      <c r="C162" s="89">
        <v>0</v>
      </c>
      <c r="D162" s="89">
        <v>0</v>
      </c>
      <c r="E162" s="89">
        <v>4.423494E-2</v>
      </c>
      <c r="F162" s="89">
        <v>0</v>
      </c>
      <c r="G162" s="89">
        <v>0.11029833999999999</v>
      </c>
      <c r="H162" s="89">
        <v>0.88348283999999999</v>
      </c>
      <c r="I162" s="89">
        <v>0</v>
      </c>
    </row>
    <row r="163" spans="1:9" x14ac:dyDescent="0.35">
      <c r="A163" s="88" t="s">
        <v>191</v>
      </c>
      <c r="B163" s="89">
        <v>5.5237028700000002</v>
      </c>
      <c r="C163" s="89">
        <v>0</v>
      </c>
      <c r="D163" s="89">
        <v>0</v>
      </c>
      <c r="E163" s="89">
        <v>4.3338809999999998E-2</v>
      </c>
      <c r="F163" s="89">
        <v>0</v>
      </c>
      <c r="G163" s="89">
        <v>0.77417882999999998</v>
      </c>
      <c r="H163" s="89">
        <v>0.60487829000000004</v>
      </c>
      <c r="I163" s="89">
        <v>0</v>
      </c>
    </row>
    <row r="164" spans="1:9" x14ac:dyDescent="0.35">
      <c r="A164" s="88" t="s">
        <v>164</v>
      </c>
      <c r="B164" s="89">
        <v>4.6275972899999998</v>
      </c>
      <c r="C164" s="89">
        <v>0</v>
      </c>
      <c r="D164" s="89">
        <v>0</v>
      </c>
      <c r="E164" s="89">
        <v>4.2757830000000004E-2</v>
      </c>
      <c r="F164" s="89">
        <v>0</v>
      </c>
      <c r="G164" s="89">
        <v>0.11912822000000001</v>
      </c>
      <c r="H164" s="89">
        <v>7.4093376100000006</v>
      </c>
      <c r="I164" s="89">
        <v>0</v>
      </c>
    </row>
    <row r="165" spans="1:9" x14ac:dyDescent="0.35">
      <c r="A165" s="88" t="s">
        <v>224</v>
      </c>
      <c r="B165" s="89">
        <v>0</v>
      </c>
      <c r="C165" s="89">
        <v>0</v>
      </c>
      <c r="D165" s="89">
        <v>0</v>
      </c>
      <c r="E165" s="89">
        <v>4.136128E-2</v>
      </c>
      <c r="F165" s="89">
        <v>0</v>
      </c>
      <c r="G165" s="89">
        <v>0.54534424000000004</v>
      </c>
      <c r="H165" s="89">
        <v>4.4873561900000007</v>
      </c>
      <c r="I165" s="89">
        <v>0</v>
      </c>
    </row>
    <row r="166" spans="1:9" x14ac:dyDescent="0.35">
      <c r="A166" s="88" t="s">
        <v>26</v>
      </c>
      <c r="B166" s="89">
        <v>22.594542989999997</v>
      </c>
      <c r="C166" s="89">
        <v>4.4968066500000008</v>
      </c>
      <c r="D166" s="89">
        <v>0</v>
      </c>
      <c r="E166" s="89">
        <v>3.557975E-2</v>
      </c>
      <c r="F166" s="89">
        <v>22.59377001</v>
      </c>
      <c r="G166" s="89">
        <v>5.0352029999999999E-2</v>
      </c>
      <c r="H166" s="89">
        <v>128.57997069999999</v>
      </c>
      <c r="I166" s="89">
        <v>8.9999999999999998E-4</v>
      </c>
    </row>
    <row r="167" spans="1:9" x14ac:dyDescent="0.35">
      <c r="A167" s="88" t="s">
        <v>10</v>
      </c>
      <c r="B167" s="89">
        <v>0</v>
      </c>
      <c r="C167" s="89">
        <v>0</v>
      </c>
      <c r="D167" s="89">
        <v>0</v>
      </c>
      <c r="E167" s="89">
        <v>3.119276E-2</v>
      </c>
      <c r="F167" s="89">
        <v>0</v>
      </c>
      <c r="G167" s="89">
        <v>3.119276E-2</v>
      </c>
      <c r="H167" s="89">
        <v>8.6652050000000008E-2</v>
      </c>
      <c r="I167" s="89">
        <v>0</v>
      </c>
    </row>
    <row r="168" spans="1:9" x14ac:dyDescent="0.35">
      <c r="A168" s="88" t="s">
        <v>61</v>
      </c>
      <c r="B168" s="89">
        <v>1.1145092400000001</v>
      </c>
      <c r="C168" s="89">
        <v>0.67579400000000001</v>
      </c>
      <c r="D168" s="89">
        <v>0</v>
      </c>
      <c r="E168" s="89">
        <v>2.892227E-2</v>
      </c>
      <c r="F168" s="89">
        <v>0</v>
      </c>
      <c r="G168" s="89">
        <v>2.892227E-2</v>
      </c>
      <c r="H168" s="89">
        <v>2.5081931000000002</v>
      </c>
      <c r="I168" s="89">
        <v>0.68079400000000001</v>
      </c>
    </row>
    <row r="169" spans="1:9" x14ac:dyDescent="0.35">
      <c r="A169" s="88" t="s">
        <v>55</v>
      </c>
      <c r="B169" s="89">
        <v>1.12894687</v>
      </c>
      <c r="C169" s="89">
        <v>0</v>
      </c>
      <c r="D169" s="89">
        <v>0</v>
      </c>
      <c r="E169" s="89">
        <v>2.7389709999999998E-2</v>
      </c>
      <c r="F169" s="89">
        <v>0</v>
      </c>
      <c r="G169" s="89">
        <v>2.7389709999999998E-2</v>
      </c>
      <c r="H169" s="89">
        <v>2.321E-4</v>
      </c>
      <c r="I169" s="89">
        <v>0</v>
      </c>
    </row>
    <row r="170" spans="1:9" x14ac:dyDescent="0.35">
      <c r="A170" s="88" t="s">
        <v>34</v>
      </c>
      <c r="B170" s="89">
        <v>0</v>
      </c>
      <c r="C170" s="89">
        <v>0</v>
      </c>
      <c r="D170" s="89">
        <v>0</v>
      </c>
      <c r="E170" s="89">
        <v>2.3310069999999999E-2</v>
      </c>
      <c r="F170" s="89">
        <v>0</v>
      </c>
      <c r="G170" s="89">
        <v>2.3310069999999999E-2</v>
      </c>
      <c r="H170" s="89">
        <v>14.05329229</v>
      </c>
      <c r="I170" s="89">
        <v>0</v>
      </c>
    </row>
    <row r="171" spans="1:9" x14ac:dyDescent="0.35">
      <c r="A171" s="88" t="s">
        <v>93</v>
      </c>
      <c r="B171" s="89">
        <v>0.49345463000000001</v>
      </c>
      <c r="C171" s="89">
        <v>5.1338699999999994E-2</v>
      </c>
      <c r="D171" s="89">
        <v>0</v>
      </c>
      <c r="E171" s="89">
        <v>1.444963E-2</v>
      </c>
      <c r="F171" s="89">
        <v>0</v>
      </c>
      <c r="G171" s="89">
        <v>1.545763E-2</v>
      </c>
      <c r="H171" s="89">
        <v>0.64487419999999995</v>
      </c>
      <c r="I171" s="89">
        <v>0</v>
      </c>
    </row>
    <row r="172" spans="1:9" x14ac:dyDescent="0.35">
      <c r="A172" s="88" t="s">
        <v>4</v>
      </c>
      <c r="B172" s="89">
        <v>0.97278851</v>
      </c>
      <c r="C172" s="89">
        <v>0.10057000000000001</v>
      </c>
      <c r="D172" s="89">
        <v>0</v>
      </c>
      <c r="E172" s="89">
        <v>1.4126959999999999E-2</v>
      </c>
      <c r="F172" s="89">
        <v>0.97278851</v>
      </c>
      <c r="G172" s="89">
        <v>1.4126959999999999E-2</v>
      </c>
      <c r="H172" s="89">
        <v>13.093174830000001</v>
      </c>
      <c r="I172" s="89">
        <v>0</v>
      </c>
    </row>
    <row r="173" spans="1:9" x14ac:dyDescent="0.35">
      <c r="A173" s="88" t="s">
        <v>74</v>
      </c>
      <c r="B173" s="89">
        <v>0.81678759999999995</v>
      </c>
      <c r="C173" s="89">
        <v>8.9290000000000007E-5</v>
      </c>
      <c r="D173" s="89">
        <v>0</v>
      </c>
      <c r="E173" s="89">
        <v>1.3242E-2</v>
      </c>
      <c r="F173" s="89">
        <v>1.5920006</v>
      </c>
      <c r="G173" s="89">
        <v>1.4229E-2</v>
      </c>
      <c r="H173" s="89">
        <v>0.87690851000000003</v>
      </c>
      <c r="I173" s="89">
        <v>1.188929E-2</v>
      </c>
    </row>
    <row r="174" spans="1:9" x14ac:dyDescent="0.35">
      <c r="A174" s="88" t="s">
        <v>64</v>
      </c>
      <c r="B174" s="89">
        <v>3.5806999999999999E-4</v>
      </c>
      <c r="C174" s="89">
        <v>1.1697000000000001E-3</v>
      </c>
      <c r="D174" s="89">
        <v>0</v>
      </c>
      <c r="E174" s="89">
        <v>9.6239199999999994E-3</v>
      </c>
      <c r="F174" s="89">
        <v>0</v>
      </c>
      <c r="G174" s="89">
        <v>38.402829409999995</v>
      </c>
      <c r="H174" s="89">
        <v>7.5960446199999998</v>
      </c>
      <c r="I174" s="89">
        <v>1.1697000000000001E-3</v>
      </c>
    </row>
    <row r="175" spans="1:9" x14ac:dyDescent="0.35">
      <c r="A175" s="88" t="s">
        <v>42</v>
      </c>
      <c r="B175" s="89">
        <v>0</v>
      </c>
      <c r="C175" s="89">
        <v>2.1950970000000001</v>
      </c>
      <c r="D175" s="89">
        <v>0</v>
      </c>
      <c r="E175" s="89">
        <v>8.7514500000000009E-3</v>
      </c>
      <c r="F175" s="89">
        <v>0</v>
      </c>
      <c r="G175" s="89">
        <v>3.0735000000000002E-4</v>
      </c>
      <c r="H175" s="89">
        <v>0.11256005000000001</v>
      </c>
      <c r="I175" s="89">
        <v>2.1950970000000001</v>
      </c>
    </row>
    <row r="176" spans="1:9" x14ac:dyDescent="0.35">
      <c r="A176" s="88" t="s">
        <v>159</v>
      </c>
      <c r="B176" s="89">
        <v>0.80872956000000007</v>
      </c>
      <c r="C176" s="89">
        <v>0</v>
      </c>
      <c r="D176" s="89">
        <v>0</v>
      </c>
      <c r="E176" s="89">
        <v>6.6998400000000003E-3</v>
      </c>
      <c r="F176" s="89">
        <v>0</v>
      </c>
      <c r="G176" s="89">
        <v>6.6998400000000003E-3</v>
      </c>
      <c r="H176" s="89">
        <v>9.8128027299999996</v>
      </c>
      <c r="I176" s="89">
        <v>0</v>
      </c>
    </row>
    <row r="177" spans="1:9" x14ac:dyDescent="0.35">
      <c r="A177" s="88" t="s">
        <v>44</v>
      </c>
      <c r="B177" s="89">
        <v>0</v>
      </c>
      <c r="C177" s="89">
        <v>0</v>
      </c>
      <c r="D177" s="89">
        <v>0</v>
      </c>
      <c r="E177" s="89">
        <v>6.6328100000000003E-3</v>
      </c>
      <c r="F177" s="89">
        <v>0</v>
      </c>
      <c r="G177" s="89">
        <v>8.4250699999999998E-3</v>
      </c>
      <c r="H177" s="89">
        <v>2.603834E-2</v>
      </c>
      <c r="I177" s="89">
        <v>0</v>
      </c>
    </row>
    <row r="178" spans="1:9" x14ac:dyDescent="0.35">
      <c r="A178" s="88" t="s">
        <v>90</v>
      </c>
      <c r="B178" s="89">
        <v>0</v>
      </c>
      <c r="C178" s="89">
        <v>0</v>
      </c>
      <c r="D178" s="89">
        <v>0</v>
      </c>
      <c r="E178" s="89">
        <v>4.7229899999999998E-3</v>
      </c>
      <c r="F178" s="89">
        <v>0</v>
      </c>
      <c r="G178" s="89">
        <v>4.7229899999999998E-3</v>
      </c>
      <c r="H178" s="89">
        <v>0.28130616999999997</v>
      </c>
      <c r="I178" s="89">
        <v>0</v>
      </c>
    </row>
    <row r="179" spans="1:9" x14ac:dyDescent="0.35">
      <c r="A179" s="88" t="s">
        <v>31</v>
      </c>
      <c r="B179" s="89">
        <v>1.224397E-2</v>
      </c>
      <c r="C179" s="89">
        <v>0.23614574999999999</v>
      </c>
      <c r="D179" s="89">
        <v>0</v>
      </c>
      <c r="E179" s="89">
        <v>2.9577499999999999E-3</v>
      </c>
      <c r="F179" s="89">
        <v>0</v>
      </c>
      <c r="G179" s="89">
        <v>2.089179E-2</v>
      </c>
      <c r="H179" s="89">
        <v>6.7707213799999995</v>
      </c>
      <c r="I179" s="89">
        <v>0.23580375000000001</v>
      </c>
    </row>
    <row r="180" spans="1:9" x14ac:dyDescent="0.35">
      <c r="A180" s="88" t="s">
        <v>126</v>
      </c>
      <c r="B180" s="89">
        <v>1.8332359999999999E-2</v>
      </c>
      <c r="C180" s="89">
        <v>0</v>
      </c>
      <c r="D180" s="89">
        <v>0</v>
      </c>
      <c r="E180" s="89">
        <v>2.8375800000000001E-3</v>
      </c>
      <c r="F180" s="89">
        <v>0</v>
      </c>
      <c r="G180" s="89">
        <v>1.768747E-2</v>
      </c>
      <c r="H180" s="89">
        <v>1.32886916</v>
      </c>
      <c r="I180" s="89">
        <v>0</v>
      </c>
    </row>
    <row r="181" spans="1:9" x14ac:dyDescent="0.35">
      <c r="A181" s="88" t="s">
        <v>111</v>
      </c>
      <c r="B181" s="89">
        <v>1.5595900600000001</v>
      </c>
      <c r="C181" s="89">
        <v>0</v>
      </c>
      <c r="D181" s="89">
        <v>0</v>
      </c>
      <c r="E181" s="89">
        <v>2.5920000000000001E-3</v>
      </c>
      <c r="F181" s="89">
        <v>0</v>
      </c>
      <c r="G181" s="89">
        <v>2.8679999999999999E-3</v>
      </c>
      <c r="H181" s="89">
        <v>1.9735942900000001</v>
      </c>
      <c r="I181" s="89">
        <v>0</v>
      </c>
    </row>
    <row r="182" spans="1:9" x14ac:dyDescent="0.35">
      <c r="A182" s="88" t="s">
        <v>29</v>
      </c>
      <c r="B182" s="89">
        <v>0</v>
      </c>
      <c r="C182" s="89">
        <v>0</v>
      </c>
      <c r="D182" s="89">
        <v>0</v>
      </c>
      <c r="E182" s="89">
        <v>2.53791E-3</v>
      </c>
      <c r="F182" s="89">
        <v>0</v>
      </c>
      <c r="G182" s="89">
        <v>2.53791E-3</v>
      </c>
      <c r="H182" s="89">
        <v>0.22752085999999999</v>
      </c>
      <c r="I182" s="89">
        <v>0</v>
      </c>
    </row>
    <row r="183" spans="1:9" x14ac:dyDescent="0.35">
      <c r="A183" s="88" t="s">
        <v>89</v>
      </c>
      <c r="B183" s="89">
        <v>0</v>
      </c>
      <c r="C183" s="89">
        <v>0</v>
      </c>
      <c r="D183" s="89">
        <v>0</v>
      </c>
      <c r="E183" s="89">
        <v>2.1741E-3</v>
      </c>
      <c r="F183" s="89">
        <v>0</v>
      </c>
      <c r="G183" s="89">
        <v>2.1741E-3</v>
      </c>
      <c r="H183" s="89">
        <v>7.3196858699999998</v>
      </c>
      <c r="I183" s="89">
        <v>1.5575E-2</v>
      </c>
    </row>
    <row r="184" spans="1:9" x14ac:dyDescent="0.35">
      <c r="A184" s="88" t="s">
        <v>137</v>
      </c>
      <c r="B184" s="89">
        <v>2.6547479999999998E-2</v>
      </c>
      <c r="C184" s="89">
        <v>1.2249699999999999E-3</v>
      </c>
      <c r="D184" s="89">
        <v>0</v>
      </c>
      <c r="E184" s="89">
        <v>2.1166500000000003E-3</v>
      </c>
      <c r="F184" s="89">
        <v>0</v>
      </c>
      <c r="G184" s="89">
        <v>5.3039799999999998E-3</v>
      </c>
      <c r="H184" s="89">
        <v>1.8677391399999999</v>
      </c>
      <c r="I184" s="89">
        <v>1.2249699999999999E-3</v>
      </c>
    </row>
    <row r="185" spans="1:9" x14ac:dyDescent="0.35">
      <c r="A185" s="88" t="s">
        <v>235</v>
      </c>
      <c r="B185" s="89">
        <v>9.36451177</v>
      </c>
      <c r="C185" s="89">
        <v>0.61602873000000002</v>
      </c>
      <c r="D185" s="89">
        <v>0</v>
      </c>
      <c r="E185" s="89">
        <v>1.4352899999999999E-3</v>
      </c>
      <c r="F185" s="89">
        <v>0</v>
      </c>
      <c r="G185" s="89">
        <v>8.4913630000000004E-2</v>
      </c>
      <c r="H185" s="89">
        <v>12.980545830000001</v>
      </c>
      <c r="I185" s="89">
        <v>0.30816168999999999</v>
      </c>
    </row>
    <row r="186" spans="1:9" x14ac:dyDescent="0.35">
      <c r="A186" s="88" t="s">
        <v>177</v>
      </c>
      <c r="B186" s="89">
        <v>0</v>
      </c>
      <c r="C186" s="89">
        <v>0</v>
      </c>
      <c r="D186" s="89">
        <v>0</v>
      </c>
      <c r="E186" s="89">
        <v>1.3067999999999999E-3</v>
      </c>
      <c r="F186" s="89">
        <v>0</v>
      </c>
      <c r="G186" s="89">
        <v>1.3067999999999999E-3</v>
      </c>
      <c r="H186" s="89">
        <v>3.4041330000000002E-2</v>
      </c>
      <c r="I186" s="89">
        <v>0</v>
      </c>
    </row>
    <row r="187" spans="1:9" x14ac:dyDescent="0.35">
      <c r="A187" s="88" t="s">
        <v>23</v>
      </c>
      <c r="B187" s="89">
        <v>3.8489800000000001E-3</v>
      </c>
      <c r="C187" s="89">
        <v>0</v>
      </c>
      <c r="D187" s="89">
        <v>0</v>
      </c>
      <c r="E187" s="89">
        <v>1.2561300000000001E-3</v>
      </c>
      <c r="F187" s="89">
        <v>0</v>
      </c>
      <c r="G187" s="89">
        <v>3.7661299999999999E-3</v>
      </c>
      <c r="H187" s="89">
        <v>36.702131850000001</v>
      </c>
      <c r="I187" s="89">
        <v>2.541121E-2</v>
      </c>
    </row>
    <row r="188" spans="1:9" x14ac:dyDescent="0.35">
      <c r="A188" s="88" t="s">
        <v>158</v>
      </c>
      <c r="B188" s="89">
        <v>0</v>
      </c>
      <c r="C188" s="89">
        <v>0</v>
      </c>
      <c r="D188" s="89">
        <v>0</v>
      </c>
      <c r="E188" s="89">
        <v>1.158E-3</v>
      </c>
      <c r="F188" s="89">
        <v>0</v>
      </c>
      <c r="G188" s="89">
        <v>1.158E-3</v>
      </c>
      <c r="H188" s="89">
        <v>8.2961039200000002</v>
      </c>
      <c r="I188" s="89">
        <v>0</v>
      </c>
    </row>
    <row r="189" spans="1:9" x14ac:dyDescent="0.35">
      <c r="A189" s="88" t="s">
        <v>209</v>
      </c>
      <c r="B189" s="89">
        <v>0.56859066000000003</v>
      </c>
      <c r="C189" s="89">
        <v>0</v>
      </c>
      <c r="D189" s="89">
        <v>0</v>
      </c>
      <c r="E189" s="89">
        <v>1.13521E-3</v>
      </c>
      <c r="F189" s="89">
        <v>0</v>
      </c>
      <c r="G189" s="89">
        <v>4.6040779999999996E-2</v>
      </c>
      <c r="H189" s="89">
        <v>3.5815881000000003</v>
      </c>
      <c r="I189" s="89">
        <v>0</v>
      </c>
    </row>
    <row r="190" spans="1:9" x14ac:dyDescent="0.35">
      <c r="A190" s="88" t="s">
        <v>141</v>
      </c>
      <c r="B190" s="89">
        <v>3.3561599999999997E-2</v>
      </c>
      <c r="C190" s="89">
        <v>6.5191999999999995E-4</v>
      </c>
      <c r="D190" s="89">
        <v>0</v>
      </c>
      <c r="E190" s="89">
        <v>8.7496000000000004E-4</v>
      </c>
      <c r="F190" s="89">
        <v>0</v>
      </c>
      <c r="G190" s="89">
        <v>1.4518299999999999E-3</v>
      </c>
      <c r="H190" s="89">
        <v>2.2505467299999999</v>
      </c>
      <c r="I190" s="89">
        <v>4.1539200000000002E-3</v>
      </c>
    </row>
    <row r="191" spans="1:9" x14ac:dyDescent="0.35">
      <c r="A191" s="88" t="s">
        <v>131</v>
      </c>
      <c r="B191" s="89">
        <v>2.4128330000000003E-2</v>
      </c>
      <c r="C191" s="89">
        <v>0</v>
      </c>
      <c r="D191" s="89">
        <v>0</v>
      </c>
      <c r="E191" s="89">
        <v>3.6301999999999998E-4</v>
      </c>
      <c r="F191" s="89">
        <v>0</v>
      </c>
      <c r="G191" s="89">
        <v>7.5390200000000004E-3</v>
      </c>
      <c r="H191" s="89">
        <v>5.8124200000000004E-3</v>
      </c>
      <c r="I191" s="89">
        <v>0</v>
      </c>
    </row>
    <row r="192" spans="1:9" x14ac:dyDescent="0.35">
      <c r="A192" s="88" t="s">
        <v>14</v>
      </c>
      <c r="B192" s="89">
        <v>7.5719487900000004</v>
      </c>
      <c r="C192" s="89">
        <v>0</v>
      </c>
      <c r="D192" s="89">
        <v>0</v>
      </c>
      <c r="E192" s="89">
        <v>2.9811000000000003E-4</v>
      </c>
      <c r="F192" s="89">
        <v>0</v>
      </c>
      <c r="G192" s="89">
        <v>2.9811000000000003E-4</v>
      </c>
      <c r="H192" s="89">
        <v>15.398715939999999</v>
      </c>
      <c r="I192" s="89">
        <v>8.4999999999999995E-4</v>
      </c>
    </row>
    <row r="193" spans="1:9" x14ac:dyDescent="0.35">
      <c r="A193" s="88" t="s">
        <v>17</v>
      </c>
      <c r="B193" s="89">
        <v>0.96117768999999997</v>
      </c>
      <c r="C193" s="89">
        <v>0</v>
      </c>
      <c r="D193" s="89">
        <v>0</v>
      </c>
      <c r="E193" s="89">
        <v>2.1699000000000002E-4</v>
      </c>
      <c r="F193" s="89">
        <v>0</v>
      </c>
      <c r="G193" s="89">
        <v>2.4919029999999998E-2</v>
      </c>
      <c r="H193" s="89">
        <v>2.3024112799999998</v>
      </c>
      <c r="I193" s="89">
        <v>0.27537185999999997</v>
      </c>
    </row>
    <row r="194" spans="1:9" x14ac:dyDescent="0.35">
      <c r="A194" s="88" t="s">
        <v>101</v>
      </c>
      <c r="B194" s="89">
        <v>1.6662819999999998E-2</v>
      </c>
      <c r="C194" s="89">
        <v>0</v>
      </c>
      <c r="D194" s="89">
        <v>0</v>
      </c>
      <c r="E194" s="89">
        <v>1.5726E-4</v>
      </c>
      <c r="F194" s="89">
        <v>0</v>
      </c>
      <c r="G194" s="89">
        <v>0.33334801000000003</v>
      </c>
      <c r="H194" s="89">
        <v>1.2420068700000002</v>
      </c>
      <c r="I194" s="89">
        <v>0</v>
      </c>
    </row>
    <row r="195" spans="1:9" x14ac:dyDescent="0.35">
      <c r="A195" s="88" t="s">
        <v>118</v>
      </c>
      <c r="B195" s="89">
        <v>0.24584882</v>
      </c>
      <c r="C195" s="89">
        <v>0</v>
      </c>
      <c r="D195" s="89">
        <v>0</v>
      </c>
      <c r="E195" s="89">
        <v>1.0687999999999999E-4</v>
      </c>
      <c r="F195" s="89">
        <v>0</v>
      </c>
      <c r="G195" s="89">
        <v>0</v>
      </c>
      <c r="H195" s="89">
        <v>1.3599529399999999</v>
      </c>
      <c r="I195" s="89">
        <v>0</v>
      </c>
    </row>
    <row r="196" spans="1:9" x14ac:dyDescent="0.35">
      <c r="A196" s="88" t="s">
        <v>140</v>
      </c>
      <c r="B196" s="89">
        <v>3.5098620000000004E-2</v>
      </c>
      <c r="C196" s="89">
        <v>2.8891000000000002E-4</v>
      </c>
      <c r="D196" s="89">
        <v>0</v>
      </c>
      <c r="E196" s="89">
        <v>4.8399999999999997E-5</v>
      </c>
      <c r="F196" s="89">
        <v>0</v>
      </c>
      <c r="G196" s="89">
        <v>4.8399999999999997E-5</v>
      </c>
      <c r="H196" s="89">
        <v>1.5261605600000001</v>
      </c>
      <c r="I196" s="89">
        <v>0</v>
      </c>
    </row>
    <row r="197" spans="1:9" x14ac:dyDescent="0.35">
      <c r="A197" s="88" t="s">
        <v>184</v>
      </c>
      <c r="B197" s="89">
        <v>30.779321679999999</v>
      </c>
      <c r="C197" s="89">
        <v>0</v>
      </c>
      <c r="D197" s="89">
        <v>0</v>
      </c>
      <c r="E197" s="89">
        <v>0</v>
      </c>
      <c r="F197" s="89">
        <v>0</v>
      </c>
      <c r="G197" s="89">
        <v>1.81093152</v>
      </c>
      <c r="H197" s="89">
        <v>1.455721</v>
      </c>
      <c r="I197" s="89">
        <v>0</v>
      </c>
    </row>
    <row r="198" spans="1:9" x14ac:dyDescent="0.35">
      <c r="A198" s="88" t="s">
        <v>155</v>
      </c>
      <c r="B198" s="89">
        <v>12.38566838</v>
      </c>
      <c r="C198" s="89">
        <v>5.9999999999999995E-4</v>
      </c>
      <c r="D198" s="89">
        <v>0</v>
      </c>
      <c r="E198" s="89">
        <v>0</v>
      </c>
      <c r="F198" s="89">
        <v>0</v>
      </c>
      <c r="G198" s="89">
        <v>0</v>
      </c>
      <c r="H198" s="89">
        <v>20.671191850000003</v>
      </c>
      <c r="I198" s="89">
        <v>5.9999999999999995E-4</v>
      </c>
    </row>
    <row r="199" spans="1:9" x14ac:dyDescent="0.35">
      <c r="A199" s="88" t="s">
        <v>151</v>
      </c>
      <c r="B199" s="89">
        <v>9.3915021899999989</v>
      </c>
      <c r="C199" s="89">
        <v>0</v>
      </c>
      <c r="D199" s="89">
        <v>0</v>
      </c>
      <c r="E199" s="89">
        <v>0</v>
      </c>
      <c r="F199" s="89">
        <v>0</v>
      </c>
      <c r="G199" s="89">
        <v>0.93971690000000008</v>
      </c>
      <c r="H199" s="89">
        <v>1.40473074</v>
      </c>
      <c r="I199" s="89">
        <v>0</v>
      </c>
    </row>
    <row r="200" spans="1:9" x14ac:dyDescent="0.35">
      <c r="A200" s="88" t="s">
        <v>132</v>
      </c>
      <c r="B200" s="89">
        <v>1.3878081200000001</v>
      </c>
      <c r="C200" s="89">
        <v>0</v>
      </c>
      <c r="D200" s="89">
        <v>0</v>
      </c>
      <c r="E200" s="89">
        <v>0</v>
      </c>
      <c r="F200" s="89">
        <v>0</v>
      </c>
      <c r="G200" s="89">
        <v>0.65822618999999993</v>
      </c>
      <c r="H200" s="89">
        <v>25.125699530000002</v>
      </c>
      <c r="I200" s="89">
        <v>0</v>
      </c>
    </row>
    <row r="201" spans="1:9" x14ac:dyDescent="0.35">
      <c r="A201" s="88" t="s">
        <v>112</v>
      </c>
      <c r="B201" s="89">
        <v>1.25648896</v>
      </c>
      <c r="C201" s="89">
        <v>0</v>
      </c>
      <c r="D201" s="89">
        <v>0</v>
      </c>
      <c r="E201" s="89">
        <v>0</v>
      </c>
      <c r="F201" s="89">
        <v>0</v>
      </c>
      <c r="G201" s="89">
        <v>0</v>
      </c>
      <c r="H201" s="89">
        <v>1.3754711000000002</v>
      </c>
      <c r="I201" s="89">
        <v>0</v>
      </c>
    </row>
    <row r="202" spans="1:9" x14ac:dyDescent="0.35">
      <c r="A202" s="88" t="s">
        <v>154</v>
      </c>
      <c r="B202" s="89">
        <v>1.18298382</v>
      </c>
      <c r="C202" s="89">
        <v>0</v>
      </c>
      <c r="D202" s="89">
        <v>0</v>
      </c>
      <c r="E202" s="89">
        <v>0</v>
      </c>
      <c r="F202" s="89">
        <v>0</v>
      </c>
      <c r="G202" s="89">
        <v>0</v>
      </c>
      <c r="H202" s="89">
        <v>9.5027706900000002</v>
      </c>
      <c r="I202" s="89">
        <v>0</v>
      </c>
    </row>
    <row r="203" spans="1:9" x14ac:dyDescent="0.35">
      <c r="A203" s="88" t="s">
        <v>138</v>
      </c>
      <c r="B203" s="89">
        <v>0.47288964</v>
      </c>
      <c r="C203" s="89">
        <v>1.0790000000000001E-3</v>
      </c>
      <c r="D203" s="89">
        <v>0</v>
      </c>
      <c r="E203" s="89">
        <v>0</v>
      </c>
      <c r="F203" s="89">
        <v>0</v>
      </c>
      <c r="G203" s="89">
        <v>7.76E-4</v>
      </c>
      <c r="H203" s="89">
        <v>3.0127821400000001</v>
      </c>
      <c r="I203" s="89">
        <v>0</v>
      </c>
    </row>
    <row r="204" spans="1:9" x14ac:dyDescent="0.35">
      <c r="A204" s="88" t="s">
        <v>192</v>
      </c>
      <c r="B204" s="89">
        <v>0.38770328999999998</v>
      </c>
      <c r="C204" s="89">
        <v>0</v>
      </c>
      <c r="D204" s="89">
        <v>0</v>
      </c>
      <c r="E204" s="89">
        <v>0</v>
      </c>
      <c r="F204" s="89">
        <v>0</v>
      </c>
      <c r="G204" s="89">
        <v>4.580302E-2</v>
      </c>
      <c r="H204" s="89">
        <v>2.1829166800000004</v>
      </c>
      <c r="I204" s="89">
        <v>0</v>
      </c>
    </row>
    <row r="205" spans="1:9" x14ac:dyDescent="0.35">
      <c r="A205" s="88" t="s">
        <v>57</v>
      </c>
      <c r="B205" s="89">
        <v>0.27353053000000005</v>
      </c>
      <c r="C205" s="89">
        <v>0</v>
      </c>
      <c r="D205" s="89">
        <v>0</v>
      </c>
      <c r="E205" s="89">
        <v>0</v>
      </c>
      <c r="F205" s="89">
        <v>0</v>
      </c>
      <c r="G205" s="89">
        <v>0</v>
      </c>
      <c r="H205" s="89">
        <v>0</v>
      </c>
      <c r="I205" s="89">
        <v>0</v>
      </c>
    </row>
    <row r="206" spans="1:9" x14ac:dyDescent="0.35">
      <c r="A206" s="88" t="s">
        <v>152</v>
      </c>
      <c r="B206" s="89">
        <v>1.2746180000000001E-2</v>
      </c>
      <c r="C206" s="89">
        <v>4.7999997199999997</v>
      </c>
      <c r="D206" s="89">
        <v>0</v>
      </c>
      <c r="E206" s="89">
        <v>0</v>
      </c>
      <c r="F206" s="89">
        <v>0</v>
      </c>
      <c r="G206" s="89">
        <v>0</v>
      </c>
      <c r="H206" s="89">
        <v>5.9019929500000003</v>
      </c>
      <c r="I206" s="89">
        <v>4.7999997199999997</v>
      </c>
    </row>
    <row r="207" spans="1:9" x14ac:dyDescent="0.35">
      <c r="A207" s="88" t="s">
        <v>125</v>
      </c>
      <c r="B207" s="89">
        <v>4.74574E-3</v>
      </c>
      <c r="C207" s="89">
        <v>0</v>
      </c>
      <c r="D207" s="89">
        <v>0</v>
      </c>
      <c r="E207" s="89">
        <v>0</v>
      </c>
      <c r="F207" s="89">
        <v>0</v>
      </c>
      <c r="G207" s="89">
        <v>3.1503E-4</v>
      </c>
      <c r="H207" s="89">
        <v>3.5318487099999998</v>
      </c>
      <c r="I207" s="89">
        <v>0</v>
      </c>
    </row>
    <row r="208" spans="1:9" x14ac:dyDescent="0.35">
      <c r="A208" s="88" t="s">
        <v>82</v>
      </c>
      <c r="B208" s="89">
        <v>4.1990899999999999E-3</v>
      </c>
      <c r="C208" s="89">
        <v>0</v>
      </c>
      <c r="D208" s="89">
        <v>0</v>
      </c>
      <c r="E208" s="89">
        <v>0</v>
      </c>
      <c r="F208" s="89">
        <v>0</v>
      </c>
      <c r="G208" s="89">
        <v>5.5484000000000002E-4</v>
      </c>
      <c r="H208" s="89">
        <v>18.406380250000002</v>
      </c>
      <c r="I208" s="89">
        <v>0</v>
      </c>
    </row>
    <row r="209" spans="1:9" x14ac:dyDescent="0.35">
      <c r="A209" s="88" t="s">
        <v>53</v>
      </c>
      <c r="B209" s="89">
        <v>3.2161100000000003E-3</v>
      </c>
      <c r="C209" s="89">
        <v>0</v>
      </c>
      <c r="D209" s="89">
        <v>0</v>
      </c>
      <c r="E209" s="89">
        <v>0</v>
      </c>
      <c r="F209" s="89">
        <v>0</v>
      </c>
      <c r="G209" s="89">
        <v>0</v>
      </c>
      <c r="H209" s="89">
        <v>0.23880817999999998</v>
      </c>
      <c r="I209" s="89">
        <v>1.0405499999999999E-3</v>
      </c>
    </row>
    <row r="210" spans="1:9" x14ac:dyDescent="0.35">
      <c r="A210" s="88" t="s">
        <v>46</v>
      </c>
      <c r="B210" s="89">
        <v>2.1715100000000002E-3</v>
      </c>
      <c r="C210" s="89">
        <v>0</v>
      </c>
      <c r="D210" s="89">
        <v>0</v>
      </c>
      <c r="E210" s="89">
        <v>0</v>
      </c>
      <c r="F210" s="89">
        <v>0</v>
      </c>
      <c r="G210" s="89">
        <v>0</v>
      </c>
      <c r="H210" s="89">
        <v>4.7572469999999999E-2</v>
      </c>
      <c r="I210" s="89">
        <v>0</v>
      </c>
    </row>
    <row r="211" spans="1:9" x14ac:dyDescent="0.35">
      <c r="A211" s="88" t="s">
        <v>63</v>
      </c>
      <c r="B211" s="89">
        <v>1.7179599999999999E-3</v>
      </c>
      <c r="C211" s="89">
        <v>0</v>
      </c>
      <c r="D211" s="89">
        <v>0</v>
      </c>
      <c r="E211" s="89">
        <v>0</v>
      </c>
      <c r="F211" s="89">
        <v>0</v>
      </c>
      <c r="G211" s="89">
        <v>0</v>
      </c>
      <c r="H211" s="89">
        <v>0.32182957000000001</v>
      </c>
      <c r="I211" s="89">
        <v>0</v>
      </c>
    </row>
    <row r="212" spans="1:9" x14ac:dyDescent="0.35">
      <c r="A212" s="88" t="s">
        <v>261</v>
      </c>
      <c r="B212" s="89">
        <v>7.3428999999999996E-4</v>
      </c>
      <c r="C212" s="89">
        <v>0</v>
      </c>
      <c r="D212" s="89">
        <v>0</v>
      </c>
      <c r="E212" s="89">
        <v>0</v>
      </c>
      <c r="F212" s="89">
        <v>0</v>
      </c>
      <c r="G212" s="89">
        <v>0</v>
      </c>
      <c r="H212" s="89">
        <v>1.5299999999999999E-3</v>
      </c>
      <c r="I212" s="89">
        <v>0</v>
      </c>
    </row>
    <row r="213" spans="1:9" x14ac:dyDescent="0.35">
      <c r="A213" s="88" t="s">
        <v>153</v>
      </c>
      <c r="B213" s="89">
        <v>3.2664E-4</v>
      </c>
      <c r="C213" s="89">
        <v>0</v>
      </c>
      <c r="D213" s="89">
        <v>0</v>
      </c>
      <c r="E213" s="89">
        <v>0</v>
      </c>
      <c r="F213" s="89">
        <v>0</v>
      </c>
      <c r="G213" s="89">
        <v>0</v>
      </c>
      <c r="H213" s="89">
        <v>9.1467429999999988E-2</v>
      </c>
      <c r="I213" s="89">
        <v>0</v>
      </c>
    </row>
    <row r="214" spans="1:9" x14ac:dyDescent="0.35">
      <c r="A214" s="88" t="s">
        <v>1</v>
      </c>
      <c r="B214" s="89">
        <v>0</v>
      </c>
      <c r="C214" s="89">
        <v>0</v>
      </c>
      <c r="D214" s="89">
        <v>0</v>
      </c>
      <c r="E214" s="89">
        <v>0</v>
      </c>
      <c r="F214" s="89">
        <v>0</v>
      </c>
      <c r="G214" s="89">
        <v>0.58799400000000002</v>
      </c>
      <c r="H214" s="89">
        <v>1.263456E-2</v>
      </c>
      <c r="I214" s="89">
        <v>0</v>
      </c>
    </row>
    <row r="215" spans="1:9" x14ac:dyDescent="0.35">
      <c r="A215" s="88" t="s">
        <v>45</v>
      </c>
      <c r="B215" s="89">
        <v>0</v>
      </c>
      <c r="C215" s="89">
        <v>0</v>
      </c>
      <c r="D215" s="89">
        <v>0</v>
      </c>
      <c r="E215" s="89">
        <v>0</v>
      </c>
      <c r="F215" s="89">
        <v>0</v>
      </c>
      <c r="G215" s="89">
        <v>4.9687330000000002E-2</v>
      </c>
      <c r="H215" s="89">
        <v>0.91094195999999994</v>
      </c>
      <c r="I215" s="89">
        <v>0</v>
      </c>
    </row>
    <row r="216" spans="1:9" x14ac:dyDescent="0.35">
      <c r="A216" s="88" t="s">
        <v>0</v>
      </c>
      <c r="B216" s="89">
        <v>0</v>
      </c>
      <c r="C216" s="89">
        <v>2.3431764900000003</v>
      </c>
      <c r="D216" s="89">
        <v>0</v>
      </c>
      <c r="E216" s="89">
        <v>0</v>
      </c>
      <c r="F216" s="89">
        <v>0</v>
      </c>
      <c r="G216" s="89">
        <v>2.280662E-2</v>
      </c>
      <c r="H216" s="89">
        <v>2.1884138499999999</v>
      </c>
      <c r="I216" s="89">
        <v>2.3431764900000003</v>
      </c>
    </row>
    <row r="217" spans="1:9" x14ac:dyDescent="0.35">
      <c r="A217" s="88" t="s">
        <v>102</v>
      </c>
      <c r="B217" s="89">
        <v>0</v>
      </c>
      <c r="C217" s="89">
        <v>0</v>
      </c>
      <c r="D217" s="89">
        <v>0</v>
      </c>
      <c r="E217" s="89">
        <v>0</v>
      </c>
      <c r="F217" s="89">
        <v>0</v>
      </c>
      <c r="G217" s="89">
        <v>1.054242E-2</v>
      </c>
      <c r="H217" s="89">
        <v>0.15822904999999998</v>
      </c>
      <c r="I217" s="89">
        <v>0</v>
      </c>
    </row>
    <row r="218" spans="1:9" x14ac:dyDescent="0.35">
      <c r="A218" s="88" t="s">
        <v>43</v>
      </c>
      <c r="B218" s="89">
        <v>0</v>
      </c>
      <c r="C218" s="89">
        <v>0</v>
      </c>
      <c r="D218" s="89">
        <v>0</v>
      </c>
      <c r="E218" s="89">
        <v>0</v>
      </c>
      <c r="F218" s="89">
        <v>0</v>
      </c>
      <c r="G218" s="89">
        <v>2.2740300000000002E-3</v>
      </c>
      <c r="H218" s="89">
        <v>0.84408532999999997</v>
      </c>
      <c r="I218" s="89">
        <v>0</v>
      </c>
    </row>
    <row r="219" spans="1:9" x14ac:dyDescent="0.35">
      <c r="A219" s="88" t="s">
        <v>260</v>
      </c>
      <c r="B219" s="89">
        <v>0</v>
      </c>
      <c r="C219" s="89">
        <v>0</v>
      </c>
      <c r="D219" s="89">
        <v>0</v>
      </c>
      <c r="E219" s="89">
        <v>0</v>
      </c>
      <c r="F219" s="89">
        <v>0</v>
      </c>
      <c r="G219" s="89">
        <v>8.9999999999999998E-4</v>
      </c>
      <c r="H219" s="89">
        <v>0</v>
      </c>
      <c r="I219" s="89">
        <v>0</v>
      </c>
    </row>
    <row r="220" spans="1:9" x14ac:dyDescent="0.35">
      <c r="A220" s="88" t="s">
        <v>165</v>
      </c>
      <c r="B220" s="89">
        <v>0</v>
      </c>
      <c r="C220" s="89">
        <v>0</v>
      </c>
      <c r="D220" s="89">
        <v>0</v>
      </c>
      <c r="E220" s="89">
        <v>0</v>
      </c>
      <c r="F220" s="89">
        <v>0</v>
      </c>
      <c r="G220" s="89">
        <v>6.6971000000000001E-4</v>
      </c>
      <c r="H220" s="89">
        <v>9.9476800000000004E-3</v>
      </c>
      <c r="I220" s="89">
        <v>0</v>
      </c>
    </row>
    <row r="221" spans="1:9" x14ac:dyDescent="0.35">
      <c r="A221" s="88" t="s">
        <v>262</v>
      </c>
      <c r="B221" s="89">
        <v>0</v>
      </c>
      <c r="C221" s="89">
        <v>0</v>
      </c>
      <c r="D221" s="89">
        <v>0</v>
      </c>
      <c r="E221" s="89">
        <v>0</v>
      </c>
      <c r="F221" s="89">
        <v>0</v>
      </c>
      <c r="G221" s="89">
        <v>5.6700000000000001E-4</v>
      </c>
      <c r="H221" s="89">
        <v>2.4069355299999997</v>
      </c>
      <c r="I221" s="89">
        <v>0</v>
      </c>
    </row>
    <row r="222" spans="1:9" x14ac:dyDescent="0.35">
      <c r="A222" s="88" t="s">
        <v>163</v>
      </c>
      <c r="B222" s="89">
        <v>0</v>
      </c>
      <c r="C222" s="89">
        <v>0</v>
      </c>
      <c r="D222" s="89">
        <v>0</v>
      </c>
      <c r="E222" s="89">
        <v>0</v>
      </c>
      <c r="F222" s="89">
        <v>0</v>
      </c>
      <c r="G222" s="89">
        <v>4.73E-4</v>
      </c>
      <c r="H222" s="89">
        <v>3.0297359999999999E-2</v>
      </c>
      <c r="I222" s="89">
        <v>0</v>
      </c>
    </row>
    <row r="223" spans="1:9" x14ac:dyDescent="0.35">
      <c r="A223" s="88" t="s">
        <v>69</v>
      </c>
      <c r="B223" s="89">
        <v>0</v>
      </c>
      <c r="C223" s="89">
        <v>0</v>
      </c>
      <c r="D223" s="89">
        <v>0</v>
      </c>
      <c r="E223" s="89">
        <v>0</v>
      </c>
      <c r="F223" s="89">
        <v>0</v>
      </c>
      <c r="G223" s="89">
        <v>4.729E-4</v>
      </c>
      <c r="H223" s="89">
        <v>2.8707980000000001E-2</v>
      </c>
      <c r="I223" s="89">
        <v>0</v>
      </c>
    </row>
    <row r="224" spans="1:9" x14ac:dyDescent="0.35">
      <c r="A224" s="88" t="s">
        <v>16</v>
      </c>
      <c r="B224" s="89">
        <v>0</v>
      </c>
      <c r="C224" s="89">
        <v>0</v>
      </c>
      <c r="D224" s="89">
        <v>0</v>
      </c>
      <c r="E224" s="89">
        <v>0</v>
      </c>
      <c r="F224" s="89">
        <v>0</v>
      </c>
      <c r="G224" s="89">
        <v>0</v>
      </c>
      <c r="H224" s="89">
        <v>140.81904483000002</v>
      </c>
      <c r="I224" s="89">
        <v>6.3600000000000004E-2</v>
      </c>
    </row>
    <row r="225" spans="1:9" x14ac:dyDescent="0.35">
      <c r="A225" s="88" t="s">
        <v>49</v>
      </c>
      <c r="B225" s="89">
        <v>0</v>
      </c>
      <c r="C225" s="89">
        <v>0.60665588999999998</v>
      </c>
      <c r="D225" s="89">
        <v>0</v>
      </c>
      <c r="E225" s="89">
        <v>0</v>
      </c>
      <c r="F225" s="89">
        <v>0</v>
      </c>
      <c r="G225" s="89">
        <v>0</v>
      </c>
      <c r="H225" s="89">
        <v>13.347990859999999</v>
      </c>
      <c r="I225" s="89">
        <v>0.72149989000000003</v>
      </c>
    </row>
    <row r="226" spans="1:9" x14ac:dyDescent="0.35">
      <c r="A226" s="88" t="s">
        <v>13</v>
      </c>
      <c r="B226" s="89">
        <v>0</v>
      </c>
      <c r="C226" s="89">
        <v>0</v>
      </c>
      <c r="D226" s="89">
        <v>0</v>
      </c>
      <c r="E226" s="89">
        <v>0</v>
      </c>
      <c r="F226" s="89">
        <v>0</v>
      </c>
      <c r="G226" s="89">
        <v>0</v>
      </c>
      <c r="H226" s="89">
        <v>13.031328999999999</v>
      </c>
      <c r="I226" s="89">
        <v>0</v>
      </c>
    </row>
    <row r="227" spans="1:9" x14ac:dyDescent="0.35">
      <c r="A227" s="88" t="s">
        <v>76</v>
      </c>
      <c r="B227" s="89">
        <v>0</v>
      </c>
      <c r="C227" s="89">
        <v>1.2384296799999999</v>
      </c>
      <c r="D227" s="89">
        <v>0</v>
      </c>
      <c r="E227" s="89">
        <v>0</v>
      </c>
      <c r="F227" s="89">
        <v>0</v>
      </c>
      <c r="G227" s="89">
        <v>0</v>
      </c>
      <c r="H227" s="89">
        <v>12.075424460000001</v>
      </c>
      <c r="I227" s="89">
        <v>1.2384296799999999</v>
      </c>
    </row>
    <row r="228" spans="1:9" x14ac:dyDescent="0.35">
      <c r="A228" s="88" t="s">
        <v>83</v>
      </c>
      <c r="B228" s="89">
        <v>0</v>
      </c>
      <c r="C228" s="89">
        <v>0</v>
      </c>
      <c r="D228" s="89">
        <v>0</v>
      </c>
      <c r="E228" s="89">
        <v>0</v>
      </c>
      <c r="F228" s="89">
        <v>0</v>
      </c>
      <c r="G228" s="89">
        <v>0</v>
      </c>
      <c r="H228" s="89">
        <v>6.7113974000000001</v>
      </c>
      <c r="I228" s="89">
        <v>0</v>
      </c>
    </row>
    <row r="229" spans="1:9" x14ac:dyDescent="0.35">
      <c r="A229" s="88" t="s">
        <v>11</v>
      </c>
      <c r="B229" s="89">
        <v>0</v>
      </c>
      <c r="C229" s="89">
        <v>0</v>
      </c>
      <c r="D229" s="89">
        <v>0</v>
      </c>
      <c r="E229" s="89">
        <v>0</v>
      </c>
      <c r="F229" s="89">
        <v>0</v>
      </c>
      <c r="G229" s="89">
        <v>0</v>
      </c>
      <c r="H229" s="89">
        <v>1.3352113400000001</v>
      </c>
      <c r="I229" s="89">
        <v>0</v>
      </c>
    </row>
    <row r="230" spans="1:9" x14ac:dyDescent="0.35">
      <c r="A230" s="88" t="s">
        <v>40</v>
      </c>
      <c r="B230" s="89">
        <v>0</v>
      </c>
      <c r="C230" s="89">
        <v>0</v>
      </c>
      <c r="D230" s="89">
        <v>0</v>
      </c>
      <c r="E230" s="89">
        <v>0</v>
      </c>
      <c r="F230" s="89">
        <v>0</v>
      </c>
      <c r="G230" s="89">
        <v>0</v>
      </c>
      <c r="H230" s="89">
        <v>1.04479799</v>
      </c>
      <c r="I230" s="89">
        <v>0</v>
      </c>
    </row>
    <row r="231" spans="1:9" x14ac:dyDescent="0.35">
      <c r="A231" s="88" t="s">
        <v>166</v>
      </c>
      <c r="B231" s="89">
        <v>0</v>
      </c>
      <c r="C231" s="89">
        <v>0</v>
      </c>
      <c r="D231" s="89">
        <v>0</v>
      </c>
      <c r="E231" s="89">
        <v>0</v>
      </c>
      <c r="F231" s="89">
        <v>0</v>
      </c>
      <c r="G231" s="89">
        <v>0</v>
      </c>
      <c r="H231" s="89">
        <v>0.88105229000000007</v>
      </c>
      <c r="I231" s="89">
        <v>0</v>
      </c>
    </row>
    <row r="232" spans="1:9" x14ac:dyDescent="0.35">
      <c r="A232" s="88" t="s">
        <v>79</v>
      </c>
      <c r="B232" s="89">
        <v>0</v>
      </c>
      <c r="C232" s="89">
        <v>0</v>
      </c>
      <c r="D232" s="89">
        <v>0</v>
      </c>
      <c r="E232" s="89">
        <v>0</v>
      </c>
      <c r="F232" s="89">
        <v>0</v>
      </c>
      <c r="G232" s="89">
        <v>0</v>
      </c>
      <c r="H232" s="89">
        <v>0.48746670000000003</v>
      </c>
      <c r="I232" s="89">
        <v>0</v>
      </c>
    </row>
    <row r="233" spans="1:9" x14ac:dyDescent="0.35">
      <c r="A233" s="88" t="s">
        <v>48</v>
      </c>
      <c r="B233" s="89">
        <v>0</v>
      </c>
      <c r="C233" s="89">
        <v>0</v>
      </c>
      <c r="D233" s="89">
        <v>0</v>
      </c>
      <c r="E233" s="89">
        <v>0</v>
      </c>
      <c r="F233" s="89">
        <v>0</v>
      </c>
      <c r="G233" s="89">
        <v>0</v>
      </c>
      <c r="H233" s="89">
        <v>0.47143221000000002</v>
      </c>
      <c r="I233" s="89">
        <v>0</v>
      </c>
    </row>
    <row r="234" spans="1:9" x14ac:dyDescent="0.35">
      <c r="A234" s="88" t="s">
        <v>56</v>
      </c>
      <c r="B234" s="89">
        <v>0</v>
      </c>
      <c r="C234" s="89">
        <v>0</v>
      </c>
      <c r="D234" s="89">
        <v>0</v>
      </c>
      <c r="E234" s="89">
        <v>0</v>
      </c>
      <c r="F234" s="89">
        <v>0</v>
      </c>
      <c r="G234" s="89">
        <v>0</v>
      </c>
      <c r="H234" s="89">
        <v>0.33179708000000002</v>
      </c>
      <c r="I234" s="89">
        <v>0</v>
      </c>
    </row>
    <row r="235" spans="1:9" x14ac:dyDescent="0.35">
      <c r="A235" s="88" t="s">
        <v>60</v>
      </c>
      <c r="B235" s="89">
        <v>0</v>
      </c>
      <c r="C235" s="89">
        <v>0</v>
      </c>
      <c r="D235" s="89">
        <v>0</v>
      </c>
      <c r="E235" s="89">
        <v>0</v>
      </c>
      <c r="F235" s="89">
        <v>0</v>
      </c>
      <c r="G235" s="89">
        <v>0</v>
      </c>
      <c r="H235" s="89">
        <v>0.31623820000000002</v>
      </c>
      <c r="I235" s="89">
        <v>0</v>
      </c>
    </row>
    <row r="236" spans="1:9" x14ac:dyDescent="0.35">
      <c r="A236" s="88" t="s">
        <v>72</v>
      </c>
      <c r="B236" s="89">
        <v>0</v>
      </c>
      <c r="C236" s="89">
        <v>0</v>
      </c>
      <c r="D236" s="89">
        <v>0</v>
      </c>
      <c r="E236" s="89">
        <v>0</v>
      </c>
      <c r="F236" s="89">
        <v>0</v>
      </c>
      <c r="G236" s="89">
        <v>0</v>
      </c>
      <c r="H236" s="89">
        <v>0.27529393000000002</v>
      </c>
      <c r="I236" s="89">
        <v>0</v>
      </c>
    </row>
    <row r="237" spans="1:9" x14ac:dyDescent="0.35">
      <c r="A237" s="88" t="s">
        <v>47</v>
      </c>
      <c r="B237" s="89">
        <v>0</v>
      </c>
      <c r="C237" s="89">
        <v>0</v>
      </c>
      <c r="D237" s="89">
        <v>0</v>
      </c>
      <c r="E237" s="89">
        <v>0</v>
      </c>
      <c r="F237" s="89">
        <v>0</v>
      </c>
      <c r="G237" s="89">
        <v>0</v>
      </c>
      <c r="H237" s="89">
        <v>0.20143873999999998</v>
      </c>
      <c r="I237" s="89">
        <v>0</v>
      </c>
    </row>
    <row r="238" spans="1:9" x14ac:dyDescent="0.35">
      <c r="A238" s="88" t="s">
        <v>62</v>
      </c>
      <c r="B238" s="89">
        <v>0</v>
      </c>
      <c r="C238" s="89">
        <v>0</v>
      </c>
      <c r="D238" s="89">
        <v>0</v>
      </c>
      <c r="E238" s="89">
        <v>0</v>
      </c>
      <c r="F238" s="89">
        <v>0</v>
      </c>
      <c r="G238" s="89">
        <v>0</v>
      </c>
      <c r="H238" s="89">
        <v>0.16905961</v>
      </c>
      <c r="I238" s="89">
        <v>0</v>
      </c>
    </row>
    <row r="239" spans="1:9" x14ac:dyDescent="0.35">
      <c r="A239" s="88" t="s">
        <v>227</v>
      </c>
      <c r="B239" s="89">
        <v>0</v>
      </c>
      <c r="C239" s="89">
        <v>0</v>
      </c>
      <c r="D239" s="89">
        <v>0</v>
      </c>
      <c r="E239" s="89">
        <v>0</v>
      </c>
      <c r="F239" s="89">
        <v>0</v>
      </c>
      <c r="G239" s="89">
        <v>0</v>
      </c>
      <c r="H239" s="89">
        <v>0.13974820000000002</v>
      </c>
      <c r="I239" s="89">
        <v>0</v>
      </c>
    </row>
    <row r="240" spans="1:9" x14ac:dyDescent="0.35">
      <c r="A240" s="88" t="s">
        <v>124</v>
      </c>
      <c r="B240" s="89">
        <v>0</v>
      </c>
      <c r="C240" s="89">
        <v>0</v>
      </c>
      <c r="D240" s="89">
        <v>0</v>
      </c>
      <c r="E240" s="89">
        <v>0</v>
      </c>
      <c r="F240" s="89">
        <v>0</v>
      </c>
      <c r="G240" s="89">
        <v>0</v>
      </c>
      <c r="H240" s="89">
        <v>0.10386383</v>
      </c>
      <c r="I240" s="89">
        <v>0</v>
      </c>
    </row>
    <row r="241" spans="1:9" x14ac:dyDescent="0.35">
      <c r="A241" s="88" t="s">
        <v>58</v>
      </c>
      <c r="B241" s="89">
        <v>0</v>
      </c>
      <c r="C241" s="89">
        <v>0</v>
      </c>
      <c r="D241" s="89">
        <v>0</v>
      </c>
      <c r="E241" s="89">
        <v>0</v>
      </c>
      <c r="F241" s="89">
        <v>0</v>
      </c>
      <c r="G241" s="89">
        <v>0</v>
      </c>
      <c r="H241" s="89">
        <v>8.9992160000000002E-2</v>
      </c>
      <c r="I241" s="89">
        <v>0</v>
      </c>
    </row>
    <row r="242" spans="1:9" x14ac:dyDescent="0.35">
      <c r="A242" s="88" t="s">
        <v>38</v>
      </c>
      <c r="B242" s="89">
        <v>0</v>
      </c>
      <c r="C242" s="89">
        <v>0</v>
      </c>
      <c r="D242" s="89">
        <v>0</v>
      </c>
      <c r="E242" s="89">
        <v>0</v>
      </c>
      <c r="F242" s="89">
        <v>0</v>
      </c>
      <c r="G242" s="89">
        <v>0</v>
      </c>
      <c r="H242" s="89">
        <v>4.7657390000000001E-2</v>
      </c>
      <c r="I242" s="89">
        <v>0</v>
      </c>
    </row>
    <row r="243" spans="1:9" x14ac:dyDescent="0.35">
      <c r="A243" s="88" t="s">
        <v>127</v>
      </c>
      <c r="B243" s="89">
        <v>0</v>
      </c>
      <c r="C243" s="89">
        <v>0</v>
      </c>
      <c r="D243" s="89">
        <v>0</v>
      </c>
      <c r="E243" s="89">
        <v>0</v>
      </c>
      <c r="F243" s="89">
        <v>0</v>
      </c>
      <c r="G243" s="89">
        <v>0</v>
      </c>
      <c r="H243" s="89">
        <v>2.5433000000000001E-2</v>
      </c>
      <c r="I243" s="89">
        <v>0</v>
      </c>
    </row>
    <row r="244" spans="1:9" x14ac:dyDescent="0.35">
      <c r="A244" s="88" t="s">
        <v>15</v>
      </c>
      <c r="B244" s="89">
        <v>0</v>
      </c>
      <c r="C244" s="89">
        <v>0</v>
      </c>
      <c r="D244" s="89">
        <v>0</v>
      </c>
      <c r="E244" s="89">
        <v>0</v>
      </c>
      <c r="F244" s="89">
        <v>0</v>
      </c>
      <c r="G244" s="89">
        <v>0</v>
      </c>
      <c r="H244" s="89">
        <v>2.2491000000000001E-2</v>
      </c>
      <c r="I244" s="89">
        <v>0</v>
      </c>
    </row>
    <row r="245" spans="1:9" x14ac:dyDescent="0.35">
      <c r="A245" s="88" t="s">
        <v>8</v>
      </c>
      <c r="B245" s="89">
        <v>0</v>
      </c>
      <c r="C245" s="89">
        <v>0</v>
      </c>
      <c r="D245" s="89">
        <v>0</v>
      </c>
      <c r="E245" s="89">
        <v>0</v>
      </c>
      <c r="F245" s="89">
        <v>0</v>
      </c>
      <c r="G245" s="89">
        <v>0</v>
      </c>
      <c r="H245" s="89">
        <v>1.241883E-2</v>
      </c>
      <c r="I245" s="89">
        <v>0</v>
      </c>
    </row>
    <row r="246" spans="1:9" x14ac:dyDescent="0.35">
      <c r="A246" s="88" t="s">
        <v>84</v>
      </c>
      <c r="B246" s="89">
        <v>0</v>
      </c>
      <c r="C246" s="89">
        <v>0</v>
      </c>
      <c r="D246" s="89">
        <v>0</v>
      </c>
      <c r="E246" s="89">
        <v>0</v>
      </c>
      <c r="F246" s="89">
        <v>0</v>
      </c>
      <c r="G246" s="89">
        <v>0</v>
      </c>
      <c r="H246" s="89">
        <v>7.2172399999999998E-3</v>
      </c>
      <c r="I246" s="89">
        <v>0</v>
      </c>
    </row>
    <row r="247" spans="1:9" x14ac:dyDescent="0.35">
      <c r="A247" s="88" t="s">
        <v>161</v>
      </c>
      <c r="B247" s="89">
        <v>0</v>
      </c>
      <c r="C247" s="89">
        <v>0</v>
      </c>
      <c r="D247" s="89">
        <v>0</v>
      </c>
      <c r="E247" s="89">
        <v>0</v>
      </c>
      <c r="F247" s="89">
        <v>0</v>
      </c>
      <c r="G247" s="89">
        <v>0</v>
      </c>
      <c r="H247" s="89">
        <v>4.1096000000000006E-3</v>
      </c>
      <c r="I247" s="89">
        <v>0</v>
      </c>
    </row>
    <row r="248" spans="1:9" x14ac:dyDescent="0.35">
      <c r="A248" s="88" t="s">
        <v>41</v>
      </c>
      <c r="B248" s="89">
        <v>0</v>
      </c>
      <c r="C248" s="89">
        <v>0</v>
      </c>
      <c r="D248" s="89">
        <v>0</v>
      </c>
      <c r="E248" s="89">
        <v>0</v>
      </c>
      <c r="F248" s="89">
        <v>0</v>
      </c>
      <c r="G248" s="89">
        <v>0</v>
      </c>
      <c r="H248" s="89">
        <v>5.9400000000000002E-4</v>
      </c>
      <c r="I248" s="89">
        <v>0</v>
      </c>
    </row>
    <row r="249" spans="1:9" x14ac:dyDescent="0.35">
      <c r="A249" s="88" t="s">
        <v>85</v>
      </c>
      <c r="B249" s="89">
        <v>0</v>
      </c>
      <c r="C249" s="89">
        <v>0</v>
      </c>
      <c r="D249" s="89">
        <v>0</v>
      </c>
      <c r="E249" s="89">
        <v>0</v>
      </c>
      <c r="F249" s="89">
        <v>0</v>
      </c>
      <c r="G249" s="89">
        <v>0</v>
      </c>
      <c r="H249" s="89">
        <v>5.3600000000000002E-4</v>
      </c>
      <c r="I249" s="89">
        <v>0</v>
      </c>
    </row>
    <row r="250" spans="1:9" x14ac:dyDescent="0.35">
      <c r="A250" s="88" t="s">
        <v>54</v>
      </c>
      <c r="B250" s="89">
        <v>0</v>
      </c>
      <c r="C250" s="89">
        <v>0</v>
      </c>
      <c r="D250" s="89">
        <v>0</v>
      </c>
      <c r="E250" s="89">
        <v>0</v>
      </c>
      <c r="F250" s="89">
        <v>0</v>
      </c>
      <c r="G250" s="89">
        <v>0</v>
      </c>
      <c r="H250" s="89">
        <v>3.1717000000000003E-4</v>
      </c>
      <c r="I250" s="89">
        <v>0</v>
      </c>
    </row>
    <row r="251" spans="1:9" x14ac:dyDescent="0.35">
      <c r="A251" s="88" t="s">
        <v>65</v>
      </c>
      <c r="B251" s="89">
        <v>0</v>
      </c>
      <c r="C251" s="89">
        <v>0</v>
      </c>
      <c r="D251" s="89">
        <v>0</v>
      </c>
      <c r="E251" s="89">
        <v>0</v>
      </c>
      <c r="F251" s="89">
        <v>0</v>
      </c>
      <c r="G251" s="89">
        <v>0</v>
      </c>
      <c r="H251" s="89">
        <v>2.52E-4</v>
      </c>
      <c r="I251" s="89">
        <v>0</v>
      </c>
    </row>
    <row r="252" spans="1:9" x14ac:dyDescent="0.35">
      <c r="A252" s="90" t="s">
        <v>78</v>
      </c>
      <c r="B252" s="124">
        <v>0</v>
      </c>
      <c r="C252" s="124">
        <v>9.5019999999999993E-2</v>
      </c>
      <c r="D252" s="124">
        <v>0</v>
      </c>
      <c r="E252" s="124">
        <v>0</v>
      </c>
      <c r="F252" s="124">
        <v>0</v>
      </c>
      <c r="G252" s="124">
        <v>0</v>
      </c>
      <c r="H252" s="124">
        <v>0</v>
      </c>
      <c r="I252" s="124">
        <v>9.5019999999999993E-2</v>
      </c>
    </row>
  </sheetData>
  <sortState xmlns:xlrd2="http://schemas.microsoft.com/office/spreadsheetml/2017/richdata2" ref="A3:I252">
    <sortCondition descending="1" ref="D3:D252"/>
  </sortState>
  <mergeCells count="1">
    <mergeCell ref="K1:L1"/>
  </mergeCells>
  <hyperlinks>
    <hyperlink ref="K1" location="'Table of Content'!A1" display="Table of Content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3"/>
  <sheetViews>
    <sheetView zoomScale="90" zoomScaleNormal="90" workbookViewId="0">
      <selection activeCell="K1" sqref="K1:L1"/>
    </sheetView>
  </sheetViews>
  <sheetFormatPr defaultColWidth="9.1796875" defaultRowHeight="15.5" x14ac:dyDescent="0.35"/>
  <cols>
    <col min="1" max="1" width="30.36328125" style="26" customWidth="1"/>
    <col min="2" max="2" width="11" style="26" bestFit="1" customWidth="1"/>
    <col min="3" max="3" width="8.1796875" style="26" bestFit="1" customWidth="1"/>
    <col min="4" max="4" width="11" style="26" bestFit="1" customWidth="1"/>
    <col min="5" max="5" width="8.1796875" style="26" bestFit="1" customWidth="1"/>
    <col min="6" max="6" width="12.81640625" style="26" bestFit="1" customWidth="1"/>
    <col min="7" max="7" width="8.81640625" style="26" bestFit="1" customWidth="1"/>
    <col min="8" max="8" width="9.453125" style="26" bestFit="1" customWidth="1"/>
    <col min="9" max="9" width="9.36328125" style="26" bestFit="1" customWidth="1"/>
    <col min="10" max="10" width="9.1796875" style="26"/>
    <col min="11" max="11" width="9.1796875" style="1"/>
    <col min="12" max="12" width="12.81640625" style="1" customWidth="1"/>
    <col min="13" max="13" width="9.1796875" style="1"/>
    <col min="14" max="16384" width="9.1796875" style="26"/>
  </cols>
  <sheetData>
    <row r="1" spans="1:15" x14ac:dyDescent="0.35">
      <c r="A1" s="117" t="s">
        <v>623</v>
      </c>
      <c r="C1" s="30"/>
      <c r="D1" s="30"/>
      <c r="E1" s="30"/>
      <c r="F1" s="30"/>
      <c r="G1" s="30"/>
      <c r="K1" s="280" t="s">
        <v>316</v>
      </c>
      <c r="L1" s="280"/>
      <c r="M1" s="26"/>
    </row>
    <row r="2" spans="1:15" s="29" customFormat="1" x14ac:dyDescent="0.35">
      <c r="A2" s="288" t="s">
        <v>329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308" t="s">
        <v>331</v>
      </c>
      <c r="I2" s="308" t="s">
        <v>330</v>
      </c>
      <c r="N2" s="8"/>
      <c r="O2" s="35"/>
    </row>
    <row r="3" spans="1:15" s="29" customFormat="1" x14ac:dyDescent="0.35">
      <c r="A3" s="299"/>
      <c r="B3" s="2" t="s">
        <v>328</v>
      </c>
      <c r="C3" s="2" t="s">
        <v>298</v>
      </c>
      <c r="D3" s="2" t="s">
        <v>328</v>
      </c>
      <c r="E3" s="2" t="s">
        <v>298</v>
      </c>
      <c r="F3" s="2" t="s">
        <v>328</v>
      </c>
      <c r="G3" s="2" t="s">
        <v>298</v>
      </c>
      <c r="H3" s="309"/>
      <c r="I3" s="309"/>
      <c r="N3" s="8"/>
      <c r="O3" s="35"/>
    </row>
    <row r="4" spans="1:15" x14ac:dyDescent="0.35">
      <c r="A4" s="87" t="s">
        <v>352</v>
      </c>
      <c r="B4" s="121">
        <v>2159.2464887399997</v>
      </c>
      <c r="C4" s="93">
        <f>(B4/$B$11)</f>
        <v>0.24339147474506459</v>
      </c>
      <c r="D4" s="121">
        <v>2838.53686793</v>
      </c>
      <c r="E4" s="93">
        <f>(D4/$D$11)</f>
        <v>0.35059782797127975</v>
      </c>
      <c r="F4" s="121">
        <v>4335.8866177800001</v>
      </c>
      <c r="G4" s="4">
        <f>F4/$F$11</f>
        <v>0.42389009353425394</v>
      </c>
      <c r="H4" s="36">
        <f>(F4/D4)-1</f>
        <v>0.52750759264999103</v>
      </c>
      <c r="I4" s="36">
        <f>(F4/B4)-1</f>
        <v>1.0080554213660666</v>
      </c>
      <c r="K4" s="33"/>
      <c r="L4" s="26"/>
      <c r="M4" s="26"/>
      <c r="N4" s="1"/>
      <c r="O4" s="32"/>
    </row>
    <row r="5" spans="1:15" x14ac:dyDescent="0.35">
      <c r="A5" s="88" t="s">
        <v>578</v>
      </c>
      <c r="B5" s="89">
        <v>4070.2896368299998</v>
      </c>
      <c r="C5" s="27">
        <f t="shared" ref="C5:C11" si="0">(B5/$B$11)</f>
        <v>0.45880532978228988</v>
      </c>
      <c r="D5" s="89">
        <v>3076.04572194</v>
      </c>
      <c r="E5" s="27">
        <f t="shared" ref="E5:E11" si="1">(D5/$D$11)</f>
        <v>0.3799333949250317</v>
      </c>
      <c r="F5" s="89">
        <v>3522.0836432300002</v>
      </c>
      <c r="G5" s="5">
        <f t="shared" ref="G5:G11" si="2">F5/$F$11</f>
        <v>0.3443301212817792</v>
      </c>
      <c r="H5" s="28">
        <f>(F5/D5)-1</f>
        <v>0.14500367081952636</v>
      </c>
      <c r="I5" s="28">
        <f t="shared" ref="I5:I10" si="3">(F5/B5)-1</f>
        <v>-0.13468476263692875</v>
      </c>
      <c r="K5" s="26"/>
      <c r="L5" s="26"/>
      <c r="M5" s="26"/>
      <c r="N5" s="1"/>
      <c r="O5" s="32"/>
    </row>
    <row r="6" spans="1:15" x14ac:dyDescent="0.35">
      <c r="A6" s="88" t="s">
        <v>579</v>
      </c>
      <c r="B6" s="89">
        <v>2640.9336911799996</v>
      </c>
      <c r="C6" s="27">
        <f t="shared" si="0"/>
        <v>0.29768752625149036</v>
      </c>
      <c r="D6" s="89">
        <v>2181.6352276799998</v>
      </c>
      <c r="E6" s="27">
        <f t="shared" si="1"/>
        <v>0.26946155989441906</v>
      </c>
      <c r="F6" s="89">
        <v>2369.0149731300003</v>
      </c>
      <c r="G6" s="5">
        <f t="shared" si="2"/>
        <v>0.23160245344659897</v>
      </c>
      <c r="H6" s="28">
        <f>(F6/D6)-1</f>
        <v>8.5889585514836275E-2</v>
      </c>
      <c r="I6" s="28">
        <f t="shared" si="3"/>
        <v>-0.10296309936070491</v>
      </c>
      <c r="K6" s="26"/>
      <c r="L6" s="26"/>
      <c r="M6" s="26"/>
      <c r="N6" s="1"/>
      <c r="O6" s="32"/>
    </row>
    <row r="7" spans="1:15" x14ac:dyDescent="0.35">
      <c r="A7" s="88" t="s">
        <v>581</v>
      </c>
      <c r="B7" s="89">
        <v>0.39072114000000002</v>
      </c>
      <c r="C7" s="27">
        <f t="shared" si="0"/>
        <v>4.4042305950056755E-5</v>
      </c>
      <c r="D7" s="89">
        <v>5.8432519999999995E-2</v>
      </c>
      <c r="E7" s="27">
        <f t="shared" si="1"/>
        <v>7.2172092694459126E-6</v>
      </c>
      <c r="F7" s="89">
        <v>1.69039373</v>
      </c>
      <c r="G7" s="5">
        <f t="shared" si="2"/>
        <v>1.6525827806039122E-4</v>
      </c>
      <c r="H7" s="28">
        <f>(F7/D7)-1</f>
        <v>27.928989028712095</v>
      </c>
      <c r="I7" s="28">
        <f t="shared" si="3"/>
        <v>3.3263431561445582</v>
      </c>
      <c r="K7" s="26"/>
      <c r="L7" s="26"/>
      <c r="M7" s="26"/>
    </row>
    <row r="8" spans="1:15" s="29" customFormat="1" x14ac:dyDescent="0.35">
      <c r="A8" s="88" t="s">
        <v>652</v>
      </c>
      <c r="B8" s="89">
        <v>7.1246160000000003E-2</v>
      </c>
      <c r="C8" s="27">
        <f t="shared" si="0"/>
        <v>8.0309070978004811E-6</v>
      </c>
      <c r="D8" s="89">
        <v>0</v>
      </c>
      <c r="E8" s="27">
        <f t="shared" si="1"/>
        <v>0</v>
      </c>
      <c r="F8" s="89">
        <v>0.11764219000000001</v>
      </c>
      <c r="G8" s="5">
        <f t="shared" si="2"/>
        <v>1.1501075401322847E-5</v>
      </c>
      <c r="H8" s="28" t="s">
        <v>317</v>
      </c>
      <c r="I8" s="28">
        <f t="shared" si="3"/>
        <v>0.6512074475312073</v>
      </c>
    </row>
    <row r="9" spans="1:15" x14ac:dyDescent="0.35">
      <c r="A9" s="88" t="s">
        <v>653</v>
      </c>
      <c r="B9" s="89">
        <v>0</v>
      </c>
      <c r="C9" s="27">
        <f t="shared" si="0"/>
        <v>0</v>
      </c>
      <c r="D9" s="89">
        <v>0</v>
      </c>
      <c r="E9" s="27">
        <f t="shared" si="1"/>
        <v>0</v>
      </c>
      <c r="F9" s="89">
        <v>5.8548000000000003E-3</v>
      </c>
      <c r="G9" s="5">
        <f t="shared" si="2"/>
        <v>5.723839063151154E-7</v>
      </c>
      <c r="H9" s="28" t="s">
        <v>317</v>
      </c>
      <c r="I9" s="28" t="s">
        <v>317</v>
      </c>
    </row>
    <row r="10" spans="1:15" x14ac:dyDescent="0.35">
      <c r="A10" s="88" t="s">
        <v>654</v>
      </c>
      <c r="B10" s="89">
        <v>0.56419173</v>
      </c>
      <c r="C10" s="27">
        <f t="shared" si="0"/>
        <v>6.3596008107346872E-5</v>
      </c>
      <c r="D10" s="89">
        <v>0</v>
      </c>
      <c r="E10" s="27">
        <f t="shared" si="1"/>
        <v>0</v>
      </c>
      <c r="F10" s="89">
        <v>0</v>
      </c>
      <c r="G10" s="5">
        <f t="shared" si="2"/>
        <v>0</v>
      </c>
      <c r="H10" s="28" t="s">
        <v>317</v>
      </c>
      <c r="I10" s="28">
        <f t="shared" si="3"/>
        <v>-1</v>
      </c>
    </row>
    <row r="11" spans="1:15" x14ac:dyDescent="0.35">
      <c r="A11" s="116" t="s">
        <v>264</v>
      </c>
      <c r="B11" s="244">
        <f t="shared" ref="B11:D11" si="4">SUM(B4:B10)</f>
        <v>8871.4959757799988</v>
      </c>
      <c r="C11" s="172">
        <f t="shared" si="0"/>
        <v>1</v>
      </c>
      <c r="D11" s="244">
        <f t="shared" si="4"/>
        <v>8096.2762500700001</v>
      </c>
      <c r="E11" s="172">
        <f t="shared" si="1"/>
        <v>1</v>
      </c>
      <c r="F11" s="244">
        <f>SUM(F4:F10)</f>
        <v>10228.799124859999</v>
      </c>
      <c r="G11" s="118">
        <f t="shared" si="2"/>
        <v>1</v>
      </c>
      <c r="H11" s="162">
        <f>(F11/D11)-1</f>
        <v>0.26339551775688985</v>
      </c>
      <c r="I11" s="162">
        <f>(F11/B11)-1</f>
        <v>0.15299597190660541</v>
      </c>
      <c r="K11" s="26"/>
      <c r="L11" s="26"/>
      <c r="M11" s="26"/>
    </row>
    <row r="12" spans="1:15" x14ac:dyDescent="0.35">
      <c r="G12" s="23"/>
      <c r="H12" s="23"/>
      <c r="I12" s="23"/>
      <c r="K12" s="26"/>
      <c r="M12" s="26"/>
    </row>
    <row r="13" spans="1:15" x14ac:dyDescent="0.35">
      <c r="G13" s="23"/>
      <c r="H13" s="23"/>
      <c r="I13" s="23"/>
    </row>
    <row r="14" spans="1:15" x14ac:dyDescent="0.35">
      <c r="G14" s="23"/>
      <c r="H14" s="23"/>
      <c r="I14" s="23"/>
    </row>
    <row r="15" spans="1:15" x14ac:dyDescent="0.35">
      <c r="G15" s="23"/>
      <c r="H15" s="23"/>
      <c r="I15" s="23"/>
    </row>
    <row r="16" spans="1:15" x14ac:dyDescent="0.35">
      <c r="G16" s="23"/>
      <c r="H16" s="23"/>
      <c r="I16" s="23"/>
    </row>
    <row r="17" spans="7:9" x14ac:dyDescent="0.35">
      <c r="G17" s="23"/>
      <c r="H17" s="23"/>
      <c r="I17" s="23"/>
    </row>
    <row r="18" spans="7:9" x14ac:dyDescent="0.35">
      <c r="G18" s="23"/>
      <c r="H18" s="23"/>
      <c r="I18" s="23"/>
    </row>
    <row r="19" spans="7:9" x14ac:dyDescent="0.35">
      <c r="G19" s="23"/>
      <c r="H19" s="23"/>
      <c r="I19" s="23"/>
    </row>
    <row r="33" spans="1:13" x14ac:dyDescent="0.35">
      <c r="K33" s="26"/>
      <c r="L33" s="26"/>
      <c r="M33" s="26"/>
    </row>
    <row r="35" spans="1:13" x14ac:dyDescent="0.35">
      <c r="C35" s="37"/>
      <c r="K35" s="26"/>
      <c r="L35" s="26"/>
      <c r="M35" s="26"/>
    </row>
    <row r="36" spans="1:13" x14ac:dyDescent="0.35">
      <c r="K36" s="26"/>
      <c r="L36" s="26"/>
      <c r="M36" s="26"/>
    </row>
    <row r="37" spans="1:13" x14ac:dyDescent="0.35">
      <c r="E37" s="38"/>
      <c r="F37" s="1"/>
      <c r="G37" s="1"/>
      <c r="H37" s="310"/>
      <c r="I37" s="310"/>
      <c r="K37" s="26"/>
      <c r="L37" s="26"/>
      <c r="M37" s="26"/>
    </row>
    <row r="38" spans="1:13" x14ac:dyDescent="0.35">
      <c r="F38" s="1"/>
      <c r="G38" s="1"/>
      <c r="H38" s="1"/>
      <c r="I38" s="1"/>
      <c r="K38" s="26"/>
      <c r="L38" s="26"/>
      <c r="M38" s="26"/>
    </row>
    <row r="39" spans="1:13" x14ac:dyDescent="0.35">
      <c r="E39" s="23"/>
      <c r="F39" s="1"/>
      <c r="G39" s="32"/>
      <c r="H39" s="32"/>
      <c r="I39" s="32"/>
      <c r="K39" s="26"/>
      <c r="L39" s="26"/>
      <c r="M39" s="26"/>
    </row>
    <row r="40" spans="1:13" x14ac:dyDescent="0.35">
      <c r="E40" s="23"/>
      <c r="F40" s="1"/>
      <c r="G40" s="32"/>
      <c r="H40" s="32"/>
      <c r="I40" s="32"/>
      <c r="K40" s="26"/>
      <c r="L40" s="26"/>
      <c r="M40" s="26"/>
    </row>
    <row r="41" spans="1:13" x14ac:dyDescent="0.35">
      <c r="F41" s="1"/>
      <c r="G41" s="32"/>
      <c r="H41" s="32"/>
      <c r="I41" s="32"/>
      <c r="K41" s="26"/>
      <c r="L41" s="26"/>
      <c r="M41" s="26"/>
    </row>
    <row r="42" spans="1:13" x14ac:dyDescent="0.35">
      <c r="F42" s="1"/>
      <c r="G42" s="32"/>
      <c r="H42" s="32"/>
      <c r="I42" s="32"/>
      <c r="K42" s="26"/>
      <c r="L42" s="26"/>
      <c r="M42" s="26"/>
    </row>
    <row r="43" spans="1:13" x14ac:dyDescent="0.35">
      <c r="F43" s="1"/>
      <c r="G43" s="32"/>
      <c r="H43" s="32"/>
      <c r="I43" s="32"/>
      <c r="K43" s="26"/>
      <c r="L43" s="26"/>
      <c r="M43" s="26"/>
    </row>
    <row r="44" spans="1:13" x14ac:dyDescent="0.35">
      <c r="F44" s="1"/>
      <c r="G44" s="32"/>
      <c r="H44" s="32"/>
      <c r="I44" s="32"/>
      <c r="K44" s="26"/>
      <c r="L44" s="26"/>
      <c r="M44" s="26"/>
    </row>
    <row r="45" spans="1:13" x14ac:dyDescent="0.35">
      <c r="E45" s="32"/>
      <c r="F45" s="32"/>
      <c r="G45" s="32"/>
      <c r="K45" s="26"/>
      <c r="L45" s="26"/>
      <c r="M45" s="26"/>
    </row>
    <row r="46" spans="1:13" x14ac:dyDescent="0.35">
      <c r="E46" s="32"/>
      <c r="F46" s="32"/>
      <c r="G46" s="32"/>
      <c r="K46" s="26"/>
      <c r="L46" s="26"/>
      <c r="M46" s="26"/>
    </row>
    <row r="47" spans="1:13" x14ac:dyDescent="0.35">
      <c r="A47" s="1"/>
      <c r="B47" s="1"/>
      <c r="C47" s="1"/>
      <c r="D47" s="1"/>
      <c r="E47" s="32"/>
      <c r="F47" s="32"/>
      <c r="G47" s="32"/>
      <c r="K47" s="26"/>
      <c r="L47" s="26"/>
      <c r="M47" s="26"/>
    </row>
    <row r="48" spans="1:13" x14ac:dyDescent="0.35">
      <c r="A48" s="1"/>
      <c r="B48" s="32"/>
      <c r="C48" s="32"/>
      <c r="D48" s="32"/>
      <c r="E48" s="32"/>
      <c r="F48" s="32"/>
      <c r="G48" s="32"/>
      <c r="K48" s="26"/>
      <c r="L48" s="26"/>
      <c r="M48" s="26"/>
    </row>
    <row r="49" spans="1:13" x14ac:dyDescent="0.35">
      <c r="A49" s="1"/>
      <c r="B49" s="32"/>
      <c r="C49" s="32"/>
      <c r="D49" s="32"/>
      <c r="E49" s="32"/>
      <c r="F49" s="32"/>
      <c r="G49" s="32"/>
      <c r="K49" s="26"/>
      <c r="L49" s="26"/>
      <c r="M49" s="26"/>
    </row>
    <row r="50" spans="1:13" x14ac:dyDescent="0.35">
      <c r="A50" s="1"/>
      <c r="B50" s="32"/>
      <c r="C50" s="32"/>
      <c r="D50" s="32"/>
      <c r="E50" s="32"/>
      <c r="F50" s="32"/>
      <c r="G50" s="32"/>
      <c r="K50" s="26"/>
      <c r="L50" s="26"/>
      <c r="M50" s="26"/>
    </row>
    <row r="51" spans="1:13" x14ac:dyDescent="0.35">
      <c r="A51" s="1"/>
      <c r="B51" s="32"/>
      <c r="C51" s="32"/>
      <c r="D51" s="32"/>
      <c r="K51" s="26"/>
      <c r="L51" s="26"/>
      <c r="M51" s="26"/>
    </row>
    <row r="52" spans="1:13" x14ac:dyDescent="0.35">
      <c r="A52" s="1"/>
      <c r="B52" s="32"/>
      <c r="C52" s="32"/>
      <c r="D52" s="32"/>
      <c r="K52" s="26"/>
      <c r="L52" s="26"/>
      <c r="M52" s="26"/>
    </row>
    <row r="53" spans="1:13" x14ac:dyDescent="0.35">
      <c r="A53" s="1"/>
      <c r="B53" s="32"/>
      <c r="C53" s="32"/>
      <c r="D53" s="32"/>
      <c r="K53" s="26"/>
      <c r="L53" s="26"/>
      <c r="M53" s="26"/>
    </row>
  </sheetData>
  <mergeCells count="8">
    <mergeCell ref="H37:I37"/>
    <mergeCell ref="D2:E2"/>
    <mergeCell ref="F2:G2"/>
    <mergeCell ref="A2:A3"/>
    <mergeCell ref="H2:H3"/>
    <mergeCell ref="I2:I3"/>
    <mergeCell ref="K1:L1"/>
    <mergeCell ref="B2:C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740"/>
  <sheetViews>
    <sheetView zoomScale="80" zoomScaleNormal="80" workbookViewId="0">
      <selection activeCell="P1" sqref="P1"/>
    </sheetView>
  </sheetViews>
  <sheetFormatPr defaultColWidth="8.81640625" defaultRowHeight="15.5" x14ac:dyDescent="0.35"/>
  <cols>
    <col min="1" max="1" width="14.453125" style="1" customWidth="1"/>
    <col min="2" max="3" width="8.81640625" style="1"/>
    <col min="4" max="4" width="8.1796875" style="1" customWidth="1"/>
    <col min="5" max="5" width="5" style="1" bestFit="1" customWidth="1"/>
    <col min="6" max="6" width="12.90625" style="1" customWidth="1"/>
    <col min="7" max="9" width="8.81640625" style="1"/>
    <col min="10" max="10" width="5" style="1" bestFit="1" customWidth="1"/>
    <col min="11" max="11" width="13.08984375" style="1" customWidth="1"/>
    <col min="12" max="16384" width="8.81640625" style="1"/>
  </cols>
  <sheetData>
    <row r="1" spans="1:20" x14ac:dyDescent="0.35">
      <c r="A1" s="293" t="s">
        <v>489</v>
      </c>
      <c r="B1" s="293"/>
      <c r="C1" s="293"/>
      <c r="D1" s="293"/>
      <c r="E1" s="293"/>
      <c r="F1" s="293"/>
      <c r="G1" s="293"/>
      <c r="P1" s="21" t="s">
        <v>316</v>
      </c>
    </row>
    <row r="2" spans="1:20" x14ac:dyDescent="0.35">
      <c r="A2" s="311" t="s">
        <v>352</v>
      </c>
      <c r="B2" s="311"/>
      <c r="C2" s="311"/>
      <c r="D2" s="311"/>
      <c r="E2" s="140"/>
      <c r="F2" s="311" t="s">
        <v>350</v>
      </c>
      <c r="G2" s="311"/>
      <c r="H2" s="311"/>
      <c r="I2" s="311"/>
      <c r="J2" s="111"/>
      <c r="K2" s="312" t="s">
        <v>351</v>
      </c>
      <c r="L2" s="312"/>
      <c r="M2" s="312"/>
      <c r="N2" s="312"/>
      <c r="O2" s="113"/>
      <c r="P2" s="113"/>
      <c r="Q2" s="113"/>
      <c r="R2" s="113"/>
      <c r="S2" s="113"/>
      <c r="T2" s="113"/>
    </row>
    <row r="3" spans="1:20" x14ac:dyDescent="0.35">
      <c r="A3" s="95" t="s">
        <v>353</v>
      </c>
      <c r="B3" s="95">
        <v>2022</v>
      </c>
      <c r="C3" s="311">
        <v>2023</v>
      </c>
      <c r="D3" s="311"/>
      <c r="E3" s="140"/>
      <c r="F3" s="95" t="s">
        <v>353</v>
      </c>
      <c r="G3" s="95">
        <v>2022</v>
      </c>
      <c r="H3" s="311">
        <v>2023</v>
      </c>
      <c r="I3" s="311"/>
      <c r="J3" s="111"/>
      <c r="K3" s="95" t="s">
        <v>353</v>
      </c>
      <c r="L3" s="95">
        <v>2022</v>
      </c>
      <c r="M3" s="311">
        <v>2023</v>
      </c>
      <c r="N3" s="311"/>
      <c r="O3" s="113"/>
      <c r="P3" s="113"/>
      <c r="Q3" s="113"/>
      <c r="R3" s="113"/>
      <c r="S3" s="113"/>
      <c r="T3" s="113"/>
    </row>
    <row r="4" spans="1:20" s="8" customFormat="1" x14ac:dyDescent="0.35">
      <c r="A4" s="242" t="s">
        <v>270</v>
      </c>
      <c r="B4" s="243" t="s">
        <v>273</v>
      </c>
      <c r="C4" s="243" t="s">
        <v>272</v>
      </c>
      <c r="D4" s="243" t="s">
        <v>273</v>
      </c>
      <c r="E4" s="147"/>
      <c r="F4" s="173" t="s">
        <v>270</v>
      </c>
      <c r="G4" s="174" t="s">
        <v>273</v>
      </c>
      <c r="H4" s="174" t="s">
        <v>272</v>
      </c>
      <c r="I4" s="174" t="s">
        <v>273</v>
      </c>
      <c r="J4" s="146"/>
      <c r="K4" s="173" t="s">
        <v>270</v>
      </c>
      <c r="L4" s="174" t="s">
        <v>273</v>
      </c>
      <c r="M4" s="174" t="s">
        <v>272</v>
      </c>
      <c r="N4" s="174" t="s">
        <v>273</v>
      </c>
      <c r="O4" s="113"/>
      <c r="P4" s="113"/>
      <c r="Q4" s="113"/>
      <c r="R4" s="113"/>
      <c r="S4" s="113"/>
      <c r="T4" s="113"/>
    </row>
    <row r="5" spans="1:20" x14ac:dyDescent="0.35">
      <c r="A5" s="88" t="s">
        <v>151</v>
      </c>
      <c r="B5" s="89">
        <v>1538.8456730400001</v>
      </c>
      <c r="C5" s="89">
        <v>2004.43426398</v>
      </c>
      <c r="D5" s="89">
        <v>3307.5713434899999</v>
      </c>
      <c r="E5" s="139"/>
      <c r="F5" s="87" t="s">
        <v>70</v>
      </c>
      <c r="G5" s="121">
        <v>2115.01344991</v>
      </c>
      <c r="H5" s="121">
        <v>1024.4377522100001</v>
      </c>
      <c r="I5" s="121">
        <v>1476.6364628399999</v>
      </c>
      <c r="J5" s="113"/>
      <c r="K5" s="121" t="s">
        <v>80</v>
      </c>
      <c r="L5" s="121">
        <v>293.07436157000001</v>
      </c>
      <c r="M5" s="121">
        <v>453.14493610000005</v>
      </c>
      <c r="N5" s="121">
        <v>434.01119299999999</v>
      </c>
      <c r="O5" s="113"/>
      <c r="P5" s="113"/>
      <c r="Q5" s="113"/>
      <c r="R5" s="113"/>
      <c r="S5" s="113"/>
      <c r="T5" s="113"/>
    </row>
    <row r="6" spans="1:20" x14ac:dyDescent="0.35">
      <c r="A6" s="88" t="s">
        <v>261</v>
      </c>
      <c r="B6" s="89">
        <v>481.08582699999999</v>
      </c>
      <c r="C6" s="89">
        <v>736.48282375999997</v>
      </c>
      <c r="D6" s="89">
        <v>747.29277135000007</v>
      </c>
      <c r="E6" s="139"/>
      <c r="F6" s="88" t="s">
        <v>9</v>
      </c>
      <c r="G6" s="89">
        <v>628.01034974000004</v>
      </c>
      <c r="H6" s="89">
        <v>740.28045472999997</v>
      </c>
      <c r="I6" s="89">
        <v>833.71327008000003</v>
      </c>
      <c r="J6" s="113"/>
      <c r="K6" s="89" t="s">
        <v>9</v>
      </c>
      <c r="L6" s="89">
        <v>293.95884092</v>
      </c>
      <c r="M6" s="89">
        <v>437.02365902999998</v>
      </c>
      <c r="N6" s="89">
        <v>432.65407506000003</v>
      </c>
      <c r="O6" s="113"/>
      <c r="P6" s="113"/>
      <c r="Q6" s="113"/>
      <c r="R6" s="113"/>
      <c r="S6" s="113"/>
      <c r="T6" s="113"/>
    </row>
    <row r="7" spans="1:20" x14ac:dyDescent="0.35">
      <c r="A7" s="88" t="s">
        <v>250</v>
      </c>
      <c r="B7" s="89">
        <v>4.2547970000000004E-2</v>
      </c>
      <c r="C7" s="89">
        <v>30.754568879999997</v>
      </c>
      <c r="D7" s="89">
        <v>228.41337224</v>
      </c>
      <c r="E7" s="139"/>
      <c r="F7" s="88" t="s">
        <v>162</v>
      </c>
      <c r="G7" s="89">
        <v>431.79771937999999</v>
      </c>
      <c r="H7" s="89">
        <v>706.61399247000008</v>
      </c>
      <c r="I7" s="89">
        <v>273.28411825000001</v>
      </c>
      <c r="J7" s="113"/>
      <c r="K7" s="89" t="s">
        <v>0</v>
      </c>
      <c r="L7" s="89">
        <v>165.24201780999999</v>
      </c>
      <c r="M7" s="89">
        <v>106.91607409999999</v>
      </c>
      <c r="N7" s="89">
        <v>184.210927</v>
      </c>
      <c r="O7" s="113"/>
      <c r="P7" s="113"/>
      <c r="Q7" s="113"/>
      <c r="R7" s="113"/>
      <c r="S7" s="113"/>
      <c r="T7" s="113"/>
    </row>
    <row r="8" spans="1:20" x14ac:dyDescent="0.35">
      <c r="A8" s="88" t="s">
        <v>11</v>
      </c>
      <c r="B8" s="89">
        <v>1.4050190900000001</v>
      </c>
      <c r="C8" s="89">
        <v>14.2117953</v>
      </c>
      <c r="D8" s="89">
        <v>15.713191199999999</v>
      </c>
      <c r="E8" s="139"/>
      <c r="F8" s="88" t="s">
        <v>71</v>
      </c>
      <c r="G8" s="89">
        <v>231.46078242999999</v>
      </c>
      <c r="H8" s="89">
        <v>25.579969120000001</v>
      </c>
      <c r="I8" s="89">
        <v>211.49994759999998</v>
      </c>
      <c r="J8" s="96"/>
      <c r="K8" s="89" t="s">
        <v>216</v>
      </c>
      <c r="L8" s="89">
        <v>28.88771959</v>
      </c>
      <c r="M8" s="89">
        <v>59.646930220000002</v>
      </c>
      <c r="N8" s="89">
        <v>105.00883365999999</v>
      </c>
      <c r="O8" s="96"/>
      <c r="P8" s="96"/>
      <c r="Q8" s="96"/>
      <c r="R8" s="96"/>
      <c r="S8" s="96"/>
      <c r="T8" s="96"/>
    </row>
    <row r="9" spans="1:20" x14ac:dyDescent="0.35">
      <c r="A9" s="88" t="s">
        <v>9</v>
      </c>
      <c r="B9" s="89">
        <v>8.6024489600000003</v>
      </c>
      <c r="C9" s="89">
        <v>14.785644</v>
      </c>
      <c r="D9" s="89">
        <v>14.35191869</v>
      </c>
      <c r="E9" s="139"/>
      <c r="F9" s="88" t="s">
        <v>47</v>
      </c>
      <c r="G9" s="89">
        <v>99.057103139999995</v>
      </c>
      <c r="H9" s="89">
        <v>94.28339656</v>
      </c>
      <c r="I9" s="89">
        <v>117.74715182</v>
      </c>
      <c r="J9" s="96"/>
      <c r="K9" s="89" t="s">
        <v>123</v>
      </c>
      <c r="L9" s="89">
        <v>22.874267410000002</v>
      </c>
      <c r="M9" s="89">
        <v>139.24638761000003</v>
      </c>
      <c r="N9" s="89">
        <v>76.099700400000003</v>
      </c>
      <c r="O9" s="96"/>
      <c r="P9" s="96"/>
      <c r="Q9" s="96"/>
      <c r="R9" s="96"/>
      <c r="S9" s="96"/>
      <c r="T9" s="96"/>
    </row>
    <row r="10" spans="1:20" x14ac:dyDescent="0.35">
      <c r="A10" s="88" t="s">
        <v>254</v>
      </c>
      <c r="B10" s="89">
        <v>6.9860489000000001</v>
      </c>
      <c r="C10" s="89">
        <v>5.6755613700000005</v>
      </c>
      <c r="D10" s="89">
        <v>8.2955704600000004</v>
      </c>
      <c r="E10" s="139"/>
      <c r="F10" s="88" t="s">
        <v>64</v>
      </c>
      <c r="G10" s="89">
        <v>32.644880499999999</v>
      </c>
      <c r="H10" s="89">
        <v>25.553911429999999</v>
      </c>
      <c r="I10" s="89">
        <v>93.855766739999993</v>
      </c>
      <c r="J10" s="113"/>
      <c r="K10" s="89" t="s">
        <v>37</v>
      </c>
      <c r="L10" s="89">
        <v>105.37045229</v>
      </c>
      <c r="M10" s="89">
        <v>87.791340769999991</v>
      </c>
      <c r="N10" s="89">
        <v>73.581905150000011</v>
      </c>
      <c r="O10" s="113"/>
      <c r="P10" s="113"/>
      <c r="Q10" s="113"/>
      <c r="R10" s="113"/>
      <c r="S10" s="113"/>
      <c r="T10" s="113"/>
    </row>
    <row r="11" spans="1:20" x14ac:dyDescent="0.35">
      <c r="A11" s="88" t="s">
        <v>225</v>
      </c>
      <c r="B11" s="89">
        <v>0.05</v>
      </c>
      <c r="C11" s="89">
        <v>0.10202653</v>
      </c>
      <c r="D11" s="89">
        <v>3.9797332999999999</v>
      </c>
      <c r="E11" s="139"/>
      <c r="F11" s="88" t="s">
        <v>11</v>
      </c>
      <c r="G11" s="89">
        <v>70.422949819999999</v>
      </c>
      <c r="H11" s="89">
        <v>52.908084450000004</v>
      </c>
      <c r="I11" s="89">
        <v>90.683617810000001</v>
      </c>
      <c r="J11" s="113"/>
      <c r="K11" s="89" t="s">
        <v>2</v>
      </c>
      <c r="L11" s="89">
        <v>91.057127140000006</v>
      </c>
      <c r="M11" s="89">
        <v>55.010467049999995</v>
      </c>
      <c r="N11" s="89">
        <v>71.052167650000001</v>
      </c>
      <c r="O11" s="113"/>
      <c r="P11" s="113"/>
      <c r="Q11" s="113"/>
      <c r="R11" s="113"/>
      <c r="S11" s="113"/>
      <c r="T11" s="113"/>
    </row>
    <row r="12" spans="1:20" x14ac:dyDescent="0.35">
      <c r="A12" s="88" t="s">
        <v>64</v>
      </c>
      <c r="B12" s="89">
        <v>0.44682815000000004</v>
      </c>
      <c r="C12" s="89">
        <v>0.60851768999999989</v>
      </c>
      <c r="D12" s="89">
        <v>1.3229550000000001</v>
      </c>
      <c r="E12" s="139"/>
      <c r="F12" s="88" t="s">
        <v>61</v>
      </c>
      <c r="G12" s="89">
        <v>28.925192879999997</v>
      </c>
      <c r="H12" s="89">
        <v>21.651331010000003</v>
      </c>
      <c r="I12" s="89">
        <v>68.73634362</v>
      </c>
      <c r="J12" s="113"/>
      <c r="K12" s="89" t="s">
        <v>26</v>
      </c>
      <c r="L12" s="89">
        <v>7.3187111299999996</v>
      </c>
      <c r="M12" s="89">
        <v>36.737493740000005</v>
      </c>
      <c r="N12" s="89">
        <v>69.156952310000008</v>
      </c>
      <c r="O12" s="113"/>
      <c r="P12" s="113"/>
      <c r="Q12" s="113"/>
      <c r="R12" s="113"/>
      <c r="S12" s="113"/>
      <c r="T12" s="113"/>
    </row>
    <row r="13" spans="1:20" x14ac:dyDescent="0.35">
      <c r="A13" s="88" t="s">
        <v>179</v>
      </c>
      <c r="B13" s="89">
        <v>4.4037220000000002E-2</v>
      </c>
      <c r="C13" s="89">
        <v>18.640652829999997</v>
      </c>
      <c r="D13" s="89">
        <v>1.1677368799999999</v>
      </c>
      <c r="E13" s="139"/>
      <c r="F13" s="88" t="s">
        <v>1</v>
      </c>
      <c r="G13" s="89">
        <v>35.439531520000003</v>
      </c>
      <c r="H13" s="89">
        <v>41.249684560000006</v>
      </c>
      <c r="I13" s="89">
        <v>66.600053920000008</v>
      </c>
      <c r="J13" s="113"/>
      <c r="K13" s="89" t="s">
        <v>64</v>
      </c>
      <c r="L13" s="89">
        <v>40.485604799999997</v>
      </c>
      <c r="M13" s="89">
        <v>41.547034450000005</v>
      </c>
      <c r="N13" s="89">
        <v>68.488232310000001</v>
      </c>
      <c r="O13" s="113"/>
      <c r="P13" s="113"/>
      <c r="Q13" s="113"/>
      <c r="R13" s="113"/>
      <c r="S13" s="113"/>
      <c r="T13" s="113"/>
    </row>
    <row r="14" spans="1:20" x14ac:dyDescent="0.35">
      <c r="A14" s="88" t="s">
        <v>243</v>
      </c>
      <c r="B14" s="89">
        <v>32.203397840000001</v>
      </c>
      <c r="C14" s="89">
        <v>0.71476305000000007</v>
      </c>
      <c r="D14" s="89">
        <v>0.76112356000000003</v>
      </c>
      <c r="E14" s="139"/>
      <c r="F14" s="88" t="s">
        <v>97</v>
      </c>
      <c r="G14" s="89">
        <v>0.23363404000000002</v>
      </c>
      <c r="H14" s="89">
        <v>31.393401409999999</v>
      </c>
      <c r="I14" s="89">
        <v>60.723157310000005</v>
      </c>
      <c r="J14" s="113"/>
      <c r="K14" s="89" t="s">
        <v>62</v>
      </c>
      <c r="L14" s="89">
        <v>14.387089919999999</v>
      </c>
      <c r="M14" s="89">
        <v>54.283256139999999</v>
      </c>
      <c r="N14" s="89">
        <v>57.491412009999998</v>
      </c>
      <c r="O14" s="113"/>
      <c r="P14" s="113"/>
      <c r="Q14" s="113"/>
      <c r="R14" s="113"/>
      <c r="S14" s="113"/>
      <c r="T14" s="113"/>
    </row>
    <row r="15" spans="1:20" x14ac:dyDescent="0.35">
      <c r="A15" s="88" t="s">
        <v>241</v>
      </c>
      <c r="B15" s="89">
        <v>3.2157695099999999</v>
      </c>
      <c r="C15" s="89">
        <v>0.35368113000000001</v>
      </c>
      <c r="D15" s="89">
        <v>0.7368711</v>
      </c>
      <c r="E15" s="139"/>
      <c r="F15" s="88" t="s">
        <v>66</v>
      </c>
      <c r="G15" s="89">
        <v>26.782206909999999</v>
      </c>
      <c r="H15" s="89">
        <v>28.396193309999997</v>
      </c>
      <c r="I15" s="89">
        <v>45.795854229999996</v>
      </c>
      <c r="J15" s="113"/>
      <c r="K15" s="89" t="s">
        <v>157</v>
      </c>
      <c r="L15" s="89">
        <v>65.901044200000001</v>
      </c>
      <c r="M15" s="89">
        <v>65.941180889999998</v>
      </c>
      <c r="N15" s="89">
        <v>41.430928030000004</v>
      </c>
      <c r="O15" s="113"/>
      <c r="P15" s="113"/>
      <c r="Q15" s="113"/>
      <c r="R15" s="113"/>
      <c r="S15" s="113"/>
      <c r="T15" s="113"/>
    </row>
    <row r="16" spans="1:20" x14ac:dyDescent="0.35">
      <c r="A16" s="88" t="s">
        <v>74</v>
      </c>
      <c r="B16" s="89">
        <v>0.33748690000000003</v>
      </c>
      <c r="C16" s="89">
        <v>0.44512094000000002</v>
      </c>
      <c r="D16" s="89">
        <v>0.53825599000000002</v>
      </c>
      <c r="E16" s="139"/>
      <c r="F16" s="88" t="s">
        <v>80</v>
      </c>
      <c r="G16" s="89">
        <v>191.98499369999999</v>
      </c>
      <c r="H16" s="89">
        <v>153.14581357</v>
      </c>
      <c r="I16" s="89">
        <v>29.110275809999997</v>
      </c>
      <c r="J16" s="113"/>
      <c r="K16" s="89" t="s">
        <v>185</v>
      </c>
      <c r="L16" s="89">
        <v>91.392108739999998</v>
      </c>
      <c r="M16" s="89">
        <v>75.556451859999996</v>
      </c>
      <c r="N16" s="89">
        <v>40.262638439999996</v>
      </c>
      <c r="O16" s="113"/>
      <c r="P16" s="113"/>
      <c r="Q16" s="113"/>
      <c r="R16" s="113"/>
      <c r="S16" s="113"/>
      <c r="T16" s="113"/>
    </row>
    <row r="17" spans="1:20" x14ac:dyDescent="0.35">
      <c r="A17" s="88" t="s">
        <v>41</v>
      </c>
      <c r="B17" s="89">
        <v>0</v>
      </c>
      <c r="C17" s="89">
        <v>0</v>
      </c>
      <c r="D17" s="89">
        <v>0.50214736999999998</v>
      </c>
      <c r="E17" s="139"/>
      <c r="F17" s="88" t="s">
        <v>2</v>
      </c>
      <c r="G17" s="89">
        <v>0</v>
      </c>
      <c r="H17" s="89">
        <v>16.433129390000001</v>
      </c>
      <c r="I17" s="89">
        <v>19.00556182</v>
      </c>
      <c r="J17" s="113"/>
      <c r="K17" s="89" t="s">
        <v>219</v>
      </c>
      <c r="L17" s="89">
        <v>38.536230570000001</v>
      </c>
      <c r="M17" s="89">
        <v>52.514479100000003</v>
      </c>
      <c r="N17" s="89">
        <v>40.195747850000004</v>
      </c>
      <c r="O17" s="113"/>
      <c r="P17" s="113"/>
      <c r="Q17" s="113"/>
      <c r="R17" s="113"/>
      <c r="S17" s="113"/>
      <c r="T17" s="113"/>
    </row>
    <row r="18" spans="1:20" x14ac:dyDescent="0.35">
      <c r="A18" s="88" t="s">
        <v>240</v>
      </c>
      <c r="B18" s="89">
        <v>8.0000000000000002E-3</v>
      </c>
      <c r="C18" s="89">
        <v>0</v>
      </c>
      <c r="D18" s="89">
        <v>0.473748</v>
      </c>
      <c r="E18" s="139"/>
      <c r="F18" s="88" t="s">
        <v>76</v>
      </c>
      <c r="G18" s="89">
        <v>7.8754598700000003</v>
      </c>
      <c r="H18" s="89">
        <v>40.408884</v>
      </c>
      <c r="I18" s="89">
        <v>16.225625000000001</v>
      </c>
      <c r="J18" s="113"/>
      <c r="K18" s="89" t="s">
        <v>108</v>
      </c>
      <c r="L18" s="89">
        <v>13.574686420000001</v>
      </c>
      <c r="M18" s="89">
        <v>31.065282629999999</v>
      </c>
      <c r="N18" s="89">
        <v>38.237243729999996</v>
      </c>
      <c r="O18" s="113"/>
      <c r="P18" s="113"/>
      <c r="Q18" s="113"/>
      <c r="R18" s="113"/>
      <c r="S18" s="113"/>
      <c r="T18" s="113"/>
    </row>
    <row r="19" spans="1:20" x14ac:dyDescent="0.35">
      <c r="A19" s="88" t="s">
        <v>205</v>
      </c>
      <c r="B19" s="89">
        <v>0.64354599999999995</v>
      </c>
      <c r="C19" s="89">
        <v>0.46159833</v>
      </c>
      <c r="D19" s="89">
        <v>0.44177518999999998</v>
      </c>
      <c r="E19" s="139"/>
      <c r="F19" s="88" t="s">
        <v>145</v>
      </c>
      <c r="G19" s="89">
        <v>14.408677970000001</v>
      </c>
      <c r="H19" s="89">
        <v>7.0463805300000004</v>
      </c>
      <c r="I19" s="89">
        <v>14.97078059</v>
      </c>
      <c r="J19" s="113"/>
      <c r="K19" s="89" t="s">
        <v>170</v>
      </c>
      <c r="L19" s="89">
        <v>2.8989363799999999</v>
      </c>
      <c r="M19" s="89">
        <v>0.23804307999999999</v>
      </c>
      <c r="N19" s="89">
        <v>36.941464789999998</v>
      </c>
      <c r="O19" s="113"/>
      <c r="P19" s="113"/>
      <c r="Q19" s="113"/>
      <c r="R19" s="113"/>
      <c r="S19" s="113"/>
      <c r="T19" s="113"/>
    </row>
    <row r="20" spans="1:20" x14ac:dyDescent="0.35">
      <c r="A20" s="88" t="s">
        <v>114</v>
      </c>
      <c r="B20" s="89">
        <v>0</v>
      </c>
      <c r="C20" s="89">
        <v>2.5205900000000001E-3</v>
      </c>
      <c r="D20" s="89">
        <v>0.40695627000000001</v>
      </c>
      <c r="E20" s="139"/>
      <c r="F20" s="88" t="s">
        <v>75</v>
      </c>
      <c r="G20" s="89">
        <v>1.6981999999999999</v>
      </c>
      <c r="H20" s="89">
        <v>4.1626013799999999</v>
      </c>
      <c r="I20" s="89">
        <v>13.783931300000001</v>
      </c>
      <c r="J20" s="113"/>
      <c r="K20" s="89" t="s">
        <v>12</v>
      </c>
      <c r="L20" s="89">
        <v>27.284015950000001</v>
      </c>
      <c r="M20" s="89">
        <v>2.29944024</v>
      </c>
      <c r="N20" s="89">
        <v>35.592885029999998</v>
      </c>
      <c r="O20" s="113"/>
      <c r="P20" s="113"/>
      <c r="Q20" s="113"/>
      <c r="R20" s="113"/>
      <c r="S20" s="113"/>
      <c r="T20" s="113"/>
    </row>
    <row r="21" spans="1:20" x14ac:dyDescent="0.35">
      <c r="A21" s="88" t="s">
        <v>127</v>
      </c>
      <c r="B21" s="89">
        <v>0.18390514000000002</v>
      </c>
      <c r="C21" s="89">
        <v>1.6858619999999998E-2</v>
      </c>
      <c r="D21" s="89">
        <v>0.39760142999999998</v>
      </c>
      <c r="E21" s="139"/>
      <c r="F21" s="88" t="s">
        <v>219</v>
      </c>
      <c r="G21" s="89">
        <v>5.4621169999999997E-2</v>
      </c>
      <c r="H21" s="89">
        <v>0.38669904999999999</v>
      </c>
      <c r="I21" s="89">
        <v>11.933320500000001</v>
      </c>
      <c r="J21" s="113"/>
      <c r="K21" s="89" t="s">
        <v>190</v>
      </c>
      <c r="L21" s="89">
        <v>7.8835472300000005</v>
      </c>
      <c r="M21" s="89">
        <v>3.5705308900000001</v>
      </c>
      <c r="N21" s="89">
        <v>32.723377159999998</v>
      </c>
      <c r="O21" s="113"/>
      <c r="P21" s="113"/>
      <c r="Q21" s="113"/>
      <c r="R21" s="113"/>
      <c r="S21" s="113"/>
      <c r="T21" s="113"/>
    </row>
    <row r="22" spans="1:20" x14ac:dyDescent="0.35">
      <c r="A22" s="88" t="s">
        <v>257</v>
      </c>
      <c r="B22" s="89">
        <v>6.5437960000000003E-2</v>
      </c>
      <c r="C22" s="89">
        <v>3.225E-3</v>
      </c>
      <c r="D22" s="89">
        <v>0.39098500000000003</v>
      </c>
      <c r="E22" s="139"/>
      <c r="F22" s="88" t="s">
        <v>33</v>
      </c>
      <c r="G22" s="89">
        <v>12.94589255</v>
      </c>
      <c r="H22" s="89">
        <v>9.5888129700000011</v>
      </c>
      <c r="I22" s="89">
        <v>10.123194890000001</v>
      </c>
      <c r="J22" s="113"/>
      <c r="K22" s="89" t="s">
        <v>129</v>
      </c>
      <c r="L22" s="89">
        <v>79.619309029999997</v>
      </c>
      <c r="M22" s="89">
        <v>57.959371969999999</v>
      </c>
      <c r="N22" s="89">
        <v>32.18617502</v>
      </c>
      <c r="O22" s="113"/>
      <c r="P22" s="113"/>
      <c r="Q22" s="113"/>
      <c r="R22" s="113"/>
      <c r="S22" s="113"/>
      <c r="T22" s="113"/>
    </row>
    <row r="23" spans="1:20" x14ac:dyDescent="0.35">
      <c r="A23" s="88" t="s">
        <v>206</v>
      </c>
      <c r="B23" s="89">
        <v>0.74022241</v>
      </c>
      <c r="C23" s="89">
        <v>0.26468199999999997</v>
      </c>
      <c r="D23" s="89">
        <v>0.36470063000000003</v>
      </c>
      <c r="E23" s="139"/>
      <c r="F23" s="88" t="s">
        <v>152</v>
      </c>
      <c r="G23" s="89">
        <v>10.06719689</v>
      </c>
      <c r="H23" s="89">
        <v>4.6744344500000006</v>
      </c>
      <c r="I23" s="89">
        <v>9.4011023000000016</v>
      </c>
      <c r="J23" s="113"/>
      <c r="K23" s="89" t="s">
        <v>114</v>
      </c>
      <c r="L23" s="89">
        <v>83.896687290000003</v>
      </c>
      <c r="M23" s="89">
        <v>2.9352568900000002</v>
      </c>
      <c r="N23" s="89">
        <v>28.881927749999999</v>
      </c>
      <c r="O23" s="113"/>
      <c r="P23" s="113"/>
      <c r="Q23" s="113"/>
      <c r="R23" s="113"/>
      <c r="S23" s="113"/>
      <c r="T23" s="113"/>
    </row>
    <row r="24" spans="1:20" x14ac:dyDescent="0.35">
      <c r="A24" s="88" t="s">
        <v>106</v>
      </c>
      <c r="B24" s="89">
        <v>0.33552500000000002</v>
      </c>
      <c r="C24" s="89">
        <v>0.36823415000000004</v>
      </c>
      <c r="D24" s="89">
        <v>0.35676184999999999</v>
      </c>
      <c r="E24" s="139"/>
      <c r="F24" s="88" t="s">
        <v>254</v>
      </c>
      <c r="G24" s="89">
        <v>8.462010789999999</v>
      </c>
      <c r="H24" s="89">
        <v>7.9014381399999998</v>
      </c>
      <c r="I24" s="89">
        <v>7.7561562400000001</v>
      </c>
      <c r="J24" s="113"/>
      <c r="K24" s="89" t="s">
        <v>23</v>
      </c>
      <c r="L24" s="89">
        <v>31.953022369999999</v>
      </c>
      <c r="M24" s="89">
        <v>34.66479605</v>
      </c>
      <c r="N24" s="89">
        <v>27.330645870000001</v>
      </c>
      <c r="O24" s="113"/>
      <c r="P24" s="113"/>
      <c r="Q24" s="113"/>
      <c r="R24" s="113"/>
      <c r="S24" s="113"/>
      <c r="T24" s="113"/>
    </row>
    <row r="25" spans="1:20" x14ac:dyDescent="0.35">
      <c r="A25" s="88" t="s">
        <v>210</v>
      </c>
      <c r="B25" s="89">
        <v>0.72341</v>
      </c>
      <c r="C25" s="89">
        <v>1.0643659999999999</v>
      </c>
      <c r="D25" s="89">
        <v>0.33796078999999996</v>
      </c>
      <c r="E25" s="139"/>
      <c r="F25" s="88" t="s">
        <v>218</v>
      </c>
      <c r="G25" s="89">
        <v>4.4607269999999997E-2</v>
      </c>
      <c r="H25" s="89">
        <v>0.19913732000000001</v>
      </c>
      <c r="I25" s="89">
        <v>4.7887209999999998</v>
      </c>
      <c r="J25" s="113"/>
      <c r="K25" s="89" t="s">
        <v>20</v>
      </c>
      <c r="L25" s="89">
        <v>29.07861729</v>
      </c>
      <c r="M25" s="89">
        <v>37.357402060000005</v>
      </c>
      <c r="N25" s="89">
        <v>26.974506760000001</v>
      </c>
      <c r="O25" s="113"/>
      <c r="P25" s="113"/>
      <c r="Q25" s="113"/>
      <c r="R25" s="113"/>
      <c r="S25" s="113"/>
      <c r="T25" s="113"/>
    </row>
    <row r="26" spans="1:20" x14ac:dyDescent="0.35">
      <c r="A26" s="88" t="s">
        <v>217</v>
      </c>
      <c r="B26" s="89">
        <v>9.325E-3</v>
      </c>
      <c r="C26" s="89">
        <v>0.109878</v>
      </c>
      <c r="D26" s="89">
        <v>0.27421499999999999</v>
      </c>
      <c r="E26" s="139"/>
      <c r="F26" s="88" t="s">
        <v>10</v>
      </c>
      <c r="G26" s="89">
        <v>2.9645473900000003</v>
      </c>
      <c r="H26" s="89">
        <v>6.3190443700000003</v>
      </c>
      <c r="I26" s="89">
        <v>4.6204691100000002</v>
      </c>
      <c r="J26" s="113"/>
      <c r="K26" s="89" t="s">
        <v>98</v>
      </c>
      <c r="L26" s="89">
        <v>10.676956329999999</v>
      </c>
      <c r="M26" s="89">
        <v>17.36969143</v>
      </c>
      <c r="N26" s="89">
        <v>26.335021129999998</v>
      </c>
      <c r="O26" s="113"/>
      <c r="P26" s="113"/>
      <c r="Q26" s="113"/>
      <c r="R26" s="113"/>
      <c r="S26" s="113"/>
      <c r="T26" s="113"/>
    </row>
    <row r="27" spans="1:20" x14ac:dyDescent="0.35">
      <c r="A27" s="88" t="s">
        <v>203</v>
      </c>
      <c r="B27" s="89">
        <v>0.35843444000000002</v>
      </c>
      <c r="C27" s="89">
        <v>1.0507147400000001</v>
      </c>
      <c r="D27" s="89">
        <v>0.24949160999999997</v>
      </c>
      <c r="E27" s="139"/>
      <c r="F27" s="88" t="s">
        <v>12</v>
      </c>
      <c r="G27" s="89">
        <v>16.939133809999998</v>
      </c>
      <c r="H27" s="89">
        <v>15.334146</v>
      </c>
      <c r="I27" s="89">
        <v>4.1181045000000003</v>
      </c>
      <c r="J27" s="113"/>
      <c r="K27" s="89" t="s">
        <v>81</v>
      </c>
      <c r="L27" s="89">
        <v>15.03976643</v>
      </c>
      <c r="M27" s="89">
        <v>18.65176945</v>
      </c>
      <c r="N27" s="89">
        <v>23.460198100000003</v>
      </c>
      <c r="O27" s="113"/>
      <c r="P27" s="113"/>
      <c r="Q27" s="113"/>
      <c r="R27" s="113"/>
      <c r="S27" s="113"/>
      <c r="T27" s="113"/>
    </row>
    <row r="28" spans="1:20" x14ac:dyDescent="0.35">
      <c r="A28" s="88" t="s">
        <v>213</v>
      </c>
      <c r="B28" s="89">
        <v>5.5122999999999998E-2</v>
      </c>
      <c r="C28" s="89">
        <v>1.4E-3</v>
      </c>
      <c r="D28" s="89">
        <v>0.20602723000000001</v>
      </c>
      <c r="E28" s="139"/>
      <c r="F28" s="88" t="s">
        <v>198</v>
      </c>
      <c r="G28" s="89">
        <v>4.16698E-2</v>
      </c>
      <c r="H28" s="89">
        <v>1.104015</v>
      </c>
      <c r="I28" s="89">
        <v>4.0015520699999998</v>
      </c>
      <c r="J28" s="113"/>
      <c r="K28" s="89" t="s">
        <v>47</v>
      </c>
      <c r="L28" s="89">
        <v>17.63323956</v>
      </c>
      <c r="M28" s="89">
        <v>21.271739359999998</v>
      </c>
      <c r="N28" s="89">
        <v>23.102276149999998</v>
      </c>
      <c r="O28" s="113"/>
      <c r="P28" s="113"/>
      <c r="Q28" s="113"/>
      <c r="R28" s="113"/>
      <c r="S28" s="113"/>
      <c r="T28" s="113"/>
    </row>
    <row r="29" spans="1:20" x14ac:dyDescent="0.35">
      <c r="A29" s="88" t="s">
        <v>37</v>
      </c>
      <c r="B29" s="89">
        <v>6.7000000000000002E-4</v>
      </c>
      <c r="C29" s="89">
        <v>5.99214E-3</v>
      </c>
      <c r="D29" s="89">
        <v>0.12485280999999999</v>
      </c>
      <c r="E29" s="139"/>
      <c r="F29" s="88" t="s">
        <v>151</v>
      </c>
      <c r="G29" s="89">
        <v>0.49154551000000002</v>
      </c>
      <c r="H29" s="89">
        <v>0.36536153000000005</v>
      </c>
      <c r="I29" s="89">
        <v>3.2211198100000002</v>
      </c>
      <c r="J29" s="113"/>
      <c r="K29" s="89" t="s">
        <v>145</v>
      </c>
      <c r="L29" s="89">
        <v>13.209134970000001</v>
      </c>
      <c r="M29" s="89">
        <v>15.185963300000001</v>
      </c>
      <c r="N29" s="89">
        <v>22.617198070000001</v>
      </c>
      <c r="O29" s="113"/>
      <c r="P29" s="113"/>
      <c r="Q29" s="113"/>
      <c r="R29" s="113"/>
      <c r="S29" s="113"/>
      <c r="T29" s="113"/>
    </row>
    <row r="30" spans="1:20" x14ac:dyDescent="0.35">
      <c r="A30" s="88" t="s">
        <v>256</v>
      </c>
      <c r="B30" s="89">
        <v>4.2835999999999999E-2</v>
      </c>
      <c r="C30" s="89">
        <v>2.1548999999999999E-2</v>
      </c>
      <c r="D30" s="89">
        <v>0.11286697</v>
      </c>
      <c r="E30" s="139"/>
      <c r="F30" s="88" t="s">
        <v>200</v>
      </c>
      <c r="G30" s="89">
        <v>1.516052E-2</v>
      </c>
      <c r="H30" s="89">
        <v>5.8761809999999998E-2</v>
      </c>
      <c r="I30" s="89">
        <v>2.91824919</v>
      </c>
      <c r="J30" s="113"/>
      <c r="K30" s="89" t="s">
        <v>35</v>
      </c>
      <c r="L30" s="89">
        <v>20.20751521</v>
      </c>
      <c r="M30" s="89">
        <v>20.420658899999999</v>
      </c>
      <c r="N30" s="89">
        <v>21.49478555</v>
      </c>
      <c r="O30" s="113"/>
      <c r="P30" s="113"/>
      <c r="Q30" s="113"/>
      <c r="R30" s="113"/>
      <c r="S30" s="113"/>
      <c r="T30" s="113"/>
    </row>
    <row r="31" spans="1:20" x14ac:dyDescent="0.35">
      <c r="A31" s="88" t="s">
        <v>3</v>
      </c>
      <c r="B31" s="89">
        <v>0.102864</v>
      </c>
      <c r="C31" s="89">
        <v>2.7E-4</v>
      </c>
      <c r="D31" s="89">
        <v>0.10469558</v>
      </c>
      <c r="E31" s="139"/>
      <c r="F31" s="88" t="s">
        <v>202</v>
      </c>
      <c r="G31" s="89">
        <v>0.71089494999999991</v>
      </c>
      <c r="H31" s="89">
        <v>0.32286537999999998</v>
      </c>
      <c r="I31" s="89">
        <v>2.8222743700000001</v>
      </c>
      <c r="J31" s="113"/>
      <c r="K31" s="89" t="s">
        <v>72</v>
      </c>
      <c r="L31" s="89">
        <v>20.82472623</v>
      </c>
      <c r="M31" s="89">
        <v>22.274284999999999</v>
      </c>
      <c r="N31" s="89">
        <v>19.793869149999999</v>
      </c>
      <c r="O31" s="113"/>
      <c r="P31" s="113"/>
      <c r="Q31" s="113"/>
      <c r="R31" s="113"/>
      <c r="S31" s="113"/>
      <c r="T31" s="113"/>
    </row>
    <row r="32" spans="1:20" x14ac:dyDescent="0.35">
      <c r="A32" s="88" t="s">
        <v>39</v>
      </c>
      <c r="B32" s="89">
        <v>0</v>
      </c>
      <c r="C32" s="89">
        <v>0</v>
      </c>
      <c r="D32" s="89">
        <v>8.1897999999999999E-2</v>
      </c>
      <c r="E32" s="139"/>
      <c r="F32" s="88" t="s">
        <v>243</v>
      </c>
      <c r="G32" s="89">
        <v>6.6886210000000001E-2</v>
      </c>
      <c r="H32" s="89">
        <v>0</v>
      </c>
      <c r="I32" s="89">
        <v>2.8053487700000002</v>
      </c>
      <c r="J32" s="113"/>
      <c r="K32" s="89" t="s">
        <v>179</v>
      </c>
      <c r="L32" s="89">
        <v>6.6279092000000004</v>
      </c>
      <c r="M32" s="89">
        <v>2.65838471</v>
      </c>
      <c r="N32" s="89">
        <v>16.6293267</v>
      </c>
      <c r="O32" s="113"/>
      <c r="P32" s="113"/>
      <c r="Q32" s="113"/>
      <c r="R32" s="113"/>
      <c r="S32" s="113"/>
      <c r="T32" s="113"/>
    </row>
    <row r="33" spans="1:20" x14ac:dyDescent="0.35">
      <c r="A33" s="88" t="s">
        <v>185</v>
      </c>
      <c r="B33" s="89">
        <v>2.10594634</v>
      </c>
      <c r="C33" s="89">
        <v>2.6960520000000002E-2</v>
      </c>
      <c r="D33" s="89">
        <v>7.4379410000000007E-2</v>
      </c>
      <c r="E33" s="139"/>
      <c r="F33" s="88" t="s">
        <v>42</v>
      </c>
      <c r="G33" s="89">
        <v>0</v>
      </c>
      <c r="H33" s="89">
        <v>0</v>
      </c>
      <c r="I33" s="89">
        <v>2.0057960000000001</v>
      </c>
      <c r="J33" s="113"/>
      <c r="K33" s="89" t="s">
        <v>11</v>
      </c>
      <c r="L33" s="89">
        <v>9.8355387299999997</v>
      </c>
      <c r="M33" s="89">
        <v>16.28896954</v>
      </c>
      <c r="N33" s="89">
        <v>16.448251710000001</v>
      </c>
      <c r="O33" s="113"/>
      <c r="P33" s="113"/>
      <c r="Q33" s="113"/>
      <c r="R33" s="113"/>
      <c r="S33" s="113"/>
      <c r="T33" s="113"/>
    </row>
    <row r="34" spans="1:20" x14ac:dyDescent="0.35">
      <c r="A34" s="88" t="s">
        <v>130</v>
      </c>
      <c r="B34" s="89">
        <v>4.8891589999999999E-2</v>
      </c>
      <c r="C34" s="89">
        <v>0</v>
      </c>
      <c r="D34" s="89">
        <v>6.5433000000000005E-2</v>
      </c>
      <c r="E34" s="139"/>
      <c r="F34" s="88" t="s">
        <v>72</v>
      </c>
      <c r="G34" s="89">
        <v>0.58404228000000002</v>
      </c>
      <c r="H34" s="89">
        <v>0.97677992000000002</v>
      </c>
      <c r="I34" s="89">
        <v>1.8067443999999999</v>
      </c>
      <c r="J34" s="113"/>
      <c r="K34" s="89" t="s">
        <v>182</v>
      </c>
      <c r="L34" s="89">
        <v>18.239759469999999</v>
      </c>
      <c r="M34" s="89">
        <v>8.9327039999999996E-2</v>
      </c>
      <c r="N34" s="89">
        <v>14.306526249999999</v>
      </c>
      <c r="O34" s="113"/>
      <c r="P34" s="113"/>
      <c r="Q34" s="113"/>
      <c r="R34" s="113"/>
      <c r="S34" s="113"/>
      <c r="T34" s="113"/>
    </row>
    <row r="35" spans="1:20" x14ac:dyDescent="0.35">
      <c r="A35" s="88" t="s">
        <v>105</v>
      </c>
      <c r="B35" s="89">
        <v>0.59587900999999999</v>
      </c>
      <c r="C35" s="89">
        <v>0.55751080000000008</v>
      </c>
      <c r="D35" s="89">
        <v>5.9805999999999998E-2</v>
      </c>
      <c r="E35" s="139"/>
      <c r="F35" s="88" t="s">
        <v>176</v>
      </c>
      <c r="G35" s="89">
        <v>12.68901499</v>
      </c>
      <c r="H35" s="89">
        <v>0.40112088000000001</v>
      </c>
      <c r="I35" s="89">
        <v>1.51359976</v>
      </c>
      <c r="J35" s="113"/>
      <c r="K35" s="89" t="s">
        <v>176</v>
      </c>
      <c r="L35" s="89">
        <v>11.884484220000001</v>
      </c>
      <c r="M35" s="89">
        <v>22.377620950000001</v>
      </c>
      <c r="N35" s="89">
        <v>12.49723088</v>
      </c>
      <c r="O35" s="113"/>
      <c r="P35" s="113"/>
      <c r="Q35" s="113"/>
      <c r="R35" s="113"/>
      <c r="S35" s="113"/>
      <c r="T35" s="113"/>
    </row>
    <row r="36" spans="1:20" x14ac:dyDescent="0.35">
      <c r="A36" s="88" t="s">
        <v>117</v>
      </c>
      <c r="B36" s="89">
        <v>0</v>
      </c>
      <c r="C36" s="89">
        <v>9.6710000000000003E-4</v>
      </c>
      <c r="D36" s="89">
        <v>5.5918000000000002E-2</v>
      </c>
      <c r="E36" s="139"/>
      <c r="F36" s="88" t="s">
        <v>189</v>
      </c>
      <c r="G36" s="89">
        <v>0</v>
      </c>
      <c r="H36" s="89">
        <v>0</v>
      </c>
      <c r="I36" s="89">
        <v>1.34714</v>
      </c>
      <c r="J36" s="113"/>
      <c r="K36" s="89" t="s">
        <v>33</v>
      </c>
      <c r="L36" s="89">
        <v>12.37983257</v>
      </c>
      <c r="M36" s="89">
        <v>11.86669032</v>
      </c>
      <c r="N36" s="89">
        <v>12.146471890000001</v>
      </c>
      <c r="O36" s="113"/>
      <c r="P36" s="113"/>
      <c r="Q36" s="113"/>
      <c r="R36" s="113"/>
      <c r="S36" s="113"/>
      <c r="T36" s="113"/>
    </row>
    <row r="37" spans="1:20" x14ac:dyDescent="0.35">
      <c r="A37" s="88" t="s">
        <v>190</v>
      </c>
      <c r="B37" s="89">
        <v>9.3332739999999994</v>
      </c>
      <c r="C37" s="89">
        <v>4.7039999999999998E-3</v>
      </c>
      <c r="D37" s="89">
        <v>5.5362000000000001E-2</v>
      </c>
      <c r="E37" s="139"/>
      <c r="F37" s="88" t="s">
        <v>123</v>
      </c>
      <c r="G37" s="89">
        <v>0.36759326000000003</v>
      </c>
      <c r="H37" s="89">
        <v>1.586214E-2</v>
      </c>
      <c r="I37" s="89">
        <v>1.3019941000000002</v>
      </c>
      <c r="J37" s="113"/>
      <c r="K37" s="89" t="s">
        <v>189</v>
      </c>
      <c r="L37" s="89">
        <v>8.3245E-2</v>
      </c>
      <c r="M37" s="89">
        <v>3.4720000000000001E-2</v>
      </c>
      <c r="N37" s="89">
        <v>11.13479822</v>
      </c>
      <c r="O37" s="113"/>
      <c r="P37" s="113"/>
      <c r="Q37" s="113"/>
      <c r="R37" s="113"/>
      <c r="S37" s="113"/>
      <c r="T37" s="113"/>
    </row>
    <row r="38" spans="1:20" x14ac:dyDescent="0.35">
      <c r="A38" s="88" t="s">
        <v>1</v>
      </c>
      <c r="B38" s="89">
        <v>0</v>
      </c>
      <c r="C38" s="89">
        <v>0</v>
      </c>
      <c r="D38" s="89">
        <v>4.1586749999999999E-2</v>
      </c>
      <c r="E38" s="139"/>
      <c r="F38" s="88" t="s">
        <v>216</v>
      </c>
      <c r="G38" s="89">
        <v>28.412232020000001</v>
      </c>
      <c r="H38" s="89">
        <v>0</v>
      </c>
      <c r="I38" s="89">
        <v>1.242327</v>
      </c>
      <c r="J38" s="113"/>
      <c r="K38" s="89" t="s">
        <v>109</v>
      </c>
      <c r="L38" s="89">
        <v>27.110931820000001</v>
      </c>
      <c r="M38" s="89">
        <v>0.38832730999999998</v>
      </c>
      <c r="N38" s="89">
        <v>10.594115029999999</v>
      </c>
      <c r="O38" s="113"/>
      <c r="P38" s="113"/>
      <c r="Q38" s="113"/>
      <c r="R38" s="113"/>
      <c r="S38" s="113"/>
      <c r="T38" s="113"/>
    </row>
    <row r="39" spans="1:20" x14ac:dyDescent="0.35">
      <c r="A39" s="88" t="s">
        <v>255</v>
      </c>
      <c r="B39" s="89">
        <v>2.2185340000000001E-2</v>
      </c>
      <c r="C39" s="89">
        <v>7.2545400000000003E-3</v>
      </c>
      <c r="D39" s="89">
        <v>3.94978E-2</v>
      </c>
      <c r="E39" s="139"/>
      <c r="F39" s="88" t="s">
        <v>103</v>
      </c>
      <c r="G39" s="89">
        <v>0.90088629000000009</v>
      </c>
      <c r="H39" s="89">
        <v>8.6787219999999998E-2</v>
      </c>
      <c r="I39" s="89">
        <v>0.97520777000000003</v>
      </c>
      <c r="J39" s="113"/>
      <c r="K39" s="89" t="s">
        <v>251</v>
      </c>
      <c r="L39" s="89">
        <v>7.0621662699999996</v>
      </c>
      <c r="M39" s="89">
        <v>8.1443679600000003</v>
      </c>
      <c r="N39" s="89">
        <v>10.25630408</v>
      </c>
      <c r="O39" s="113"/>
      <c r="P39" s="113"/>
      <c r="Q39" s="113"/>
      <c r="R39" s="113"/>
      <c r="S39" s="113"/>
      <c r="T39" s="113"/>
    </row>
    <row r="40" spans="1:20" x14ac:dyDescent="0.35">
      <c r="A40" s="88" t="s">
        <v>145</v>
      </c>
      <c r="B40" s="89">
        <v>1.7000000000000001E-4</v>
      </c>
      <c r="C40" s="89">
        <v>5.8999999999999998E-5</v>
      </c>
      <c r="D40" s="89">
        <v>3.8316000000000003E-2</v>
      </c>
      <c r="E40" s="139"/>
      <c r="F40" s="88" t="s">
        <v>173</v>
      </c>
      <c r="G40" s="89">
        <v>0.25610571999999998</v>
      </c>
      <c r="H40" s="89">
        <v>8.7147799999999997E-2</v>
      </c>
      <c r="I40" s="89">
        <v>0.80676633999999992</v>
      </c>
      <c r="J40" s="113"/>
      <c r="K40" s="89" t="s">
        <v>217</v>
      </c>
      <c r="L40" s="89">
        <v>39.939495829999998</v>
      </c>
      <c r="M40" s="89">
        <v>2.7331959700000001</v>
      </c>
      <c r="N40" s="89">
        <v>9.2435726000000003</v>
      </c>
      <c r="O40" s="113"/>
      <c r="P40" s="113"/>
      <c r="Q40" s="113"/>
      <c r="R40" s="113"/>
      <c r="S40" s="113"/>
      <c r="T40" s="113"/>
    </row>
    <row r="41" spans="1:20" x14ac:dyDescent="0.35">
      <c r="A41" s="88" t="s">
        <v>251</v>
      </c>
      <c r="B41" s="89">
        <v>3.1849999999999999E-3</v>
      </c>
      <c r="C41" s="89">
        <v>1.0848E-2</v>
      </c>
      <c r="D41" s="89">
        <v>3.76318E-2</v>
      </c>
      <c r="E41" s="139"/>
      <c r="F41" s="88" t="s">
        <v>125</v>
      </c>
      <c r="G41" s="89">
        <v>3.8743915699999998</v>
      </c>
      <c r="H41" s="89">
        <v>1.5425663700000001</v>
      </c>
      <c r="I41" s="89">
        <v>0.79064100000000004</v>
      </c>
      <c r="J41" s="113"/>
      <c r="K41" s="89" t="s">
        <v>21</v>
      </c>
      <c r="L41" s="89">
        <v>7.1852815000000003</v>
      </c>
      <c r="M41" s="89">
        <v>12.13292884</v>
      </c>
      <c r="N41" s="89">
        <v>8.4470764900000006</v>
      </c>
      <c r="O41" s="113"/>
      <c r="P41" s="113"/>
      <c r="Q41" s="113"/>
      <c r="R41" s="113"/>
      <c r="S41" s="113"/>
      <c r="T41" s="113"/>
    </row>
    <row r="42" spans="1:20" x14ac:dyDescent="0.35">
      <c r="A42" s="88" t="s">
        <v>71</v>
      </c>
      <c r="B42" s="89">
        <v>2.7850000000000001E-3</v>
      </c>
      <c r="C42" s="89">
        <v>0.14532999999999999</v>
      </c>
      <c r="D42" s="89">
        <v>3.2207E-2</v>
      </c>
      <c r="E42" s="139"/>
      <c r="F42" s="88" t="s">
        <v>50</v>
      </c>
      <c r="G42" s="89">
        <v>0</v>
      </c>
      <c r="H42" s="89">
        <v>0.19060429999999998</v>
      </c>
      <c r="I42" s="89">
        <v>0.72765500000000005</v>
      </c>
      <c r="J42" s="113"/>
      <c r="K42" s="89" t="s">
        <v>125</v>
      </c>
      <c r="L42" s="89">
        <v>10.04142989</v>
      </c>
      <c r="M42" s="89">
        <v>5.9675454100000005</v>
      </c>
      <c r="N42" s="89">
        <v>8.0691784200000001</v>
      </c>
      <c r="O42" s="113"/>
      <c r="P42" s="113"/>
      <c r="Q42" s="113"/>
      <c r="R42" s="113"/>
      <c r="S42" s="113"/>
      <c r="T42" s="113"/>
    </row>
    <row r="43" spans="1:20" x14ac:dyDescent="0.35">
      <c r="A43" s="88" t="s">
        <v>212</v>
      </c>
      <c r="B43" s="89">
        <v>1.8890000000000001E-2</v>
      </c>
      <c r="C43" s="89">
        <v>2.0747000000000002E-2</v>
      </c>
      <c r="D43" s="89">
        <v>3.0027999999999999E-2</v>
      </c>
      <c r="E43" s="139"/>
      <c r="F43" s="88" t="s">
        <v>60</v>
      </c>
      <c r="G43" s="89">
        <v>0</v>
      </c>
      <c r="H43" s="89">
        <v>0.63239999999999996</v>
      </c>
      <c r="I43" s="89">
        <v>0.6604681</v>
      </c>
      <c r="J43" s="113"/>
      <c r="K43" s="89" t="s">
        <v>230</v>
      </c>
      <c r="L43" s="89">
        <v>4.6897944499999999</v>
      </c>
      <c r="M43" s="89">
        <v>6.3291407900000003</v>
      </c>
      <c r="N43" s="89">
        <v>7.35962373</v>
      </c>
      <c r="O43" s="113"/>
      <c r="P43" s="113"/>
      <c r="Q43" s="113"/>
      <c r="R43" s="113"/>
      <c r="S43" s="113"/>
      <c r="T43" s="113"/>
    </row>
    <row r="44" spans="1:20" x14ac:dyDescent="0.35">
      <c r="A44" s="88" t="s">
        <v>207</v>
      </c>
      <c r="B44" s="89">
        <v>6.659E-3</v>
      </c>
      <c r="C44" s="89">
        <v>8.1963559999999991E-2</v>
      </c>
      <c r="D44" s="89">
        <v>2.8356570000000001E-2</v>
      </c>
      <c r="E44" s="139"/>
      <c r="F44" s="88" t="s">
        <v>49</v>
      </c>
      <c r="G44" s="89">
        <v>3.5256100000000002E-3</v>
      </c>
      <c r="H44" s="89">
        <v>1.31978916</v>
      </c>
      <c r="I44" s="89">
        <v>0.59442989000000002</v>
      </c>
      <c r="J44" s="113"/>
      <c r="K44" s="89" t="s">
        <v>155</v>
      </c>
      <c r="L44" s="89">
        <v>0.38311619000000002</v>
      </c>
      <c r="M44" s="89">
        <v>1.41684199</v>
      </c>
      <c r="N44" s="89">
        <v>6.5247877800000005</v>
      </c>
      <c r="O44" s="113"/>
      <c r="P44" s="113"/>
      <c r="Q44" s="113"/>
      <c r="R44" s="113"/>
      <c r="S44" s="113"/>
      <c r="T44" s="113"/>
    </row>
    <row r="45" spans="1:20" x14ac:dyDescent="0.35">
      <c r="A45" s="88" t="s">
        <v>174</v>
      </c>
      <c r="B45" s="89">
        <v>7.4999999999999993E-5</v>
      </c>
      <c r="C45" s="89">
        <v>0</v>
      </c>
      <c r="D45" s="89">
        <v>2.7740000000000001E-2</v>
      </c>
      <c r="E45" s="139"/>
      <c r="F45" s="88" t="s">
        <v>220</v>
      </c>
      <c r="G45" s="89">
        <v>0</v>
      </c>
      <c r="H45" s="89">
        <v>0.57575184999999995</v>
      </c>
      <c r="I45" s="89">
        <v>0.44955315999999995</v>
      </c>
      <c r="J45" s="113"/>
      <c r="K45" s="89" t="s">
        <v>10</v>
      </c>
      <c r="L45" s="89">
        <v>6.7871036</v>
      </c>
      <c r="M45" s="89">
        <v>3.5308544999999998</v>
      </c>
      <c r="N45" s="89">
        <v>5.9612656600000005</v>
      </c>
      <c r="O45" s="113"/>
      <c r="P45" s="113"/>
      <c r="Q45" s="113"/>
      <c r="R45" s="113"/>
      <c r="S45" s="113"/>
      <c r="T45" s="113"/>
    </row>
    <row r="46" spans="1:20" x14ac:dyDescent="0.35">
      <c r="A46" s="88" t="s">
        <v>172</v>
      </c>
      <c r="B46" s="89">
        <v>7.7450580000000005E-2</v>
      </c>
      <c r="C46" s="89">
        <v>0</v>
      </c>
      <c r="D46" s="89">
        <v>2.5954999999999999E-2</v>
      </c>
      <c r="E46" s="139"/>
      <c r="F46" s="88" t="s">
        <v>201</v>
      </c>
      <c r="G46" s="89">
        <v>0.54354893999999998</v>
      </c>
      <c r="H46" s="89">
        <v>1.8194040000000002E-2</v>
      </c>
      <c r="I46" s="89">
        <v>0.41962815999999997</v>
      </c>
      <c r="J46" s="113"/>
      <c r="K46" s="89" t="s">
        <v>197</v>
      </c>
      <c r="L46" s="89">
        <v>4.6833670300000003</v>
      </c>
      <c r="M46" s="89">
        <v>2.8084061</v>
      </c>
      <c r="N46" s="89">
        <v>5.57309872</v>
      </c>
      <c r="O46" s="113"/>
      <c r="P46" s="113"/>
      <c r="Q46" s="113"/>
      <c r="R46" s="113"/>
      <c r="S46" s="113"/>
      <c r="T46" s="113"/>
    </row>
    <row r="47" spans="1:20" x14ac:dyDescent="0.35">
      <c r="A47" s="88" t="s">
        <v>144</v>
      </c>
      <c r="B47" s="89">
        <v>3.3971000000000001E-2</v>
      </c>
      <c r="C47" s="89">
        <v>1.9699999999999999E-2</v>
      </c>
      <c r="D47" s="89">
        <v>2.3233E-2</v>
      </c>
      <c r="E47" s="139"/>
      <c r="F47" s="88" t="s">
        <v>39</v>
      </c>
      <c r="G47" s="89">
        <v>0.10368667999999999</v>
      </c>
      <c r="H47" s="89">
        <v>5.0375942800000004</v>
      </c>
      <c r="I47" s="89">
        <v>0.40547008000000001</v>
      </c>
      <c r="J47" s="113"/>
      <c r="K47" s="89" t="s">
        <v>39</v>
      </c>
      <c r="L47" s="89">
        <v>2.7036950000000001E-2</v>
      </c>
      <c r="M47" s="89">
        <v>8.1823399999999998E-3</v>
      </c>
      <c r="N47" s="89">
        <v>5.5386880099999996</v>
      </c>
      <c r="O47" s="113"/>
      <c r="P47" s="113"/>
      <c r="Q47" s="113"/>
      <c r="R47" s="113"/>
      <c r="S47" s="113"/>
      <c r="T47" s="113"/>
    </row>
    <row r="48" spans="1:20" x14ac:dyDescent="0.35">
      <c r="A48" s="88" t="s">
        <v>239</v>
      </c>
      <c r="B48" s="89">
        <v>3.0030999999999999E-2</v>
      </c>
      <c r="C48" s="89">
        <v>4.9069999999999999E-3</v>
      </c>
      <c r="D48" s="89">
        <v>2.1905000000000001E-2</v>
      </c>
      <c r="E48" s="139"/>
      <c r="F48" s="88" t="s">
        <v>217</v>
      </c>
      <c r="G48" s="89">
        <v>1.44265E-2</v>
      </c>
      <c r="H48" s="89">
        <v>2.99858E-2</v>
      </c>
      <c r="I48" s="89">
        <v>0.3798994</v>
      </c>
      <c r="J48" s="113"/>
      <c r="K48" s="89" t="s">
        <v>221</v>
      </c>
      <c r="L48" s="89">
        <v>5.68314042</v>
      </c>
      <c r="M48" s="89">
        <v>2.72080739</v>
      </c>
      <c r="N48" s="89">
        <v>5.4433590299999999</v>
      </c>
      <c r="O48" s="113"/>
      <c r="P48" s="113"/>
      <c r="Q48" s="113"/>
      <c r="R48" s="113"/>
      <c r="S48" s="113"/>
      <c r="T48" s="113"/>
    </row>
    <row r="49" spans="1:20" x14ac:dyDescent="0.35">
      <c r="A49" s="88" t="s">
        <v>231</v>
      </c>
      <c r="B49" s="89">
        <v>9.6930000000000002E-3</v>
      </c>
      <c r="C49" s="89">
        <v>5.7470000000000004E-3</v>
      </c>
      <c r="D49" s="89">
        <v>2.1434999999999999E-2</v>
      </c>
      <c r="E49" s="139"/>
      <c r="F49" s="88" t="s">
        <v>221</v>
      </c>
      <c r="G49" s="89">
        <v>2.1519999999999998E-3</v>
      </c>
      <c r="H49" s="89">
        <v>0</v>
      </c>
      <c r="I49" s="89">
        <v>0.31711019000000001</v>
      </c>
      <c r="J49" s="113"/>
      <c r="K49" s="89" t="s">
        <v>94</v>
      </c>
      <c r="L49" s="89">
        <v>0</v>
      </c>
      <c r="M49" s="89">
        <v>0</v>
      </c>
      <c r="N49" s="89">
        <v>5.177486</v>
      </c>
      <c r="O49" s="113"/>
      <c r="P49" s="113"/>
      <c r="Q49" s="113"/>
      <c r="R49" s="113"/>
      <c r="S49" s="113"/>
      <c r="T49" s="113"/>
    </row>
    <row r="50" spans="1:20" x14ac:dyDescent="0.35">
      <c r="A50" s="88" t="s">
        <v>247</v>
      </c>
      <c r="B50" s="89">
        <v>3.1331200000000003E-2</v>
      </c>
      <c r="C50" s="89">
        <v>1.5568200000000001E-2</v>
      </c>
      <c r="D50" s="89">
        <v>1.98593E-2</v>
      </c>
      <c r="E50" s="139"/>
      <c r="F50" s="88" t="s">
        <v>210</v>
      </c>
      <c r="G50" s="89">
        <v>2.5290630000000001E-2</v>
      </c>
      <c r="H50" s="89">
        <v>0</v>
      </c>
      <c r="I50" s="89">
        <v>0.29919884999999996</v>
      </c>
      <c r="J50" s="113"/>
      <c r="K50" s="89" t="s">
        <v>218</v>
      </c>
      <c r="L50" s="89">
        <v>5.9350106500000006</v>
      </c>
      <c r="M50" s="89">
        <v>9.6267594399999989</v>
      </c>
      <c r="N50" s="89">
        <v>5.1478567499999999</v>
      </c>
      <c r="O50" s="113"/>
      <c r="P50" s="113"/>
      <c r="Q50" s="113"/>
      <c r="R50" s="113"/>
      <c r="S50" s="113"/>
      <c r="T50" s="113"/>
    </row>
    <row r="51" spans="1:20" x14ac:dyDescent="0.35">
      <c r="A51" s="88" t="s">
        <v>186</v>
      </c>
      <c r="B51" s="89">
        <v>0</v>
      </c>
      <c r="C51" s="89">
        <v>0</v>
      </c>
      <c r="D51" s="89">
        <v>1.8401000000000001E-2</v>
      </c>
      <c r="E51" s="139"/>
      <c r="F51" s="88" t="s">
        <v>185</v>
      </c>
      <c r="G51" s="89">
        <v>16.806048520000001</v>
      </c>
      <c r="H51" s="89">
        <v>0</v>
      </c>
      <c r="I51" s="89">
        <v>0.29316199999999998</v>
      </c>
      <c r="J51" s="113"/>
      <c r="K51" s="89" t="s">
        <v>133</v>
      </c>
      <c r="L51" s="89">
        <v>3.25506955</v>
      </c>
      <c r="M51" s="89">
        <v>3.9682467900000002</v>
      </c>
      <c r="N51" s="89">
        <v>4.7369532199999993</v>
      </c>
      <c r="O51" s="113"/>
      <c r="P51" s="113"/>
      <c r="Q51" s="113"/>
      <c r="R51" s="113"/>
      <c r="S51" s="113"/>
      <c r="T51" s="113"/>
    </row>
    <row r="52" spans="1:20" x14ac:dyDescent="0.35">
      <c r="A52" s="88" t="s">
        <v>211</v>
      </c>
      <c r="B52" s="89">
        <v>2.5342730000000001E-2</v>
      </c>
      <c r="C52" s="89">
        <v>1.4E-3</v>
      </c>
      <c r="D52" s="89">
        <v>1.6320040000000001E-2</v>
      </c>
      <c r="E52" s="139"/>
      <c r="F52" s="88" t="s">
        <v>239</v>
      </c>
      <c r="G52" s="89">
        <v>3.5325169999999996E-2</v>
      </c>
      <c r="H52" s="89">
        <v>6.9227999999999998E-3</v>
      </c>
      <c r="I52" s="89">
        <v>0.27918377</v>
      </c>
      <c r="J52" s="113"/>
      <c r="K52" s="89" t="s">
        <v>169</v>
      </c>
      <c r="L52" s="89">
        <v>12.039692789999998</v>
      </c>
      <c r="M52" s="89">
        <v>4.6765226900000005</v>
      </c>
      <c r="N52" s="89">
        <v>4.6469227899999996</v>
      </c>
      <c r="O52" s="113"/>
      <c r="P52" s="113"/>
      <c r="Q52" s="113"/>
      <c r="R52" s="113"/>
      <c r="S52" s="113"/>
      <c r="T52" s="113"/>
    </row>
    <row r="53" spans="1:20" x14ac:dyDescent="0.35">
      <c r="A53" s="88" t="s">
        <v>143</v>
      </c>
      <c r="B53" s="89">
        <v>1.1279000000000001E-2</v>
      </c>
      <c r="C53" s="89">
        <v>5.5000000000000003E-4</v>
      </c>
      <c r="D53" s="89">
        <v>1.5016E-2</v>
      </c>
      <c r="E53" s="139"/>
      <c r="F53" s="88" t="s">
        <v>21</v>
      </c>
      <c r="G53" s="89">
        <v>0</v>
      </c>
      <c r="H53" s="89">
        <v>0</v>
      </c>
      <c r="I53" s="89">
        <v>0.27109100000000003</v>
      </c>
      <c r="J53" s="113"/>
      <c r="K53" s="89" t="s">
        <v>196</v>
      </c>
      <c r="L53" s="89">
        <v>6.4869474599999997</v>
      </c>
      <c r="M53" s="89">
        <v>1.3381088400000001</v>
      </c>
      <c r="N53" s="89">
        <v>4.5507638400000001</v>
      </c>
      <c r="O53" s="113"/>
      <c r="P53" s="113"/>
      <c r="Q53" s="113"/>
      <c r="R53" s="113"/>
      <c r="S53" s="113"/>
      <c r="T53" s="113"/>
    </row>
    <row r="54" spans="1:20" x14ac:dyDescent="0.35">
      <c r="A54" s="88" t="s">
        <v>226</v>
      </c>
      <c r="B54" s="89">
        <v>0</v>
      </c>
      <c r="C54" s="89">
        <v>0</v>
      </c>
      <c r="D54" s="89">
        <v>1.3525000000000001E-2</v>
      </c>
      <c r="E54" s="139"/>
      <c r="F54" s="88" t="s">
        <v>122</v>
      </c>
      <c r="G54" s="89">
        <v>6.5470249999999994E-2</v>
      </c>
      <c r="H54" s="89">
        <v>3.028983E-2</v>
      </c>
      <c r="I54" s="89">
        <v>0.24731001</v>
      </c>
      <c r="J54" s="113"/>
      <c r="K54" s="89" t="s">
        <v>220</v>
      </c>
      <c r="L54" s="89">
        <v>1.8389593899999999</v>
      </c>
      <c r="M54" s="89">
        <v>7.6069954600000003</v>
      </c>
      <c r="N54" s="89">
        <v>4.3875270500000001</v>
      </c>
      <c r="O54" s="113"/>
      <c r="P54" s="113"/>
      <c r="Q54" s="113"/>
      <c r="R54" s="113"/>
      <c r="S54" s="113"/>
      <c r="T54" s="113"/>
    </row>
    <row r="55" spans="1:20" x14ac:dyDescent="0.35">
      <c r="A55" s="88" t="s">
        <v>244</v>
      </c>
      <c r="B55" s="89">
        <v>3.238E-3</v>
      </c>
      <c r="C55" s="89">
        <v>4.8551999999999998E-2</v>
      </c>
      <c r="D55" s="89">
        <v>1.0076E-2</v>
      </c>
      <c r="E55" s="139"/>
      <c r="F55" s="88" t="s">
        <v>226</v>
      </c>
      <c r="G55" s="89">
        <v>0.11070199999999999</v>
      </c>
      <c r="H55" s="89">
        <v>1.352478E-2</v>
      </c>
      <c r="I55" s="89">
        <v>0.23848818999999999</v>
      </c>
      <c r="J55" s="113"/>
      <c r="K55" s="89" t="s">
        <v>210</v>
      </c>
      <c r="L55" s="89">
        <v>9.9836595399999997</v>
      </c>
      <c r="M55" s="89">
        <v>0.37995696999999995</v>
      </c>
      <c r="N55" s="89">
        <v>4.1662678799999995</v>
      </c>
      <c r="O55" s="113"/>
      <c r="P55" s="113"/>
      <c r="Q55" s="113"/>
      <c r="R55" s="113"/>
      <c r="S55" s="113"/>
      <c r="T55" s="113"/>
    </row>
    <row r="56" spans="1:20" x14ac:dyDescent="0.35">
      <c r="A56" s="88" t="s">
        <v>233</v>
      </c>
      <c r="B56" s="89">
        <v>1.7780000000000001E-3</v>
      </c>
      <c r="C56" s="89">
        <v>1.01E-3</v>
      </c>
      <c r="D56" s="89">
        <v>8.3309999999999999E-3</v>
      </c>
      <c r="E56" s="139"/>
      <c r="F56" s="88" t="s">
        <v>147</v>
      </c>
      <c r="G56" s="89">
        <v>2.636121E-2</v>
      </c>
      <c r="H56" s="89">
        <v>5.1691690000000005E-2</v>
      </c>
      <c r="I56" s="89">
        <v>0.21746385999999998</v>
      </c>
      <c r="J56" s="113"/>
      <c r="K56" s="89" t="s">
        <v>201</v>
      </c>
      <c r="L56" s="89">
        <v>5.9553149000000003</v>
      </c>
      <c r="M56" s="89">
        <v>3.8980860800000001</v>
      </c>
      <c r="N56" s="89">
        <v>4.12736328</v>
      </c>
      <c r="O56" s="113"/>
      <c r="P56" s="113"/>
      <c r="Q56" s="113"/>
      <c r="R56" s="113"/>
      <c r="S56" s="113"/>
      <c r="T56" s="113"/>
    </row>
    <row r="57" spans="1:20" x14ac:dyDescent="0.35">
      <c r="A57" s="88" t="s">
        <v>90</v>
      </c>
      <c r="B57" s="89">
        <v>0</v>
      </c>
      <c r="C57" s="89">
        <v>0</v>
      </c>
      <c r="D57" s="89">
        <v>8.0000000000000002E-3</v>
      </c>
      <c r="E57" s="139"/>
      <c r="F57" s="88" t="s">
        <v>197</v>
      </c>
      <c r="G57" s="89">
        <v>6.343066E-2</v>
      </c>
      <c r="H57" s="89">
        <v>2.0853899999999999E-3</v>
      </c>
      <c r="I57" s="89">
        <v>0.20938073000000001</v>
      </c>
      <c r="J57" s="113"/>
      <c r="K57" s="89" t="s">
        <v>61</v>
      </c>
      <c r="L57" s="89">
        <v>2.47244128</v>
      </c>
      <c r="M57" s="89">
        <v>6.2024483699999999</v>
      </c>
      <c r="N57" s="89">
        <v>3.71643503</v>
      </c>
      <c r="O57" s="113"/>
      <c r="P57" s="113"/>
      <c r="Q57" s="113"/>
      <c r="R57" s="113"/>
      <c r="S57" s="113"/>
      <c r="T57" s="113"/>
    </row>
    <row r="58" spans="1:20" x14ac:dyDescent="0.35">
      <c r="A58" s="88" t="s">
        <v>123</v>
      </c>
      <c r="B58" s="89">
        <v>1.1620999999999999E-2</v>
      </c>
      <c r="C58" s="89">
        <v>5.2446999999999997E-3</v>
      </c>
      <c r="D58" s="89">
        <v>7.7270000000000004E-3</v>
      </c>
      <c r="E58" s="139"/>
      <c r="F58" s="88" t="s">
        <v>171</v>
      </c>
      <c r="G58" s="89">
        <v>0.78455852000000004</v>
      </c>
      <c r="H58" s="89">
        <v>1.4621459999999999E-2</v>
      </c>
      <c r="I58" s="89">
        <v>0.19683814999999999</v>
      </c>
      <c r="J58" s="113"/>
      <c r="K58" s="89" t="s">
        <v>66</v>
      </c>
      <c r="L58" s="89">
        <v>11.002909689999999</v>
      </c>
      <c r="M58" s="89">
        <v>2.56377598</v>
      </c>
      <c r="N58" s="89">
        <v>3.6358953399999998</v>
      </c>
      <c r="O58" s="113"/>
      <c r="P58" s="113"/>
      <c r="Q58" s="113"/>
      <c r="R58" s="113"/>
      <c r="S58" s="113"/>
      <c r="T58" s="113"/>
    </row>
    <row r="59" spans="1:20" x14ac:dyDescent="0.35">
      <c r="A59" s="88" t="s">
        <v>196</v>
      </c>
      <c r="B59" s="89">
        <v>1.5614129999999999</v>
      </c>
      <c r="C59" s="89">
        <v>0.10527</v>
      </c>
      <c r="D59" s="89">
        <v>7.7000000000000002E-3</v>
      </c>
      <c r="E59" s="139"/>
      <c r="F59" s="88" t="s">
        <v>90</v>
      </c>
      <c r="G59" s="89">
        <v>0</v>
      </c>
      <c r="H59" s="89">
        <v>0.23</v>
      </c>
      <c r="I59" s="89">
        <v>0.18790999999999999</v>
      </c>
      <c r="J59" s="113"/>
      <c r="K59" s="89" t="s">
        <v>254</v>
      </c>
      <c r="L59" s="89">
        <v>3.9384600099999996</v>
      </c>
      <c r="M59" s="89">
        <v>1.2338490500000001</v>
      </c>
      <c r="N59" s="89">
        <v>3.2532786699999998</v>
      </c>
      <c r="O59" s="113"/>
      <c r="P59" s="113"/>
      <c r="Q59" s="113"/>
      <c r="R59" s="113"/>
      <c r="S59" s="113"/>
      <c r="T59" s="113"/>
    </row>
    <row r="60" spans="1:20" x14ac:dyDescent="0.35">
      <c r="A60" s="88" t="s">
        <v>175</v>
      </c>
      <c r="B60" s="89">
        <v>0</v>
      </c>
      <c r="C60" s="89">
        <v>0.12</v>
      </c>
      <c r="D60" s="89">
        <v>7.6299999999999996E-3</v>
      </c>
      <c r="E60" s="139"/>
      <c r="F60" s="88" t="s">
        <v>229</v>
      </c>
      <c r="G60" s="89">
        <v>0.10926822999999999</v>
      </c>
      <c r="H60" s="89">
        <v>0</v>
      </c>
      <c r="I60" s="89">
        <v>0.18755953</v>
      </c>
      <c r="J60" s="113"/>
      <c r="K60" s="89" t="s">
        <v>1</v>
      </c>
      <c r="L60" s="89">
        <v>21.94551367</v>
      </c>
      <c r="M60" s="89">
        <v>4.5352580499999995</v>
      </c>
      <c r="N60" s="89">
        <v>3.0620010099999999</v>
      </c>
      <c r="O60" s="113"/>
      <c r="P60" s="113"/>
      <c r="Q60" s="113"/>
      <c r="R60" s="113"/>
      <c r="S60" s="113"/>
      <c r="T60" s="113"/>
    </row>
    <row r="61" spans="1:20" x14ac:dyDescent="0.35">
      <c r="A61" s="88" t="s">
        <v>235</v>
      </c>
      <c r="B61" s="89">
        <v>2.5973E-2</v>
      </c>
      <c r="C61" s="89">
        <v>4.169E-3</v>
      </c>
      <c r="D61" s="89">
        <v>6.6039999999999996E-3</v>
      </c>
      <c r="E61" s="139"/>
      <c r="F61" s="88" t="s">
        <v>132</v>
      </c>
      <c r="G61" s="89">
        <v>0</v>
      </c>
      <c r="H61" s="89">
        <v>0.13868145999999998</v>
      </c>
      <c r="I61" s="89">
        <v>0.16538023999999998</v>
      </c>
      <c r="J61" s="113"/>
      <c r="K61" s="89" t="s">
        <v>143</v>
      </c>
      <c r="L61" s="89">
        <v>1.5433793899999999</v>
      </c>
      <c r="M61" s="89">
        <v>1.3577876599999998</v>
      </c>
      <c r="N61" s="89">
        <v>2.8602724799999999</v>
      </c>
      <c r="O61" s="113"/>
      <c r="P61" s="113"/>
      <c r="Q61" s="113"/>
      <c r="R61" s="113"/>
      <c r="S61" s="113"/>
      <c r="T61" s="113"/>
    </row>
    <row r="62" spans="1:20" x14ac:dyDescent="0.35">
      <c r="A62" s="88" t="s">
        <v>125</v>
      </c>
      <c r="B62" s="89">
        <v>3.4000000000000002E-2</v>
      </c>
      <c r="C62" s="89">
        <v>2.9999999999999997E-4</v>
      </c>
      <c r="D62" s="89">
        <v>6.1599999999999997E-3</v>
      </c>
      <c r="E62" s="139"/>
      <c r="F62" s="88" t="s">
        <v>105</v>
      </c>
      <c r="G62" s="89">
        <v>0.49848638000000001</v>
      </c>
      <c r="H62" s="89">
        <v>2.8080250000000001E-2</v>
      </c>
      <c r="I62" s="89">
        <v>0.14633585999999998</v>
      </c>
      <c r="J62" s="113"/>
      <c r="K62" s="89" t="s">
        <v>49</v>
      </c>
      <c r="L62" s="89">
        <v>2.3690463399999997</v>
      </c>
      <c r="M62" s="89">
        <v>2.7021449999999998</v>
      </c>
      <c r="N62" s="89">
        <v>2.71898675</v>
      </c>
      <c r="O62" s="113"/>
      <c r="P62" s="113"/>
      <c r="Q62" s="113"/>
      <c r="R62" s="113"/>
      <c r="S62" s="113"/>
      <c r="T62" s="113"/>
    </row>
    <row r="63" spans="1:20" x14ac:dyDescent="0.35">
      <c r="A63" s="88" t="s">
        <v>238</v>
      </c>
      <c r="B63" s="89">
        <v>4.8111000000000001E-2</v>
      </c>
      <c r="C63" s="89">
        <v>9.6699999999999998E-4</v>
      </c>
      <c r="D63" s="89">
        <v>5.9849999999999999E-3</v>
      </c>
      <c r="E63" s="139"/>
      <c r="F63" s="88" t="s">
        <v>160</v>
      </c>
      <c r="G63" s="89">
        <v>0.56096564000000004</v>
      </c>
      <c r="H63" s="89">
        <v>5.1042580000000004E-2</v>
      </c>
      <c r="I63" s="89">
        <v>0.13351095000000002</v>
      </c>
      <c r="J63" s="113"/>
      <c r="K63" s="89" t="s">
        <v>241</v>
      </c>
      <c r="L63" s="89">
        <v>0.45421859000000003</v>
      </c>
      <c r="M63" s="89">
        <v>0.49848181000000003</v>
      </c>
      <c r="N63" s="89">
        <v>2.55699948</v>
      </c>
      <c r="O63" s="113"/>
      <c r="P63" s="113"/>
      <c r="Q63" s="113"/>
      <c r="R63" s="113"/>
      <c r="S63" s="113"/>
      <c r="T63" s="113"/>
    </row>
    <row r="64" spans="1:20" x14ac:dyDescent="0.35">
      <c r="A64" s="88" t="s">
        <v>171</v>
      </c>
      <c r="B64" s="89">
        <v>0</v>
      </c>
      <c r="C64" s="89">
        <v>0</v>
      </c>
      <c r="D64" s="89">
        <v>5.57984E-3</v>
      </c>
      <c r="E64" s="139"/>
      <c r="F64" s="88" t="s">
        <v>168</v>
      </c>
      <c r="G64" s="89">
        <v>0</v>
      </c>
      <c r="H64" s="89">
        <v>0</v>
      </c>
      <c r="I64" s="89">
        <v>0.12831176</v>
      </c>
      <c r="J64" s="113"/>
      <c r="K64" s="89" t="s">
        <v>104</v>
      </c>
      <c r="L64" s="89">
        <v>4.4121122800000006</v>
      </c>
      <c r="M64" s="89">
        <v>5.2486280599999997</v>
      </c>
      <c r="N64" s="89">
        <v>2.19902138</v>
      </c>
      <c r="O64" s="113"/>
      <c r="P64" s="113"/>
      <c r="Q64" s="113"/>
      <c r="R64" s="113"/>
      <c r="S64" s="113"/>
      <c r="T64" s="113"/>
    </row>
    <row r="65" spans="1:20" x14ac:dyDescent="0.35">
      <c r="A65" s="88" t="s">
        <v>75</v>
      </c>
      <c r="B65" s="89">
        <v>0.129081</v>
      </c>
      <c r="C65" s="89">
        <v>4.0514000000000001E-2</v>
      </c>
      <c r="D65" s="89">
        <v>5.3800000000000002E-3</v>
      </c>
      <c r="E65" s="139"/>
      <c r="F65" s="88" t="s">
        <v>67</v>
      </c>
      <c r="G65" s="89">
        <v>0</v>
      </c>
      <c r="H65" s="89">
        <v>0</v>
      </c>
      <c r="I65" s="89">
        <v>0.12665370000000001</v>
      </c>
      <c r="J65" s="113"/>
      <c r="K65" s="89" t="s">
        <v>149</v>
      </c>
      <c r="L65" s="89">
        <v>2.2840824500000001</v>
      </c>
      <c r="M65" s="89">
        <v>2.9135058300000001</v>
      </c>
      <c r="N65" s="89">
        <v>2.0371563099999999</v>
      </c>
      <c r="O65" s="113"/>
      <c r="P65" s="113"/>
      <c r="Q65" s="113"/>
      <c r="R65" s="113"/>
      <c r="S65" s="113"/>
      <c r="T65" s="113"/>
    </row>
    <row r="66" spans="1:20" x14ac:dyDescent="0.35">
      <c r="A66" s="88" t="s">
        <v>63</v>
      </c>
      <c r="B66" s="89">
        <v>9.0440999999999991E-4</v>
      </c>
      <c r="C66" s="89">
        <v>2.05404E-3</v>
      </c>
      <c r="D66" s="89">
        <v>5.0066400000000006E-3</v>
      </c>
      <c r="E66" s="139"/>
      <c r="F66" s="88" t="s">
        <v>81</v>
      </c>
      <c r="G66" s="89">
        <v>1.6200000000000001E-4</v>
      </c>
      <c r="H66" s="89">
        <v>0</v>
      </c>
      <c r="I66" s="89">
        <v>0.12208150999999999</v>
      </c>
      <c r="J66" s="113"/>
      <c r="K66" s="89" t="s">
        <v>51</v>
      </c>
      <c r="L66" s="89">
        <v>2.6920220000000001</v>
      </c>
      <c r="M66" s="89">
        <v>2.4815076</v>
      </c>
      <c r="N66" s="89">
        <v>1.9251180000000001</v>
      </c>
      <c r="O66" s="113"/>
      <c r="P66" s="113"/>
      <c r="Q66" s="113"/>
      <c r="R66" s="113"/>
      <c r="S66" s="113"/>
      <c r="T66" s="113"/>
    </row>
    <row r="67" spans="1:20" x14ac:dyDescent="0.35">
      <c r="A67" s="88" t="s">
        <v>107</v>
      </c>
      <c r="B67" s="89">
        <v>8.1283999999999995E-2</v>
      </c>
      <c r="C67" s="89">
        <v>3.2690000000000002E-3</v>
      </c>
      <c r="D67" s="89">
        <v>4.836E-3</v>
      </c>
      <c r="E67" s="139"/>
      <c r="F67" s="88" t="s">
        <v>251</v>
      </c>
      <c r="G67" s="89">
        <v>0.10506275</v>
      </c>
      <c r="H67" s="89">
        <v>3.0666479999999999E-2</v>
      </c>
      <c r="I67" s="89">
        <v>0.11624861</v>
      </c>
      <c r="J67" s="113"/>
      <c r="K67" s="89" t="s">
        <v>243</v>
      </c>
      <c r="L67" s="89">
        <v>45.949229639999999</v>
      </c>
      <c r="M67" s="89">
        <v>0.88571363999999997</v>
      </c>
      <c r="N67" s="89">
        <v>1.92450867</v>
      </c>
      <c r="O67" s="113"/>
      <c r="P67" s="113"/>
      <c r="Q67" s="113"/>
      <c r="R67" s="113"/>
      <c r="S67" s="113"/>
      <c r="T67" s="113"/>
    </row>
    <row r="68" spans="1:20" x14ac:dyDescent="0.35">
      <c r="A68" s="88" t="s">
        <v>176</v>
      </c>
      <c r="B68" s="89">
        <v>0.14689885</v>
      </c>
      <c r="C68" s="89">
        <v>1.49862E-2</v>
      </c>
      <c r="D68" s="89">
        <v>4.7169500000000001E-3</v>
      </c>
      <c r="E68" s="139"/>
      <c r="F68" s="88" t="s">
        <v>108</v>
      </c>
      <c r="G68" s="89">
        <v>0.1741945</v>
      </c>
      <c r="H68" s="89">
        <v>2.8879040000000002E-2</v>
      </c>
      <c r="I68" s="89">
        <v>0.11609796999999999</v>
      </c>
      <c r="J68" s="113"/>
      <c r="K68" s="89" t="s">
        <v>173</v>
      </c>
      <c r="L68" s="89">
        <v>5.0485440599999993</v>
      </c>
      <c r="M68" s="89">
        <v>1.88754171</v>
      </c>
      <c r="N68" s="89">
        <v>1.89606078</v>
      </c>
      <c r="O68" s="113"/>
      <c r="P68" s="113"/>
      <c r="Q68" s="113"/>
      <c r="R68" s="113"/>
      <c r="S68" s="113"/>
      <c r="T68" s="113"/>
    </row>
    <row r="69" spans="1:20" x14ac:dyDescent="0.35">
      <c r="A69" s="88" t="s">
        <v>80</v>
      </c>
      <c r="B69" s="89">
        <v>4.627E-3</v>
      </c>
      <c r="C69" s="89">
        <v>4.7629999999999999E-3</v>
      </c>
      <c r="D69" s="89">
        <v>4.6171700000000003E-3</v>
      </c>
      <c r="E69" s="139"/>
      <c r="F69" s="88" t="s">
        <v>99</v>
      </c>
      <c r="G69" s="89">
        <v>3.1203650000000003E-2</v>
      </c>
      <c r="H69" s="89">
        <v>0</v>
      </c>
      <c r="I69" s="89">
        <v>0.1101003</v>
      </c>
      <c r="J69" s="113"/>
      <c r="K69" s="89" t="s">
        <v>215</v>
      </c>
      <c r="L69" s="89">
        <v>1.9468013500000001</v>
      </c>
      <c r="M69" s="89">
        <v>1.72088091</v>
      </c>
      <c r="N69" s="89">
        <v>1.87663278</v>
      </c>
      <c r="O69" s="113"/>
      <c r="P69" s="113"/>
      <c r="Q69" s="113"/>
      <c r="R69" s="113"/>
      <c r="S69" s="113"/>
      <c r="T69" s="113"/>
    </row>
    <row r="70" spans="1:20" x14ac:dyDescent="0.35">
      <c r="A70" s="88" t="s">
        <v>104</v>
      </c>
      <c r="B70" s="89">
        <v>3.3149999999999998E-3</v>
      </c>
      <c r="C70" s="89">
        <v>1.106E-2</v>
      </c>
      <c r="D70" s="89">
        <v>4.2500000000000003E-3</v>
      </c>
      <c r="E70" s="139"/>
      <c r="F70" s="88" t="s">
        <v>98</v>
      </c>
      <c r="G70" s="89">
        <v>17.192192030000001</v>
      </c>
      <c r="H70" s="89">
        <v>8.5349999999999998E-4</v>
      </c>
      <c r="I70" s="89">
        <v>0.1096125</v>
      </c>
      <c r="J70" s="113"/>
      <c r="K70" s="89" t="s">
        <v>181</v>
      </c>
      <c r="L70" s="89">
        <v>2.0512068999999999</v>
      </c>
      <c r="M70" s="89">
        <v>1.2894236200000002</v>
      </c>
      <c r="N70" s="89">
        <v>1.63911801</v>
      </c>
      <c r="O70" s="113"/>
      <c r="P70" s="113"/>
      <c r="Q70" s="113"/>
      <c r="R70" s="113"/>
      <c r="S70" s="113"/>
      <c r="T70" s="113"/>
    </row>
    <row r="71" spans="1:20" x14ac:dyDescent="0.35">
      <c r="A71" s="88" t="s">
        <v>252</v>
      </c>
      <c r="B71" s="89">
        <v>5.9309999999999996E-3</v>
      </c>
      <c r="C71" s="89">
        <v>4.6717699999999994E-2</v>
      </c>
      <c r="D71" s="89">
        <v>4.1200000000000004E-3</v>
      </c>
      <c r="E71" s="139"/>
      <c r="F71" s="88" t="s">
        <v>181</v>
      </c>
      <c r="G71" s="89">
        <v>3.1013550000000001E-2</v>
      </c>
      <c r="H71" s="89">
        <v>0</v>
      </c>
      <c r="I71" s="89">
        <v>0.10046897</v>
      </c>
      <c r="J71" s="113"/>
      <c r="K71" s="89" t="s">
        <v>8</v>
      </c>
      <c r="L71" s="89">
        <v>1.2560135400000001</v>
      </c>
      <c r="M71" s="89">
        <v>1.10891648</v>
      </c>
      <c r="N71" s="89">
        <v>1.61847188</v>
      </c>
      <c r="O71" s="113"/>
      <c r="P71" s="113"/>
      <c r="Q71" s="113"/>
      <c r="R71" s="113"/>
      <c r="S71" s="113"/>
      <c r="T71" s="113"/>
    </row>
    <row r="72" spans="1:20" x14ac:dyDescent="0.35">
      <c r="A72" s="88" t="s">
        <v>201</v>
      </c>
      <c r="B72" s="89">
        <v>43.773599140000002</v>
      </c>
      <c r="C72" s="89">
        <v>0</v>
      </c>
      <c r="D72" s="89">
        <v>3.7799999999999999E-3</v>
      </c>
      <c r="E72" s="139"/>
      <c r="F72" s="88" t="s">
        <v>213</v>
      </c>
      <c r="G72" s="89">
        <v>3.642128E-2</v>
      </c>
      <c r="H72" s="89">
        <v>2.1031799999999996E-3</v>
      </c>
      <c r="I72" s="89">
        <v>9.6383300000000005E-2</v>
      </c>
      <c r="J72" s="113"/>
      <c r="K72" s="89" t="s">
        <v>75</v>
      </c>
      <c r="L72" s="89">
        <v>2.4440690899999997</v>
      </c>
      <c r="M72" s="89">
        <v>0.64351787000000005</v>
      </c>
      <c r="N72" s="89">
        <v>1.6032473600000001</v>
      </c>
      <c r="O72" s="113"/>
      <c r="P72" s="113"/>
      <c r="Q72" s="113"/>
      <c r="R72" s="113"/>
      <c r="S72" s="113"/>
      <c r="T72" s="113"/>
    </row>
    <row r="73" spans="1:20" x14ac:dyDescent="0.35">
      <c r="A73" s="88" t="s">
        <v>253</v>
      </c>
      <c r="B73" s="89">
        <v>4.0000000000000002E-4</v>
      </c>
      <c r="C73" s="89">
        <v>9.0000000000000006E-5</v>
      </c>
      <c r="D73" s="89">
        <v>3.7369999999999999E-3</v>
      </c>
      <c r="E73" s="139"/>
      <c r="F73" s="88" t="s">
        <v>196</v>
      </c>
      <c r="G73" s="89">
        <v>2.29537798</v>
      </c>
      <c r="H73" s="89">
        <v>0.19188654999999999</v>
      </c>
      <c r="I73" s="89">
        <v>9.5833509999999997E-2</v>
      </c>
      <c r="J73" s="113"/>
      <c r="K73" s="89" t="s">
        <v>146</v>
      </c>
      <c r="L73" s="89">
        <v>1.0296939700000001</v>
      </c>
      <c r="M73" s="89">
        <v>0.12030805999999999</v>
      </c>
      <c r="N73" s="89">
        <v>1.3678763200000001</v>
      </c>
      <c r="O73" s="113"/>
      <c r="P73" s="113"/>
      <c r="Q73" s="113"/>
      <c r="R73" s="113"/>
      <c r="S73" s="113"/>
      <c r="T73" s="113"/>
    </row>
    <row r="74" spans="1:20" x14ac:dyDescent="0.35">
      <c r="A74" s="88" t="s">
        <v>237</v>
      </c>
      <c r="B74" s="89">
        <v>6.2049999999999996E-3</v>
      </c>
      <c r="C74" s="89">
        <v>4.7600000000000002E-4</v>
      </c>
      <c r="D74" s="89">
        <v>3.6159999999999999E-3</v>
      </c>
      <c r="E74" s="139"/>
      <c r="F74" s="88" t="s">
        <v>182</v>
      </c>
      <c r="G74" s="89">
        <v>0.16658000000000001</v>
      </c>
      <c r="H74" s="89">
        <v>3.2066049999999999E-2</v>
      </c>
      <c r="I74" s="89">
        <v>8.3042980000000002E-2</v>
      </c>
      <c r="J74" s="113"/>
      <c r="K74" s="89" t="s">
        <v>223</v>
      </c>
      <c r="L74" s="89">
        <v>3.17344385</v>
      </c>
      <c r="M74" s="89">
        <v>3.6228076099999997</v>
      </c>
      <c r="N74" s="89">
        <v>1.14871715</v>
      </c>
      <c r="O74" s="113"/>
      <c r="P74" s="113"/>
      <c r="Q74" s="113"/>
      <c r="R74" s="113"/>
      <c r="S74" s="113"/>
      <c r="T74" s="113"/>
    </row>
    <row r="75" spans="1:20" x14ac:dyDescent="0.35">
      <c r="A75" s="88" t="s">
        <v>221</v>
      </c>
      <c r="B75" s="89">
        <v>2.9010000000000001E-2</v>
      </c>
      <c r="C75" s="89">
        <v>1.7733470000000001E-2</v>
      </c>
      <c r="D75" s="89">
        <v>3.4580000000000001E-3</v>
      </c>
      <c r="E75" s="139"/>
      <c r="F75" s="88" t="s">
        <v>172</v>
      </c>
      <c r="G75" s="89">
        <v>0.15497001000000002</v>
      </c>
      <c r="H75" s="89">
        <v>0.11928399000000001</v>
      </c>
      <c r="I75" s="89">
        <v>7.7388570000000004E-2</v>
      </c>
      <c r="J75" s="113"/>
      <c r="K75" s="89" t="s">
        <v>128</v>
      </c>
      <c r="L75" s="89">
        <v>0.31483522999999997</v>
      </c>
      <c r="M75" s="89">
        <v>0.13428300000000001</v>
      </c>
      <c r="N75" s="89">
        <v>1.1432488700000001</v>
      </c>
      <c r="O75" s="113"/>
      <c r="P75" s="113"/>
      <c r="Q75" s="113"/>
      <c r="R75" s="113"/>
      <c r="S75" s="113"/>
      <c r="T75" s="113"/>
    </row>
    <row r="76" spans="1:20" x14ac:dyDescent="0.35">
      <c r="A76" s="88" t="s">
        <v>230</v>
      </c>
      <c r="B76" s="89">
        <v>2.9999999999999997E-4</v>
      </c>
      <c r="C76" s="89">
        <v>0</v>
      </c>
      <c r="D76" s="89">
        <v>2.7260000000000001E-3</v>
      </c>
      <c r="E76" s="139"/>
      <c r="F76" s="88" t="s">
        <v>238</v>
      </c>
      <c r="G76" s="89">
        <v>5.3828599999999997E-2</v>
      </c>
      <c r="H76" s="89">
        <v>4.9043639999999999E-2</v>
      </c>
      <c r="I76" s="89">
        <v>7.4586070000000004E-2</v>
      </c>
      <c r="J76" s="113"/>
      <c r="K76" s="89" t="s">
        <v>112</v>
      </c>
      <c r="L76" s="89">
        <v>0</v>
      </c>
      <c r="M76" s="89">
        <v>2.2953370499999997</v>
      </c>
      <c r="N76" s="89">
        <v>1.12484633</v>
      </c>
      <c r="O76" s="113"/>
      <c r="P76" s="113"/>
      <c r="Q76" s="113"/>
      <c r="R76" s="113"/>
      <c r="S76" s="113"/>
      <c r="T76" s="113"/>
    </row>
    <row r="77" spans="1:20" x14ac:dyDescent="0.35">
      <c r="A77" s="88" t="s">
        <v>135</v>
      </c>
      <c r="B77" s="89">
        <v>0.114908</v>
      </c>
      <c r="C77" s="89">
        <v>1.9239999999999999E-3</v>
      </c>
      <c r="D77" s="89">
        <v>2.5279999999999999E-3</v>
      </c>
      <c r="E77" s="139"/>
      <c r="F77" s="88" t="s">
        <v>232</v>
      </c>
      <c r="G77" s="89">
        <v>4.2896099999999993E-3</v>
      </c>
      <c r="H77" s="89">
        <v>0</v>
      </c>
      <c r="I77" s="89">
        <v>6.4886630000000001E-2</v>
      </c>
      <c r="J77" s="113"/>
      <c r="K77" s="89" t="s">
        <v>202</v>
      </c>
      <c r="L77" s="89">
        <v>4.9648282199999993</v>
      </c>
      <c r="M77" s="89">
        <v>0.30151796999999997</v>
      </c>
      <c r="N77" s="89">
        <v>1.1045079</v>
      </c>
      <c r="O77" s="113"/>
      <c r="P77" s="113"/>
      <c r="Q77" s="113"/>
      <c r="R77" s="113"/>
      <c r="S77" s="113"/>
      <c r="T77" s="113"/>
    </row>
    <row r="78" spans="1:20" x14ac:dyDescent="0.35">
      <c r="A78" s="88" t="s">
        <v>35</v>
      </c>
      <c r="B78" s="89">
        <v>1.0414000000000001E-3</v>
      </c>
      <c r="C78" s="89">
        <v>9.03915E-2</v>
      </c>
      <c r="D78" s="89">
        <v>2.5240000000000002E-3</v>
      </c>
      <c r="E78" s="139"/>
      <c r="F78" s="88" t="s">
        <v>135</v>
      </c>
      <c r="G78" s="89">
        <v>3.6604539999999998E-2</v>
      </c>
      <c r="H78" s="89">
        <v>1.0176E-3</v>
      </c>
      <c r="I78" s="89">
        <v>5.7145339999999996E-2</v>
      </c>
      <c r="J78" s="113"/>
      <c r="K78" s="89" t="s">
        <v>195</v>
      </c>
      <c r="L78" s="89">
        <v>1.9060235300000001</v>
      </c>
      <c r="M78" s="89">
        <v>2.0085412200000001</v>
      </c>
      <c r="N78" s="89">
        <v>1.09228042</v>
      </c>
      <c r="O78" s="113"/>
      <c r="P78" s="113"/>
      <c r="Q78" s="113"/>
      <c r="R78" s="113"/>
      <c r="S78" s="113"/>
      <c r="T78" s="113"/>
    </row>
    <row r="79" spans="1:20" x14ac:dyDescent="0.35">
      <c r="A79" s="88" t="s">
        <v>236</v>
      </c>
      <c r="B79" s="89">
        <v>1.7949E-2</v>
      </c>
      <c r="C79" s="89">
        <v>5.6999999999999998E-4</v>
      </c>
      <c r="D79" s="89">
        <v>2.428E-3</v>
      </c>
      <c r="E79" s="139"/>
      <c r="F79" s="88" t="s">
        <v>96</v>
      </c>
      <c r="G79" s="89">
        <v>0</v>
      </c>
      <c r="H79" s="89">
        <v>0</v>
      </c>
      <c r="I79" s="89">
        <v>5.7064790000000004E-2</v>
      </c>
      <c r="J79" s="113"/>
      <c r="K79" s="89" t="s">
        <v>207</v>
      </c>
      <c r="L79" s="89">
        <v>0.83225835999999997</v>
      </c>
      <c r="M79" s="89">
        <v>0.62050169999999993</v>
      </c>
      <c r="N79" s="89">
        <v>0.97470467000000005</v>
      </c>
      <c r="O79" s="113"/>
      <c r="P79" s="113"/>
      <c r="Q79" s="113"/>
      <c r="R79" s="113"/>
      <c r="S79" s="113"/>
      <c r="T79" s="113"/>
    </row>
    <row r="80" spans="1:20" x14ac:dyDescent="0.35">
      <c r="A80" s="88" t="s">
        <v>36</v>
      </c>
      <c r="B80" s="89">
        <v>9.4799999999999995E-4</v>
      </c>
      <c r="C80" s="89">
        <v>1.25282E-3</v>
      </c>
      <c r="D80" s="89">
        <v>2.1393200000000001E-3</v>
      </c>
      <c r="E80" s="139"/>
      <c r="F80" s="88" t="s">
        <v>240</v>
      </c>
      <c r="G80" s="89">
        <v>0</v>
      </c>
      <c r="H80" s="89">
        <v>0</v>
      </c>
      <c r="I80" s="89">
        <v>5.5738999999999997E-2</v>
      </c>
      <c r="J80" s="113"/>
      <c r="K80" s="89" t="s">
        <v>198</v>
      </c>
      <c r="L80" s="89">
        <v>13.094551619999999</v>
      </c>
      <c r="M80" s="89">
        <v>2.2733396099999998</v>
      </c>
      <c r="N80" s="89">
        <v>0.96337956000000002</v>
      </c>
      <c r="O80" s="113"/>
      <c r="P80" s="113"/>
      <c r="Q80" s="113"/>
      <c r="R80" s="113"/>
      <c r="S80" s="113"/>
      <c r="T80" s="113"/>
    </row>
    <row r="81" spans="1:20" x14ac:dyDescent="0.35">
      <c r="A81" s="88" t="s">
        <v>32</v>
      </c>
      <c r="B81" s="89">
        <v>4.8999999999999998E-4</v>
      </c>
      <c r="C81" s="89">
        <v>3.6495000000000001E-4</v>
      </c>
      <c r="D81" s="89">
        <v>1.8269200000000001E-3</v>
      </c>
      <c r="E81" s="139"/>
      <c r="F81" s="88" t="s">
        <v>114</v>
      </c>
      <c r="G81" s="89">
        <v>7.1595399999999998E-3</v>
      </c>
      <c r="H81" s="89">
        <v>2.5200000000000001E-3</v>
      </c>
      <c r="I81" s="89">
        <v>4.9576139999999998E-2</v>
      </c>
      <c r="J81" s="113"/>
      <c r="K81" s="89" t="s">
        <v>134</v>
      </c>
      <c r="L81" s="89">
        <v>0.45733364000000004</v>
      </c>
      <c r="M81" s="89">
        <v>0.31244057000000003</v>
      </c>
      <c r="N81" s="89">
        <v>0.95969347999999999</v>
      </c>
      <c r="O81" s="113"/>
      <c r="P81" s="113"/>
      <c r="Q81" s="113"/>
      <c r="R81" s="113"/>
      <c r="S81" s="113"/>
      <c r="T81" s="113"/>
    </row>
    <row r="82" spans="1:20" x14ac:dyDescent="0.35">
      <c r="A82" s="88" t="s">
        <v>61</v>
      </c>
      <c r="B82" s="89">
        <v>1E-4</v>
      </c>
      <c r="C82" s="89">
        <v>1.35E-4</v>
      </c>
      <c r="D82" s="89">
        <v>1.8E-3</v>
      </c>
      <c r="E82" s="139"/>
      <c r="F82" s="88" t="s">
        <v>179</v>
      </c>
      <c r="G82" s="89">
        <v>0.36263531999999998</v>
      </c>
      <c r="H82" s="89">
        <v>0.28535249000000001</v>
      </c>
      <c r="I82" s="89">
        <v>4.852617E-2</v>
      </c>
      <c r="J82" s="113"/>
      <c r="K82" s="89" t="s">
        <v>212</v>
      </c>
      <c r="L82" s="89">
        <v>7.3603266999999999</v>
      </c>
      <c r="M82" s="89">
        <v>2.0212127</v>
      </c>
      <c r="N82" s="89">
        <v>0.95388767000000008</v>
      </c>
      <c r="O82" s="113"/>
      <c r="P82" s="113"/>
      <c r="Q82" s="113"/>
      <c r="R82" s="113"/>
      <c r="S82" s="113"/>
      <c r="T82" s="113"/>
    </row>
    <row r="83" spans="1:20" x14ac:dyDescent="0.35">
      <c r="A83" s="88" t="s">
        <v>138</v>
      </c>
      <c r="B83" s="89">
        <v>6.9800000000000005E-4</v>
      </c>
      <c r="C83" s="89">
        <v>8.7000000000000001E-5</v>
      </c>
      <c r="D83" s="89">
        <v>1.7589999999999999E-3</v>
      </c>
      <c r="E83" s="139"/>
      <c r="F83" s="88" t="s">
        <v>203</v>
      </c>
      <c r="G83" s="89">
        <v>0.12248299999999999</v>
      </c>
      <c r="H83" s="89">
        <v>0</v>
      </c>
      <c r="I83" s="89">
        <v>4.5639910000000006E-2</v>
      </c>
      <c r="J83" s="113"/>
      <c r="K83" s="89" t="s">
        <v>175</v>
      </c>
      <c r="L83" s="89">
        <v>1.4076011499999999</v>
      </c>
      <c r="M83" s="89">
        <v>0.90551043000000009</v>
      </c>
      <c r="N83" s="89">
        <v>0.83927635999999994</v>
      </c>
      <c r="O83" s="113"/>
      <c r="P83" s="113"/>
      <c r="Q83" s="113"/>
      <c r="R83" s="113"/>
      <c r="S83" s="113"/>
      <c r="T83" s="113"/>
    </row>
    <row r="84" spans="1:20" x14ac:dyDescent="0.35">
      <c r="A84" s="88" t="s">
        <v>147</v>
      </c>
      <c r="B84" s="89">
        <v>1.8714999999999999E-2</v>
      </c>
      <c r="C84" s="89">
        <v>7.9199999999999995E-4</v>
      </c>
      <c r="D84" s="89">
        <v>1.71572E-3</v>
      </c>
      <c r="E84" s="139"/>
      <c r="F84" s="88" t="s">
        <v>190</v>
      </c>
      <c r="G84" s="89">
        <v>1.77316425</v>
      </c>
      <c r="H84" s="89">
        <v>0.4280832</v>
      </c>
      <c r="I84" s="89">
        <v>4.5339410000000004E-2</v>
      </c>
      <c r="J84" s="113"/>
      <c r="K84" s="89" t="s">
        <v>171</v>
      </c>
      <c r="L84" s="89">
        <v>4.3650157500000004</v>
      </c>
      <c r="M84" s="89">
        <v>0.49959639</v>
      </c>
      <c r="N84" s="89">
        <v>0.83783512999999998</v>
      </c>
      <c r="O84" s="113"/>
      <c r="P84" s="113"/>
      <c r="Q84" s="113"/>
      <c r="R84" s="113"/>
      <c r="S84" s="113"/>
      <c r="T84" s="113"/>
    </row>
    <row r="85" spans="1:20" x14ac:dyDescent="0.35">
      <c r="A85" s="88" t="s">
        <v>170</v>
      </c>
      <c r="B85" s="89">
        <v>0</v>
      </c>
      <c r="C85" s="89">
        <v>0</v>
      </c>
      <c r="D85" s="89">
        <v>1.2780000000000001E-3</v>
      </c>
      <c r="E85" s="139"/>
      <c r="F85" s="88" t="s">
        <v>253</v>
      </c>
      <c r="G85" s="89">
        <v>2.1897490000000002E-2</v>
      </c>
      <c r="H85" s="89">
        <v>8.4035200000000011E-3</v>
      </c>
      <c r="I85" s="89">
        <v>3.9267429999999999E-2</v>
      </c>
      <c r="J85" s="113"/>
      <c r="K85" s="89" t="s">
        <v>110</v>
      </c>
      <c r="L85" s="89">
        <v>0</v>
      </c>
      <c r="M85" s="89">
        <v>1.490359E-2</v>
      </c>
      <c r="N85" s="89">
        <v>0.77508081000000006</v>
      </c>
      <c r="O85" s="113"/>
      <c r="P85" s="113"/>
      <c r="Q85" s="113"/>
      <c r="R85" s="113"/>
      <c r="S85" s="113"/>
      <c r="T85" s="113"/>
    </row>
    <row r="86" spans="1:20" x14ac:dyDescent="0.35">
      <c r="A86" s="88" t="s">
        <v>173</v>
      </c>
      <c r="B86" s="89">
        <v>4.4037E-2</v>
      </c>
      <c r="C86" s="89">
        <v>0.24048642000000001</v>
      </c>
      <c r="D86" s="89">
        <v>1.204E-3</v>
      </c>
      <c r="E86" s="139"/>
      <c r="F86" s="88" t="s">
        <v>143</v>
      </c>
      <c r="G86" s="89">
        <v>9.493660000000001E-2</v>
      </c>
      <c r="H86" s="89">
        <v>4.7839640000000003E-2</v>
      </c>
      <c r="I86" s="89">
        <v>3.7088760000000005E-2</v>
      </c>
      <c r="J86" s="113"/>
      <c r="K86" s="89" t="s">
        <v>135</v>
      </c>
      <c r="L86" s="89">
        <v>0.30668385999999997</v>
      </c>
      <c r="M86" s="89">
        <v>0.63419206000000006</v>
      </c>
      <c r="N86" s="89">
        <v>0.74648856000000008</v>
      </c>
      <c r="O86" s="113"/>
      <c r="P86" s="113"/>
      <c r="Q86" s="113"/>
      <c r="R86" s="113"/>
      <c r="S86" s="113"/>
      <c r="T86" s="113"/>
    </row>
    <row r="87" spans="1:20" x14ac:dyDescent="0.35">
      <c r="A87" s="88" t="s">
        <v>248</v>
      </c>
      <c r="B87" s="89">
        <v>0</v>
      </c>
      <c r="C87" s="89">
        <v>0</v>
      </c>
      <c r="D87" s="89">
        <v>8.7100000000000003E-4</v>
      </c>
      <c r="E87" s="139"/>
      <c r="F87" s="88" t="s">
        <v>35</v>
      </c>
      <c r="G87" s="89">
        <v>0.21921377</v>
      </c>
      <c r="H87" s="89">
        <v>9.1793700000000009E-3</v>
      </c>
      <c r="I87" s="89">
        <v>3.4508410000000003E-2</v>
      </c>
      <c r="J87" s="113"/>
      <c r="K87" s="89" t="s">
        <v>103</v>
      </c>
      <c r="L87" s="89">
        <v>0.14866567999999999</v>
      </c>
      <c r="M87" s="89">
        <v>0.41021346999999997</v>
      </c>
      <c r="N87" s="89">
        <v>0.74592882999999999</v>
      </c>
      <c r="O87" s="113"/>
      <c r="P87" s="113"/>
      <c r="Q87" s="113"/>
      <c r="R87" s="113"/>
      <c r="S87" s="113"/>
      <c r="T87" s="113"/>
    </row>
    <row r="88" spans="1:20" x14ac:dyDescent="0.35">
      <c r="A88" s="88" t="s">
        <v>5</v>
      </c>
      <c r="B88" s="89">
        <v>4.6200000000000001E-4</v>
      </c>
      <c r="C88" s="89">
        <v>4.9600000000000002E-4</v>
      </c>
      <c r="D88" s="89">
        <v>7.8100000000000001E-4</v>
      </c>
      <c r="E88" s="139"/>
      <c r="F88" s="88" t="s">
        <v>117</v>
      </c>
      <c r="G88" s="89">
        <v>2.2352730000000001E-2</v>
      </c>
      <c r="H88" s="89">
        <v>9.0774900000000006E-3</v>
      </c>
      <c r="I88" s="89">
        <v>3.2114049999999998E-2</v>
      </c>
      <c r="J88" s="113"/>
      <c r="K88" s="89" t="s">
        <v>211</v>
      </c>
      <c r="L88" s="89">
        <v>4.5360881900000001</v>
      </c>
      <c r="M88" s="89">
        <v>0.76446992000000002</v>
      </c>
      <c r="N88" s="89">
        <v>0.74469752</v>
      </c>
      <c r="O88" s="113"/>
      <c r="P88" s="113"/>
      <c r="Q88" s="113"/>
      <c r="R88" s="113"/>
      <c r="S88" s="113"/>
      <c r="T88" s="113"/>
    </row>
    <row r="89" spans="1:20" x14ac:dyDescent="0.35">
      <c r="A89" s="88" t="s">
        <v>33</v>
      </c>
      <c r="B89" s="89">
        <v>6.4700000000000001E-4</v>
      </c>
      <c r="C89" s="89">
        <v>1.63E-4</v>
      </c>
      <c r="D89" s="89">
        <v>7.3999999999999999E-4</v>
      </c>
      <c r="E89" s="139"/>
      <c r="F89" s="88" t="s">
        <v>211</v>
      </c>
      <c r="G89" s="89">
        <v>0.31741853000000003</v>
      </c>
      <c r="H89" s="89">
        <v>0</v>
      </c>
      <c r="I89" s="89">
        <v>3.2075310000000003E-2</v>
      </c>
      <c r="J89" s="113"/>
      <c r="K89" s="89" t="s">
        <v>106</v>
      </c>
      <c r="L89" s="89">
        <v>0.81784218000000009</v>
      </c>
      <c r="M89" s="89">
        <v>3.0106006499999998</v>
      </c>
      <c r="N89" s="89">
        <v>0.73745099999999997</v>
      </c>
      <c r="O89" s="113"/>
      <c r="P89" s="113"/>
      <c r="Q89" s="113"/>
      <c r="R89" s="113"/>
      <c r="S89" s="113"/>
      <c r="T89" s="113"/>
    </row>
    <row r="90" spans="1:20" x14ac:dyDescent="0.35">
      <c r="A90" s="88" t="s">
        <v>234</v>
      </c>
      <c r="B90" s="89">
        <v>4.2700000000000004E-3</v>
      </c>
      <c r="C90" s="89">
        <v>5.1050000000000002E-3</v>
      </c>
      <c r="D90" s="89">
        <v>5.62E-4</v>
      </c>
      <c r="E90" s="139"/>
      <c r="F90" s="88" t="s">
        <v>199</v>
      </c>
      <c r="G90" s="89">
        <v>0.97496053000000005</v>
      </c>
      <c r="H90" s="89">
        <v>0</v>
      </c>
      <c r="I90" s="89">
        <v>2.828603E-2</v>
      </c>
      <c r="J90" s="113"/>
      <c r="K90" s="89" t="s">
        <v>3</v>
      </c>
      <c r="L90" s="89">
        <v>0.59677199999999997</v>
      </c>
      <c r="M90" s="89">
        <v>0.41331965000000004</v>
      </c>
      <c r="N90" s="89">
        <v>0.73543099999999995</v>
      </c>
      <c r="O90" s="113"/>
      <c r="P90" s="113"/>
      <c r="Q90" s="113"/>
      <c r="R90" s="113"/>
      <c r="S90" s="113"/>
      <c r="T90" s="113"/>
    </row>
    <row r="91" spans="1:20" x14ac:dyDescent="0.35">
      <c r="A91" s="88" t="s">
        <v>204</v>
      </c>
      <c r="B91" s="89">
        <v>8.4999999999999995E-4</v>
      </c>
      <c r="C91" s="89">
        <v>1.2E-4</v>
      </c>
      <c r="D91" s="89">
        <v>5.0000000000000001E-4</v>
      </c>
      <c r="E91" s="139"/>
      <c r="F91" s="88" t="s">
        <v>237</v>
      </c>
      <c r="G91" s="89">
        <v>1.6944890000000001E-2</v>
      </c>
      <c r="H91" s="89">
        <v>1.8066E-3</v>
      </c>
      <c r="I91" s="89">
        <v>2.8150479999999999E-2</v>
      </c>
      <c r="J91" s="113"/>
      <c r="K91" s="89" t="s">
        <v>160</v>
      </c>
      <c r="L91" s="89">
        <v>4.6491408099999996</v>
      </c>
      <c r="M91" s="89">
        <v>6.6600777699999991</v>
      </c>
      <c r="N91" s="89">
        <v>0.72299935999999998</v>
      </c>
      <c r="O91" s="113"/>
      <c r="P91" s="113"/>
      <c r="Q91" s="113"/>
      <c r="R91" s="113"/>
      <c r="S91" s="113"/>
      <c r="T91" s="113"/>
    </row>
    <row r="92" spans="1:20" x14ac:dyDescent="0.35">
      <c r="A92" s="88" t="s">
        <v>79</v>
      </c>
      <c r="B92" s="89">
        <v>2.0000000000000002E-5</v>
      </c>
      <c r="C92" s="89">
        <v>5.5338000000000002E-3</v>
      </c>
      <c r="D92" s="89">
        <v>4.5800000000000002E-4</v>
      </c>
      <c r="E92" s="139"/>
      <c r="F92" s="88" t="s">
        <v>133</v>
      </c>
      <c r="G92" s="89">
        <v>3.1282999999999998E-2</v>
      </c>
      <c r="H92" s="89">
        <v>5.1494199999999997E-2</v>
      </c>
      <c r="I92" s="89">
        <v>2.7181900000000002E-2</v>
      </c>
      <c r="J92" s="113"/>
      <c r="K92" s="89" t="s">
        <v>205</v>
      </c>
      <c r="L92" s="89">
        <v>2.1612087299999998</v>
      </c>
      <c r="M92" s="89">
        <v>0.19268199999999999</v>
      </c>
      <c r="N92" s="89">
        <v>0.71676555000000008</v>
      </c>
      <c r="O92" s="113"/>
      <c r="P92" s="113"/>
      <c r="Q92" s="113"/>
      <c r="R92" s="113"/>
      <c r="S92" s="113"/>
      <c r="T92" s="113"/>
    </row>
    <row r="93" spans="1:20" x14ac:dyDescent="0.35">
      <c r="A93" s="88" t="s">
        <v>150</v>
      </c>
      <c r="B93" s="89">
        <v>4.4000000000000002E-4</v>
      </c>
      <c r="C93" s="89">
        <v>8.8000000000000003E-4</v>
      </c>
      <c r="D93" s="89">
        <v>4.4000000000000002E-4</v>
      </c>
      <c r="E93" s="139"/>
      <c r="F93" s="88" t="s">
        <v>131</v>
      </c>
      <c r="G93" s="89">
        <v>2.3098200000000002E-3</v>
      </c>
      <c r="H93" s="89">
        <v>0</v>
      </c>
      <c r="I93" s="89">
        <v>2.68142E-2</v>
      </c>
      <c r="J93" s="113"/>
      <c r="K93" s="89" t="s">
        <v>36</v>
      </c>
      <c r="L93" s="89">
        <v>0.33087161999999998</v>
      </c>
      <c r="M93" s="89">
        <v>0.82276411999999999</v>
      </c>
      <c r="N93" s="89">
        <v>0.71592042</v>
      </c>
      <c r="O93" s="113"/>
      <c r="P93" s="113"/>
      <c r="Q93" s="113"/>
      <c r="R93" s="113"/>
      <c r="S93" s="113"/>
      <c r="T93" s="113"/>
    </row>
    <row r="94" spans="1:20" x14ac:dyDescent="0.35">
      <c r="A94" s="88" t="s">
        <v>59</v>
      </c>
      <c r="B94" s="89">
        <v>1.0000000000000001E-5</v>
      </c>
      <c r="C94" s="89">
        <v>0</v>
      </c>
      <c r="D94" s="89">
        <v>3.6000000000000002E-4</v>
      </c>
      <c r="E94" s="139"/>
      <c r="F94" s="88" t="s">
        <v>130</v>
      </c>
      <c r="G94" s="89">
        <v>6.3534400000000005E-2</v>
      </c>
      <c r="H94" s="89">
        <v>0.50239091999999996</v>
      </c>
      <c r="I94" s="89">
        <v>2.6722369999999999E-2</v>
      </c>
      <c r="J94" s="113"/>
      <c r="K94" s="89" t="s">
        <v>97</v>
      </c>
      <c r="L94" s="89">
        <v>482.88666819999997</v>
      </c>
      <c r="M94" s="89">
        <v>0.38935862999999998</v>
      </c>
      <c r="N94" s="89">
        <v>0.62016874</v>
      </c>
      <c r="O94" s="113"/>
      <c r="P94" s="113"/>
      <c r="Q94" s="113"/>
      <c r="R94" s="113"/>
      <c r="S94" s="113"/>
      <c r="T94" s="113"/>
    </row>
    <row r="95" spans="1:20" x14ac:dyDescent="0.35">
      <c r="A95" s="88" t="s">
        <v>197</v>
      </c>
      <c r="B95" s="89">
        <v>1.5872499999999999E-3</v>
      </c>
      <c r="C95" s="89">
        <v>9.8729999999999998E-3</v>
      </c>
      <c r="D95" s="89">
        <v>3.5512E-4</v>
      </c>
      <c r="E95" s="139"/>
      <c r="F95" s="88" t="s">
        <v>79</v>
      </c>
      <c r="G95" s="89">
        <v>0</v>
      </c>
      <c r="H95" s="89">
        <v>6.1511400000000003E-3</v>
      </c>
      <c r="I95" s="89">
        <v>2.6375580000000003E-2</v>
      </c>
      <c r="J95" s="113"/>
      <c r="K95" s="89" t="s">
        <v>204</v>
      </c>
      <c r="L95" s="89">
        <v>0.18259078000000001</v>
      </c>
      <c r="M95" s="89">
        <v>0.53253737000000001</v>
      </c>
      <c r="N95" s="89">
        <v>0.60357753000000003</v>
      </c>
      <c r="O95" s="113"/>
      <c r="P95" s="113"/>
      <c r="Q95" s="113"/>
      <c r="R95" s="113"/>
      <c r="S95" s="113"/>
      <c r="T95" s="113"/>
    </row>
    <row r="96" spans="1:20" x14ac:dyDescent="0.35">
      <c r="A96" s="88" t="s">
        <v>67</v>
      </c>
      <c r="B96" s="89">
        <v>1.0858199999999999E-3</v>
      </c>
      <c r="C96" s="89">
        <v>7.5000000000000002E-4</v>
      </c>
      <c r="D96" s="89">
        <v>3.5500000000000001E-4</v>
      </c>
      <c r="E96" s="139"/>
      <c r="F96" s="88" t="s">
        <v>44</v>
      </c>
      <c r="G96" s="89">
        <v>1.6800000000000001E-3</v>
      </c>
      <c r="H96" s="89">
        <v>0</v>
      </c>
      <c r="I96" s="89">
        <v>2.3825599999999999E-2</v>
      </c>
      <c r="J96" s="113"/>
      <c r="K96" s="89" t="s">
        <v>32</v>
      </c>
      <c r="L96" s="89">
        <v>4.0665E-2</v>
      </c>
      <c r="M96" s="89">
        <v>0.78490630000000006</v>
      </c>
      <c r="N96" s="89">
        <v>0.60269731999999998</v>
      </c>
      <c r="O96" s="113"/>
      <c r="P96" s="113"/>
      <c r="Q96" s="113"/>
      <c r="R96" s="113"/>
      <c r="S96" s="113"/>
      <c r="T96" s="113"/>
    </row>
    <row r="97" spans="1:20" x14ac:dyDescent="0.35">
      <c r="A97" s="88" t="s">
        <v>148</v>
      </c>
      <c r="B97" s="89">
        <v>3.0438E-2</v>
      </c>
      <c r="C97" s="89">
        <v>2.92E-4</v>
      </c>
      <c r="D97" s="89">
        <v>3.3799999999999998E-4</v>
      </c>
      <c r="E97" s="139"/>
      <c r="F97" s="88" t="s">
        <v>37</v>
      </c>
      <c r="G97" s="89">
        <v>1.67108426</v>
      </c>
      <c r="H97" s="89">
        <v>4.5442E-3</v>
      </c>
      <c r="I97" s="89">
        <v>2.363175E-2</v>
      </c>
      <c r="J97" s="113"/>
      <c r="K97" s="89" t="s">
        <v>172</v>
      </c>
      <c r="L97" s="89">
        <v>2.3139136000000002</v>
      </c>
      <c r="M97" s="89">
        <v>0.50675902000000006</v>
      </c>
      <c r="N97" s="89">
        <v>0.58234629000000004</v>
      </c>
      <c r="O97" s="113"/>
      <c r="P97" s="113"/>
      <c r="Q97" s="113"/>
      <c r="R97" s="113"/>
      <c r="S97" s="113"/>
      <c r="T97" s="113"/>
    </row>
    <row r="98" spans="1:20" x14ac:dyDescent="0.35">
      <c r="A98" s="88" t="s">
        <v>27</v>
      </c>
      <c r="B98" s="89">
        <v>2.2800000000000001E-4</v>
      </c>
      <c r="C98" s="89">
        <v>0</v>
      </c>
      <c r="D98" s="89">
        <v>2.7999999999999998E-4</v>
      </c>
      <c r="E98" s="139"/>
      <c r="F98" s="88" t="s">
        <v>257</v>
      </c>
      <c r="G98" s="89">
        <v>3.6750269999999995E-2</v>
      </c>
      <c r="H98" s="89">
        <v>1.2556950000000001E-2</v>
      </c>
      <c r="I98" s="89">
        <v>2.353382E-2</v>
      </c>
      <c r="J98" s="113"/>
      <c r="K98" s="89" t="s">
        <v>4</v>
      </c>
      <c r="L98" s="89">
        <v>1.0424693199999999</v>
      </c>
      <c r="M98" s="89">
        <v>1.9469542200000001</v>
      </c>
      <c r="N98" s="89">
        <v>0.57116830000000007</v>
      </c>
      <c r="O98" s="113"/>
      <c r="P98" s="113"/>
      <c r="Q98" s="113"/>
      <c r="R98" s="113"/>
      <c r="S98" s="113"/>
      <c r="T98" s="113"/>
    </row>
    <row r="99" spans="1:20" x14ac:dyDescent="0.35">
      <c r="A99" s="88" t="s">
        <v>232</v>
      </c>
      <c r="B99" s="89">
        <v>9.4660000000000005E-3</v>
      </c>
      <c r="C99" s="89">
        <v>5.8E-4</v>
      </c>
      <c r="D99" s="89">
        <v>2.7E-4</v>
      </c>
      <c r="E99" s="139"/>
      <c r="F99" s="88" t="s">
        <v>205</v>
      </c>
      <c r="G99" s="89">
        <v>0</v>
      </c>
      <c r="H99" s="89">
        <v>0</v>
      </c>
      <c r="I99" s="89">
        <v>2.2994169999999998E-2</v>
      </c>
      <c r="J99" s="113"/>
      <c r="K99" s="89" t="s">
        <v>60</v>
      </c>
      <c r="L99" s="89">
        <v>0.87664715000000004</v>
      </c>
      <c r="M99" s="89">
        <v>0.41992000000000002</v>
      </c>
      <c r="N99" s="89">
        <v>0.564944</v>
      </c>
      <c r="O99" s="113"/>
      <c r="P99" s="113"/>
      <c r="Q99" s="113"/>
      <c r="R99" s="113"/>
      <c r="S99" s="113"/>
      <c r="T99" s="113"/>
    </row>
    <row r="100" spans="1:20" x14ac:dyDescent="0.35">
      <c r="A100" s="88" t="s">
        <v>30</v>
      </c>
      <c r="B100" s="89">
        <v>2.0599999999999999E-4</v>
      </c>
      <c r="C100" s="89">
        <v>9.3298000000000003E-4</v>
      </c>
      <c r="D100" s="89">
        <v>2.5999999999999998E-4</v>
      </c>
      <c r="E100" s="139"/>
      <c r="F100" s="88" t="s">
        <v>212</v>
      </c>
      <c r="G100" s="89">
        <v>0.29568485999999999</v>
      </c>
      <c r="H100" s="89">
        <v>0</v>
      </c>
      <c r="I100" s="89">
        <v>2.2598750000000001E-2</v>
      </c>
      <c r="J100" s="113"/>
      <c r="K100" s="89" t="s">
        <v>222</v>
      </c>
      <c r="L100" s="89">
        <v>0.66777262999999998</v>
      </c>
      <c r="M100" s="89">
        <v>0.46663855999999998</v>
      </c>
      <c r="N100" s="89">
        <v>0.54629786999999996</v>
      </c>
      <c r="O100" s="113"/>
      <c r="P100" s="113"/>
      <c r="Q100" s="113"/>
      <c r="R100" s="113"/>
      <c r="S100" s="113"/>
      <c r="T100" s="113"/>
    </row>
    <row r="101" spans="1:20" x14ac:dyDescent="0.35">
      <c r="A101" s="88" t="s">
        <v>28</v>
      </c>
      <c r="B101" s="89">
        <v>3.1399999999999999E-4</v>
      </c>
      <c r="C101" s="89">
        <v>3.8999E-4</v>
      </c>
      <c r="D101" s="89">
        <v>2.5000000000000001E-4</v>
      </c>
      <c r="E101" s="139"/>
      <c r="F101" s="88" t="s">
        <v>252</v>
      </c>
      <c r="G101" s="89">
        <v>0.2094646</v>
      </c>
      <c r="H101" s="89">
        <v>2.643E-3</v>
      </c>
      <c r="I101" s="89">
        <v>2.0871270000000001E-2</v>
      </c>
      <c r="J101" s="113"/>
      <c r="K101" s="89" t="s">
        <v>132</v>
      </c>
      <c r="L101" s="89">
        <v>0.13201754000000002</v>
      </c>
      <c r="M101" s="89">
        <v>0.14853358</v>
      </c>
      <c r="N101" s="89">
        <v>0.53580064999999999</v>
      </c>
      <c r="O101" s="113"/>
      <c r="P101" s="113"/>
      <c r="Q101" s="113"/>
      <c r="R101" s="113"/>
      <c r="S101" s="113"/>
      <c r="T101" s="113"/>
    </row>
    <row r="102" spans="1:20" x14ac:dyDescent="0.35">
      <c r="A102" s="88" t="s">
        <v>137</v>
      </c>
      <c r="B102" s="89">
        <v>1.9499999999999999E-3</v>
      </c>
      <c r="C102" s="89">
        <v>0</v>
      </c>
      <c r="D102" s="89">
        <v>2.5000000000000001E-4</v>
      </c>
      <c r="E102" s="139"/>
      <c r="F102" s="88" t="s">
        <v>36</v>
      </c>
      <c r="G102" s="89">
        <v>3.85053E-3</v>
      </c>
      <c r="H102" s="89">
        <v>2.6066799999999998E-2</v>
      </c>
      <c r="I102" s="89">
        <v>1.7994299999999998E-2</v>
      </c>
      <c r="J102" s="113"/>
      <c r="K102" s="89" t="s">
        <v>148</v>
      </c>
      <c r="L102" s="89">
        <v>0.57263030000000004</v>
      </c>
      <c r="M102" s="89">
        <v>1.25844044</v>
      </c>
      <c r="N102" s="89">
        <v>0.50155793000000004</v>
      </c>
      <c r="O102" s="113"/>
      <c r="P102" s="113"/>
      <c r="Q102" s="113"/>
      <c r="R102" s="113"/>
      <c r="S102" s="113"/>
      <c r="T102" s="113"/>
    </row>
    <row r="103" spans="1:20" x14ac:dyDescent="0.35">
      <c r="A103" s="88" t="s">
        <v>149</v>
      </c>
      <c r="B103" s="89">
        <v>7.2999999999999996E-4</v>
      </c>
      <c r="C103" s="89">
        <v>9.7400000000000004E-4</v>
      </c>
      <c r="D103" s="89">
        <v>2.1000000000000001E-4</v>
      </c>
      <c r="E103" s="139"/>
      <c r="F103" s="88" t="s">
        <v>142</v>
      </c>
      <c r="G103" s="89">
        <v>0.24052089000000001</v>
      </c>
      <c r="H103" s="89">
        <v>0.18689806</v>
      </c>
      <c r="I103" s="89">
        <v>9.93841E-3</v>
      </c>
      <c r="J103" s="113"/>
      <c r="K103" s="89" t="s">
        <v>213</v>
      </c>
      <c r="L103" s="89">
        <v>29.074790829999998</v>
      </c>
      <c r="M103" s="89">
        <v>0.74450901000000003</v>
      </c>
      <c r="N103" s="89">
        <v>0.49836885999999997</v>
      </c>
      <c r="O103" s="113"/>
      <c r="P103" s="113"/>
      <c r="Q103" s="113"/>
      <c r="R103" s="113"/>
      <c r="S103" s="113"/>
      <c r="T103" s="113"/>
    </row>
    <row r="104" spans="1:20" x14ac:dyDescent="0.35">
      <c r="A104" s="88" t="s">
        <v>108</v>
      </c>
      <c r="B104" s="89">
        <v>6.0099999999999997E-4</v>
      </c>
      <c r="C104" s="89">
        <v>4.0000000000000003E-5</v>
      </c>
      <c r="D104" s="89">
        <v>2.0450000000000001E-4</v>
      </c>
      <c r="E104" s="139"/>
      <c r="F104" s="88" t="s">
        <v>104</v>
      </c>
      <c r="G104" s="89">
        <v>2.4190650000000001E-2</v>
      </c>
      <c r="H104" s="89">
        <v>6.6360000000000004E-3</v>
      </c>
      <c r="I104" s="89">
        <v>8.7220000000000006E-3</v>
      </c>
      <c r="J104" s="113"/>
      <c r="K104" s="89" t="s">
        <v>130</v>
      </c>
      <c r="L104" s="89">
        <v>5.4566735099999999</v>
      </c>
      <c r="M104" s="89">
        <v>2.21585236</v>
      </c>
      <c r="N104" s="89">
        <v>0.48764570000000002</v>
      </c>
      <c r="O104" s="113"/>
      <c r="P104" s="113"/>
      <c r="Q104" s="113"/>
      <c r="R104" s="113"/>
      <c r="S104" s="113"/>
      <c r="T104" s="113"/>
    </row>
    <row r="105" spans="1:20" x14ac:dyDescent="0.35">
      <c r="A105" s="88" t="s">
        <v>133</v>
      </c>
      <c r="B105" s="89">
        <v>5.64E-3</v>
      </c>
      <c r="C105" s="89">
        <v>2.8176049999999998E-2</v>
      </c>
      <c r="D105" s="89">
        <v>1.94E-4</v>
      </c>
      <c r="E105" s="139"/>
      <c r="F105" s="88" t="s">
        <v>116</v>
      </c>
      <c r="G105" s="89">
        <v>0.11005066000000001</v>
      </c>
      <c r="H105" s="89">
        <v>4.7876799999999999E-3</v>
      </c>
      <c r="I105" s="89">
        <v>8.6920000000000001E-3</v>
      </c>
      <c r="J105" s="113"/>
      <c r="K105" s="89" t="s">
        <v>107</v>
      </c>
      <c r="L105" s="89">
        <v>1.0286825799999999</v>
      </c>
      <c r="M105" s="89">
        <v>0.46984948999999998</v>
      </c>
      <c r="N105" s="89">
        <v>0.48706746000000001</v>
      </c>
      <c r="O105" s="113"/>
      <c r="P105" s="113"/>
      <c r="Q105" s="113"/>
      <c r="R105" s="113"/>
      <c r="S105" s="113"/>
      <c r="T105" s="113"/>
    </row>
    <row r="106" spans="1:20" x14ac:dyDescent="0.35">
      <c r="A106" s="88" t="s">
        <v>216</v>
      </c>
      <c r="B106" s="89">
        <v>4.3399999999999998E-4</v>
      </c>
      <c r="C106" s="89">
        <v>0</v>
      </c>
      <c r="D106" s="89">
        <v>1.8799999999999999E-4</v>
      </c>
      <c r="E106" s="139"/>
      <c r="F106" s="88" t="s">
        <v>231</v>
      </c>
      <c r="G106" s="89">
        <v>2.3003740000000002E-2</v>
      </c>
      <c r="H106" s="89">
        <v>0</v>
      </c>
      <c r="I106" s="89">
        <v>8.5000000000000006E-3</v>
      </c>
      <c r="J106" s="113"/>
      <c r="K106" s="89" t="s">
        <v>95</v>
      </c>
      <c r="L106" s="89">
        <v>0</v>
      </c>
      <c r="M106" s="89">
        <v>9.3556E-2</v>
      </c>
      <c r="N106" s="89">
        <v>0.48152740000000005</v>
      </c>
      <c r="O106" s="113"/>
      <c r="P106" s="113"/>
      <c r="Q106" s="113"/>
      <c r="R106" s="113"/>
      <c r="S106" s="113"/>
      <c r="T106" s="113"/>
    </row>
    <row r="107" spans="1:20" x14ac:dyDescent="0.35">
      <c r="A107" s="88" t="s">
        <v>23</v>
      </c>
      <c r="B107" s="89">
        <v>1.42422E-2</v>
      </c>
      <c r="C107" s="89">
        <v>0.1373018</v>
      </c>
      <c r="D107" s="89">
        <v>1.7999000000000002E-4</v>
      </c>
      <c r="E107" s="139"/>
      <c r="F107" s="88" t="s">
        <v>5</v>
      </c>
      <c r="G107" s="89">
        <v>1.532931</v>
      </c>
      <c r="H107" s="89">
        <v>6.7835530000000005E-2</v>
      </c>
      <c r="I107" s="89">
        <v>8.3809999999999996E-3</v>
      </c>
      <c r="J107" s="113"/>
      <c r="K107" s="89" t="s">
        <v>5</v>
      </c>
      <c r="L107" s="89">
        <v>4.6070809999999997E-2</v>
      </c>
      <c r="M107" s="89">
        <v>0.98864311999999999</v>
      </c>
      <c r="N107" s="89">
        <v>0.46208486999999998</v>
      </c>
      <c r="O107" s="113"/>
      <c r="P107" s="113"/>
      <c r="Q107" s="113"/>
      <c r="R107" s="113"/>
      <c r="S107" s="113"/>
      <c r="T107" s="113"/>
    </row>
    <row r="108" spans="1:20" x14ac:dyDescent="0.35">
      <c r="A108" s="88" t="s">
        <v>25</v>
      </c>
      <c r="B108" s="89">
        <v>3.1100000000000002E-4</v>
      </c>
      <c r="C108" s="89">
        <v>2.0000000000000001E-4</v>
      </c>
      <c r="D108" s="89">
        <v>1.7994999999999998E-4</v>
      </c>
      <c r="E108" s="139"/>
      <c r="F108" s="88" t="s">
        <v>174</v>
      </c>
      <c r="G108" s="89">
        <v>7.5989600000000001E-3</v>
      </c>
      <c r="H108" s="89">
        <v>4.3281E-4</v>
      </c>
      <c r="I108" s="89">
        <v>6.50491E-3</v>
      </c>
      <c r="J108" s="113"/>
      <c r="K108" s="89" t="s">
        <v>77</v>
      </c>
      <c r="L108" s="89">
        <v>0.37813463000000003</v>
      </c>
      <c r="M108" s="89">
        <v>0.16045451000000002</v>
      </c>
      <c r="N108" s="89">
        <v>0.42561640000000001</v>
      </c>
      <c r="O108" s="113"/>
      <c r="P108" s="113"/>
      <c r="Q108" s="113"/>
      <c r="R108" s="113"/>
      <c r="S108" s="113"/>
      <c r="T108" s="113"/>
    </row>
    <row r="109" spans="1:20" x14ac:dyDescent="0.35">
      <c r="A109" s="88" t="s">
        <v>98</v>
      </c>
      <c r="B109" s="89">
        <v>5.5000000000000003E-4</v>
      </c>
      <c r="C109" s="89">
        <v>7.4999999999999993E-5</v>
      </c>
      <c r="D109" s="89">
        <v>1.5899999999999999E-4</v>
      </c>
      <c r="E109" s="139"/>
      <c r="F109" s="88" t="s">
        <v>166</v>
      </c>
      <c r="G109" s="89">
        <v>0</v>
      </c>
      <c r="H109" s="89">
        <v>0</v>
      </c>
      <c r="I109" s="89">
        <v>6.4089999999999998E-3</v>
      </c>
      <c r="J109" s="113"/>
      <c r="K109" s="89" t="s">
        <v>229</v>
      </c>
      <c r="L109" s="89">
        <v>6.4301940199999992</v>
      </c>
      <c r="M109" s="89">
        <v>0.11302173</v>
      </c>
      <c r="N109" s="89">
        <v>0.42416316999999998</v>
      </c>
      <c r="O109" s="113"/>
      <c r="P109" s="113"/>
      <c r="Q109" s="113"/>
      <c r="R109" s="113"/>
      <c r="S109" s="113"/>
      <c r="T109" s="113"/>
    </row>
    <row r="110" spans="1:20" x14ac:dyDescent="0.35">
      <c r="A110" s="88" t="s">
        <v>18</v>
      </c>
      <c r="B110" s="89">
        <v>0</v>
      </c>
      <c r="C110" s="89">
        <v>0</v>
      </c>
      <c r="D110" s="89">
        <v>1.4999999999999999E-4</v>
      </c>
      <c r="E110" s="139"/>
      <c r="F110" s="88" t="s">
        <v>119</v>
      </c>
      <c r="G110" s="89">
        <v>1.605933E-2</v>
      </c>
      <c r="H110" s="89">
        <v>2.0955000000000002E-4</v>
      </c>
      <c r="I110" s="89">
        <v>6.0000000000000001E-3</v>
      </c>
      <c r="J110" s="113"/>
      <c r="K110" s="89" t="s">
        <v>89</v>
      </c>
      <c r="L110" s="89">
        <v>5.0092499999999998</v>
      </c>
      <c r="M110" s="89">
        <v>0.49575000000000002</v>
      </c>
      <c r="N110" s="89">
        <v>0.42176900000000001</v>
      </c>
      <c r="O110" s="113"/>
      <c r="P110" s="113"/>
      <c r="Q110" s="113"/>
      <c r="R110" s="113"/>
      <c r="S110" s="113"/>
      <c r="T110" s="113"/>
    </row>
    <row r="111" spans="1:20" x14ac:dyDescent="0.35">
      <c r="A111" s="88" t="s">
        <v>89</v>
      </c>
      <c r="B111" s="89">
        <v>0</v>
      </c>
      <c r="C111" s="89">
        <v>0</v>
      </c>
      <c r="D111" s="89">
        <v>1.4999999999999999E-4</v>
      </c>
      <c r="E111" s="139"/>
      <c r="F111" s="88" t="s">
        <v>59</v>
      </c>
      <c r="G111" s="89">
        <v>8.920808999999999E-2</v>
      </c>
      <c r="H111" s="89">
        <v>1.2449999999999999E-2</v>
      </c>
      <c r="I111" s="89">
        <v>5.9767200000000005E-3</v>
      </c>
      <c r="J111" s="113"/>
      <c r="K111" s="89" t="s">
        <v>200</v>
      </c>
      <c r="L111" s="89">
        <v>0.86293962000000002</v>
      </c>
      <c r="M111" s="89">
        <v>6.7709759999999994E-2</v>
      </c>
      <c r="N111" s="89">
        <v>0.41286589000000001</v>
      </c>
      <c r="O111" s="113"/>
      <c r="P111" s="113"/>
      <c r="Q111" s="113"/>
      <c r="R111" s="113"/>
      <c r="S111" s="113"/>
      <c r="T111" s="113"/>
    </row>
    <row r="112" spans="1:20" x14ac:dyDescent="0.35">
      <c r="A112" s="88" t="s">
        <v>95</v>
      </c>
      <c r="B112" s="89">
        <v>0</v>
      </c>
      <c r="C112" s="89">
        <v>0</v>
      </c>
      <c r="D112" s="89">
        <v>1.3899999999999999E-4</v>
      </c>
      <c r="E112" s="139"/>
      <c r="F112" s="88" t="s">
        <v>250</v>
      </c>
      <c r="G112" s="89">
        <v>0</v>
      </c>
      <c r="H112" s="89">
        <v>1.006376E-2</v>
      </c>
      <c r="I112" s="89">
        <v>4.91371E-3</v>
      </c>
      <c r="J112" s="113"/>
      <c r="K112" s="89" t="s">
        <v>6</v>
      </c>
      <c r="L112" s="89">
        <v>0.24162229000000002</v>
      </c>
      <c r="M112" s="89">
        <v>6.0151280000000001E-2</v>
      </c>
      <c r="N112" s="89">
        <v>0.40420819000000002</v>
      </c>
      <c r="O112" s="113"/>
      <c r="P112" s="113"/>
      <c r="Q112" s="113"/>
      <c r="R112" s="113"/>
      <c r="S112" s="113"/>
      <c r="T112" s="113"/>
    </row>
    <row r="113" spans="1:20" x14ac:dyDescent="0.35">
      <c r="A113" s="88" t="s">
        <v>215</v>
      </c>
      <c r="B113" s="89">
        <v>2.9999999999999997E-4</v>
      </c>
      <c r="C113" s="89">
        <v>0</v>
      </c>
      <c r="D113" s="89">
        <v>1.2999999999999999E-4</v>
      </c>
      <c r="E113" s="139"/>
      <c r="F113" s="88" t="s">
        <v>233</v>
      </c>
      <c r="G113" s="89">
        <v>1.9743009999999998E-2</v>
      </c>
      <c r="H113" s="89">
        <v>0</v>
      </c>
      <c r="I113" s="89">
        <v>4.7973E-3</v>
      </c>
      <c r="J113" s="113"/>
      <c r="K113" s="89" t="s">
        <v>249</v>
      </c>
      <c r="L113" s="89">
        <v>1.1453720000000001</v>
      </c>
      <c r="M113" s="89">
        <v>1.7040740000000001</v>
      </c>
      <c r="N113" s="89">
        <v>0.38241599999999998</v>
      </c>
      <c r="O113" s="113"/>
      <c r="P113" s="113"/>
      <c r="Q113" s="113"/>
      <c r="R113" s="113"/>
      <c r="S113" s="113"/>
      <c r="T113" s="113"/>
    </row>
    <row r="114" spans="1:20" x14ac:dyDescent="0.35">
      <c r="A114" s="88" t="s">
        <v>146</v>
      </c>
      <c r="B114" s="89">
        <v>1.1E-4</v>
      </c>
      <c r="C114" s="89">
        <v>1E-4</v>
      </c>
      <c r="D114" s="89">
        <v>1.05E-4</v>
      </c>
      <c r="E114" s="139"/>
      <c r="F114" s="88" t="s">
        <v>228</v>
      </c>
      <c r="G114" s="89">
        <v>0</v>
      </c>
      <c r="H114" s="89">
        <v>0</v>
      </c>
      <c r="I114" s="89">
        <v>3.9654800000000004E-3</v>
      </c>
      <c r="J114" s="113"/>
      <c r="K114" s="89" t="s">
        <v>74</v>
      </c>
      <c r="L114" s="89">
        <v>5.74953249</v>
      </c>
      <c r="M114" s="89">
        <v>4.5274000000000002E-2</v>
      </c>
      <c r="N114" s="89">
        <v>0.35138000000000003</v>
      </c>
      <c r="O114" s="113"/>
      <c r="P114" s="113"/>
      <c r="Q114" s="113"/>
      <c r="R114" s="113"/>
      <c r="S114" s="113"/>
      <c r="T114" s="113"/>
    </row>
    <row r="115" spans="1:20" x14ac:dyDescent="0.35">
      <c r="A115" s="88" t="s">
        <v>2</v>
      </c>
      <c r="B115" s="89">
        <v>0</v>
      </c>
      <c r="C115" s="89">
        <v>0</v>
      </c>
      <c r="D115" s="89">
        <v>1E-4</v>
      </c>
      <c r="E115" s="139"/>
      <c r="F115" s="88" t="s">
        <v>128</v>
      </c>
      <c r="G115" s="89">
        <v>3.5830799999999998E-3</v>
      </c>
      <c r="H115" s="89">
        <v>5.0467720000000001E-2</v>
      </c>
      <c r="I115" s="89">
        <v>3.6530100000000004E-3</v>
      </c>
      <c r="J115" s="113"/>
      <c r="K115" s="89" t="s">
        <v>147</v>
      </c>
      <c r="L115" s="89">
        <v>8.7844061300000007</v>
      </c>
      <c r="M115" s="89">
        <v>1.2612610399999999</v>
      </c>
      <c r="N115" s="89">
        <v>0.32281286999999997</v>
      </c>
      <c r="O115" s="113"/>
      <c r="P115" s="113"/>
      <c r="Q115" s="113"/>
      <c r="R115" s="113"/>
      <c r="S115" s="113"/>
      <c r="T115" s="113"/>
    </row>
    <row r="116" spans="1:20" x14ac:dyDescent="0.35">
      <c r="A116" s="88" t="s">
        <v>73</v>
      </c>
      <c r="B116" s="89">
        <v>0</v>
      </c>
      <c r="C116" s="89">
        <v>0</v>
      </c>
      <c r="D116" s="89">
        <v>1E-4</v>
      </c>
      <c r="E116" s="139"/>
      <c r="F116" s="88" t="s">
        <v>236</v>
      </c>
      <c r="G116" s="89">
        <v>4.7677089999999998E-2</v>
      </c>
      <c r="H116" s="89">
        <v>5.6844360000000003E-2</v>
      </c>
      <c r="I116" s="89">
        <v>3.1319999999999998E-3</v>
      </c>
      <c r="J116" s="113"/>
      <c r="K116" s="89" t="s">
        <v>236</v>
      </c>
      <c r="L116" s="89">
        <v>0.72162961999999997</v>
      </c>
      <c r="M116" s="89">
        <v>6.7138130000000004E-2</v>
      </c>
      <c r="N116" s="89">
        <v>0.31873253999999995</v>
      </c>
      <c r="O116" s="113"/>
      <c r="P116" s="113"/>
      <c r="Q116" s="113"/>
      <c r="R116" s="113"/>
      <c r="S116" s="113"/>
      <c r="T116" s="113"/>
    </row>
    <row r="117" spans="1:20" x14ac:dyDescent="0.35">
      <c r="A117" s="88" t="s">
        <v>97</v>
      </c>
      <c r="B117" s="89">
        <v>2.0000000000000001E-4</v>
      </c>
      <c r="C117" s="89">
        <v>0</v>
      </c>
      <c r="D117" s="89">
        <v>1E-4</v>
      </c>
      <c r="E117" s="139"/>
      <c r="F117" s="88" t="s">
        <v>206</v>
      </c>
      <c r="G117" s="89">
        <v>0</v>
      </c>
      <c r="H117" s="89">
        <v>0</v>
      </c>
      <c r="I117" s="89">
        <v>3.1060500000000004E-3</v>
      </c>
      <c r="J117" s="113"/>
      <c r="K117" s="89" t="s">
        <v>186</v>
      </c>
      <c r="L117" s="89">
        <v>6.9424749999999993E-2</v>
      </c>
      <c r="M117" s="89">
        <v>0.33614467999999997</v>
      </c>
      <c r="N117" s="89">
        <v>0.31391758000000003</v>
      </c>
      <c r="O117" s="113"/>
      <c r="P117" s="113"/>
      <c r="Q117" s="113"/>
      <c r="R117" s="113"/>
      <c r="S117" s="113"/>
      <c r="T117" s="113"/>
    </row>
    <row r="118" spans="1:20" x14ac:dyDescent="0.35">
      <c r="A118" s="88" t="s">
        <v>142</v>
      </c>
      <c r="B118" s="89">
        <v>2.6600000000000001E-4</v>
      </c>
      <c r="C118" s="89">
        <v>3.705E-3</v>
      </c>
      <c r="D118" s="89">
        <v>1E-4</v>
      </c>
      <c r="E118" s="139"/>
      <c r="F118" s="88" t="s">
        <v>204</v>
      </c>
      <c r="G118" s="89">
        <v>1.9959999999999999E-3</v>
      </c>
      <c r="H118" s="89">
        <v>0</v>
      </c>
      <c r="I118" s="89">
        <v>2.96788E-3</v>
      </c>
      <c r="J118" s="113"/>
      <c r="K118" s="89" t="s">
        <v>48</v>
      </c>
      <c r="L118" s="89">
        <v>9.5600000000000004E-2</v>
      </c>
      <c r="M118" s="89">
        <v>7.9674999999999996E-2</v>
      </c>
      <c r="N118" s="89">
        <v>0.30823</v>
      </c>
      <c r="O118" s="113"/>
      <c r="P118" s="113"/>
      <c r="Q118" s="113"/>
      <c r="R118" s="113"/>
      <c r="S118" s="113"/>
      <c r="T118" s="113"/>
    </row>
    <row r="119" spans="1:20" x14ac:dyDescent="0.35">
      <c r="A119" s="88" t="s">
        <v>76</v>
      </c>
      <c r="B119" s="89">
        <v>2.5000000000000001E-5</v>
      </c>
      <c r="C119" s="89">
        <v>1E-4</v>
      </c>
      <c r="D119" s="89">
        <v>9.0000000000000006E-5</v>
      </c>
      <c r="E119" s="139"/>
      <c r="F119" s="88" t="s">
        <v>134</v>
      </c>
      <c r="G119" s="89">
        <v>2.9611500000000001E-3</v>
      </c>
      <c r="H119" s="89">
        <v>2.6468619999999998E-2</v>
      </c>
      <c r="I119" s="89">
        <v>2.5953899999999999E-3</v>
      </c>
      <c r="J119" s="113"/>
      <c r="K119" s="89" t="s">
        <v>142</v>
      </c>
      <c r="L119" s="89">
        <v>0.23528281000000001</v>
      </c>
      <c r="M119" s="89">
        <v>0.30596859000000004</v>
      </c>
      <c r="N119" s="89">
        <v>0.30768271999999997</v>
      </c>
      <c r="O119" s="113"/>
      <c r="P119" s="113"/>
      <c r="Q119" s="113"/>
      <c r="R119" s="113"/>
      <c r="S119" s="113"/>
      <c r="T119" s="113"/>
    </row>
    <row r="120" spans="1:20" x14ac:dyDescent="0.35">
      <c r="A120" s="88" t="s">
        <v>140</v>
      </c>
      <c r="B120" s="89">
        <v>0</v>
      </c>
      <c r="C120" s="89">
        <v>0</v>
      </c>
      <c r="D120" s="89">
        <v>9.0000000000000006E-5</v>
      </c>
      <c r="E120" s="139"/>
      <c r="F120" s="88" t="s">
        <v>175</v>
      </c>
      <c r="G120" s="89">
        <v>8.6490000000000004E-3</v>
      </c>
      <c r="H120" s="89">
        <v>1.01511E-2</v>
      </c>
      <c r="I120" s="89">
        <v>2.4128699999999997E-3</v>
      </c>
      <c r="J120" s="113"/>
      <c r="K120" s="89" t="s">
        <v>42</v>
      </c>
      <c r="L120" s="89">
        <v>0.26055</v>
      </c>
      <c r="M120" s="89">
        <v>0</v>
      </c>
      <c r="N120" s="89">
        <v>0.29699999999999999</v>
      </c>
      <c r="O120" s="113"/>
      <c r="P120" s="113"/>
      <c r="Q120" s="113"/>
      <c r="R120" s="113"/>
      <c r="S120" s="113"/>
      <c r="T120" s="113"/>
    </row>
    <row r="121" spans="1:20" x14ac:dyDescent="0.35">
      <c r="A121" s="88" t="s">
        <v>191</v>
      </c>
      <c r="B121" s="89">
        <v>0</v>
      </c>
      <c r="C121" s="89">
        <v>0</v>
      </c>
      <c r="D121" s="89">
        <v>8.5000000000000006E-5</v>
      </c>
      <c r="E121" s="139"/>
      <c r="F121" s="88" t="s">
        <v>148</v>
      </c>
      <c r="G121" s="89">
        <v>1.5300000000000001E-4</v>
      </c>
      <c r="H121" s="89">
        <v>0</v>
      </c>
      <c r="I121" s="89">
        <v>2.0739999999999999E-3</v>
      </c>
      <c r="J121" s="113"/>
      <c r="K121" s="89" t="s">
        <v>238</v>
      </c>
      <c r="L121" s="89">
        <v>0.26772688</v>
      </c>
      <c r="M121" s="89">
        <v>3.6175230000000003E-2</v>
      </c>
      <c r="N121" s="89">
        <v>0.26292784000000002</v>
      </c>
      <c r="O121" s="113"/>
      <c r="P121" s="113"/>
      <c r="Q121" s="113"/>
      <c r="R121" s="113"/>
      <c r="S121" s="113"/>
      <c r="T121" s="113"/>
    </row>
    <row r="122" spans="1:20" x14ac:dyDescent="0.35">
      <c r="A122" s="88" t="s">
        <v>12</v>
      </c>
      <c r="B122" s="89">
        <v>3.6999999999999999E-4</v>
      </c>
      <c r="C122" s="89">
        <v>3.5834204399999998</v>
      </c>
      <c r="D122" s="89">
        <v>8.0000000000000007E-5</v>
      </c>
      <c r="E122" s="139"/>
      <c r="F122" s="88" t="s">
        <v>256</v>
      </c>
      <c r="G122" s="89">
        <v>0</v>
      </c>
      <c r="H122" s="89">
        <v>0</v>
      </c>
      <c r="I122" s="89">
        <v>1.51775E-3</v>
      </c>
      <c r="J122" s="113"/>
      <c r="K122" s="89" t="s">
        <v>257</v>
      </c>
      <c r="L122" s="89">
        <v>0.14911560999999998</v>
      </c>
      <c r="M122" s="89">
        <v>0.80980211999999996</v>
      </c>
      <c r="N122" s="89">
        <v>0.25439476</v>
      </c>
      <c r="O122" s="113"/>
      <c r="P122" s="113"/>
      <c r="Q122" s="113"/>
      <c r="R122" s="113"/>
      <c r="S122" s="113"/>
      <c r="T122" s="113"/>
    </row>
    <row r="123" spans="1:20" x14ac:dyDescent="0.35">
      <c r="A123" s="88" t="s">
        <v>47</v>
      </c>
      <c r="B123" s="89">
        <v>4.4000000000000002E-4</v>
      </c>
      <c r="C123" s="89">
        <v>3.1E-4</v>
      </c>
      <c r="D123" s="89">
        <v>6.0000000000000002E-5</v>
      </c>
      <c r="E123" s="139"/>
      <c r="F123" s="88" t="s">
        <v>186</v>
      </c>
      <c r="G123" s="89">
        <v>0</v>
      </c>
      <c r="H123" s="89">
        <v>0</v>
      </c>
      <c r="I123" s="89">
        <v>1.1957199999999999E-3</v>
      </c>
      <c r="J123" s="113"/>
      <c r="K123" s="89" t="s">
        <v>105</v>
      </c>
      <c r="L123" s="89">
        <v>1.22769975</v>
      </c>
      <c r="M123" s="89">
        <v>4.3448158000000001</v>
      </c>
      <c r="N123" s="89">
        <v>0.25104480000000001</v>
      </c>
      <c r="O123" s="113"/>
      <c r="P123" s="113"/>
      <c r="Q123" s="113"/>
      <c r="R123" s="113"/>
      <c r="S123" s="113"/>
      <c r="T123" s="113"/>
    </row>
    <row r="124" spans="1:20" x14ac:dyDescent="0.35">
      <c r="A124" s="88" t="s">
        <v>166</v>
      </c>
      <c r="B124" s="89">
        <v>0</v>
      </c>
      <c r="C124" s="89">
        <v>1E-4</v>
      </c>
      <c r="D124" s="89">
        <v>5.0000000000000002E-5</v>
      </c>
      <c r="E124" s="139"/>
      <c r="F124" s="88" t="s">
        <v>214</v>
      </c>
      <c r="G124" s="89">
        <v>0</v>
      </c>
      <c r="H124" s="89">
        <v>0</v>
      </c>
      <c r="I124" s="89">
        <v>1E-3</v>
      </c>
      <c r="J124" s="113"/>
      <c r="K124" s="89" t="s">
        <v>250</v>
      </c>
      <c r="L124" s="89">
        <v>0.12880983000000001</v>
      </c>
      <c r="M124" s="89">
        <v>0.41996872999999996</v>
      </c>
      <c r="N124" s="89">
        <v>0.24665461</v>
      </c>
      <c r="O124" s="113"/>
      <c r="P124" s="113"/>
      <c r="Q124" s="113"/>
      <c r="R124" s="113"/>
      <c r="S124" s="113"/>
      <c r="T124" s="113"/>
    </row>
    <row r="125" spans="1:20" x14ac:dyDescent="0.35">
      <c r="A125" s="88" t="s">
        <v>94</v>
      </c>
      <c r="B125" s="89">
        <v>5.0000000000000002E-5</v>
      </c>
      <c r="C125" s="89">
        <v>0</v>
      </c>
      <c r="D125" s="89">
        <v>1.5E-5</v>
      </c>
      <c r="E125" s="139"/>
      <c r="F125" s="88" t="s">
        <v>93</v>
      </c>
      <c r="G125" s="89">
        <v>1.1926700000000001E-3</v>
      </c>
      <c r="H125" s="89">
        <v>2.6755300000000002E-3</v>
      </c>
      <c r="I125" s="89">
        <v>8.6050000000000005E-4</v>
      </c>
      <c r="J125" s="113"/>
      <c r="K125" s="89" t="s">
        <v>253</v>
      </c>
      <c r="L125" s="89">
        <v>1.3288994199999999</v>
      </c>
      <c r="M125" s="89">
        <v>0.32998340999999998</v>
      </c>
      <c r="N125" s="89">
        <v>0.24407303</v>
      </c>
      <c r="O125" s="113"/>
      <c r="P125" s="113"/>
      <c r="Q125" s="113"/>
      <c r="R125" s="113"/>
      <c r="S125" s="113"/>
      <c r="T125" s="113"/>
    </row>
    <row r="126" spans="1:20" x14ac:dyDescent="0.35">
      <c r="A126" s="88" t="s">
        <v>103</v>
      </c>
      <c r="B126" s="89">
        <v>1.0000000000000001E-5</v>
      </c>
      <c r="C126" s="89">
        <v>0</v>
      </c>
      <c r="D126" s="89">
        <v>5.0000000000000004E-6</v>
      </c>
      <c r="E126" s="139"/>
      <c r="F126" s="88" t="s">
        <v>30</v>
      </c>
      <c r="G126" s="89">
        <v>5.8699999999999996E-4</v>
      </c>
      <c r="H126" s="89">
        <v>0</v>
      </c>
      <c r="I126" s="89">
        <v>6.1620000000000002E-4</v>
      </c>
      <c r="J126" s="113"/>
      <c r="K126" s="89" t="s">
        <v>183</v>
      </c>
      <c r="L126" s="89">
        <v>0.43102490000000004</v>
      </c>
      <c r="M126" s="89">
        <v>9.0498460000000003E-2</v>
      </c>
      <c r="N126" s="89">
        <v>0.22862244000000001</v>
      </c>
      <c r="O126" s="113"/>
      <c r="P126" s="113"/>
      <c r="Q126" s="113"/>
      <c r="R126" s="113"/>
      <c r="S126" s="113"/>
      <c r="T126" s="113"/>
    </row>
    <row r="127" spans="1:20" x14ac:dyDescent="0.35">
      <c r="A127" s="88" t="s">
        <v>116</v>
      </c>
      <c r="B127" s="89">
        <v>0</v>
      </c>
      <c r="C127" s="89">
        <v>0</v>
      </c>
      <c r="D127" s="89">
        <v>5.0000000000000004E-6</v>
      </c>
      <c r="E127" s="139"/>
      <c r="F127" s="88" t="s">
        <v>121</v>
      </c>
      <c r="G127" s="89">
        <v>2.7700229999999999E-2</v>
      </c>
      <c r="H127" s="89">
        <v>1.6547999999999999E-3</v>
      </c>
      <c r="I127" s="89">
        <v>5.0000000000000001E-4</v>
      </c>
      <c r="J127" s="113"/>
      <c r="K127" s="89" t="s">
        <v>116</v>
      </c>
      <c r="L127" s="89">
        <v>0.28486314000000001</v>
      </c>
      <c r="M127" s="89">
        <v>0.87625149999999996</v>
      </c>
      <c r="N127" s="89">
        <v>0.22338942000000001</v>
      </c>
      <c r="O127" s="113"/>
      <c r="P127" s="113"/>
      <c r="Q127" s="113"/>
      <c r="R127" s="113"/>
      <c r="S127" s="113"/>
      <c r="T127" s="113"/>
    </row>
    <row r="128" spans="1:20" x14ac:dyDescent="0.35">
      <c r="A128" s="88" t="s">
        <v>0</v>
      </c>
      <c r="B128" s="89">
        <v>23.840716879999999</v>
      </c>
      <c r="C128" s="89">
        <v>0</v>
      </c>
      <c r="D128" s="89">
        <v>0</v>
      </c>
      <c r="E128" s="139"/>
      <c r="F128" s="88" t="s">
        <v>107</v>
      </c>
      <c r="G128" s="89">
        <v>0.17642004999999999</v>
      </c>
      <c r="H128" s="89">
        <v>0</v>
      </c>
      <c r="I128" s="89">
        <v>4.6980000000000004E-4</v>
      </c>
      <c r="J128" s="113"/>
      <c r="K128" s="89" t="s">
        <v>22</v>
      </c>
      <c r="L128" s="89">
        <v>0.50933613</v>
      </c>
      <c r="M128" s="89">
        <v>2.9352200000000002E-2</v>
      </c>
      <c r="N128" s="89">
        <v>0.21712064</v>
      </c>
      <c r="O128" s="113"/>
      <c r="P128" s="113"/>
      <c r="Q128" s="113"/>
      <c r="R128" s="113"/>
      <c r="S128" s="113"/>
      <c r="T128" s="113"/>
    </row>
    <row r="129" spans="1:20" x14ac:dyDescent="0.35">
      <c r="A129" s="88" t="s">
        <v>4</v>
      </c>
      <c r="B129" s="89">
        <v>1.5100000000000001E-4</v>
      </c>
      <c r="C129" s="89">
        <v>7.3514999999999995E-4</v>
      </c>
      <c r="D129" s="89">
        <v>0</v>
      </c>
      <c r="E129" s="139"/>
      <c r="F129" s="88" t="s">
        <v>149</v>
      </c>
      <c r="G129" s="89">
        <v>2.1519999999999998E-3</v>
      </c>
      <c r="H129" s="89">
        <v>2.6531999999999999E-4</v>
      </c>
      <c r="I129" s="89">
        <v>4.6188000000000002E-4</v>
      </c>
      <c r="J129" s="113"/>
      <c r="K129" s="89" t="s">
        <v>252</v>
      </c>
      <c r="L129" s="89">
        <v>3.5262906000000003</v>
      </c>
      <c r="M129" s="89">
        <v>0.13127564000000003</v>
      </c>
      <c r="N129" s="89">
        <v>0.20447407000000001</v>
      </c>
      <c r="O129" s="113"/>
      <c r="P129" s="113"/>
      <c r="Q129" s="113"/>
      <c r="R129" s="113"/>
      <c r="S129" s="113"/>
      <c r="T129" s="113"/>
    </row>
    <row r="130" spans="1:20" x14ac:dyDescent="0.35">
      <c r="A130" s="88" t="s">
        <v>6</v>
      </c>
      <c r="B130" s="89">
        <v>1.2E-4</v>
      </c>
      <c r="C130" s="89">
        <v>0</v>
      </c>
      <c r="D130" s="89">
        <v>0</v>
      </c>
      <c r="E130" s="139"/>
      <c r="F130" s="88" t="s">
        <v>183</v>
      </c>
      <c r="G130" s="89">
        <v>1.3894E-2</v>
      </c>
      <c r="H130" s="89">
        <v>0</v>
      </c>
      <c r="I130" s="89">
        <v>3.3167E-4</v>
      </c>
      <c r="J130" s="113"/>
      <c r="K130" s="89" t="s">
        <v>99</v>
      </c>
      <c r="L130" s="89">
        <v>0.22940767000000001</v>
      </c>
      <c r="M130" s="89">
        <v>0.44808571000000003</v>
      </c>
      <c r="N130" s="89">
        <v>0.20396649</v>
      </c>
      <c r="O130" s="113"/>
      <c r="P130" s="113"/>
      <c r="Q130" s="113"/>
      <c r="R130" s="113"/>
      <c r="S130" s="113"/>
      <c r="T130" s="113"/>
    </row>
    <row r="131" spans="1:20" x14ac:dyDescent="0.35">
      <c r="A131" s="88" t="s">
        <v>16</v>
      </c>
      <c r="B131" s="89">
        <v>0</v>
      </c>
      <c r="C131" s="89">
        <v>6.7999999999999999E-5</v>
      </c>
      <c r="D131" s="89">
        <v>0</v>
      </c>
      <c r="E131" s="139"/>
      <c r="F131" s="88" t="s">
        <v>120</v>
      </c>
      <c r="G131" s="89">
        <v>8.8902700000000005E-3</v>
      </c>
      <c r="H131" s="89">
        <v>4.0338E-4</v>
      </c>
      <c r="I131" s="89">
        <v>2.1168000000000001E-4</v>
      </c>
      <c r="J131" s="113"/>
      <c r="K131" s="89" t="s">
        <v>27</v>
      </c>
      <c r="L131" s="89">
        <v>0.70614568</v>
      </c>
      <c r="M131" s="89">
        <v>0.83910682999999997</v>
      </c>
      <c r="N131" s="89">
        <v>0.18654773999999999</v>
      </c>
      <c r="O131" s="113"/>
      <c r="P131" s="113"/>
      <c r="Q131" s="113"/>
      <c r="R131" s="113"/>
      <c r="S131" s="113"/>
      <c r="T131" s="113"/>
    </row>
    <row r="132" spans="1:20" x14ac:dyDescent="0.35">
      <c r="A132" s="88" t="s">
        <v>17</v>
      </c>
      <c r="B132" s="89">
        <v>0</v>
      </c>
      <c r="C132" s="89">
        <v>0</v>
      </c>
      <c r="D132" s="89">
        <v>0</v>
      </c>
      <c r="E132" s="139"/>
      <c r="F132" s="88" t="s">
        <v>195</v>
      </c>
      <c r="G132" s="89">
        <v>4.7978900000000005E-2</v>
      </c>
      <c r="H132" s="89">
        <v>0.13351797000000001</v>
      </c>
      <c r="I132" s="89">
        <v>2.0000000000000001E-4</v>
      </c>
      <c r="J132" s="113"/>
      <c r="K132" s="89" t="s">
        <v>231</v>
      </c>
      <c r="L132" s="89">
        <v>7.7708039999999992E-2</v>
      </c>
      <c r="M132" s="89">
        <v>3.3023139999999999E-2</v>
      </c>
      <c r="N132" s="89">
        <v>0.18562424</v>
      </c>
      <c r="O132" s="113"/>
      <c r="P132" s="113"/>
      <c r="Q132" s="113"/>
      <c r="R132" s="113"/>
      <c r="S132" s="113"/>
      <c r="T132" s="113"/>
    </row>
    <row r="133" spans="1:20" x14ac:dyDescent="0.35">
      <c r="A133" s="88" t="s">
        <v>19</v>
      </c>
      <c r="B133" s="89">
        <v>1E-4</v>
      </c>
      <c r="C133" s="89">
        <v>0</v>
      </c>
      <c r="D133" s="89">
        <v>0</v>
      </c>
      <c r="E133" s="139"/>
      <c r="F133" s="88" t="s">
        <v>19</v>
      </c>
      <c r="G133" s="89">
        <v>0.50763247999999994</v>
      </c>
      <c r="H133" s="89">
        <v>0.61673528</v>
      </c>
      <c r="I133" s="89">
        <v>0</v>
      </c>
      <c r="J133" s="113"/>
      <c r="K133" s="89" t="s">
        <v>122</v>
      </c>
      <c r="L133" s="89">
        <v>8.676716000000001E-2</v>
      </c>
      <c r="M133" s="89">
        <v>0.19936264000000001</v>
      </c>
      <c r="N133" s="89">
        <v>0.17729676999999999</v>
      </c>
      <c r="O133" s="113"/>
      <c r="P133" s="113"/>
      <c r="Q133" s="113"/>
      <c r="R133" s="113"/>
      <c r="S133" s="113"/>
      <c r="T133" s="113"/>
    </row>
    <row r="134" spans="1:20" x14ac:dyDescent="0.35">
      <c r="A134" s="88" t="s">
        <v>20</v>
      </c>
      <c r="B134" s="89">
        <v>5.1500000000000005E-4</v>
      </c>
      <c r="C134" s="89">
        <v>2.6600000000000001E-4</v>
      </c>
      <c r="D134" s="89">
        <v>0</v>
      </c>
      <c r="E134" s="139"/>
      <c r="F134" s="88" t="s">
        <v>20</v>
      </c>
      <c r="G134" s="89">
        <v>0</v>
      </c>
      <c r="H134" s="89">
        <v>0.31566496999999999</v>
      </c>
      <c r="I134" s="89">
        <v>0</v>
      </c>
      <c r="J134" s="113"/>
      <c r="K134" s="89" t="s">
        <v>247</v>
      </c>
      <c r="L134" s="89">
        <v>0.32570192999999997</v>
      </c>
      <c r="M134" s="89">
        <v>6.2748449999999997E-2</v>
      </c>
      <c r="N134" s="89">
        <v>0.17268731000000001</v>
      </c>
      <c r="O134" s="113"/>
      <c r="P134" s="113"/>
      <c r="Q134" s="113"/>
      <c r="R134" s="113"/>
      <c r="S134" s="113"/>
      <c r="T134" s="113"/>
    </row>
    <row r="135" spans="1:20" x14ac:dyDescent="0.35">
      <c r="A135" s="88" t="s">
        <v>21</v>
      </c>
      <c r="B135" s="89">
        <v>7.4999999999999993E-5</v>
      </c>
      <c r="C135" s="89">
        <v>0</v>
      </c>
      <c r="D135" s="89">
        <v>0</v>
      </c>
      <c r="E135" s="139"/>
      <c r="F135" s="88" t="s">
        <v>22</v>
      </c>
      <c r="G135" s="89">
        <v>3.1379965299999997</v>
      </c>
      <c r="H135" s="89">
        <v>7.9755320000000005E-2</v>
      </c>
      <c r="I135" s="89">
        <v>0</v>
      </c>
      <c r="J135" s="113"/>
      <c r="K135" s="89" t="s">
        <v>117</v>
      </c>
      <c r="L135" s="89">
        <v>2.74861092</v>
      </c>
      <c r="M135" s="89">
        <v>0.44500837999999998</v>
      </c>
      <c r="N135" s="89">
        <v>0.15879903000000001</v>
      </c>
      <c r="O135" s="113"/>
      <c r="P135" s="113"/>
      <c r="Q135" s="113"/>
      <c r="R135" s="113"/>
      <c r="S135" s="113"/>
      <c r="T135" s="113"/>
    </row>
    <row r="136" spans="1:20" x14ac:dyDescent="0.35">
      <c r="A136" s="88" t="s">
        <v>22</v>
      </c>
      <c r="B136" s="89">
        <v>4.5000000000000003E-5</v>
      </c>
      <c r="C136" s="89">
        <v>6.6000000000000005E-5</v>
      </c>
      <c r="D136" s="89">
        <v>0</v>
      </c>
      <c r="E136" s="139"/>
      <c r="F136" s="88" t="s">
        <v>23</v>
      </c>
      <c r="G136" s="89">
        <v>0</v>
      </c>
      <c r="H136" s="89">
        <v>5.7032000000000003E-4</v>
      </c>
      <c r="I136" s="89">
        <v>0</v>
      </c>
      <c r="J136" s="113"/>
      <c r="K136" s="89" t="s">
        <v>19</v>
      </c>
      <c r="L136" s="89">
        <v>2.56596263</v>
      </c>
      <c r="M136" s="89">
        <v>8.3532899999999993E-2</v>
      </c>
      <c r="N136" s="89">
        <v>0.15569203000000001</v>
      </c>
      <c r="O136" s="113"/>
      <c r="P136" s="113"/>
      <c r="Q136" s="113"/>
      <c r="R136" s="113"/>
      <c r="S136" s="113"/>
      <c r="T136" s="113"/>
    </row>
    <row r="137" spans="1:20" x14ac:dyDescent="0.35">
      <c r="A137" s="88" t="s">
        <v>24</v>
      </c>
      <c r="B137" s="89">
        <v>0</v>
      </c>
      <c r="C137" s="89">
        <v>1.0678E-2</v>
      </c>
      <c r="D137" s="89">
        <v>0</v>
      </c>
      <c r="E137" s="139"/>
      <c r="F137" s="88" t="s">
        <v>24</v>
      </c>
      <c r="G137" s="89">
        <v>0</v>
      </c>
      <c r="H137" s="89">
        <v>7.2207799999999996E-3</v>
      </c>
      <c r="I137" s="89">
        <v>0</v>
      </c>
      <c r="J137" s="113"/>
      <c r="K137" s="89" t="s">
        <v>232</v>
      </c>
      <c r="L137" s="89">
        <v>2.5297E-2</v>
      </c>
      <c r="M137" s="89">
        <v>0</v>
      </c>
      <c r="N137" s="89">
        <v>0.15228364999999999</v>
      </c>
      <c r="O137" s="113"/>
      <c r="P137" s="113"/>
      <c r="Q137" s="113"/>
      <c r="R137" s="113"/>
      <c r="S137" s="113"/>
      <c r="T137" s="113"/>
    </row>
    <row r="138" spans="1:20" x14ac:dyDescent="0.35">
      <c r="A138" s="88" t="s">
        <v>26</v>
      </c>
      <c r="B138" s="89">
        <v>0</v>
      </c>
      <c r="C138" s="89">
        <v>3.1999999999999999E-5</v>
      </c>
      <c r="D138" s="89">
        <v>0</v>
      </c>
      <c r="E138" s="139"/>
      <c r="F138" s="88" t="s">
        <v>26</v>
      </c>
      <c r="G138" s="89">
        <v>0.42361588</v>
      </c>
      <c r="H138" s="89">
        <v>0</v>
      </c>
      <c r="I138" s="89">
        <v>0</v>
      </c>
      <c r="J138" s="113"/>
      <c r="K138" s="89" t="s">
        <v>237</v>
      </c>
      <c r="L138" s="89">
        <v>8.0345399999999997E-2</v>
      </c>
      <c r="M138" s="89">
        <v>3.9496070000000001E-2</v>
      </c>
      <c r="N138" s="89">
        <v>0.13624421</v>
      </c>
      <c r="O138" s="113"/>
      <c r="P138" s="113"/>
      <c r="Q138" s="113"/>
      <c r="R138" s="113"/>
      <c r="S138" s="113"/>
      <c r="T138" s="113"/>
    </row>
    <row r="139" spans="1:20" x14ac:dyDescent="0.35">
      <c r="A139" s="88" t="s">
        <v>29</v>
      </c>
      <c r="B139" s="89">
        <v>6.0000000000000002E-5</v>
      </c>
      <c r="C139" s="89">
        <v>0</v>
      </c>
      <c r="D139" s="89">
        <v>0</v>
      </c>
      <c r="E139" s="139"/>
      <c r="F139" s="88" t="s">
        <v>28</v>
      </c>
      <c r="G139" s="89">
        <v>0</v>
      </c>
      <c r="H139" s="89">
        <v>0</v>
      </c>
      <c r="I139" s="89">
        <v>0</v>
      </c>
      <c r="J139" s="113"/>
      <c r="K139" s="89" t="s">
        <v>199</v>
      </c>
      <c r="L139" s="89">
        <v>2.2744056800000001</v>
      </c>
      <c r="M139" s="89">
        <v>0.55143229000000005</v>
      </c>
      <c r="N139" s="89">
        <v>0.13538733</v>
      </c>
      <c r="O139" s="113"/>
      <c r="P139" s="113"/>
      <c r="Q139" s="113"/>
      <c r="R139" s="113"/>
      <c r="S139" s="113"/>
      <c r="T139" s="113"/>
    </row>
    <row r="140" spans="1:20" x14ac:dyDescent="0.35">
      <c r="A140" s="88" t="s">
        <v>31</v>
      </c>
      <c r="B140" s="89">
        <v>1.4999999999999999E-4</v>
      </c>
      <c r="C140" s="89">
        <v>1.8699E-4</v>
      </c>
      <c r="D140" s="89">
        <v>0</v>
      </c>
      <c r="E140" s="139"/>
      <c r="F140" s="88" t="s">
        <v>45</v>
      </c>
      <c r="G140" s="89">
        <v>4.4823400000000005E-3</v>
      </c>
      <c r="H140" s="89">
        <v>0</v>
      </c>
      <c r="I140" s="89">
        <v>0</v>
      </c>
      <c r="J140" s="113"/>
      <c r="K140" s="89" t="s">
        <v>159</v>
      </c>
      <c r="L140" s="89">
        <v>0.22602985</v>
      </c>
      <c r="M140" s="89">
        <v>8.413857000000001E-2</v>
      </c>
      <c r="N140" s="89">
        <v>0.13176842000000002</v>
      </c>
      <c r="O140" s="113"/>
      <c r="P140" s="113"/>
      <c r="Q140" s="113"/>
      <c r="R140" s="113"/>
      <c r="S140" s="113"/>
      <c r="T140" s="113"/>
    </row>
    <row r="141" spans="1:20" x14ac:dyDescent="0.35">
      <c r="A141" s="88" t="s">
        <v>40</v>
      </c>
      <c r="B141" s="89">
        <v>1.2349200000000001E-2</v>
      </c>
      <c r="C141" s="89">
        <v>0.60856938000000005</v>
      </c>
      <c r="D141" s="89">
        <v>0</v>
      </c>
      <c r="E141" s="139"/>
      <c r="F141" s="88" t="s">
        <v>48</v>
      </c>
      <c r="G141" s="89">
        <v>9.525E-4</v>
      </c>
      <c r="H141" s="89">
        <v>1.4999999999999999E-4</v>
      </c>
      <c r="I141" s="89">
        <v>0</v>
      </c>
      <c r="J141" s="113"/>
      <c r="K141" s="89" t="s">
        <v>239</v>
      </c>
      <c r="L141" s="89">
        <v>0.25290714000000003</v>
      </c>
      <c r="M141" s="89">
        <v>1.56015467</v>
      </c>
      <c r="N141" s="89">
        <v>0.13035611999999999</v>
      </c>
      <c r="O141" s="113"/>
      <c r="P141" s="113"/>
      <c r="Q141" s="113"/>
      <c r="R141" s="113"/>
      <c r="S141" s="113"/>
      <c r="T141" s="113"/>
    </row>
    <row r="142" spans="1:20" x14ac:dyDescent="0.35">
      <c r="A142" s="88" t="s">
        <v>42</v>
      </c>
      <c r="B142" s="89">
        <v>1.0000000000000001E-5</v>
      </c>
      <c r="C142" s="89">
        <v>0</v>
      </c>
      <c r="D142" s="89">
        <v>0</v>
      </c>
      <c r="E142" s="139"/>
      <c r="F142" s="88" t="s">
        <v>51</v>
      </c>
      <c r="G142" s="89">
        <v>4.9486000000000002E-2</v>
      </c>
      <c r="H142" s="89">
        <v>4.9764000000000003E-2</v>
      </c>
      <c r="I142" s="89">
        <v>0</v>
      </c>
      <c r="J142" s="113"/>
      <c r="K142" s="89" t="s">
        <v>87</v>
      </c>
      <c r="L142" s="89">
        <v>4.5600000000000002E-2</v>
      </c>
      <c r="M142" s="89">
        <v>1.8E-3</v>
      </c>
      <c r="N142" s="89">
        <v>0.126</v>
      </c>
      <c r="O142" s="113"/>
      <c r="P142" s="113"/>
      <c r="Q142" s="113"/>
      <c r="R142" s="113"/>
      <c r="S142" s="113"/>
      <c r="T142" s="113"/>
    </row>
    <row r="143" spans="1:20" x14ac:dyDescent="0.35">
      <c r="A143" s="88" t="s">
        <v>45</v>
      </c>
      <c r="B143" s="89">
        <v>1.0000000000000001E-5</v>
      </c>
      <c r="C143" s="89">
        <v>0</v>
      </c>
      <c r="D143" s="89">
        <v>0</v>
      </c>
      <c r="E143" s="139"/>
      <c r="F143" s="88" t="s">
        <v>84</v>
      </c>
      <c r="G143" s="89">
        <v>7.2156E-3</v>
      </c>
      <c r="H143" s="89">
        <v>1.3179700000000001E-3</v>
      </c>
      <c r="I143" s="89">
        <v>0</v>
      </c>
      <c r="J143" s="113"/>
      <c r="K143" s="89" t="s">
        <v>206</v>
      </c>
      <c r="L143" s="89">
        <v>1.9335368799999999</v>
      </c>
      <c r="M143" s="89">
        <v>0.32584200000000002</v>
      </c>
      <c r="N143" s="89">
        <v>0.12165814</v>
      </c>
      <c r="O143" s="113"/>
      <c r="P143" s="113"/>
      <c r="Q143" s="113"/>
      <c r="R143" s="113"/>
      <c r="S143" s="113"/>
      <c r="T143" s="113"/>
    </row>
    <row r="144" spans="1:20" x14ac:dyDescent="0.35">
      <c r="A144" s="88" t="s">
        <v>48</v>
      </c>
      <c r="B144" s="89">
        <v>0</v>
      </c>
      <c r="C144" s="89">
        <v>8.9999999999999998E-4</v>
      </c>
      <c r="D144" s="89">
        <v>0</v>
      </c>
      <c r="E144" s="139"/>
      <c r="F144" s="88" t="s">
        <v>89</v>
      </c>
      <c r="G144" s="89">
        <v>3.0085250000000001E-2</v>
      </c>
      <c r="H144" s="89">
        <v>0</v>
      </c>
      <c r="I144" s="89">
        <v>0</v>
      </c>
      <c r="J144" s="113"/>
      <c r="K144" s="89" t="s">
        <v>50</v>
      </c>
      <c r="L144" s="89">
        <v>1.4585338300000001</v>
      </c>
      <c r="M144" s="89">
        <v>0.81191521</v>
      </c>
      <c r="N144" s="89">
        <v>0.11321943</v>
      </c>
      <c r="O144" s="113"/>
      <c r="P144" s="113"/>
      <c r="Q144" s="113"/>
      <c r="R144" s="113"/>
      <c r="S144" s="113"/>
      <c r="T144" s="113"/>
    </row>
    <row r="145" spans="1:20" x14ac:dyDescent="0.35">
      <c r="A145" s="88" t="s">
        <v>49</v>
      </c>
      <c r="B145" s="89">
        <v>0</v>
      </c>
      <c r="C145" s="89">
        <v>0</v>
      </c>
      <c r="D145" s="89">
        <v>0</v>
      </c>
      <c r="E145" s="139"/>
      <c r="F145" s="88" t="s">
        <v>91</v>
      </c>
      <c r="G145" s="89">
        <v>1.5E-3</v>
      </c>
      <c r="H145" s="89">
        <v>1E-3</v>
      </c>
      <c r="I145" s="89">
        <v>0</v>
      </c>
      <c r="J145" s="113"/>
      <c r="K145" s="89" t="s">
        <v>234</v>
      </c>
      <c r="L145" s="89">
        <v>8.7887999999999994E-2</v>
      </c>
      <c r="M145" s="89">
        <v>4.6E-5</v>
      </c>
      <c r="N145" s="89">
        <v>0.11248963000000001</v>
      </c>
      <c r="O145" s="113"/>
      <c r="P145" s="113"/>
      <c r="Q145" s="113"/>
      <c r="R145" s="113"/>
      <c r="S145" s="113"/>
      <c r="T145" s="113"/>
    </row>
    <row r="146" spans="1:20" x14ac:dyDescent="0.35">
      <c r="A146" s="88" t="s">
        <v>58</v>
      </c>
      <c r="B146" s="89">
        <v>5.0000000000000002E-5</v>
      </c>
      <c r="C146" s="89">
        <v>0</v>
      </c>
      <c r="D146" s="89">
        <v>0</v>
      </c>
      <c r="E146" s="139"/>
      <c r="F146" s="88" t="s">
        <v>92</v>
      </c>
      <c r="G146" s="89">
        <v>5.9999999999999995E-4</v>
      </c>
      <c r="H146" s="89">
        <v>0</v>
      </c>
      <c r="I146" s="89">
        <v>0</v>
      </c>
      <c r="J146" s="113"/>
      <c r="K146" s="89" t="s">
        <v>240</v>
      </c>
      <c r="L146" s="89">
        <v>0.201212</v>
      </c>
      <c r="M146" s="89">
        <v>1.3050520000000001E-2</v>
      </c>
      <c r="N146" s="89">
        <v>0.110599</v>
      </c>
      <c r="O146" s="113"/>
      <c r="P146" s="113"/>
      <c r="Q146" s="113"/>
      <c r="R146" s="113"/>
      <c r="S146" s="113"/>
      <c r="T146" s="113"/>
    </row>
    <row r="147" spans="1:20" x14ac:dyDescent="0.35">
      <c r="A147" s="88" t="s">
        <v>81</v>
      </c>
      <c r="B147" s="89">
        <v>0</v>
      </c>
      <c r="C147" s="89">
        <v>0</v>
      </c>
      <c r="D147" s="89">
        <v>0</v>
      </c>
      <c r="E147" s="139"/>
      <c r="F147" s="88" t="s">
        <v>95</v>
      </c>
      <c r="G147" s="89">
        <v>1.33621323</v>
      </c>
      <c r="H147" s="89">
        <v>0</v>
      </c>
      <c r="I147" s="89">
        <v>0</v>
      </c>
      <c r="J147" s="113"/>
      <c r="K147" s="89" t="s">
        <v>226</v>
      </c>
      <c r="L147" s="89">
        <v>5.0000000000000001E-3</v>
      </c>
      <c r="M147" s="89">
        <v>0</v>
      </c>
      <c r="N147" s="89">
        <v>0.10389825999999999</v>
      </c>
      <c r="O147" s="113"/>
      <c r="P147" s="113"/>
      <c r="Q147" s="113"/>
      <c r="R147" s="113"/>
      <c r="S147" s="113"/>
      <c r="T147" s="113"/>
    </row>
    <row r="148" spans="1:20" x14ac:dyDescent="0.35">
      <c r="A148" s="88" t="s">
        <v>87</v>
      </c>
      <c r="B148" s="89">
        <v>3.8999999999999999E-4</v>
      </c>
      <c r="C148" s="89">
        <v>0</v>
      </c>
      <c r="D148" s="89">
        <v>0</v>
      </c>
      <c r="E148" s="139"/>
      <c r="F148" s="88" t="s">
        <v>118</v>
      </c>
      <c r="G148" s="89">
        <v>3.3064099999999999E-2</v>
      </c>
      <c r="H148" s="89">
        <v>0</v>
      </c>
      <c r="I148" s="89">
        <v>0</v>
      </c>
      <c r="J148" s="113"/>
      <c r="K148" s="89" t="s">
        <v>256</v>
      </c>
      <c r="L148" s="89">
        <v>3.1534650000000004E-2</v>
      </c>
      <c r="M148" s="89">
        <v>2.65285E-2</v>
      </c>
      <c r="N148" s="89">
        <v>9.9643539999999989E-2</v>
      </c>
      <c r="O148" s="113"/>
      <c r="P148" s="113"/>
      <c r="Q148" s="113"/>
      <c r="R148" s="113"/>
      <c r="S148" s="113"/>
      <c r="T148" s="113"/>
    </row>
    <row r="149" spans="1:20" x14ac:dyDescent="0.35">
      <c r="A149" s="88" t="s">
        <v>93</v>
      </c>
      <c r="B149" s="89">
        <v>0</v>
      </c>
      <c r="C149" s="89">
        <v>1.1633499999999998E-3</v>
      </c>
      <c r="D149" s="89">
        <v>0</v>
      </c>
      <c r="E149" s="139"/>
      <c r="F149" s="88" t="s">
        <v>129</v>
      </c>
      <c r="G149" s="89">
        <v>0</v>
      </c>
      <c r="H149" s="89">
        <v>1.1436033000000001</v>
      </c>
      <c r="I149" s="89">
        <v>0</v>
      </c>
      <c r="J149" s="113"/>
      <c r="K149" s="89" t="s">
        <v>191</v>
      </c>
      <c r="L149" s="89">
        <v>0.23696059999999999</v>
      </c>
      <c r="M149" s="89">
        <v>0.15209543</v>
      </c>
      <c r="N149" s="89">
        <v>9.5869720000000005E-2</v>
      </c>
      <c r="O149" s="113"/>
      <c r="P149" s="113"/>
      <c r="Q149" s="113"/>
      <c r="R149" s="113"/>
      <c r="S149" s="113"/>
      <c r="T149" s="113"/>
    </row>
    <row r="150" spans="1:20" x14ac:dyDescent="0.35">
      <c r="A150" s="88" t="s">
        <v>96</v>
      </c>
      <c r="B150" s="89">
        <v>2.05E-4</v>
      </c>
      <c r="C150" s="89">
        <v>0</v>
      </c>
      <c r="D150" s="89">
        <v>0</v>
      </c>
      <c r="E150" s="139"/>
      <c r="F150" s="88" t="s">
        <v>136</v>
      </c>
      <c r="G150" s="89">
        <v>1.7279999999999999E-3</v>
      </c>
      <c r="H150" s="89">
        <v>0</v>
      </c>
      <c r="I150" s="89">
        <v>0</v>
      </c>
      <c r="J150" s="113"/>
      <c r="K150" s="89" t="s">
        <v>30</v>
      </c>
      <c r="L150" s="89">
        <v>0.18978866</v>
      </c>
      <c r="M150" s="89">
        <v>4.1899999999999999E-4</v>
      </c>
      <c r="N150" s="89">
        <v>9.541464999999999E-2</v>
      </c>
      <c r="O150" s="113"/>
      <c r="P150" s="113"/>
      <c r="Q150" s="113"/>
      <c r="R150" s="113"/>
      <c r="S150" s="113"/>
      <c r="T150" s="113"/>
    </row>
    <row r="151" spans="1:20" x14ac:dyDescent="0.35">
      <c r="A151" s="88" t="s">
        <v>99</v>
      </c>
      <c r="B151" s="89">
        <v>1.0000000000000001E-5</v>
      </c>
      <c r="C151" s="89">
        <v>0</v>
      </c>
      <c r="D151" s="89">
        <v>0</v>
      </c>
      <c r="E151" s="139"/>
      <c r="F151" s="88" t="s">
        <v>137</v>
      </c>
      <c r="G151" s="89">
        <v>1.2520000000000001E-3</v>
      </c>
      <c r="H151" s="89">
        <v>0</v>
      </c>
      <c r="I151" s="89">
        <v>0</v>
      </c>
      <c r="J151" s="113"/>
      <c r="K151" s="89" t="s">
        <v>113</v>
      </c>
      <c r="L151" s="89">
        <v>6.0528650000000003E-2</v>
      </c>
      <c r="M151" s="89">
        <v>0.13780310000000001</v>
      </c>
      <c r="N151" s="89">
        <v>8.53024E-2</v>
      </c>
      <c r="O151" s="113"/>
      <c r="P151" s="113"/>
      <c r="Q151" s="113"/>
      <c r="R151" s="113"/>
      <c r="S151" s="113"/>
      <c r="T151" s="113"/>
    </row>
    <row r="152" spans="1:20" x14ac:dyDescent="0.35">
      <c r="A152" s="88" t="s">
        <v>102</v>
      </c>
      <c r="B152" s="89">
        <v>0</v>
      </c>
      <c r="C152" s="89">
        <v>0</v>
      </c>
      <c r="D152" s="89">
        <v>0</v>
      </c>
      <c r="E152" s="139"/>
      <c r="F152" s="88" t="s">
        <v>141</v>
      </c>
      <c r="G152" s="89">
        <v>1.0332200000000001E-3</v>
      </c>
      <c r="H152" s="89">
        <v>0</v>
      </c>
      <c r="I152" s="89">
        <v>0</v>
      </c>
      <c r="J152" s="113"/>
      <c r="K152" s="89" t="s">
        <v>119</v>
      </c>
      <c r="L152" s="89">
        <v>0.10325606</v>
      </c>
      <c r="M152" s="89">
        <v>0.24699224</v>
      </c>
      <c r="N152" s="89">
        <v>8.4725809999999999E-2</v>
      </c>
      <c r="O152" s="113"/>
      <c r="P152" s="113"/>
      <c r="Q152" s="113"/>
      <c r="R152" s="113"/>
      <c r="S152" s="113"/>
      <c r="T152" s="113"/>
    </row>
    <row r="153" spans="1:20" x14ac:dyDescent="0.35">
      <c r="A153" s="88" t="s">
        <v>113</v>
      </c>
      <c r="B153" s="89">
        <v>0</v>
      </c>
      <c r="C153" s="89">
        <v>1.1633499999999998E-3</v>
      </c>
      <c r="D153" s="89">
        <v>0</v>
      </c>
      <c r="E153" s="139"/>
      <c r="F153" s="88" t="s">
        <v>146</v>
      </c>
      <c r="G153" s="89">
        <v>1.957E-3</v>
      </c>
      <c r="H153" s="89">
        <v>0</v>
      </c>
      <c r="I153" s="89">
        <v>0</v>
      </c>
      <c r="J153" s="113"/>
      <c r="K153" s="89" t="s">
        <v>138</v>
      </c>
      <c r="L153" s="89">
        <v>4.65E-2</v>
      </c>
      <c r="M153" s="89">
        <v>0.17182</v>
      </c>
      <c r="N153" s="89">
        <v>8.2499639999999999E-2</v>
      </c>
      <c r="O153" s="113"/>
      <c r="P153" s="113"/>
      <c r="Q153" s="113"/>
      <c r="R153" s="113"/>
      <c r="S153" s="113"/>
      <c r="T153" s="113"/>
    </row>
    <row r="154" spans="1:20" x14ac:dyDescent="0.35">
      <c r="A154" s="88" t="s">
        <v>120</v>
      </c>
      <c r="B154" s="89">
        <v>0</v>
      </c>
      <c r="C154" s="89">
        <v>4.0600000000000002E-3</v>
      </c>
      <c r="D154" s="89">
        <v>0</v>
      </c>
      <c r="E154" s="139"/>
      <c r="F154" s="88" t="s">
        <v>150</v>
      </c>
      <c r="G154" s="89">
        <v>1.2168900000000002E-3</v>
      </c>
      <c r="H154" s="89">
        <v>0</v>
      </c>
      <c r="I154" s="89">
        <v>0</v>
      </c>
      <c r="J154" s="113"/>
      <c r="K154" s="89" t="s">
        <v>7</v>
      </c>
      <c r="L154" s="89">
        <v>7.9520380000000002E-2</v>
      </c>
      <c r="M154" s="89">
        <v>0.22096070000000001</v>
      </c>
      <c r="N154" s="89">
        <v>7.5663729999999998E-2</v>
      </c>
      <c r="O154" s="113"/>
      <c r="P154" s="113"/>
      <c r="Q154" s="113"/>
      <c r="R154" s="113"/>
      <c r="S154" s="113"/>
      <c r="T154" s="113"/>
    </row>
    <row r="155" spans="1:20" x14ac:dyDescent="0.35">
      <c r="A155" s="88" t="s">
        <v>122</v>
      </c>
      <c r="B155" s="89">
        <v>2.7999999999999998E-4</v>
      </c>
      <c r="C155" s="89">
        <v>0</v>
      </c>
      <c r="D155" s="89">
        <v>0</v>
      </c>
      <c r="E155" s="139"/>
      <c r="F155" s="88" t="s">
        <v>154</v>
      </c>
      <c r="G155" s="89">
        <v>5.3529600000000004E-3</v>
      </c>
      <c r="H155" s="89">
        <v>0</v>
      </c>
      <c r="I155" s="89">
        <v>0</v>
      </c>
      <c r="J155" s="113"/>
      <c r="K155" s="89" t="s">
        <v>150</v>
      </c>
      <c r="L155" s="89">
        <v>0.17451610000000001</v>
      </c>
      <c r="M155" s="89">
        <v>0.11736927999999999</v>
      </c>
      <c r="N155" s="89">
        <v>7.3320770000000007E-2</v>
      </c>
      <c r="O155" s="113"/>
      <c r="P155" s="113"/>
      <c r="Q155" s="113"/>
      <c r="R155" s="113"/>
      <c r="S155" s="113"/>
      <c r="T155" s="113"/>
    </row>
    <row r="156" spans="1:20" x14ac:dyDescent="0.35">
      <c r="A156" s="88" t="s">
        <v>124</v>
      </c>
      <c r="B156" s="89">
        <v>0</v>
      </c>
      <c r="C156" s="89">
        <v>0</v>
      </c>
      <c r="D156" s="89">
        <v>0</v>
      </c>
      <c r="E156" s="139"/>
      <c r="F156" s="88" t="s">
        <v>157</v>
      </c>
      <c r="G156" s="89">
        <v>0.19044898000000002</v>
      </c>
      <c r="H156" s="89">
        <v>0</v>
      </c>
      <c r="I156" s="89">
        <v>0</v>
      </c>
      <c r="J156" s="113"/>
      <c r="K156" s="89" t="s">
        <v>235</v>
      </c>
      <c r="L156" s="89">
        <v>0.742336</v>
      </c>
      <c r="M156" s="89">
        <v>3.0409400000000002E-3</v>
      </c>
      <c r="N156" s="89">
        <v>7.2871820000000004E-2</v>
      </c>
      <c r="O156" s="113"/>
      <c r="P156" s="113"/>
      <c r="Q156" s="113"/>
      <c r="R156" s="113"/>
      <c r="S156" s="113"/>
      <c r="T156" s="113"/>
    </row>
    <row r="157" spans="1:20" x14ac:dyDescent="0.35">
      <c r="A157" s="88" t="s">
        <v>128</v>
      </c>
      <c r="B157" s="89">
        <v>1.0000000000000001E-5</v>
      </c>
      <c r="C157" s="89">
        <v>0</v>
      </c>
      <c r="D157" s="89">
        <v>0</v>
      </c>
      <c r="E157" s="139"/>
      <c r="F157" s="88" t="s">
        <v>159</v>
      </c>
      <c r="G157" s="89">
        <v>7.9048999999999994E-3</v>
      </c>
      <c r="H157" s="89">
        <v>0</v>
      </c>
      <c r="I157" s="89">
        <v>0</v>
      </c>
      <c r="J157" s="113"/>
      <c r="K157" s="89" t="s">
        <v>65</v>
      </c>
      <c r="L157" s="89">
        <v>3.2062E-2</v>
      </c>
      <c r="M157" s="89">
        <v>4.5066000000000002E-2</v>
      </c>
      <c r="N157" s="89">
        <v>7.0916999999999994E-2</v>
      </c>
      <c r="O157" s="113"/>
      <c r="P157" s="113"/>
      <c r="Q157" s="113"/>
      <c r="R157" s="113"/>
      <c r="S157" s="113"/>
      <c r="T157" s="113"/>
    </row>
    <row r="158" spans="1:20" x14ac:dyDescent="0.35">
      <c r="A158" s="88" t="s">
        <v>134</v>
      </c>
      <c r="B158" s="89">
        <v>0</v>
      </c>
      <c r="C158" s="89">
        <v>0</v>
      </c>
      <c r="D158" s="89">
        <v>0</v>
      </c>
      <c r="E158" s="139"/>
      <c r="F158" s="88" t="s">
        <v>169</v>
      </c>
      <c r="G158" s="89">
        <v>4.6769999999999997E-3</v>
      </c>
      <c r="H158" s="89">
        <v>0</v>
      </c>
      <c r="I158" s="89">
        <v>0</v>
      </c>
      <c r="J158" s="113"/>
      <c r="K158" s="89" t="s">
        <v>25</v>
      </c>
      <c r="L158" s="89">
        <v>3.9307179999999997E-2</v>
      </c>
      <c r="M158" s="89">
        <v>0.23348745000000001</v>
      </c>
      <c r="N158" s="89">
        <v>7.0124829999999999E-2</v>
      </c>
      <c r="O158" s="113"/>
      <c r="P158" s="113"/>
      <c r="Q158" s="113"/>
      <c r="R158" s="113"/>
      <c r="S158" s="113"/>
      <c r="T158" s="113"/>
    </row>
    <row r="159" spans="1:20" x14ac:dyDescent="0.35">
      <c r="A159" s="88" t="s">
        <v>136</v>
      </c>
      <c r="B159" s="89">
        <v>2.0000000000000001E-4</v>
      </c>
      <c r="C159" s="89">
        <v>0</v>
      </c>
      <c r="D159" s="89">
        <v>0</v>
      </c>
      <c r="E159" s="139"/>
      <c r="F159" s="88" t="s">
        <v>170</v>
      </c>
      <c r="G159" s="89">
        <v>0</v>
      </c>
      <c r="H159" s="89">
        <v>0</v>
      </c>
      <c r="I159" s="89">
        <v>0</v>
      </c>
      <c r="J159" s="113"/>
      <c r="K159" s="89" t="s">
        <v>88</v>
      </c>
      <c r="L159" s="89">
        <v>3.4402160000000001E-2</v>
      </c>
      <c r="M159" s="89">
        <v>7.2966960000000011E-2</v>
      </c>
      <c r="N159" s="89">
        <v>6.9778899999999991E-2</v>
      </c>
      <c r="O159" s="113"/>
      <c r="P159" s="113"/>
      <c r="Q159" s="113"/>
      <c r="R159" s="113"/>
      <c r="S159" s="113"/>
      <c r="T159" s="113"/>
    </row>
    <row r="160" spans="1:20" x14ac:dyDescent="0.35">
      <c r="A160" s="88" t="s">
        <v>139</v>
      </c>
      <c r="B160" s="89">
        <v>4.8000000000000001E-4</v>
      </c>
      <c r="C160" s="89">
        <v>0</v>
      </c>
      <c r="D160" s="89">
        <v>0</v>
      </c>
      <c r="E160" s="139"/>
      <c r="F160" s="88" t="s">
        <v>184</v>
      </c>
      <c r="G160" s="89">
        <v>0</v>
      </c>
      <c r="H160" s="89">
        <v>9.3071360000000006E-2</v>
      </c>
      <c r="I160" s="89">
        <v>0</v>
      </c>
      <c r="J160" s="113"/>
      <c r="K160" s="89" t="s">
        <v>209</v>
      </c>
      <c r="L160" s="89">
        <v>3.3221199999999999E-2</v>
      </c>
      <c r="M160" s="89">
        <v>2.2713830000000001E-2</v>
      </c>
      <c r="N160" s="89">
        <v>5.7915220000000003E-2</v>
      </c>
      <c r="O160" s="113"/>
      <c r="P160" s="113"/>
      <c r="Q160" s="113"/>
      <c r="R160" s="113"/>
      <c r="S160" s="113"/>
      <c r="T160" s="113"/>
    </row>
    <row r="161" spans="1:20" x14ac:dyDescent="0.35">
      <c r="A161" s="88" t="s">
        <v>141</v>
      </c>
      <c r="B161" s="89">
        <v>3.7800000000000003E-4</v>
      </c>
      <c r="C161" s="89">
        <v>6.0000000000000002E-5</v>
      </c>
      <c r="D161" s="89">
        <v>0</v>
      </c>
      <c r="E161" s="139"/>
      <c r="F161" s="88" t="s">
        <v>191</v>
      </c>
      <c r="G161" s="89">
        <v>3.5966370000000004E-2</v>
      </c>
      <c r="H161" s="89">
        <v>0</v>
      </c>
      <c r="I161" s="89">
        <v>0</v>
      </c>
      <c r="J161" s="113"/>
      <c r="K161" s="89" t="s">
        <v>144</v>
      </c>
      <c r="L161" s="89">
        <v>2.1992999999999999E-2</v>
      </c>
      <c r="M161" s="89">
        <v>4.8620969999999999E-2</v>
      </c>
      <c r="N161" s="89">
        <v>5.4785210000000001E-2</v>
      </c>
      <c r="O161" s="113"/>
      <c r="P161" s="113"/>
      <c r="Q161" s="113"/>
      <c r="R161" s="113"/>
      <c r="S161" s="113"/>
      <c r="T161" s="113"/>
    </row>
    <row r="162" spans="1:20" x14ac:dyDescent="0.35">
      <c r="A162" s="88" t="s">
        <v>154</v>
      </c>
      <c r="B162" s="89">
        <v>0</v>
      </c>
      <c r="C162" s="89">
        <v>1E-4</v>
      </c>
      <c r="D162" s="89">
        <v>0</v>
      </c>
      <c r="E162" s="139"/>
      <c r="F162" s="88" t="s">
        <v>193</v>
      </c>
      <c r="G162" s="89">
        <v>1.5932930000000001E-2</v>
      </c>
      <c r="H162" s="89">
        <v>0</v>
      </c>
      <c r="I162" s="89">
        <v>0</v>
      </c>
      <c r="J162" s="113"/>
      <c r="K162" s="89" t="s">
        <v>92</v>
      </c>
      <c r="L162" s="89">
        <v>0.82395109</v>
      </c>
      <c r="M162" s="89">
        <v>8.2999999999999998E-5</v>
      </c>
      <c r="N162" s="89">
        <v>5.0508300000000006E-2</v>
      </c>
      <c r="O162" s="113"/>
      <c r="P162" s="113"/>
      <c r="Q162" s="113"/>
      <c r="R162" s="113"/>
      <c r="S162" s="113"/>
      <c r="T162" s="113"/>
    </row>
    <row r="163" spans="1:20" x14ac:dyDescent="0.35">
      <c r="A163" s="88" t="s">
        <v>160</v>
      </c>
      <c r="B163" s="89">
        <v>1.8000000000000001E-4</v>
      </c>
      <c r="C163" s="89">
        <v>5.0000000000000001E-4</v>
      </c>
      <c r="D163" s="89">
        <v>0</v>
      </c>
      <c r="E163" s="139"/>
      <c r="F163" s="88" t="s">
        <v>194</v>
      </c>
      <c r="G163" s="89">
        <v>8.9409899999999994E-3</v>
      </c>
      <c r="H163" s="89">
        <v>0</v>
      </c>
      <c r="I163" s="89">
        <v>0</v>
      </c>
      <c r="J163" s="113"/>
      <c r="K163" s="89" t="s">
        <v>28</v>
      </c>
      <c r="L163" s="89">
        <v>5.63299E-3</v>
      </c>
      <c r="M163" s="89">
        <v>2.1696300000000001E-3</v>
      </c>
      <c r="N163" s="89">
        <v>4.8080230000000002E-2</v>
      </c>
      <c r="O163" s="113"/>
      <c r="P163" s="113"/>
      <c r="Q163" s="113"/>
      <c r="R163" s="113"/>
      <c r="S163" s="113"/>
      <c r="T163" s="113"/>
    </row>
    <row r="164" spans="1:20" x14ac:dyDescent="0.35">
      <c r="A164" s="88" t="s">
        <v>162</v>
      </c>
      <c r="B164" s="89">
        <v>3.7100000000000002E-4</v>
      </c>
      <c r="C164" s="89">
        <v>3.4999499999999999E-3</v>
      </c>
      <c r="D164" s="89">
        <v>0</v>
      </c>
      <c r="E164" s="139"/>
      <c r="F164" s="88" t="s">
        <v>215</v>
      </c>
      <c r="G164" s="89">
        <v>1.0712129999999999E-2</v>
      </c>
      <c r="H164" s="89">
        <v>0</v>
      </c>
      <c r="I164" s="89">
        <v>0</v>
      </c>
      <c r="J164" s="113"/>
      <c r="K164" s="89" t="s">
        <v>203</v>
      </c>
      <c r="L164" s="89">
        <v>24.716153030000001</v>
      </c>
      <c r="M164" s="89">
        <v>5.2887239999999995E-2</v>
      </c>
      <c r="N164" s="89">
        <v>4.5264489999999998E-2</v>
      </c>
      <c r="O164" s="113"/>
      <c r="P164" s="113"/>
      <c r="Q164" s="113"/>
      <c r="R164" s="113"/>
      <c r="S164" s="113"/>
      <c r="T164" s="113"/>
    </row>
    <row r="165" spans="1:20" x14ac:dyDescent="0.35">
      <c r="A165" s="88" t="s">
        <v>164</v>
      </c>
      <c r="B165" s="89">
        <v>1.2E-5</v>
      </c>
      <c r="C165" s="89">
        <v>0</v>
      </c>
      <c r="D165" s="89">
        <v>0</v>
      </c>
      <c r="E165" s="139"/>
      <c r="F165" s="88" t="s">
        <v>223</v>
      </c>
      <c r="G165" s="89">
        <v>5.4295660000000003E-2</v>
      </c>
      <c r="H165" s="89">
        <v>0</v>
      </c>
      <c r="I165" s="89">
        <v>0</v>
      </c>
      <c r="J165" s="113"/>
      <c r="K165" s="89" t="s">
        <v>151</v>
      </c>
      <c r="L165" s="89">
        <v>0.26084499999999999</v>
      </c>
      <c r="M165" s="89">
        <v>7.7200000000000005E-2</v>
      </c>
      <c r="N165" s="89">
        <v>4.4609999999999997E-2</v>
      </c>
      <c r="O165" s="113"/>
      <c r="P165" s="113"/>
      <c r="Q165" s="113"/>
      <c r="R165" s="113"/>
      <c r="S165" s="113"/>
      <c r="T165" s="113"/>
    </row>
    <row r="166" spans="1:20" x14ac:dyDescent="0.35">
      <c r="A166" s="88" t="s">
        <v>181</v>
      </c>
      <c r="B166" s="89">
        <v>0</v>
      </c>
      <c r="C166" s="89">
        <v>0</v>
      </c>
      <c r="D166" s="89">
        <v>0</v>
      </c>
      <c r="E166" s="139"/>
      <c r="F166" s="88" t="s">
        <v>225</v>
      </c>
      <c r="G166" s="89">
        <v>2.1900000000000001E-4</v>
      </c>
      <c r="H166" s="89">
        <v>0</v>
      </c>
      <c r="I166" s="89">
        <v>0</v>
      </c>
      <c r="J166" s="113"/>
      <c r="K166" s="89" t="s">
        <v>255</v>
      </c>
      <c r="L166" s="89">
        <v>7.5774620000000001E-2</v>
      </c>
      <c r="M166" s="89">
        <v>4.0291700000000003E-3</v>
      </c>
      <c r="N166" s="89">
        <v>4.2102000000000001E-2</v>
      </c>
      <c r="O166" s="113"/>
      <c r="P166" s="113"/>
      <c r="Q166" s="113"/>
      <c r="R166" s="113"/>
      <c r="S166" s="113"/>
      <c r="T166" s="113"/>
    </row>
    <row r="167" spans="1:20" x14ac:dyDescent="0.35">
      <c r="A167" s="88" t="s">
        <v>182</v>
      </c>
      <c r="B167" s="89">
        <v>0.14750927</v>
      </c>
      <c r="C167" s="89">
        <v>0</v>
      </c>
      <c r="D167" s="89">
        <v>0</v>
      </c>
      <c r="E167" s="139"/>
      <c r="F167" s="88" t="s">
        <v>230</v>
      </c>
      <c r="G167" s="89">
        <v>1.9709650000000002E-2</v>
      </c>
      <c r="H167" s="89">
        <v>2.9347830000000002E-2</v>
      </c>
      <c r="I167" s="89">
        <v>0</v>
      </c>
      <c r="J167" s="113"/>
      <c r="K167" s="89" t="s">
        <v>227</v>
      </c>
      <c r="L167" s="89">
        <v>7.16290095</v>
      </c>
      <c r="M167" s="89">
        <v>1.0740000000000001E-3</v>
      </c>
      <c r="N167" s="89">
        <v>3.6857790000000001E-2</v>
      </c>
      <c r="O167" s="113"/>
      <c r="P167" s="113"/>
      <c r="Q167" s="113"/>
      <c r="R167" s="113"/>
      <c r="S167" s="113"/>
      <c r="T167" s="113"/>
    </row>
    <row r="168" spans="1:20" x14ac:dyDescent="0.35">
      <c r="A168" s="88" t="s">
        <v>189</v>
      </c>
      <c r="B168" s="89">
        <v>0</v>
      </c>
      <c r="C168" s="89">
        <v>3.2550000000000003E-2</v>
      </c>
      <c r="D168" s="89">
        <v>0</v>
      </c>
      <c r="E168" s="139"/>
      <c r="F168" s="88" t="s">
        <v>234</v>
      </c>
      <c r="G168" s="89">
        <v>3.1618599999999997E-2</v>
      </c>
      <c r="H168" s="89">
        <v>6.2891999999999993E-4</v>
      </c>
      <c r="I168" s="89">
        <v>0</v>
      </c>
      <c r="J168" s="113"/>
      <c r="K168" s="89" t="s">
        <v>208</v>
      </c>
      <c r="L168" s="89">
        <v>7.8963210000000006E-2</v>
      </c>
      <c r="M168" s="89">
        <v>5.2854999999999999E-2</v>
      </c>
      <c r="N168" s="89">
        <v>3.6074000000000002E-2</v>
      </c>
      <c r="O168" s="113"/>
      <c r="P168" s="113"/>
      <c r="Q168" s="113"/>
      <c r="R168" s="113"/>
      <c r="S168" s="113"/>
      <c r="T168" s="113"/>
    </row>
    <row r="169" spans="1:20" x14ac:dyDescent="0.35">
      <c r="A169" s="88" t="s">
        <v>195</v>
      </c>
      <c r="B169" s="89">
        <v>0</v>
      </c>
      <c r="C169" s="89">
        <v>0.12440900000000001</v>
      </c>
      <c r="D169" s="89">
        <v>0</v>
      </c>
      <c r="E169" s="139"/>
      <c r="F169" s="88" t="s">
        <v>235</v>
      </c>
      <c r="G169" s="89">
        <v>5.8699999999999996E-4</v>
      </c>
      <c r="H169" s="89">
        <v>0</v>
      </c>
      <c r="I169" s="89">
        <v>0</v>
      </c>
      <c r="J169" s="113"/>
      <c r="K169" s="89" t="s">
        <v>115</v>
      </c>
      <c r="L169" s="89">
        <v>0.27149600000000002</v>
      </c>
      <c r="M169" s="89">
        <v>0</v>
      </c>
      <c r="N169" s="89">
        <v>3.4439999999999998E-2</v>
      </c>
      <c r="O169" s="113"/>
      <c r="P169" s="113"/>
      <c r="Q169" s="113"/>
      <c r="R169" s="113"/>
      <c r="S169" s="113"/>
      <c r="T169" s="113"/>
    </row>
    <row r="170" spans="1:20" x14ac:dyDescent="0.35">
      <c r="A170" s="88" t="s">
        <v>198</v>
      </c>
      <c r="B170" s="89">
        <v>0.20785999999999999</v>
      </c>
      <c r="C170" s="89">
        <v>4.8720220000000002E-2</v>
      </c>
      <c r="D170" s="89">
        <v>0</v>
      </c>
      <c r="E170" s="139"/>
      <c r="F170" s="88" t="s">
        <v>241</v>
      </c>
      <c r="G170" s="89">
        <v>1.3669999999999999E-3</v>
      </c>
      <c r="H170" s="89">
        <v>0</v>
      </c>
      <c r="I170" s="89">
        <v>0</v>
      </c>
      <c r="J170" s="113"/>
      <c r="K170" s="89" t="s">
        <v>228</v>
      </c>
      <c r="L170" s="89">
        <v>1.752832E-2</v>
      </c>
      <c r="M170" s="89">
        <v>5.5551379999999997E-2</v>
      </c>
      <c r="N170" s="89">
        <v>3.2329330000000003E-2</v>
      </c>
      <c r="O170" s="113"/>
      <c r="P170" s="113"/>
      <c r="Q170" s="113"/>
      <c r="R170" s="113"/>
      <c r="S170" s="113"/>
      <c r="T170" s="113"/>
    </row>
    <row r="171" spans="1:20" x14ac:dyDescent="0.35">
      <c r="A171" s="88" t="s">
        <v>199</v>
      </c>
      <c r="B171" s="89">
        <v>0</v>
      </c>
      <c r="C171" s="89">
        <v>0.160749</v>
      </c>
      <c r="D171" s="89">
        <v>0</v>
      </c>
      <c r="E171" s="139"/>
      <c r="F171" s="88" t="s">
        <v>242</v>
      </c>
      <c r="G171" s="89">
        <v>2.6821240000000003E-2</v>
      </c>
      <c r="H171" s="89">
        <v>0</v>
      </c>
      <c r="I171" s="89">
        <v>0</v>
      </c>
      <c r="J171" s="113"/>
      <c r="K171" s="89" t="s">
        <v>188</v>
      </c>
      <c r="L171" s="89">
        <v>1.0825340000000001E-2</v>
      </c>
      <c r="M171" s="89">
        <v>1.6943E-2</v>
      </c>
      <c r="N171" s="89">
        <v>3.2059779999999996E-2</v>
      </c>
      <c r="O171" s="113"/>
      <c r="P171" s="113"/>
      <c r="Q171" s="113"/>
      <c r="R171" s="113"/>
      <c r="S171" s="113"/>
      <c r="T171" s="113"/>
    </row>
    <row r="172" spans="1:20" x14ac:dyDescent="0.35">
      <c r="A172" s="88" t="s">
        <v>200</v>
      </c>
      <c r="B172" s="89">
        <v>0</v>
      </c>
      <c r="C172" s="89">
        <v>3.0026999999999996E-3</v>
      </c>
      <c r="D172" s="89">
        <v>0</v>
      </c>
      <c r="E172" s="139"/>
      <c r="F172" s="88" t="s">
        <v>245</v>
      </c>
      <c r="G172" s="89">
        <v>7.7999999999999999E-5</v>
      </c>
      <c r="H172" s="89">
        <v>0</v>
      </c>
      <c r="I172" s="89">
        <v>0</v>
      </c>
      <c r="J172" s="113"/>
      <c r="K172" s="89" t="s">
        <v>224</v>
      </c>
      <c r="L172" s="89">
        <v>0.30651034999999999</v>
      </c>
      <c r="M172" s="89">
        <v>0.65411909000000001</v>
      </c>
      <c r="N172" s="89">
        <v>2.9000000000000001E-2</v>
      </c>
      <c r="O172" s="113"/>
      <c r="P172" s="113"/>
      <c r="Q172" s="113"/>
      <c r="R172" s="113"/>
      <c r="S172" s="113"/>
      <c r="T172" s="113"/>
    </row>
    <row r="173" spans="1:20" x14ac:dyDescent="0.35">
      <c r="A173" s="88" t="s">
        <v>202</v>
      </c>
      <c r="B173" s="89">
        <v>0</v>
      </c>
      <c r="C173" s="89">
        <v>9.9463999999999997E-2</v>
      </c>
      <c r="D173" s="89">
        <v>0</v>
      </c>
      <c r="E173" s="139"/>
      <c r="F173" s="88" t="s">
        <v>247</v>
      </c>
      <c r="G173" s="89">
        <v>3.1199999999999999E-4</v>
      </c>
      <c r="H173" s="89">
        <v>0</v>
      </c>
      <c r="I173" s="89">
        <v>0</v>
      </c>
      <c r="J173" s="113"/>
      <c r="K173" s="89" t="s">
        <v>244</v>
      </c>
      <c r="L173" s="89">
        <v>1.3755E-2</v>
      </c>
      <c r="M173" s="89">
        <v>0.10280792999999999</v>
      </c>
      <c r="N173" s="89">
        <v>2.7352970000000001E-2</v>
      </c>
      <c r="O173" s="113"/>
      <c r="P173" s="113"/>
      <c r="Q173" s="113"/>
      <c r="R173" s="113"/>
      <c r="S173" s="113"/>
      <c r="T173" s="113"/>
    </row>
    <row r="174" spans="1:20" x14ac:dyDescent="0.35">
      <c r="A174" s="88" t="s">
        <v>214</v>
      </c>
      <c r="B174" s="89">
        <v>0</v>
      </c>
      <c r="C174" s="89">
        <v>1.40636223</v>
      </c>
      <c r="D174" s="89">
        <v>0</v>
      </c>
      <c r="E174" s="139"/>
      <c r="F174" s="244" t="s">
        <v>264</v>
      </c>
      <c r="G174" s="244">
        <f>SUM(G5:G173)</f>
        <v>4070.2896368299994</v>
      </c>
      <c r="H174" s="244">
        <f t="shared" ref="H174:I174" si="0">SUM(H5:H173)</f>
        <v>3076.0457219399987</v>
      </c>
      <c r="I174" s="244">
        <f t="shared" si="0"/>
        <v>3522.0836432299961</v>
      </c>
      <c r="J174" s="113"/>
      <c r="K174" s="89" t="s">
        <v>40</v>
      </c>
      <c r="L174" s="89">
        <v>8.7911000000000003E-2</v>
      </c>
      <c r="M174" s="89">
        <v>6.1414999999999997E-2</v>
      </c>
      <c r="N174" s="89">
        <v>2.7255999999999999E-2</v>
      </c>
      <c r="O174" s="113"/>
      <c r="P174" s="113"/>
      <c r="Q174" s="113"/>
      <c r="R174" s="113"/>
      <c r="S174" s="113"/>
      <c r="T174" s="113"/>
    </row>
    <row r="175" spans="1:20" x14ac:dyDescent="0.35">
      <c r="A175" s="88" t="s">
        <v>222</v>
      </c>
      <c r="B175" s="89">
        <v>0</v>
      </c>
      <c r="C175" s="89">
        <v>1.2999999999999999E-3</v>
      </c>
      <c r="D175" s="89">
        <v>0</v>
      </c>
      <c r="E175" s="139"/>
      <c r="F175" s="139"/>
      <c r="G175" s="139"/>
      <c r="H175" s="139"/>
      <c r="I175" s="139"/>
      <c r="J175" s="113"/>
      <c r="K175" s="89" t="s">
        <v>137</v>
      </c>
      <c r="L175" s="89">
        <v>6.2749999999999994E-5</v>
      </c>
      <c r="M175" s="89">
        <v>7.1109210000000006E-2</v>
      </c>
      <c r="N175" s="89">
        <v>2.5799029999999997E-2</v>
      </c>
      <c r="O175" s="113"/>
      <c r="P175" s="113"/>
      <c r="Q175" s="113"/>
      <c r="R175" s="113"/>
      <c r="S175" s="113"/>
      <c r="T175" s="113"/>
    </row>
    <row r="176" spans="1:20" x14ac:dyDescent="0.35">
      <c r="A176" s="88" t="s">
        <v>228</v>
      </c>
      <c r="B176" s="89">
        <v>0</v>
      </c>
      <c r="C176" s="89">
        <v>0</v>
      </c>
      <c r="D176" s="89">
        <v>0</v>
      </c>
      <c r="E176" s="139"/>
      <c r="F176" s="139"/>
      <c r="G176" s="139"/>
      <c r="H176" s="139"/>
      <c r="I176" s="139"/>
      <c r="J176" s="113"/>
      <c r="K176" s="89" t="s">
        <v>225</v>
      </c>
      <c r="L176" s="89">
        <v>9.2910000000000006E-2</v>
      </c>
      <c r="M176" s="89">
        <v>7.9000000000000008E-3</v>
      </c>
      <c r="N176" s="89">
        <v>2.5340000000000001E-2</v>
      </c>
      <c r="O176" s="113"/>
      <c r="P176" s="113"/>
      <c r="Q176" s="113"/>
      <c r="R176" s="113"/>
      <c r="S176" s="113"/>
      <c r="T176" s="114"/>
    </row>
    <row r="177" spans="1:20" x14ac:dyDescent="0.35">
      <c r="A177" s="88" t="s">
        <v>229</v>
      </c>
      <c r="B177" s="89">
        <v>0</v>
      </c>
      <c r="C177" s="89">
        <v>5.4000000000000001E-4</v>
      </c>
      <c r="D177" s="89">
        <v>0</v>
      </c>
      <c r="E177" s="139"/>
      <c r="F177" s="139"/>
      <c r="G177" s="139"/>
      <c r="H177" s="139"/>
      <c r="I177" s="139"/>
      <c r="J177" s="113"/>
      <c r="K177" s="89" t="s">
        <v>164</v>
      </c>
      <c r="L177" s="89">
        <v>0.30330514000000003</v>
      </c>
      <c r="M177" s="89">
        <v>0.24839021999999999</v>
      </c>
      <c r="N177" s="89">
        <v>2.2503349999999998E-2</v>
      </c>
      <c r="O177" s="113"/>
      <c r="P177" s="113"/>
      <c r="Q177" s="113"/>
      <c r="R177" s="113"/>
      <c r="S177" s="113"/>
      <c r="T177" s="114"/>
    </row>
    <row r="178" spans="1:20" x14ac:dyDescent="0.35">
      <c r="A178" s="88" t="s">
        <v>242</v>
      </c>
      <c r="B178" s="89">
        <v>0</v>
      </c>
      <c r="C178" s="89">
        <v>0</v>
      </c>
      <c r="D178" s="89">
        <v>0</v>
      </c>
      <c r="E178" s="139"/>
      <c r="F178" s="139"/>
      <c r="G178" s="139"/>
      <c r="H178" s="139"/>
      <c r="I178" s="139"/>
      <c r="J178" s="113"/>
      <c r="K178" s="89" t="s">
        <v>136</v>
      </c>
      <c r="L178" s="89">
        <v>8.2129190000000005E-2</v>
      </c>
      <c r="M178" s="89">
        <v>9.3371200000000008E-3</v>
      </c>
      <c r="N178" s="89">
        <v>2.190752E-2</v>
      </c>
      <c r="O178" s="113"/>
      <c r="P178" s="113"/>
      <c r="Q178" s="113"/>
      <c r="R178" s="113"/>
      <c r="S178" s="113"/>
      <c r="T178" s="114"/>
    </row>
    <row r="179" spans="1:20" x14ac:dyDescent="0.35">
      <c r="A179" s="88" t="s">
        <v>249</v>
      </c>
      <c r="B179" s="89">
        <v>0</v>
      </c>
      <c r="C179" s="89">
        <v>0</v>
      </c>
      <c r="D179" s="89">
        <v>0</v>
      </c>
      <c r="E179" s="114"/>
      <c r="F179" s="96"/>
      <c r="G179" s="167"/>
      <c r="H179" s="167"/>
      <c r="I179" s="167"/>
      <c r="J179" s="113"/>
      <c r="K179" s="89" t="s">
        <v>131</v>
      </c>
      <c r="L179" s="89">
        <v>1.472801E-2</v>
      </c>
      <c r="M179" s="89">
        <v>0</v>
      </c>
      <c r="N179" s="89">
        <v>1.960344E-2</v>
      </c>
      <c r="O179" s="113"/>
      <c r="P179" s="113"/>
      <c r="Q179" s="113"/>
      <c r="R179" s="113"/>
      <c r="S179" s="113"/>
      <c r="T179" s="113"/>
    </row>
    <row r="180" spans="1:20" x14ac:dyDescent="0.35">
      <c r="A180" s="116" t="s">
        <v>264</v>
      </c>
      <c r="B180" s="143">
        <f>SUM(B5:B179)</f>
        <v>2159.2464887400001</v>
      </c>
      <c r="C180" s="143">
        <f>SUM(C5:C179)</f>
        <v>2838.5368679300004</v>
      </c>
      <c r="D180" s="143">
        <f>SUM(D5:D179)</f>
        <v>4335.8866177800001</v>
      </c>
      <c r="E180" s="114"/>
      <c r="F180" s="113"/>
      <c r="G180" s="139"/>
      <c r="H180" s="139"/>
      <c r="I180" s="139"/>
      <c r="J180" s="113"/>
      <c r="K180" s="89" t="s">
        <v>177</v>
      </c>
      <c r="L180" s="89">
        <v>0.25668092000000003</v>
      </c>
      <c r="M180" s="89">
        <v>0</v>
      </c>
      <c r="N180" s="89">
        <v>1.7999999999999999E-2</v>
      </c>
      <c r="O180" s="113"/>
      <c r="P180" s="113"/>
      <c r="Q180" s="113"/>
      <c r="R180" s="113"/>
      <c r="S180" s="113"/>
      <c r="T180" s="113"/>
    </row>
    <row r="181" spans="1:20" x14ac:dyDescent="0.35">
      <c r="A181" s="113"/>
      <c r="B181" s="114"/>
      <c r="C181" s="114"/>
      <c r="D181" s="114"/>
      <c r="E181" s="114"/>
      <c r="F181" s="113"/>
      <c r="G181" s="139"/>
      <c r="H181" s="139"/>
      <c r="I181" s="139"/>
      <c r="J181" s="113"/>
      <c r="K181" s="89" t="s">
        <v>82</v>
      </c>
      <c r="L181" s="89">
        <v>1.6123999999999999E-2</v>
      </c>
      <c r="M181" s="89">
        <v>0</v>
      </c>
      <c r="N181" s="89">
        <v>1.7103689999999998E-2</v>
      </c>
      <c r="O181" s="113"/>
      <c r="P181" s="113"/>
      <c r="Q181" s="113"/>
      <c r="R181" s="113"/>
      <c r="S181" s="113"/>
      <c r="T181" s="113"/>
    </row>
    <row r="182" spans="1:20" x14ac:dyDescent="0.35">
      <c r="A182" s="113"/>
      <c r="B182" s="114"/>
      <c r="C182" s="114"/>
      <c r="D182" s="114"/>
      <c r="E182" s="114"/>
      <c r="F182" s="113"/>
      <c r="G182" s="139"/>
      <c r="H182" s="139"/>
      <c r="I182" s="139"/>
      <c r="J182" s="113"/>
      <c r="K182" s="89" t="s">
        <v>18</v>
      </c>
      <c r="L182" s="89">
        <v>1.129022E-2</v>
      </c>
      <c r="M182" s="89">
        <v>2.1000000000000001E-4</v>
      </c>
      <c r="N182" s="89">
        <v>1.7098349999999998E-2</v>
      </c>
      <c r="O182" s="113"/>
      <c r="P182" s="113"/>
      <c r="Q182" s="113"/>
      <c r="R182" s="113"/>
      <c r="S182" s="113"/>
      <c r="T182" s="114"/>
    </row>
    <row r="183" spans="1:20" x14ac:dyDescent="0.35">
      <c r="A183" s="113"/>
      <c r="B183" s="114"/>
      <c r="C183" s="114"/>
      <c r="D183" s="114"/>
      <c r="E183" s="114"/>
      <c r="F183" s="113"/>
      <c r="G183" s="139"/>
      <c r="H183" s="139"/>
      <c r="I183" s="139"/>
      <c r="J183" s="113"/>
      <c r="K183" s="89" t="s">
        <v>24</v>
      </c>
      <c r="L183" s="89">
        <v>6.0055299999999994E-3</v>
      </c>
      <c r="M183" s="89">
        <v>2.465465E-2</v>
      </c>
      <c r="N183" s="89">
        <v>1.5737999999999999E-2</v>
      </c>
      <c r="O183" s="113"/>
      <c r="P183" s="113"/>
      <c r="Q183" s="113"/>
      <c r="R183" s="113"/>
      <c r="S183" s="113"/>
      <c r="T183" s="114"/>
    </row>
    <row r="184" spans="1:20" x14ac:dyDescent="0.35">
      <c r="A184" s="113"/>
      <c r="B184" s="114"/>
      <c r="C184" s="114"/>
      <c r="D184" s="114"/>
      <c r="E184" s="114"/>
      <c r="F184" s="113"/>
      <c r="G184" s="139"/>
      <c r="H184" s="139"/>
      <c r="I184" s="139"/>
      <c r="J184" s="113"/>
      <c r="K184" s="89" t="s">
        <v>34</v>
      </c>
      <c r="L184" s="89">
        <v>1.129951E-2</v>
      </c>
      <c r="M184" s="89">
        <v>5.8457730000000006E-2</v>
      </c>
      <c r="N184" s="89">
        <v>1.4116139999999999E-2</v>
      </c>
      <c r="O184" s="113"/>
      <c r="P184" s="113"/>
      <c r="Q184" s="113"/>
      <c r="R184" s="113"/>
      <c r="S184" s="113"/>
      <c r="T184" s="114"/>
    </row>
    <row r="185" spans="1:20" x14ac:dyDescent="0.35">
      <c r="A185" s="113"/>
      <c r="B185" s="114"/>
      <c r="C185" s="114"/>
      <c r="D185" s="114"/>
      <c r="E185" s="114"/>
      <c r="F185" s="113"/>
      <c r="G185" s="139"/>
      <c r="H185" s="139"/>
      <c r="I185" s="139"/>
      <c r="J185" s="113"/>
      <c r="K185" s="89" t="s">
        <v>83</v>
      </c>
      <c r="L185" s="89">
        <v>0.29641400000000001</v>
      </c>
      <c r="M185" s="89">
        <v>2.2228000000000001E-2</v>
      </c>
      <c r="N185" s="89">
        <v>1.3651999999999999E-2</v>
      </c>
      <c r="O185" s="113"/>
      <c r="P185" s="113"/>
      <c r="Q185" s="113"/>
      <c r="R185" s="113"/>
      <c r="S185" s="113"/>
      <c r="T185" s="113"/>
    </row>
    <row r="186" spans="1:20" x14ac:dyDescent="0.35">
      <c r="A186" s="113"/>
      <c r="B186" s="114"/>
      <c r="C186" s="114"/>
      <c r="D186" s="114"/>
      <c r="E186" s="114"/>
      <c r="F186" s="113"/>
      <c r="G186" s="139"/>
      <c r="H186" s="139"/>
      <c r="I186" s="139"/>
      <c r="J186" s="113"/>
      <c r="K186" s="89" t="s">
        <v>120</v>
      </c>
      <c r="L186" s="89">
        <v>9.154226E-2</v>
      </c>
      <c r="M186" s="89">
        <v>0.91303959000000001</v>
      </c>
      <c r="N186" s="89">
        <v>1.3647379999999999E-2</v>
      </c>
      <c r="O186" s="113"/>
      <c r="P186" s="113"/>
      <c r="Q186" s="113"/>
      <c r="R186" s="113"/>
      <c r="S186" s="113"/>
      <c r="T186" s="113"/>
    </row>
    <row r="187" spans="1:20" x14ac:dyDescent="0.35">
      <c r="A187" s="113"/>
      <c r="B187" s="114"/>
      <c r="C187" s="114"/>
      <c r="D187" s="114"/>
      <c r="E187" s="114"/>
      <c r="F187" s="113"/>
      <c r="G187" s="139"/>
      <c r="H187" s="139"/>
      <c r="I187" s="139"/>
      <c r="J187" s="113"/>
      <c r="K187" s="89" t="s">
        <v>93</v>
      </c>
      <c r="L187" s="89">
        <v>0.77347407999999995</v>
      </c>
      <c r="M187" s="89">
        <v>7.9994799999999998E-3</v>
      </c>
      <c r="N187" s="89">
        <v>1.3434E-2</v>
      </c>
      <c r="O187" s="113"/>
      <c r="P187" s="113"/>
      <c r="Q187" s="113"/>
      <c r="R187" s="113"/>
      <c r="S187" s="113"/>
      <c r="T187" s="113"/>
    </row>
    <row r="188" spans="1:20" x14ac:dyDescent="0.35">
      <c r="A188" s="113"/>
      <c r="B188" s="114"/>
      <c r="C188" s="114"/>
      <c r="D188" s="114"/>
      <c r="E188" s="114"/>
      <c r="F188" s="113"/>
      <c r="G188" s="139"/>
      <c r="H188" s="139"/>
      <c r="I188" s="139"/>
      <c r="J188" s="113"/>
      <c r="K188" s="89" t="s">
        <v>194</v>
      </c>
      <c r="L188" s="89">
        <v>1.0727998300000001</v>
      </c>
      <c r="M188" s="89">
        <v>0.22974635999999998</v>
      </c>
      <c r="N188" s="89">
        <v>1.175066E-2</v>
      </c>
      <c r="O188" s="113"/>
      <c r="P188" s="113"/>
      <c r="Q188" s="113"/>
      <c r="R188" s="113"/>
      <c r="S188" s="113"/>
      <c r="T188" s="113"/>
    </row>
    <row r="189" spans="1:20" x14ac:dyDescent="0.35">
      <c r="A189" s="113"/>
      <c r="B189" s="114"/>
      <c r="C189" s="114"/>
      <c r="D189" s="114"/>
      <c r="E189" s="114"/>
      <c r="F189" s="113"/>
      <c r="G189" s="139"/>
      <c r="H189" s="139"/>
      <c r="I189" s="139"/>
      <c r="J189" s="113"/>
      <c r="K189" s="89" t="s">
        <v>180</v>
      </c>
      <c r="L189" s="89">
        <v>1.188E-2</v>
      </c>
      <c r="M189" s="89">
        <v>3.3575000000000001E-2</v>
      </c>
      <c r="N189" s="89">
        <v>1.0799E-2</v>
      </c>
      <c r="O189" s="113"/>
      <c r="P189" s="113"/>
      <c r="Q189" s="113"/>
      <c r="R189" s="113"/>
      <c r="S189" s="113"/>
      <c r="T189" s="113"/>
    </row>
    <row r="190" spans="1:20" x14ac:dyDescent="0.35">
      <c r="A190" s="113"/>
      <c r="B190" s="114"/>
      <c r="C190" s="114"/>
      <c r="D190" s="114"/>
      <c r="E190" s="114"/>
      <c r="F190" s="113"/>
      <c r="G190" s="139"/>
      <c r="H190" s="139"/>
      <c r="I190" s="139"/>
      <c r="J190" s="113"/>
      <c r="K190" s="89" t="s">
        <v>16</v>
      </c>
      <c r="L190" s="89">
        <v>1.9773300000000001E-2</v>
      </c>
      <c r="M190" s="89">
        <v>7.8999999999999996E-5</v>
      </c>
      <c r="N190" s="89">
        <v>1.038762E-2</v>
      </c>
      <c r="O190" s="113"/>
      <c r="P190" s="113"/>
      <c r="Q190" s="113"/>
      <c r="R190" s="113"/>
      <c r="S190" s="113"/>
      <c r="T190" s="113"/>
    </row>
    <row r="191" spans="1:20" x14ac:dyDescent="0.35">
      <c r="A191" s="113"/>
      <c r="B191" s="114"/>
      <c r="C191" s="114"/>
      <c r="D191" s="114"/>
      <c r="E191" s="114"/>
      <c r="F191" s="113"/>
      <c r="G191" s="139"/>
      <c r="H191" s="139"/>
      <c r="I191" s="139"/>
      <c r="J191" s="113"/>
      <c r="K191" s="89" t="s">
        <v>162</v>
      </c>
      <c r="L191" s="89">
        <v>0.51782572999999998</v>
      </c>
      <c r="M191" s="89">
        <v>3.2511999999999999E-2</v>
      </c>
      <c r="N191" s="89">
        <v>1.023048E-2</v>
      </c>
      <c r="O191" s="113"/>
      <c r="P191" s="113"/>
      <c r="Q191" s="113"/>
      <c r="R191" s="113"/>
      <c r="S191" s="113"/>
      <c r="T191" s="113"/>
    </row>
    <row r="192" spans="1:20" x14ac:dyDescent="0.35">
      <c r="A192" s="113"/>
      <c r="B192" s="114"/>
      <c r="C192" s="114"/>
      <c r="D192" s="114"/>
      <c r="E192" s="114"/>
      <c r="F192" s="113"/>
      <c r="G192" s="139"/>
      <c r="H192" s="139"/>
      <c r="I192" s="139"/>
      <c r="J192" s="113"/>
      <c r="K192" s="89" t="s">
        <v>154</v>
      </c>
      <c r="L192" s="89">
        <v>2.6591E-2</v>
      </c>
      <c r="M192" s="89">
        <v>4.5007500000000004E-3</v>
      </c>
      <c r="N192" s="89">
        <v>6.8793000000000005E-3</v>
      </c>
      <c r="O192" s="113"/>
      <c r="P192" s="113"/>
      <c r="Q192" s="113"/>
      <c r="R192" s="113"/>
      <c r="S192" s="113"/>
      <c r="T192" s="113"/>
    </row>
    <row r="193" spans="1:20" x14ac:dyDescent="0.35">
      <c r="A193" s="113"/>
      <c r="B193" s="114"/>
      <c r="C193" s="114"/>
      <c r="D193" s="114"/>
      <c r="E193" s="114"/>
      <c r="F193" s="113"/>
      <c r="G193" s="139"/>
      <c r="H193" s="139"/>
      <c r="I193" s="139"/>
      <c r="J193" s="113"/>
      <c r="K193" s="89" t="s">
        <v>102</v>
      </c>
      <c r="L193" s="89">
        <v>2.4975000000000002E-3</v>
      </c>
      <c r="M193" s="89">
        <v>1.73212E-3</v>
      </c>
      <c r="N193" s="89">
        <v>6.4540200000000004E-3</v>
      </c>
      <c r="O193" s="113"/>
      <c r="P193" s="113"/>
      <c r="Q193" s="113"/>
      <c r="R193" s="113"/>
      <c r="S193" s="113"/>
      <c r="T193" s="113"/>
    </row>
    <row r="194" spans="1:20" x14ac:dyDescent="0.35">
      <c r="A194" s="113"/>
      <c r="B194" s="114"/>
      <c r="C194" s="114"/>
      <c r="D194" s="114"/>
      <c r="E194" s="114"/>
      <c r="F194" s="113"/>
      <c r="G194" s="139"/>
      <c r="H194" s="139"/>
      <c r="I194" s="139"/>
      <c r="J194" s="113"/>
      <c r="K194" s="89" t="s">
        <v>63</v>
      </c>
      <c r="L194" s="89">
        <v>1.2999999999999999E-3</v>
      </c>
      <c r="M194" s="89">
        <v>3.0430000000000001E-3</v>
      </c>
      <c r="N194" s="89">
        <v>5.5919999999999997E-3</v>
      </c>
      <c r="O194" s="113"/>
      <c r="P194" s="113"/>
      <c r="Q194" s="113"/>
      <c r="R194" s="113"/>
      <c r="S194" s="113"/>
      <c r="T194" s="113"/>
    </row>
    <row r="195" spans="1:20" x14ac:dyDescent="0.35">
      <c r="A195" s="113"/>
      <c r="B195" s="114"/>
      <c r="C195" s="114"/>
      <c r="D195" s="114"/>
      <c r="E195" s="114"/>
      <c r="F195" s="113"/>
      <c r="G195" s="139"/>
      <c r="H195" s="139"/>
      <c r="I195" s="139"/>
      <c r="J195" s="113"/>
      <c r="K195" s="89" t="s">
        <v>140</v>
      </c>
      <c r="L195" s="89">
        <v>5.0000000000000001E-4</v>
      </c>
      <c r="M195" s="89">
        <v>4.5725000000000002E-3</v>
      </c>
      <c r="N195" s="89">
        <v>5.2849999999999998E-3</v>
      </c>
      <c r="O195" s="113"/>
      <c r="P195" s="113"/>
      <c r="Q195" s="113"/>
      <c r="R195" s="113"/>
      <c r="S195" s="113"/>
      <c r="T195" s="113"/>
    </row>
    <row r="196" spans="1:20" x14ac:dyDescent="0.35">
      <c r="A196" s="113"/>
      <c r="B196" s="114"/>
      <c r="C196" s="114"/>
      <c r="D196" s="114"/>
      <c r="E196" s="114"/>
      <c r="F196" s="113"/>
      <c r="G196" s="139"/>
      <c r="H196" s="139"/>
      <c r="I196" s="139"/>
      <c r="J196" s="113"/>
      <c r="K196" s="89" t="s">
        <v>174</v>
      </c>
      <c r="L196" s="89">
        <v>7.4245439999999996E-2</v>
      </c>
      <c r="M196" s="89">
        <v>2.4606980000000001E-2</v>
      </c>
      <c r="N196" s="89">
        <v>5.1563999999999994E-3</v>
      </c>
      <c r="O196" s="113"/>
      <c r="P196" s="113"/>
      <c r="Q196" s="113"/>
      <c r="R196" s="113"/>
      <c r="S196" s="113"/>
      <c r="T196" s="113"/>
    </row>
    <row r="197" spans="1:20" x14ac:dyDescent="0.35">
      <c r="A197" s="113"/>
      <c r="B197" s="114"/>
      <c r="C197" s="114"/>
      <c r="D197" s="114"/>
      <c r="E197" s="114"/>
      <c r="F197" s="113"/>
      <c r="G197" s="139"/>
      <c r="H197" s="139"/>
      <c r="I197" s="139"/>
      <c r="J197" s="113"/>
      <c r="K197" s="89" t="s">
        <v>29</v>
      </c>
      <c r="L197" s="89">
        <v>0</v>
      </c>
      <c r="M197" s="89">
        <v>0</v>
      </c>
      <c r="N197" s="89">
        <v>5.1459100000000001E-3</v>
      </c>
      <c r="O197" s="113"/>
      <c r="P197" s="113"/>
      <c r="Q197" s="113"/>
      <c r="R197" s="113"/>
      <c r="S197" s="113"/>
      <c r="T197" s="113"/>
    </row>
    <row r="198" spans="1:20" x14ac:dyDescent="0.35">
      <c r="A198" s="113"/>
      <c r="B198" s="114"/>
      <c r="C198" s="114"/>
      <c r="D198" s="114"/>
      <c r="E198" s="114"/>
      <c r="F198" s="113"/>
      <c r="G198" s="139"/>
      <c r="H198" s="139"/>
      <c r="I198" s="139"/>
      <c r="J198" s="113"/>
      <c r="K198" s="89" t="s">
        <v>139</v>
      </c>
      <c r="L198" s="89">
        <v>2.5000000000000001E-3</v>
      </c>
      <c r="M198" s="89">
        <v>9.5106900000000005E-3</v>
      </c>
      <c r="N198" s="89">
        <v>4.4673500000000001E-3</v>
      </c>
      <c r="O198" s="113"/>
      <c r="P198" s="113"/>
      <c r="Q198" s="113"/>
      <c r="R198" s="113"/>
      <c r="S198" s="113"/>
      <c r="T198" s="113"/>
    </row>
    <row r="199" spans="1:20" x14ac:dyDescent="0.35">
      <c r="A199" s="113"/>
      <c r="B199" s="114"/>
      <c r="C199" s="114"/>
      <c r="D199" s="114"/>
      <c r="E199" s="114"/>
      <c r="F199" s="113"/>
      <c r="G199" s="139"/>
      <c r="H199" s="139"/>
      <c r="I199" s="139"/>
      <c r="J199" s="113"/>
      <c r="K199" s="89" t="s">
        <v>233</v>
      </c>
      <c r="L199" s="89">
        <v>0.18907499999999999</v>
      </c>
      <c r="M199" s="89">
        <v>1.0224780000000001E-2</v>
      </c>
      <c r="N199" s="89">
        <v>4.4600000000000004E-3</v>
      </c>
      <c r="O199" s="113"/>
      <c r="P199" s="113"/>
      <c r="Q199" s="113"/>
      <c r="R199" s="113"/>
      <c r="S199" s="113"/>
      <c r="T199" s="113"/>
    </row>
    <row r="200" spans="1:20" x14ac:dyDescent="0.35">
      <c r="A200" s="113"/>
      <c r="B200" s="114"/>
      <c r="C200" s="114"/>
      <c r="D200" s="114"/>
      <c r="E200" s="114"/>
      <c r="F200" s="113"/>
      <c r="G200" s="139"/>
      <c r="H200" s="139"/>
      <c r="I200" s="139"/>
      <c r="J200" s="113"/>
      <c r="K200" s="89" t="s">
        <v>166</v>
      </c>
      <c r="L200" s="89">
        <v>1.339482E-2</v>
      </c>
      <c r="M200" s="89">
        <v>5.1833650000000002E-2</v>
      </c>
      <c r="N200" s="89">
        <v>4.0720000000000001E-3</v>
      </c>
      <c r="O200" s="113"/>
      <c r="P200" s="113"/>
      <c r="Q200" s="113"/>
      <c r="R200" s="113"/>
      <c r="S200" s="113"/>
      <c r="T200" s="113"/>
    </row>
    <row r="201" spans="1:20" x14ac:dyDescent="0.35">
      <c r="A201" s="113"/>
      <c r="B201" s="114"/>
      <c r="C201" s="114"/>
      <c r="D201" s="114"/>
      <c r="E201" s="114"/>
      <c r="F201" s="113"/>
      <c r="G201" s="139"/>
      <c r="H201" s="139"/>
      <c r="I201" s="139"/>
      <c r="J201" s="113"/>
      <c r="K201" s="89" t="s">
        <v>73</v>
      </c>
      <c r="L201" s="89">
        <v>0.01</v>
      </c>
      <c r="M201" s="89">
        <v>6.4000000000000003E-3</v>
      </c>
      <c r="N201" s="89">
        <v>4.0000000000000001E-3</v>
      </c>
      <c r="O201" s="113"/>
      <c r="P201" s="113"/>
      <c r="Q201" s="113"/>
      <c r="R201" s="113"/>
      <c r="S201" s="113"/>
      <c r="T201" s="113"/>
    </row>
    <row r="202" spans="1:20" x14ac:dyDescent="0.35">
      <c r="A202" s="113"/>
      <c r="B202" s="114"/>
      <c r="C202" s="114"/>
      <c r="D202" s="114"/>
      <c r="E202" s="114"/>
      <c r="F202" s="113"/>
      <c r="G202" s="139"/>
      <c r="H202" s="139"/>
      <c r="I202" s="139"/>
      <c r="J202" s="113"/>
      <c r="K202" s="89" t="s">
        <v>31</v>
      </c>
      <c r="L202" s="89">
        <v>1.3319010000000001E-2</v>
      </c>
      <c r="M202" s="89">
        <v>0.14669035999999999</v>
      </c>
      <c r="N202" s="89">
        <v>3.1250000000000002E-3</v>
      </c>
      <c r="O202" s="113"/>
      <c r="P202" s="113"/>
      <c r="Q202" s="113"/>
      <c r="R202" s="113"/>
      <c r="S202" s="113"/>
      <c r="T202" s="113"/>
    </row>
    <row r="203" spans="1:20" x14ac:dyDescent="0.35">
      <c r="A203" s="113"/>
      <c r="B203" s="114"/>
      <c r="C203" s="114"/>
      <c r="D203" s="114"/>
      <c r="E203" s="113"/>
      <c r="F203" s="113"/>
      <c r="G203" s="139"/>
      <c r="H203" s="139"/>
      <c r="I203" s="139"/>
      <c r="J203" s="113"/>
      <c r="K203" s="89" t="s">
        <v>248</v>
      </c>
      <c r="L203" s="89">
        <v>8.7771700000000008E-3</v>
      </c>
      <c r="M203" s="89">
        <v>1.4397790000000001E-2</v>
      </c>
      <c r="N203" s="89">
        <v>2.712E-3</v>
      </c>
      <c r="O203" s="113"/>
      <c r="P203" s="113"/>
      <c r="Q203" s="113"/>
      <c r="R203" s="113"/>
      <c r="S203" s="113"/>
      <c r="T203" s="113"/>
    </row>
    <row r="204" spans="1:20" x14ac:dyDescent="0.35">
      <c r="A204" s="113"/>
      <c r="B204" s="114"/>
      <c r="C204" s="114"/>
      <c r="D204" s="114"/>
      <c r="E204" s="113"/>
      <c r="F204" s="113"/>
      <c r="G204" s="139"/>
      <c r="H204" s="139"/>
      <c r="I204" s="139"/>
      <c r="J204" s="113"/>
      <c r="K204" s="89" t="s">
        <v>45</v>
      </c>
      <c r="L204" s="89">
        <v>3.5999999999999999E-3</v>
      </c>
      <c r="M204" s="89">
        <v>0</v>
      </c>
      <c r="N204" s="89">
        <v>2.6681000000000001E-3</v>
      </c>
      <c r="O204" s="113"/>
      <c r="P204" s="113"/>
      <c r="Q204" s="113"/>
      <c r="R204" s="113"/>
      <c r="S204" s="113"/>
      <c r="T204" s="113"/>
    </row>
    <row r="205" spans="1:20" x14ac:dyDescent="0.35">
      <c r="A205" s="113"/>
      <c r="B205" s="114"/>
      <c r="C205" s="114"/>
      <c r="D205" s="114"/>
      <c r="E205" s="113"/>
      <c r="F205" s="113"/>
      <c r="G205" s="139"/>
      <c r="H205" s="139"/>
      <c r="I205" s="139"/>
      <c r="J205" s="113"/>
      <c r="K205" s="89" t="s">
        <v>141</v>
      </c>
      <c r="L205" s="89">
        <v>2.3935000000000001E-2</v>
      </c>
      <c r="M205" s="89">
        <v>1.26E-4</v>
      </c>
      <c r="N205" s="89">
        <v>2.2650000000000001E-3</v>
      </c>
      <c r="O205" s="113"/>
      <c r="P205" s="113"/>
      <c r="Q205" s="113"/>
      <c r="R205" s="113"/>
      <c r="S205" s="113"/>
      <c r="T205" s="113"/>
    </row>
    <row r="206" spans="1:20" x14ac:dyDescent="0.35">
      <c r="A206" s="113"/>
      <c r="B206" s="114"/>
      <c r="C206" s="114"/>
      <c r="D206" s="114"/>
      <c r="E206" s="113"/>
      <c r="F206" s="113"/>
      <c r="G206" s="139"/>
      <c r="H206" s="139"/>
      <c r="I206" s="139"/>
      <c r="J206" s="113"/>
      <c r="K206" s="89" t="s">
        <v>245</v>
      </c>
      <c r="L206" s="89">
        <v>0</v>
      </c>
      <c r="M206" s="89">
        <v>1.3940000000000001E-3</v>
      </c>
      <c r="N206" s="89">
        <v>2E-3</v>
      </c>
      <c r="O206" s="113"/>
      <c r="P206" s="113"/>
      <c r="Q206" s="113"/>
      <c r="R206" s="113"/>
      <c r="S206" s="113"/>
      <c r="T206" s="113"/>
    </row>
    <row r="207" spans="1:20" x14ac:dyDescent="0.35">
      <c r="A207" s="113"/>
      <c r="B207" s="114"/>
      <c r="C207" s="114"/>
      <c r="D207" s="114"/>
      <c r="E207" s="113"/>
      <c r="F207" s="113"/>
      <c r="G207" s="139"/>
      <c r="H207" s="139"/>
      <c r="I207" s="139"/>
      <c r="J207" s="113"/>
      <c r="K207" s="89" t="s">
        <v>91</v>
      </c>
      <c r="L207" s="89">
        <v>0</v>
      </c>
      <c r="M207" s="89">
        <v>2.9955900000000002E-3</v>
      </c>
      <c r="N207" s="89">
        <v>1.6996300000000002E-3</v>
      </c>
      <c r="O207" s="113"/>
      <c r="P207" s="113"/>
      <c r="Q207" s="113"/>
      <c r="R207" s="113"/>
      <c r="S207" s="113"/>
      <c r="T207" s="113"/>
    </row>
    <row r="208" spans="1:20" x14ac:dyDescent="0.35">
      <c r="A208" s="113"/>
      <c r="B208" s="114"/>
      <c r="C208" s="114"/>
      <c r="D208" s="114"/>
      <c r="E208" s="113"/>
      <c r="F208" s="113"/>
      <c r="G208" s="139"/>
      <c r="H208" s="139"/>
      <c r="I208" s="139"/>
      <c r="J208" s="113"/>
      <c r="K208" s="89" t="s">
        <v>59</v>
      </c>
      <c r="L208" s="89">
        <v>5.2833000000000003E-4</v>
      </c>
      <c r="M208" s="89">
        <v>4.32641E-2</v>
      </c>
      <c r="N208" s="89">
        <v>1.15E-3</v>
      </c>
      <c r="O208" s="113"/>
      <c r="P208" s="113"/>
      <c r="Q208" s="113"/>
      <c r="R208" s="113"/>
      <c r="S208" s="113"/>
      <c r="T208" s="113"/>
    </row>
    <row r="209" spans="1:20" x14ac:dyDescent="0.35">
      <c r="A209" s="113"/>
      <c r="B209" s="114"/>
      <c r="C209" s="114"/>
      <c r="D209" s="114"/>
      <c r="E209" s="113"/>
      <c r="F209" s="113"/>
      <c r="G209" s="139"/>
      <c r="H209" s="139"/>
      <c r="I209" s="139"/>
      <c r="J209" s="113"/>
      <c r="K209" s="89" t="s">
        <v>96</v>
      </c>
      <c r="L209" s="89">
        <v>0.25334294000000002</v>
      </c>
      <c r="M209" s="89">
        <v>5.6499999999999996E-3</v>
      </c>
      <c r="N209" s="89">
        <v>1.15E-3</v>
      </c>
      <c r="O209" s="113"/>
      <c r="P209" s="113"/>
      <c r="Q209" s="113"/>
      <c r="R209" s="113"/>
      <c r="S209" s="113"/>
      <c r="T209" s="113"/>
    </row>
    <row r="210" spans="1:20" x14ac:dyDescent="0.35">
      <c r="A210" s="113"/>
      <c r="B210" s="114"/>
      <c r="C210" s="114"/>
      <c r="D210" s="114"/>
      <c r="E210" s="113"/>
      <c r="F210" s="113"/>
      <c r="G210" s="139"/>
      <c r="H210" s="139"/>
      <c r="I210" s="139"/>
      <c r="J210" s="113"/>
      <c r="K210" s="89" t="s">
        <v>193</v>
      </c>
      <c r="L210" s="89">
        <v>0.66852781000000006</v>
      </c>
      <c r="M210" s="89">
        <v>4.0043500000000003E-3</v>
      </c>
      <c r="N210" s="89">
        <v>7.8113E-4</v>
      </c>
      <c r="O210" s="113"/>
      <c r="P210" s="113"/>
      <c r="Q210" s="113"/>
      <c r="R210" s="113"/>
      <c r="S210" s="113"/>
      <c r="T210" s="113"/>
    </row>
    <row r="211" spans="1:20" x14ac:dyDescent="0.35">
      <c r="A211" s="113"/>
      <c r="B211" s="114"/>
      <c r="C211" s="114"/>
      <c r="D211" s="114"/>
      <c r="E211" s="113"/>
      <c r="F211" s="113"/>
      <c r="G211" s="139"/>
      <c r="H211" s="139"/>
      <c r="I211" s="139"/>
      <c r="J211" s="113"/>
      <c r="K211" s="89" t="s">
        <v>43</v>
      </c>
      <c r="L211" s="89">
        <v>0</v>
      </c>
      <c r="M211" s="89">
        <v>0</v>
      </c>
      <c r="N211" s="89">
        <v>6.2872000000000004E-4</v>
      </c>
      <c r="O211" s="113"/>
      <c r="P211" s="113"/>
      <c r="Q211" s="113"/>
      <c r="R211" s="113"/>
      <c r="S211" s="113"/>
      <c r="T211" s="113"/>
    </row>
    <row r="212" spans="1:20" x14ac:dyDescent="0.35">
      <c r="A212" s="113"/>
      <c r="B212" s="114"/>
      <c r="C212" s="114"/>
      <c r="D212" s="114"/>
      <c r="E212" s="113"/>
      <c r="F212" s="113"/>
      <c r="G212" s="139"/>
      <c r="H212" s="139"/>
      <c r="I212" s="139"/>
      <c r="J212" s="113"/>
      <c r="K212" s="89" t="s">
        <v>71</v>
      </c>
      <c r="L212" s="89">
        <v>1E-4</v>
      </c>
      <c r="M212" s="89">
        <v>4.15E-4</v>
      </c>
      <c r="N212" s="89">
        <v>5.1500000000000005E-4</v>
      </c>
      <c r="O212" s="113"/>
      <c r="P212" s="113"/>
      <c r="Q212" s="113"/>
      <c r="R212" s="113"/>
      <c r="S212" s="113"/>
      <c r="T212" s="113"/>
    </row>
    <row r="213" spans="1:20" x14ac:dyDescent="0.35">
      <c r="A213" s="113"/>
      <c r="B213" s="114"/>
      <c r="C213" s="114"/>
      <c r="D213" s="114"/>
      <c r="E213" s="113"/>
      <c r="F213" s="113"/>
      <c r="G213" s="139"/>
      <c r="H213" s="139"/>
      <c r="I213" s="139"/>
      <c r="J213" s="113"/>
      <c r="K213" s="89" t="s">
        <v>67</v>
      </c>
      <c r="L213" s="89">
        <v>1.4E-3</v>
      </c>
      <c r="M213" s="89">
        <v>1.885E-3</v>
      </c>
      <c r="N213" s="89">
        <v>2.9711000000000001E-4</v>
      </c>
      <c r="O213" s="113"/>
      <c r="P213" s="113"/>
      <c r="Q213" s="113"/>
      <c r="R213" s="113"/>
      <c r="S213" s="113"/>
      <c r="T213" s="113"/>
    </row>
    <row r="214" spans="1:20" x14ac:dyDescent="0.35">
      <c r="A214" s="113"/>
      <c r="B214" s="114"/>
      <c r="C214" s="114"/>
      <c r="D214" s="114"/>
      <c r="E214" s="113"/>
      <c r="F214" s="113"/>
      <c r="G214" s="139"/>
      <c r="H214" s="139"/>
      <c r="I214" s="139"/>
      <c r="J214" s="113"/>
      <c r="K214" s="89" t="s">
        <v>13</v>
      </c>
      <c r="L214" s="89">
        <v>0</v>
      </c>
      <c r="M214" s="89">
        <v>1E-4</v>
      </c>
      <c r="N214" s="89">
        <v>0</v>
      </c>
      <c r="O214" s="113"/>
      <c r="P214" s="113"/>
      <c r="Q214" s="113"/>
      <c r="R214" s="113"/>
      <c r="S214" s="113"/>
      <c r="T214" s="113"/>
    </row>
    <row r="215" spans="1:20" x14ac:dyDescent="0.35">
      <c r="A215" s="113"/>
      <c r="B215" s="114"/>
      <c r="C215" s="114"/>
      <c r="D215" s="114"/>
      <c r="E215" s="113"/>
      <c r="F215" s="113"/>
      <c r="G215" s="139"/>
      <c r="H215" s="139"/>
      <c r="I215" s="139"/>
      <c r="J215" s="113"/>
      <c r="K215" s="89" t="s">
        <v>14</v>
      </c>
      <c r="L215" s="89">
        <v>0</v>
      </c>
      <c r="M215" s="89">
        <v>0</v>
      </c>
      <c r="N215" s="89">
        <v>0</v>
      </c>
      <c r="O215" s="113"/>
      <c r="P215" s="113"/>
      <c r="Q215" s="113"/>
      <c r="R215" s="113"/>
      <c r="S215" s="113"/>
      <c r="T215" s="113"/>
    </row>
    <row r="216" spans="1:20" x14ac:dyDescent="0.35">
      <c r="A216" s="113"/>
      <c r="B216" s="114"/>
      <c r="C216" s="114"/>
      <c r="D216" s="114"/>
      <c r="E216" s="113"/>
      <c r="F216" s="113"/>
      <c r="G216" s="139"/>
      <c r="H216" s="139"/>
      <c r="I216" s="139"/>
      <c r="J216" s="113"/>
      <c r="K216" s="89" t="s">
        <v>17</v>
      </c>
      <c r="L216" s="89">
        <v>5.1220000000000002E-2</v>
      </c>
      <c r="M216" s="89">
        <v>9.0000000000000002E-6</v>
      </c>
      <c r="N216" s="89">
        <v>0</v>
      </c>
      <c r="O216" s="113"/>
      <c r="P216" s="113"/>
      <c r="Q216" s="113"/>
      <c r="R216" s="113"/>
      <c r="S216" s="113"/>
      <c r="T216" s="113"/>
    </row>
    <row r="217" spans="1:20" x14ac:dyDescent="0.35">
      <c r="A217" s="113"/>
      <c r="B217" s="114"/>
      <c r="C217" s="114"/>
      <c r="D217" s="114"/>
      <c r="E217" s="113"/>
      <c r="F217" s="113"/>
      <c r="G217" s="139"/>
      <c r="H217" s="139"/>
      <c r="I217" s="139"/>
      <c r="J217" s="113"/>
      <c r="K217" s="89" t="s">
        <v>44</v>
      </c>
      <c r="L217" s="89">
        <v>0</v>
      </c>
      <c r="M217" s="89">
        <v>5.5199999999999997E-4</v>
      </c>
      <c r="N217" s="89">
        <v>0</v>
      </c>
      <c r="O217" s="113"/>
      <c r="P217" s="113"/>
      <c r="Q217" s="113"/>
      <c r="R217" s="113"/>
      <c r="S217" s="113"/>
      <c r="T217" s="113"/>
    </row>
    <row r="218" spans="1:20" x14ac:dyDescent="0.35">
      <c r="A218" s="113"/>
      <c r="B218" s="114"/>
      <c r="C218" s="114"/>
      <c r="D218" s="114"/>
      <c r="E218" s="113"/>
      <c r="F218" s="113"/>
      <c r="G218" s="139"/>
      <c r="H218" s="139"/>
      <c r="I218" s="139"/>
      <c r="J218" s="113"/>
      <c r="K218" s="89" t="s">
        <v>56</v>
      </c>
      <c r="L218" s="89">
        <v>0</v>
      </c>
      <c r="M218" s="89">
        <v>0</v>
      </c>
      <c r="N218" s="89">
        <v>0</v>
      </c>
      <c r="O218" s="113"/>
      <c r="P218" s="113"/>
      <c r="Q218" s="113"/>
      <c r="R218" s="113"/>
      <c r="S218" s="113"/>
      <c r="T218" s="113"/>
    </row>
    <row r="219" spans="1:20" x14ac:dyDescent="0.35">
      <c r="A219" s="113"/>
      <c r="B219" s="114"/>
      <c r="C219" s="114"/>
      <c r="D219" s="114"/>
      <c r="E219" s="113"/>
      <c r="F219" s="113"/>
      <c r="G219" s="139"/>
      <c r="H219" s="139"/>
      <c r="I219" s="139"/>
      <c r="J219" s="113"/>
      <c r="K219" s="89" t="s">
        <v>58</v>
      </c>
      <c r="L219" s="89">
        <v>0.1202</v>
      </c>
      <c r="M219" s="89">
        <v>0.18462500000000001</v>
      </c>
      <c r="N219" s="89">
        <v>0</v>
      </c>
      <c r="O219" s="113"/>
      <c r="P219" s="113"/>
      <c r="Q219" s="113"/>
      <c r="R219" s="113"/>
      <c r="S219" s="113"/>
      <c r="T219" s="113"/>
    </row>
    <row r="220" spans="1:20" x14ac:dyDescent="0.35">
      <c r="A220" s="113"/>
      <c r="B220" s="114"/>
      <c r="C220" s="114"/>
      <c r="D220" s="114"/>
      <c r="E220" s="113"/>
      <c r="F220" s="113"/>
      <c r="G220" s="139"/>
      <c r="H220" s="139"/>
      <c r="I220" s="139"/>
      <c r="J220" s="113"/>
      <c r="K220" s="89" t="s">
        <v>70</v>
      </c>
      <c r="L220" s="89">
        <v>1E-4</v>
      </c>
      <c r="M220" s="89">
        <v>0</v>
      </c>
      <c r="N220" s="89">
        <v>0</v>
      </c>
      <c r="O220" s="113"/>
      <c r="P220" s="113"/>
      <c r="Q220" s="113"/>
      <c r="R220" s="113"/>
      <c r="S220" s="113"/>
      <c r="T220" s="113"/>
    </row>
    <row r="221" spans="1:20" x14ac:dyDescent="0.35">
      <c r="A221" s="113"/>
      <c r="B221" s="114"/>
      <c r="C221" s="114"/>
      <c r="D221" s="114"/>
      <c r="E221" s="113"/>
      <c r="F221" s="113"/>
      <c r="G221" s="139"/>
      <c r="H221" s="139"/>
      <c r="I221" s="139"/>
      <c r="J221" s="113"/>
      <c r="K221" s="89" t="s">
        <v>76</v>
      </c>
      <c r="L221" s="89">
        <v>0</v>
      </c>
      <c r="M221" s="89">
        <v>1.11E-4</v>
      </c>
      <c r="N221" s="89">
        <v>0</v>
      </c>
      <c r="O221" s="113"/>
      <c r="P221" s="113"/>
      <c r="Q221" s="113"/>
      <c r="R221" s="113"/>
      <c r="S221" s="113"/>
      <c r="T221" s="113"/>
    </row>
    <row r="222" spans="1:20" x14ac:dyDescent="0.35">
      <c r="A222" s="113"/>
      <c r="B222" s="114"/>
      <c r="C222" s="114"/>
      <c r="D222" s="114"/>
      <c r="E222" s="113"/>
      <c r="F222" s="113"/>
      <c r="G222" s="139"/>
      <c r="H222" s="139"/>
      <c r="I222" s="139"/>
      <c r="J222" s="113"/>
      <c r="K222" s="89" t="s">
        <v>79</v>
      </c>
      <c r="L222" s="89">
        <v>0</v>
      </c>
      <c r="M222" s="89">
        <v>0</v>
      </c>
      <c r="N222" s="89">
        <v>0</v>
      </c>
      <c r="O222" s="113"/>
      <c r="P222" s="113"/>
      <c r="Q222" s="113"/>
      <c r="R222" s="113"/>
      <c r="S222" s="113"/>
      <c r="T222" s="113"/>
    </row>
    <row r="223" spans="1:20" x14ac:dyDescent="0.35">
      <c r="A223" s="113"/>
      <c r="B223" s="114"/>
      <c r="C223" s="114"/>
      <c r="D223" s="114"/>
      <c r="E223" s="113"/>
      <c r="F223" s="113"/>
      <c r="G223" s="139"/>
      <c r="H223" s="139"/>
      <c r="I223" s="139"/>
      <c r="J223" s="113"/>
      <c r="K223" s="89" t="s">
        <v>84</v>
      </c>
      <c r="L223" s="89">
        <v>1.4999999999999999E-4</v>
      </c>
      <c r="M223" s="89">
        <v>0</v>
      </c>
      <c r="N223" s="89">
        <v>0</v>
      </c>
      <c r="O223" s="113"/>
      <c r="P223" s="113"/>
      <c r="Q223" s="113"/>
      <c r="R223" s="113"/>
      <c r="S223" s="113"/>
      <c r="T223" s="113"/>
    </row>
    <row r="224" spans="1:20" x14ac:dyDescent="0.35">
      <c r="A224" s="113"/>
      <c r="B224" s="114"/>
      <c r="C224" s="114"/>
      <c r="D224" s="114"/>
      <c r="E224" s="113"/>
      <c r="F224" s="113"/>
      <c r="G224" s="139"/>
      <c r="H224" s="139"/>
      <c r="I224" s="139"/>
      <c r="J224" s="113"/>
      <c r="K224" s="89" t="s">
        <v>90</v>
      </c>
      <c r="L224" s="89">
        <v>4.1302200000000004E-3</v>
      </c>
      <c r="M224" s="89">
        <v>2.3599999999999999E-2</v>
      </c>
      <c r="N224" s="89">
        <v>0</v>
      </c>
      <c r="O224" s="113"/>
      <c r="P224" s="113"/>
      <c r="Q224" s="113"/>
      <c r="R224" s="113"/>
      <c r="S224" s="113"/>
      <c r="T224" s="113"/>
    </row>
    <row r="225" spans="1:20" x14ac:dyDescent="0.35">
      <c r="A225" s="113"/>
      <c r="B225" s="114"/>
      <c r="C225" s="114"/>
      <c r="D225" s="114"/>
      <c r="E225" s="113"/>
      <c r="F225" s="113"/>
      <c r="G225" s="139"/>
      <c r="H225" s="139"/>
      <c r="I225" s="139"/>
      <c r="J225" s="113"/>
      <c r="K225" s="89" t="s">
        <v>100</v>
      </c>
      <c r="L225" s="89">
        <v>0</v>
      </c>
      <c r="M225" s="89">
        <v>1.4999999999999999E-4</v>
      </c>
      <c r="N225" s="89">
        <v>0</v>
      </c>
      <c r="O225" s="113"/>
      <c r="P225" s="113"/>
      <c r="Q225" s="113"/>
      <c r="R225" s="113"/>
      <c r="S225" s="113"/>
      <c r="T225" s="113"/>
    </row>
    <row r="226" spans="1:20" x14ac:dyDescent="0.35">
      <c r="A226" s="113"/>
      <c r="B226" s="114"/>
      <c r="C226" s="114"/>
      <c r="D226" s="114"/>
      <c r="E226" s="113"/>
      <c r="F226" s="113"/>
      <c r="G226" s="139"/>
      <c r="H226" s="139"/>
      <c r="I226" s="139"/>
      <c r="J226" s="113"/>
      <c r="K226" s="89" t="s">
        <v>101</v>
      </c>
      <c r="L226" s="89">
        <v>0</v>
      </c>
      <c r="M226" s="89">
        <v>2.3270000000000001E-3</v>
      </c>
      <c r="N226" s="89">
        <v>0</v>
      </c>
      <c r="O226" s="113"/>
      <c r="P226" s="113"/>
      <c r="Q226" s="113"/>
      <c r="R226" s="113"/>
      <c r="S226" s="113"/>
      <c r="T226" s="113"/>
    </row>
    <row r="227" spans="1:20" x14ac:dyDescent="0.35">
      <c r="A227" s="113"/>
      <c r="B227" s="114"/>
      <c r="C227" s="114"/>
      <c r="D227" s="114"/>
      <c r="E227" s="113"/>
      <c r="F227" s="113"/>
      <c r="G227" s="139"/>
      <c r="H227" s="139"/>
      <c r="I227" s="139"/>
      <c r="J227" s="113"/>
      <c r="K227" s="89" t="s">
        <v>111</v>
      </c>
      <c r="L227" s="89">
        <v>0</v>
      </c>
      <c r="M227" s="89">
        <v>0</v>
      </c>
      <c r="N227" s="89">
        <v>0</v>
      </c>
      <c r="O227" s="113"/>
      <c r="P227" s="113"/>
      <c r="Q227" s="113"/>
      <c r="R227" s="113"/>
      <c r="S227" s="113"/>
      <c r="T227" s="113"/>
    </row>
    <row r="228" spans="1:20" x14ac:dyDescent="0.35">
      <c r="A228" s="113"/>
      <c r="B228" s="114"/>
      <c r="C228" s="114"/>
      <c r="D228" s="114"/>
      <c r="E228" s="113"/>
      <c r="F228" s="113"/>
      <c r="G228" s="139"/>
      <c r="H228" s="139"/>
      <c r="I228" s="139"/>
      <c r="J228" s="113"/>
      <c r="K228" s="89" t="s">
        <v>118</v>
      </c>
      <c r="L228" s="89">
        <v>3.1113249999999999E-2</v>
      </c>
      <c r="M228" s="89">
        <v>0</v>
      </c>
      <c r="N228" s="89">
        <v>0</v>
      </c>
      <c r="O228" s="113"/>
      <c r="P228" s="113"/>
      <c r="Q228" s="113"/>
      <c r="R228" s="113"/>
      <c r="S228" s="113"/>
      <c r="T228" s="113"/>
    </row>
    <row r="229" spans="1:20" x14ac:dyDescent="0.35">
      <c r="A229" s="113"/>
      <c r="B229" s="114"/>
      <c r="C229" s="114"/>
      <c r="D229" s="114"/>
      <c r="E229" s="113"/>
      <c r="F229" s="113"/>
      <c r="G229" s="139"/>
      <c r="H229" s="139"/>
      <c r="I229" s="139"/>
      <c r="J229" s="113"/>
      <c r="K229" s="89" t="s">
        <v>121</v>
      </c>
      <c r="L229" s="89">
        <v>1.1713008</v>
      </c>
      <c r="M229" s="89">
        <v>2.285218E-2</v>
      </c>
      <c r="N229" s="89">
        <v>0</v>
      </c>
      <c r="O229" s="113"/>
      <c r="P229" s="113"/>
      <c r="Q229" s="113"/>
      <c r="R229" s="113"/>
      <c r="S229" s="113"/>
      <c r="T229" s="113"/>
    </row>
    <row r="230" spans="1:20" x14ac:dyDescent="0.35">
      <c r="A230" s="113"/>
      <c r="B230" s="114"/>
      <c r="C230" s="114"/>
      <c r="D230" s="114"/>
      <c r="E230" s="113"/>
      <c r="F230" s="113"/>
      <c r="G230" s="139"/>
      <c r="H230" s="139"/>
      <c r="I230" s="139"/>
      <c r="J230" s="113"/>
      <c r="K230" s="89" t="s">
        <v>126</v>
      </c>
      <c r="L230" s="89">
        <v>4.7988700000000002E-3</v>
      </c>
      <c r="M230" s="89">
        <v>5.0165000000000001E-2</v>
      </c>
      <c r="N230" s="89">
        <v>0</v>
      </c>
      <c r="O230" s="113"/>
      <c r="P230" s="113"/>
      <c r="Q230" s="113"/>
      <c r="R230" s="113"/>
      <c r="S230" s="113"/>
      <c r="T230" s="113"/>
    </row>
    <row r="231" spans="1:20" x14ac:dyDescent="0.35">
      <c r="A231" s="113"/>
      <c r="B231" s="114"/>
      <c r="C231" s="114"/>
      <c r="D231" s="114"/>
      <c r="E231" s="113"/>
      <c r="F231" s="113"/>
      <c r="G231" s="139"/>
      <c r="H231" s="139"/>
      <c r="I231" s="139"/>
      <c r="J231" s="113"/>
      <c r="K231" s="89" t="s">
        <v>156</v>
      </c>
      <c r="L231" s="89">
        <v>1.1363183400000001</v>
      </c>
      <c r="M231" s="89">
        <v>4.3207000000000002E-3</v>
      </c>
      <c r="N231" s="89">
        <v>0</v>
      </c>
      <c r="O231" s="113"/>
      <c r="P231" s="113"/>
      <c r="Q231" s="113"/>
      <c r="R231" s="113"/>
      <c r="S231" s="113"/>
      <c r="T231" s="113"/>
    </row>
    <row r="232" spans="1:20" x14ac:dyDescent="0.35">
      <c r="A232" s="113"/>
      <c r="B232" s="114"/>
      <c r="C232" s="114"/>
      <c r="D232" s="114"/>
      <c r="E232" s="113"/>
      <c r="F232" s="113"/>
      <c r="G232" s="139"/>
      <c r="H232" s="139"/>
      <c r="I232" s="139"/>
      <c r="J232" s="113"/>
      <c r="K232" s="89" t="s">
        <v>158</v>
      </c>
      <c r="L232" s="89">
        <v>0</v>
      </c>
      <c r="M232" s="89">
        <v>0.44916</v>
      </c>
      <c r="N232" s="89">
        <v>0</v>
      </c>
      <c r="O232" s="113"/>
      <c r="P232" s="113"/>
      <c r="Q232" s="113"/>
      <c r="R232" s="113"/>
      <c r="S232" s="113"/>
      <c r="T232" s="113"/>
    </row>
    <row r="233" spans="1:20" x14ac:dyDescent="0.35">
      <c r="A233" s="113"/>
      <c r="B233" s="114"/>
      <c r="C233" s="114"/>
      <c r="D233" s="114"/>
      <c r="E233" s="113"/>
      <c r="F233" s="113"/>
      <c r="G233" s="139"/>
      <c r="H233" s="139"/>
      <c r="I233" s="139"/>
      <c r="J233" s="113"/>
      <c r="K233" s="89" t="s">
        <v>163</v>
      </c>
      <c r="L233" s="89">
        <v>0</v>
      </c>
      <c r="M233" s="89">
        <v>0.13405798000000002</v>
      </c>
      <c r="N233" s="89">
        <v>0</v>
      </c>
      <c r="O233" s="113"/>
      <c r="P233" s="113"/>
      <c r="Q233" s="113"/>
      <c r="R233" s="113"/>
      <c r="S233" s="113"/>
      <c r="T233" s="113"/>
    </row>
    <row r="234" spans="1:20" x14ac:dyDescent="0.35">
      <c r="A234" s="113"/>
      <c r="B234" s="114"/>
      <c r="C234" s="114"/>
      <c r="D234" s="114"/>
      <c r="E234" s="113"/>
      <c r="F234" s="113"/>
      <c r="G234" s="139"/>
      <c r="H234" s="139"/>
      <c r="I234" s="139"/>
      <c r="J234" s="113"/>
      <c r="K234" s="89" t="s">
        <v>165</v>
      </c>
      <c r="L234" s="89">
        <v>3.1140479999999998E-2</v>
      </c>
      <c r="M234" s="89">
        <v>0</v>
      </c>
      <c r="N234" s="89">
        <v>0</v>
      </c>
      <c r="O234" s="113"/>
      <c r="P234" s="113"/>
      <c r="Q234" s="113"/>
      <c r="R234" s="113"/>
      <c r="S234" s="113"/>
      <c r="T234" s="113"/>
    </row>
    <row r="235" spans="1:20" x14ac:dyDescent="0.35">
      <c r="A235" s="113"/>
      <c r="B235" s="114"/>
      <c r="C235" s="114"/>
      <c r="D235" s="114"/>
      <c r="E235" s="113"/>
      <c r="F235" s="113"/>
      <c r="G235" s="139"/>
      <c r="H235" s="139"/>
      <c r="I235" s="139"/>
      <c r="J235" s="113"/>
      <c r="K235" s="89" t="s">
        <v>178</v>
      </c>
      <c r="L235" s="89">
        <v>1.3384500000000001E-3</v>
      </c>
      <c r="M235" s="89">
        <v>0</v>
      </c>
      <c r="N235" s="89">
        <v>0</v>
      </c>
      <c r="O235" s="113"/>
      <c r="P235" s="113"/>
      <c r="Q235" s="113"/>
      <c r="R235" s="113"/>
      <c r="S235" s="113"/>
      <c r="T235" s="113"/>
    </row>
    <row r="236" spans="1:20" x14ac:dyDescent="0.35">
      <c r="A236" s="113"/>
      <c r="B236" s="114"/>
      <c r="C236" s="114"/>
      <c r="D236" s="114"/>
      <c r="E236" s="113"/>
      <c r="F236" s="113"/>
      <c r="G236" s="139"/>
      <c r="H236" s="139"/>
      <c r="I236" s="139"/>
      <c r="J236" s="113"/>
      <c r="K236" s="89" t="s">
        <v>184</v>
      </c>
      <c r="L236" s="89">
        <v>2.5000000000000001E-2</v>
      </c>
      <c r="M236" s="89">
        <v>0.42175440000000003</v>
      </c>
      <c r="N236" s="89">
        <v>0</v>
      </c>
      <c r="O236" s="113"/>
      <c r="P236" s="113"/>
      <c r="Q236" s="113"/>
      <c r="R236" s="113"/>
      <c r="S236" s="113"/>
      <c r="T236" s="113"/>
    </row>
    <row r="237" spans="1:20" x14ac:dyDescent="0.35">
      <c r="A237" s="113"/>
      <c r="B237" s="114"/>
      <c r="C237" s="114"/>
      <c r="D237" s="114"/>
      <c r="E237" s="113"/>
      <c r="F237" s="113"/>
      <c r="G237" s="139"/>
      <c r="H237" s="139"/>
      <c r="I237" s="139"/>
      <c r="J237" s="113"/>
      <c r="K237" s="89" t="s">
        <v>187</v>
      </c>
      <c r="L237" s="89">
        <v>7.4578184199999997</v>
      </c>
      <c r="M237" s="89">
        <v>0.59502670999999996</v>
      </c>
      <c r="N237" s="89">
        <v>0</v>
      </c>
      <c r="O237" s="113"/>
      <c r="P237" s="113"/>
      <c r="Q237" s="113"/>
      <c r="R237" s="113"/>
      <c r="S237" s="113"/>
      <c r="T237" s="113"/>
    </row>
    <row r="238" spans="1:20" x14ac:dyDescent="0.35">
      <c r="A238" s="113"/>
      <c r="B238" s="114"/>
      <c r="C238" s="114"/>
      <c r="D238" s="114"/>
      <c r="E238" s="113"/>
      <c r="F238" s="113"/>
      <c r="G238" s="139"/>
      <c r="H238" s="139"/>
      <c r="I238" s="139"/>
      <c r="J238" s="113"/>
      <c r="K238" s="89" t="s">
        <v>192</v>
      </c>
      <c r="L238" s="89">
        <v>2.114547E-2</v>
      </c>
      <c r="M238" s="89">
        <v>2.0000000000000001E-4</v>
      </c>
      <c r="N238" s="89">
        <v>0</v>
      </c>
      <c r="O238" s="113"/>
      <c r="P238" s="113"/>
      <c r="Q238" s="113"/>
      <c r="R238" s="113"/>
      <c r="S238" s="113"/>
      <c r="T238" s="113"/>
    </row>
    <row r="239" spans="1:20" x14ac:dyDescent="0.35">
      <c r="A239" s="113"/>
      <c r="B239" s="114"/>
      <c r="C239" s="114"/>
      <c r="D239" s="114"/>
      <c r="E239" s="113"/>
      <c r="F239" s="96"/>
      <c r="G239" s="141"/>
      <c r="H239" s="141"/>
      <c r="I239" s="141"/>
      <c r="J239" s="113"/>
      <c r="K239" s="89" t="s">
        <v>214</v>
      </c>
      <c r="L239" s="89">
        <v>1E-4</v>
      </c>
      <c r="M239" s="89">
        <v>0</v>
      </c>
      <c r="N239" s="89">
        <v>0</v>
      </c>
      <c r="O239" s="113"/>
      <c r="P239" s="113"/>
      <c r="Q239" s="113"/>
      <c r="R239" s="113"/>
      <c r="S239" s="113"/>
      <c r="T239" s="113"/>
    </row>
    <row r="240" spans="1:20" x14ac:dyDescent="0.35">
      <c r="A240" s="113"/>
      <c r="B240" s="114"/>
      <c r="C240" s="114"/>
      <c r="D240" s="114"/>
      <c r="E240" s="113"/>
      <c r="F240" s="113"/>
      <c r="G240" s="142"/>
      <c r="H240" s="142"/>
      <c r="I240" s="142"/>
      <c r="J240" s="113"/>
      <c r="K240" s="89" t="s">
        <v>242</v>
      </c>
      <c r="L240" s="89">
        <v>0.18997459999999999</v>
      </c>
      <c r="M240" s="89">
        <v>1.185464E-2</v>
      </c>
      <c r="N240" s="89">
        <v>0</v>
      </c>
      <c r="O240" s="113"/>
      <c r="P240" s="113"/>
      <c r="Q240" s="113"/>
      <c r="R240" s="113"/>
      <c r="S240" s="113"/>
      <c r="T240" s="113"/>
    </row>
    <row r="241" spans="1:20" x14ac:dyDescent="0.35">
      <c r="A241" s="113"/>
      <c r="B241" s="114"/>
      <c r="C241" s="114"/>
      <c r="D241" s="114"/>
      <c r="E241" s="113"/>
      <c r="F241" s="113"/>
      <c r="G241" s="113"/>
      <c r="H241" s="113"/>
      <c r="I241" s="113"/>
      <c r="J241" s="113"/>
      <c r="K241" s="89" t="s">
        <v>246</v>
      </c>
      <c r="L241" s="89">
        <v>1.74E-4</v>
      </c>
      <c r="M241" s="89">
        <v>0</v>
      </c>
      <c r="N241" s="89">
        <v>0</v>
      </c>
      <c r="O241" s="113"/>
      <c r="P241" s="113"/>
      <c r="Q241" s="113"/>
      <c r="R241" s="113"/>
      <c r="S241" s="113"/>
      <c r="T241" s="113"/>
    </row>
    <row r="242" spans="1:20" x14ac:dyDescent="0.35">
      <c r="A242" s="113"/>
      <c r="B242" s="114"/>
      <c r="C242" s="114"/>
      <c r="D242" s="114"/>
      <c r="E242" s="113"/>
      <c r="F242" s="113"/>
      <c r="G242" s="113"/>
      <c r="H242" s="113"/>
      <c r="I242" s="113"/>
      <c r="J242" s="113"/>
      <c r="K242" s="89" t="s">
        <v>261</v>
      </c>
      <c r="L242" s="89">
        <v>0</v>
      </c>
      <c r="M242" s="89">
        <v>0</v>
      </c>
      <c r="N242" s="89">
        <v>0</v>
      </c>
      <c r="O242" s="113"/>
      <c r="P242" s="113"/>
      <c r="Q242" s="113"/>
      <c r="R242" s="113"/>
      <c r="S242" s="113"/>
      <c r="T242" s="113"/>
    </row>
    <row r="243" spans="1:20" x14ac:dyDescent="0.35">
      <c r="A243" s="113"/>
      <c r="B243" s="114"/>
      <c r="C243" s="114"/>
      <c r="D243" s="114"/>
      <c r="E243" s="113"/>
      <c r="F243" s="113"/>
      <c r="G243" s="113"/>
      <c r="H243" s="113"/>
      <c r="I243" s="113"/>
      <c r="J243" s="113"/>
      <c r="K243" s="116" t="s">
        <v>264</v>
      </c>
      <c r="L243" s="143">
        <f>SUM(L5:L242)</f>
        <v>2640.9336911799992</v>
      </c>
      <c r="M243" s="143">
        <f t="shared" ref="M243:N243" si="1">SUM(M5:M242)</f>
        <v>2181.6352276800008</v>
      </c>
      <c r="N243" s="143">
        <f t="shared" si="1"/>
        <v>2369.0149731299989</v>
      </c>
      <c r="O243" s="113"/>
      <c r="P243" s="113"/>
      <c r="Q243" s="113"/>
      <c r="R243" s="113"/>
      <c r="S243" s="113"/>
      <c r="T243" s="113"/>
    </row>
    <row r="244" spans="1:20" x14ac:dyDescent="0.35">
      <c r="A244" s="113"/>
      <c r="B244" s="114"/>
      <c r="C244" s="114"/>
      <c r="D244" s="114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</row>
    <row r="245" spans="1:20" x14ac:dyDescent="0.35">
      <c r="A245" s="113"/>
      <c r="B245" s="114"/>
      <c r="C245" s="114"/>
      <c r="D245" s="114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x14ac:dyDescent="0.35">
      <c r="A246" s="113"/>
      <c r="B246" s="114"/>
      <c r="C246" s="114"/>
      <c r="D246" s="114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 x14ac:dyDescent="0.35">
      <c r="A247" s="113"/>
      <c r="B247" s="114"/>
      <c r="C247" s="114"/>
      <c r="D247" s="114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</row>
    <row r="248" spans="1:20" s="8" customFormat="1" x14ac:dyDescent="0.35">
      <c r="A248" s="113"/>
      <c r="B248" s="114"/>
      <c r="C248" s="114"/>
      <c r="D248" s="114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</row>
    <row r="249" spans="1:20" x14ac:dyDescent="0.35">
      <c r="A249" s="113"/>
      <c r="B249" s="114"/>
      <c r="C249" s="114"/>
      <c r="D249" s="114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</row>
    <row r="250" spans="1:20" x14ac:dyDescent="0.35">
      <c r="A250" s="113"/>
      <c r="B250" s="114"/>
      <c r="C250" s="114"/>
      <c r="D250" s="114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</row>
    <row r="251" spans="1:20" x14ac:dyDescent="0.35">
      <c r="A251" s="113"/>
      <c r="B251" s="114"/>
      <c r="C251" s="114"/>
      <c r="D251" s="114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</row>
    <row r="252" spans="1:20" x14ac:dyDescent="0.35">
      <c r="A252" s="113"/>
      <c r="B252" s="114"/>
      <c r="C252" s="114"/>
      <c r="D252" s="114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</row>
    <row r="253" spans="1:20" x14ac:dyDescent="0.35">
      <c r="A253" s="113"/>
      <c r="B253" s="114"/>
      <c r="C253" s="114"/>
      <c r="D253" s="114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</row>
    <row r="254" spans="1:20" x14ac:dyDescent="0.35">
      <c r="A254" s="113"/>
      <c r="B254" s="114"/>
      <c r="C254" s="114"/>
      <c r="D254" s="114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</row>
    <row r="255" spans="1:20" x14ac:dyDescent="0.35">
      <c r="A255" s="113"/>
      <c r="B255" s="114"/>
      <c r="C255" s="114"/>
      <c r="D255" s="114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</row>
    <row r="256" spans="1:20" x14ac:dyDescent="0.35">
      <c r="A256" s="113"/>
      <c r="B256" s="114"/>
      <c r="C256" s="114"/>
      <c r="D256" s="114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20" x14ac:dyDescent="0.35">
      <c r="A257" s="113"/>
      <c r="B257" s="114"/>
      <c r="C257" s="114"/>
      <c r="D257" s="114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x14ac:dyDescent="0.35">
      <c r="A258" s="113"/>
      <c r="B258" s="114"/>
      <c r="C258" s="114"/>
      <c r="D258" s="114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</row>
    <row r="259" spans="1:20" x14ac:dyDescent="0.35">
      <c r="A259" s="113"/>
      <c r="B259" s="114"/>
      <c r="C259" s="114"/>
      <c r="D259" s="114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</row>
    <row r="260" spans="1:20" x14ac:dyDescent="0.35">
      <c r="A260" s="113"/>
      <c r="B260" s="114"/>
      <c r="C260" s="114"/>
      <c r="D260" s="114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</row>
    <row r="261" spans="1:20" x14ac:dyDescent="0.35">
      <c r="A261" s="113"/>
      <c r="B261" s="114"/>
      <c r="C261" s="114"/>
      <c r="D261" s="114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</row>
    <row r="262" spans="1:20" x14ac:dyDescent="0.35">
      <c r="A262" s="113"/>
      <c r="B262" s="114"/>
      <c r="C262" s="114"/>
      <c r="D262" s="114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</row>
    <row r="263" spans="1:20" x14ac:dyDescent="0.35">
      <c r="A263" s="113"/>
      <c r="B263" s="114"/>
      <c r="C263" s="114"/>
      <c r="D263" s="114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</row>
    <row r="264" spans="1:20" x14ac:dyDescent="0.35">
      <c r="A264" s="113"/>
      <c r="B264" s="114"/>
      <c r="C264" s="114"/>
      <c r="D264" s="114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x14ac:dyDescent="0.35">
      <c r="A265" s="113"/>
      <c r="B265" s="114"/>
      <c r="C265" s="114"/>
      <c r="D265" s="114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x14ac:dyDescent="0.35">
      <c r="A266" s="113"/>
      <c r="B266" s="114"/>
      <c r="C266" s="114"/>
      <c r="D266" s="114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 x14ac:dyDescent="0.35">
      <c r="A267" s="113"/>
      <c r="B267" s="114"/>
      <c r="C267" s="114"/>
      <c r="D267" s="114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</row>
    <row r="268" spans="1:20" x14ac:dyDescent="0.35">
      <c r="A268" s="113"/>
      <c r="B268" s="114"/>
      <c r="C268" s="114"/>
      <c r="D268" s="114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</row>
    <row r="269" spans="1:20" x14ac:dyDescent="0.35">
      <c r="A269" s="113"/>
      <c r="B269" s="114"/>
      <c r="C269" s="114"/>
      <c r="D269" s="114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x14ac:dyDescent="0.35">
      <c r="A270" s="113"/>
      <c r="B270" s="114"/>
      <c r="C270" s="114"/>
      <c r="D270" s="114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x14ac:dyDescent="0.35">
      <c r="A271" s="113"/>
      <c r="B271" s="114"/>
      <c r="C271" s="114"/>
      <c r="D271" s="114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x14ac:dyDescent="0.35">
      <c r="A272" s="113"/>
      <c r="B272" s="114"/>
      <c r="C272" s="114"/>
      <c r="D272" s="114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</row>
    <row r="273" spans="1:20" x14ac:dyDescent="0.35">
      <c r="A273" s="113"/>
      <c r="B273" s="114"/>
      <c r="C273" s="114"/>
      <c r="D273" s="114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x14ac:dyDescent="0.35">
      <c r="A274" s="113"/>
      <c r="B274" s="114"/>
      <c r="C274" s="114"/>
      <c r="D274" s="114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x14ac:dyDescent="0.35">
      <c r="A275" s="113"/>
      <c r="B275" s="114"/>
      <c r="C275" s="114"/>
      <c r="D275" s="114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0" x14ac:dyDescent="0.35">
      <c r="A276" s="113"/>
      <c r="B276" s="114"/>
      <c r="C276" s="114"/>
      <c r="D276" s="114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</row>
    <row r="277" spans="1:20" x14ac:dyDescent="0.35">
      <c r="A277" s="113"/>
      <c r="B277" s="114"/>
      <c r="C277" s="114"/>
      <c r="D277" s="114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</row>
    <row r="278" spans="1:20" x14ac:dyDescent="0.35">
      <c r="A278" s="113"/>
      <c r="B278" s="114"/>
      <c r="C278" s="114"/>
      <c r="D278" s="114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</row>
    <row r="279" spans="1:20" x14ac:dyDescent="0.35">
      <c r="A279" s="113"/>
      <c r="B279" s="114"/>
      <c r="C279" s="114"/>
      <c r="D279" s="114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</row>
    <row r="280" spans="1:20" x14ac:dyDescent="0.35">
      <c r="A280" s="113"/>
      <c r="B280" s="114"/>
      <c r="C280" s="114"/>
      <c r="D280" s="114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</row>
    <row r="281" spans="1:20" x14ac:dyDescent="0.35">
      <c r="A281" s="113"/>
      <c r="B281" s="114"/>
      <c r="C281" s="114"/>
      <c r="D281" s="114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</row>
    <row r="282" spans="1:20" x14ac:dyDescent="0.35">
      <c r="A282" s="113"/>
      <c r="B282" s="114"/>
      <c r="C282" s="114"/>
      <c r="D282" s="114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</row>
    <row r="283" spans="1:20" x14ac:dyDescent="0.35">
      <c r="A283" s="113"/>
      <c r="B283" s="114"/>
      <c r="C283" s="114"/>
      <c r="D283" s="114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0" x14ac:dyDescent="0.35">
      <c r="A284" s="113"/>
      <c r="B284" s="114"/>
      <c r="C284" s="114"/>
      <c r="D284" s="114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</row>
    <row r="285" spans="1:20" x14ac:dyDescent="0.35">
      <c r="A285" s="113"/>
      <c r="B285" s="114"/>
      <c r="C285" s="114"/>
      <c r="D285" s="114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</row>
    <row r="286" spans="1:20" x14ac:dyDescent="0.35">
      <c r="A286" s="113"/>
      <c r="B286" s="114"/>
      <c r="C286" s="114"/>
      <c r="D286" s="114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x14ac:dyDescent="0.35">
      <c r="A287" s="113"/>
      <c r="B287" s="114"/>
      <c r="C287" s="114"/>
      <c r="D287" s="114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x14ac:dyDescent="0.35">
      <c r="A288" s="113"/>
      <c r="B288" s="114"/>
      <c r="C288" s="114"/>
      <c r="D288" s="114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0" x14ac:dyDescent="0.35">
      <c r="A289" s="113"/>
      <c r="B289" s="114"/>
      <c r="C289" s="114"/>
      <c r="D289" s="114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</row>
    <row r="290" spans="1:20" x14ac:dyDescent="0.35">
      <c r="A290" s="113"/>
      <c r="B290" s="114"/>
      <c r="C290" s="114"/>
      <c r="D290" s="114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</row>
    <row r="291" spans="1:20" x14ac:dyDescent="0.35">
      <c r="A291" s="113"/>
      <c r="B291" s="114"/>
      <c r="C291" s="114"/>
      <c r="D291" s="114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</row>
    <row r="292" spans="1:20" x14ac:dyDescent="0.35">
      <c r="A292" s="113"/>
      <c r="B292" s="114"/>
      <c r="C292" s="114"/>
      <c r="D292" s="114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</row>
    <row r="293" spans="1:20" x14ac:dyDescent="0.35">
      <c r="A293" s="113"/>
      <c r="B293" s="114"/>
      <c r="C293" s="114"/>
      <c r="D293" s="114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</row>
    <row r="294" spans="1:20" x14ac:dyDescent="0.35">
      <c r="A294" s="113"/>
      <c r="B294" s="114"/>
      <c r="C294" s="114"/>
      <c r="D294" s="114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</row>
    <row r="295" spans="1:20" x14ac:dyDescent="0.35">
      <c r="A295" s="113"/>
      <c r="B295" s="114"/>
      <c r="C295" s="114"/>
      <c r="D295" s="114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</row>
    <row r="296" spans="1:20" x14ac:dyDescent="0.35">
      <c r="A296" s="113"/>
      <c r="B296" s="114"/>
      <c r="C296" s="114"/>
      <c r="D296" s="114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</row>
    <row r="297" spans="1:20" x14ac:dyDescent="0.35">
      <c r="A297" s="113"/>
      <c r="B297" s="114"/>
      <c r="C297" s="114"/>
      <c r="D297" s="114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</row>
    <row r="298" spans="1:20" x14ac:dyDescent="0.35">
      <c r="A298" s="113"/>
      <c r="B298" s="114"/>
      <c r="C298" s="114"/>
      <c r="D298" s="114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x14ac:dyDescent="0.35">
      <c r="A299" s="113"/>
      <c r="B299" s="114"/>
      <c r="C299" s="114"/>
      <c r="D299" s="114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x14ac:dyDescent="0.35">
      <c r="A300" s="113"/>
      <c r="B300" s="114"/>
      <c r="C300" s="114"/>
      <c r="D300" s="114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x14ac:dyDescent="0.35">
      <c r="A301" s="113"/>
      <c r="B301" s="114"/>
      <c r="C301" s="114"/>
      <c r="D301" s="114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</row>
    <row r="302" spans="1:20" x14ac:dyDescent="0.35">
      <c r="A302" s="113"/>
      <c r="B302" s="114"/>
      <c r="C302" s="114"/>
      <c r="D302" s="114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</row>
    <row r="303" spans="1:20" x14ac:dyDescent="0.35">
      <c r="A303" s="113"/>
      <c r="B303" s="114"/>
      <c r="C303" s="114"/>
      <c r="D303" s="114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</row>
    <row r="304" spans="1:20" x14ac:dyDescent="0.35">
      <c r="A304" s="113"/>
      <c r="B304" s="114"/>
      <c r="C304" s="114"/>
      <c r="D304" s="114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</row>
    <row r="305" spans="1:20" x14ac:dyDescent="0.35">
      <c r="A305" s="113"/>
      <c r="B305" s="114"/>
      <c r="C305" s="114"/>
      <c r="D305" s="114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</row>
    <row r="306" spans="1:20" x14ac:dyDescent="0.35">
      <c r="A306" s="113"/>
      <c r="B306" s="114"/>
      <c r="C306" s="114"/>
      <c r="D306" s="114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</row>
    <row r="307" spans="1:20" x14ac:dyDescent="0.35">
      <c r="A307" s="113"/>
      <c r="B307" s="114"/>
      <c r="C307" s="114"/>
      <c r="D307" s="114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</row>
    <row r="308" spans="1:20" x14ac:dyDescent="0.35">
      <c r="A308" s="113"/>
      <c r="B308" s="114"/>
      <c r="C308" s="114"/>
      <c r="D308" s="114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</row>
    <row r="309" spans="1:20" x14ac:dyDescent="0.35">
      <c r="A309" s="113"/>
      <c r="B309" s="114"/>
      <c r="C309" s="114"/>
      <c r="D309" s="114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0" x14ac:dyDescent="0.35">
      <c r="A310" s="113"/>
      <c r="B310" s="114"/>
      <c r="C310" s="114"/>
      <c r="D310" s="114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</row>
    <row r="311" spans="1:20" x14ac:dyDescent="0.35">
      <c r="A311" s="113"/>
      <c r="B311" s="114"/>
      <c r="C311" s="114"/>
      <c r="D311" s="114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</row>
    <row r="312" spans="1:20" x14ac:dyDescent="0.35">
      <c r="A312" s="113"/>
      <c r="B312" s="114"/>
      <c r="C312" s="114"/>
      <c r="D312" s="114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0" x14ac:dyDescent="0.35">
      <c r="A313" s="113"/>
      <c r="B313" s="114"/>
      <c r="C313" s="114"/>
      <c r="D313" s="114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x14ac:dyDescent="0.35">
      <c r="A314" s="113"/>
      <c r="B314" s="114"/>
      <c r="C314" s="114"/>
      <c r="D314" s="114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x14ac:dyDescent="0.35">
      <c r="A315" s="113"/>
      <c r="B315" s="114"/>
      <c r="C315" s="114"/>
      <c r="D315" s="114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</row>
    <row r="316" spans="1:20" x14ac:dyDescent="0.35">
      <c r="A316" s="113"/>
      <c r="B316" s="114"/>
      <c r="C316" s="114"/>
      <c r="D316" s="114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</row>
    <row r="317" spans="1:20" x14ac:dyDescent="0.35">
      <c r="A317" s="113"/>
      <c r="B317" s="114"/>
      <c r="C317" s="114"/>
      <c r="D317" s="114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</row>
    <row r="318" spans="1:20" x14ac:dyDescent="0.35">
      <c r="A318" s="113"/>
      <c r="B318" s="114"/>
      <c r="C318" s="114"/>
      <c r="D318" s="114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0" x14ac:dyDescent="0.35">
      <c r="A319" s="113"/>
      <c r="B319" s="114"/>
      <c r="C319" s="114"/>
      <c r="D319" s="114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0" x14ac:dyDescent="0.35">
      <c r="A320" s="113"/>
      <c r="B320" s="114"/>
      <c r="C320" s="114"/>
      <c r="D320" s="114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0" x14ac:dyDescent="0.35">
      <c r="A321" s="113"/>
      <c r="B321" s="114"/>
      <c r="C321" s="114"/>
      <c r="D321" s="114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</row>
    <row r="322" spans="1:20" x14ac:dyDescent="0.35">
      <c r="A322" s="113"/>
      <c r="B322" s="114"/>
      <c r="C322" s="114"/>
      <c r="D322" s="114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</row>
    <row r="323" spans="1:20" x14ac:dyDescent="0.35">
      <c r="A323" s="113"/>
      <c r="B323" s="114"/>
      <c r="C323" s="114"/>
      <c r="D323" s="114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</row>
    <row r="324" spans="1:20" x14ac:dyDescent="0.35">
      <c r="A324" s="113"/>
      <c r="B324" s="114"/>
      <c r="C324" s="114"/>
      <c r="D324" s="114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</row>
    <row r="325" spans="1:20" x14ac:dyDescent="0.35">
      <c r="A325" s="113"/>
      <c r="B325" s="114"/>
      <c r="C325" s="114"/>
      <c r="D325" s="114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</row>
    <row r="326" spans="1:20" x14ac:dyDescent="0.35">
      <c r="A326" s="113"/>
      <c r="B326" s="114"/>
      <c r="C326" s="114"/>
      <c r="D326" s="114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</row>
    <row r="327" spans="1:20" x14ac:dyDescent="0.35">
      <c r="A327" s="113"/>
      <c r="B327" s="114"/>
      <c r="C327" s="114"/>
      <c r="D327" s="114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</row>
    <row r="328" spans="1:20" x14ac:dyDescent="0.35">
      <c r="A328" s="113"/>
      <c r="B328" s="114"/>
      <c r="C328" s="114"/>
      <c r="D328" s="114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</row>
    <row r="329" spans="1:20" x14ac:dyDescent="0.35">
      <c r="A329" s="113"/>
      <c r="B329" s="114"/>
      <c r="C329" s="114"/>
      <c r="D329" s="114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x14ac:dyDescent="0.35">
      <c r="A330" s="113"/>
      <c r="B330" s="114"/>
      <c r="C330" s="114"/>
      <c r="D330" s="114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x14ac:dyDescent="0.35">
      <c r="A331" s="113"/>
      <c r="B331" s="114"/>
      <c r="C331" s="114"/>
      <c r="D331" s="114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</row>
    <row r="332" spans="1:20" x14ac:dyDescent="0.35">
      <c r="A332" s="113"/>
      <c r="B332" s="114"/>
      <c r="C332" s="114"/>
      <c r="D332" s="114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</row>
    <row r="333" spans="1:20" x14ac:dyDescent="0.35">
      <c r="A333" s="113"/>
      <c r="B333" s="114"/>
      <c r="C333" s="114"/>
      <c r="D333" s="114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</row>
    <row r="334" spans="1:20" x14ac:dyDescent="0.35">
      <c r="A334" s="113"/>
      <c r="B334" s="114"/>
      <c r="C334" s="114"/>
      <c r="D334" s="114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</row>
    <row r="335" spans="1:20" x14ac:dyDescent="0.35">
      <c r="A335" s="113"/>
      <c r="B335" s="114"/>
      <c r="C335" s="114"/>
      <c r="D335" s="114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</row>
    <row r="336" spans="1:20" x14ac:dyDescent="0.35">
      <c r="A336" s="113"/>
      <c r="B336" s="114"/>
      <c r="C336" s="114"/>
      <c r="D336" s="114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</row>
    <row r="337" spans="1:20" x14ac:dyDescent="0.35">
      <c r="A337" s="113"/>
      <c r="B337" s="114"/>
      <c r="C337" s="114"/>
      <c r="D337" s="114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0" x14ac:dyDescent="0.35">
      <c r="A338" s="113"/>
      <c r="B338" s="114"/>
      <c r="C338" s="114"/>
      <c r="D338" s="114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</row>
    <row r="339" spans="1:20" x14ac:dyDescent="0.35">
      <c r="A339" s="113"/>
      <c r="B339" s="114"/>
      <c r="C339" s="114"/>
      <c r="D339" s="114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</row>
    <row r="340" spans="1:20" x14ac:dyDescent="0.35">
      <c r="A340" s="113"/>
      <c r="B340" s="114"/>
      <c r="C340" s="114"/>
      <c r="D340" s="114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x14ac:dyDescent="0.35">
      <c r="A341" s="113"/>
      <c r="B341" s="114"/>
      <c r="C341" s="114"/>
      <c r="D341" s="114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 x14ac:dyDescent="0.35">
      <c r="A342" s="113"/>
      <c r="B342" s="114"/>
      <c r="C342" s="114"/>
      <c r="D342" s="114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</row>
    <row r="343" spans="1:20" x14ac:dyDescent="0.35">
      <c r="A343" s="113"/>
      <c r="B343" s="114"/>
      <c r="C343" s="114"/>
      <c r="D343" s="114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</row>
    <row r="344" spans="1:20" x14ac:dyDescent="0.35">
      <c r="A344" s="113"/>
      <c r="B344" s="114"/>
      <c r="C344" s="114"/>
      <c r="D344" s="114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</row>
    <row r="345" spans="1:20" x14ac:dyDescent="0.35">
      <c r="A345" s="113"/>
      <c r="B345" s="114"/>
      <c r="C345" s="114"/>
      <c r="D345" s="114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</row>
    <row r="346" spans="1:20" x14ac:dyDescent="0.35">
      <c r="A346" s="113"/>
      <c r="B346" s="114"/>
      <c r="C346" s="114"/>
      <c r="D346" s="114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0" x14ac:dyDescent="0.35">
      <c r="A347" s="113"/>
      <c r="B347" s="114"/>
      <c r="C347" s="114"/>
      <c r="D347" s="114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</row>
    <row r="348" spans="1:20" x14ac:dyDescent="0.35">
      <c r="A348" s="113"/>
      <c r="B348" s="114"/>
      <c r="C348" s="114"/>
      <c r="D348" s="114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</row>
    <row r="349" spans="1:20" x14ac:dyDescent="0.35">
      <c r="A349" s="113"/>
      <c r="B349" s="114"/>
      <c r="C349" s="114"/>
      <c r="D349" s="114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</row>
    <row r="350" spans="1:20" x14ac:dyDescent="0.35">
      <c r="A350" s="113"/>
      <c r="B350" s="114"/>
      <c r="C350" s="114"/>
      <c r="D350" s="114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</row>
    <row r="351" spans="1:20" x14ac:dyDescent="0.35">
      <c r="A351" s="113"/>
      <c r="B351" s="114"/>
      <c r="C351" s="114"/>
      <c r="D351" s="114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x14ac:dyDescent="0.35">
      <c r="A352" s="113"/>
      <c r="B352" s="114"/>
      <c r="C352" s="114"/>
      <c r="D352" s="114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</row>
    <row r="353" spans="1:20" x14ac:dyDescent="0.35">
      <c r="A353" s="113"/>
      <c r="B353" s="114"/>
      <c r="C353" s="114"/>
      <c r="D353" s="114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x14ac:dyDescent="0.35">
      <c r="A354" s="113"/>
      <c r="B354" s="114"/>
      <c r="C354" s="114"/>
      <c r="D354" s="114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x14ac:dyDescent="0.35">
      <c r="A355" s="113"/>
      <c r="B355" s="114"/>
      <c r="C355" s="114"/>
      <c r="D355" s="114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x14ac:dyDescent="0.35">
      <c r="A356" s="113"/>
      <c r="B356" s="114"/>
      <c r="C356" s="114"/>
      <c r="D356" s="114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x14ac:dyDescent="0.35">
      <c r="A357" s="113"/>
      <c r="B357" s="114"/>
      <c r="C357" s="114"/>
      <c r="D357" s="114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x14ac:dyDescent="0.35">
      <c r="A358" s="113"/>
      <c r="B358" s="114"/>
      <c r="C358" s="114"/>
      <c r="D358" s="114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 x14ac:dyDescent="0.35">
      <c r="A359" s="113"/>
      <c r="B359" s="114"/>
      <c r="C359" s="114"/>
      <c r="D359" s="114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0" x14ac:dyDescent="0.35">
      <c r="A360" s="113"/>
      <c r="B360" s="114"/>
      <c r="C360" s="114"/>
      <c r="D360" s="114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x14ac:dyDescent="0.35">
      <c r="A361" s="113"/>
      <c r="B361" s="114"/>
      <c r="C361" s="114"/>
      <c r="D361" s="114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x14ac:dyDescent="0.35">
      <c r="A362" s="113"/>
      <c r="B362" s="114"/>
      <c r="C362" s="114"/>
      <c r="D362" s="114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 x14ac:dyDescent="0.35">
      <c r="A363" s="113"/>
      <c r="B363" s="114"/>
      <c r="C363" s="114"/>
      <c r="D363" s="114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</row>
    <row r="364" spans="1:20" x14ac:dyDescent="0.35">
      <c r="A364" s="113"/>
      <c r="B364" s="114"/>
      <c r="C364" s="114"/>
      <c r="D364" s="114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</row>
    <row r="365" spans="1:20" x14ac:dyDescent="0.35">
      <c r="A365" s="113"/>
      <c r="B365" s="114"/>
      <c r="C365" s="114"/>
      <c r="D365" s="114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</row>
    <row r="366" spans="1:20" x14ac:dyDescent="0.35">
      <c r="A366" s="113"/>
      <c r="B366" s="114"/>
      <c r="C366" s="114"/>
      <c r="D366" s="114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</row>
    <row r="367" spans="1:20" x14ac:dyDescent="0.35">
      <c r="A367" s="113"/>
      <c r="B367" s="114"/>
      <c r="C367" s="114"/>
      <c r="D367" s="114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</row>
    <row r="368" spans="1:20" x14ac:dyDescent="0.35">
      <c r="A368" s="113"/>
      <c r="B368" s="114"/>
      <c r="C368" s="114"/>
      <c r="D368" s="114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</row>
    <row r="369" spans="1:20" x14ac:dyDescent="0.35">
      <c r="A369" s="175"/>
      <c r="B369" s="114"/>
      <c r="C369" s="114"/>
      <c r="D369" s="114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</row>
    <row r="370" spans="1:20" x14ac:dyDescent="0.35">
      <c r="A370" s="113"/>
      <c r="B370" s="114"/>
      <c r="C370" s="114"/>
      <c r="D370" s="114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</row>
    <row r="371" spans="1:20" x14ac:dyDescent="0.35">
      <c r="A371" s="113"/>
      <c r="B371" s="114"/>
      <c r="C371" s="114"/>
      <c r="D371" s="114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</row>
    <row r="372" spans="1:20" x14ac:dyDescent="0.35">
      <c r="A372" s="113"/>
      <c r="B372" s="114"/>
      <c r="C372" s="114"/>
      <c r="D372" s="114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</row>
    <row r="373" spans="1:20" x14ac:dyDescent="0.35">
      <c r="A373" s="113"/>
      <c r="B373" s="114"/>
      <c r="C373" s="114"/>
      <c r="D373" s="114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</row>
    <row r="374" spans="1:20" x14ac:dyDescent="0.35">
      <c r="A374" s="113"/>
      <c r="B374" s="114"/>
      <c r="C374" s="114"/>
      <c r="D374" s="114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0" x14ac:dyDescent="0.35">
      <c r="A375" s="113"/>
      <c r="B375" s="114"/>
      <c r="C375" s="114"/>
      <c r="D375" s="114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</row>
    <row r="376" spans="1:20" x14ac:dyDescent="0.35">
      <c r="A376" s="113"/>
      <c r="B376" s="114"/>
      <c r="C376" s="114"/>
      <c r="D376" s="114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</row>
    <row r="377" spans="1:20" x14ac:dyDescent="0.35">
      <c r="A377" s="113"/>
      <c r="B377" s="114"/>
      <c r="C377" s="114"/>
      <c r="D377" s="114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</row>
    <row r="378" spans="1:20" x14ac:dyDescent="0.35">
      <c r="A378" s="113"/>
      <c r="B378" s="114"/>
      <c r="C378" s="114"/>
      <c r="D378" s="114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</row>
    <row r="379" spans="1:20" x14ac:dyDescent="0.35">
      <c r="A379" s="113"/>
      <c r="B379" s="114"/>
      <c r="C379" s="114"/>
      <c r="D379" s="114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</row>
    <row r="380" spans="1:20" x14ac:dyDescent="0.35">
      <c r="A380" s="113"/>
      <c r="B380" s="114"/>
      <c r="C380" s="114"/>
      <c r="D380" s="114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0" x14ac:dyDescent="0.35">
      <c r="A381" s="113"/>
      <c r="B381" s="114"/>
      <c r="C381" s="114"/>
      <c r="D381" s="114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0" x14ac:dyDescent="0.35">
      <c r="A382" s="113"/>
      <c r="B382" s="114"/>
      <c r="C382" s="114"/>
      <c r="D382" s="114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0" x14ac:dyDescent="0.35">
      <c r="A383" s="113"/>
      <c r="B383" s="114"/>
      <c r="C383" s="114"/>
      <c r="D383" s="114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0" x14ac:dyDescent="0.35">
      <c r="A384" s="113"/>
      <c r="B384" s="114"/>
      <c r="C384" s="114"/>
      <c r="D384" s="114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</row>
    <row r="385" spans="1:20" x14ac:dyDescent="0.35">
      <c r="A385" s="113"/>
      <c r="B385" s="114"/>
      <c r="C385" s="114"/>
      <c r="D385" s="114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</row>
    <row r="386" spans="1:20" x14ac:dyDescent="0.35">
      <c r="A386" s="113"/>
      <c r="B386" s="114"/>
      <c r="C386" s="114"/>
      <c r="D386" s="114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</row>
    <row r="387" spans="1:20" x14ac:dyDescent="0.35">
      <c r="A387" s="113"/>
      <c r="B387" s="114"/>
      <c r="C387" s="114"/>
      <c r="D387" s="114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0" x14ac:dyDescent="0.35">
      <c r="A388" s="113"/>
      <c r="B388" s="114"/>
      <c r="C388" s="114"/>
      <c r="D388" s="114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0" x14ac:dyDescent="0.35">
      <c r="A389" s="113"/>
      <c r="B389" s="114"/>
      <c r="C389" s="114"/>
      <c r="D389" s="114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</row>
    <row r="390" spans="1:20" x14ac:dyDescent="0.35">
      <c r="A390" s="113"/>
      <c r="B390" s="114"/>
      <c r="C390" s="114"/>
      <c r="D390" s="114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0" x14ac:dyDescent="0.35">
      <c r="A391" s="113"/>
      <c r="B391" s="114"/>
      <c r="C391" s="114"/>
      <c r="D391" s="114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</row>
    <row r="392" spans="1:20" x14ac:dyDescent="0.35">
      <c r="A392" s="113"/>
      <c r="B392" s="114"/>
      <c r="C392" s="114"/>
      <c r="D392" s="114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x14ac:dyDescent="0.35">
      <c r="A393" s="113"/>
      <c r="B393" s="114"/>
      <c r="C393" s="114"/>
      <c r="D393" s="114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x14ac:dyDescent="0.35">
      <c r="A394" s="113"/>
      <c r="B394" s="114"/>
      <c r="C394" s="114"/>
      <c r="D394" s="114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x14ac:dyDescent="0.35">
      <c r="A395" s="113"/>
      <c r="B395" s="114"/>
      <c r="C395" s="114"/>
      <c r="D395" s="114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x14ac:dyDescent="0.35">
      <c r="A396" s="113"/>
      <c r="B396" s="114"/>
      <c r="C396" s="114"/>
      <c r="D396" s="114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x14ac:dyDescent="0.35">
      <c r="A397" s="113"/>
      <c r="B397" s="114"/>
      <c r="C397" s="114"/>
      <c r="D397" s="114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</row>
    <row r="398" spans="1:20" x14ac:dyDescent="0.35">
      <c r="A398" s="113"/>
      <c r="B398" s="114"/>
      <c r="C398" s="114"/>
      <c r="D398" s="114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</row>
    <row r="399" spans="1:20" x14ac:dyDescent="0.35">
      <c r="A399" s="113"/>
      <c r="B399" s="114"/>
      <c r="C399" s="114"/>
      <c r="D399" s="114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x14ac:dyDescent="0.35">
      <c r="A400" s="113"/>
      <c r="B400" s="114"/>
      <c r="C400" s="114"/>
      <c r="D400" s="114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0" x14ac:dyDescent="0.35">
      <c r="A401" s="113"/>
      <c r="B401" s="114"/>
      <c r="C401" s="114"/>
      <c r="D401" s="114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0" x14ac:dyDescent="0.35">
      <c r="A402" s="113"/>
      <c r="B402" s="114"/>
      <c r="C402" s="114"/>
      <c r="D402" s="114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0" x14ac:dyDescent="0.35">
      <c r="A403" s="113"/>
      <c r="B403" s="114"/>
      <c r="C403" s="114"/>
      <c r="D403" s="114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0" x14ac:dyDescent="0.35">
      <c r="A404" s="113"/>
      <c r="B404" s="114"/>
      <c r="C404" s="114"/>
      <c r="D404" s="114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0" x14ac:dyDescent="0.35">
      <c r="A405" s="113"/>
      <c r="B405" s="114"/>
      <c r="C405" s="114"/>
      <c r="D405" s="114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0" x14ac:dyDescent="0.35">
      <c r="A406" s="113"/>
      <c r="B406" s="114"/>
      <c r="C406" s="114"/>
      <c r="D406" s="114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0" x14ac:dyDescent="0.35">
      <c r="A407" s="113"/>
      <c r="B407" s="114"/>
      <c r="C407" s="114"/>
      <c r="D407" s="114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</row>
    <row r="408" spans="1:20" x14ac:dyDescent="0.35">
      <c r="A408" s="113"/>
      <c r="B408" s="114"/>
      <c r="C408" s="114"/>
      <c r="D408" s="114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</row>
    <row r="409" spans="1:20" x14ac:dyDescent="0.35">
      <c r="A409" s="113"/>
      <c r="B409" s="114"/>
      <c r="C409" s="114"/>
      <c r="D409" s="114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</row>
    <row r="410" spans="1:20" x14ac:dyDescent="0.35">
      <c r="A410" s="113"/>
      <c r="B410" s="114"/>
      <c r="C410" s="114"/>
      <c r="D410" s="114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</row>
    <row r="411" spans="1:20" x14ac:dyDescent="0.35">
      <c r="A411" s="113"/>
      <c r="B411" s="114"/>
      <c r="C411" s="114"/>
      <c r="D411" s="114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</row>
    <row r="412" spans="1:20" x14ac:dyDescent="0.35">
      <c r="A412" s="113"/>
      <c r="B412" s="114"/>
      <c r="C412" s="114"/>
      <c r="D412" s="114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0" x14ac:dyDescent="0.35">
      <c r="A413" s="113"/>
      <c r="B413" s="114"/>
      <c r="C413" s="114"/>
      <c r="D413" s="114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0" x14ac:dyDescent="0.35">
      <c r="A414" s="113"/>
      <c r="B414" s="114"/>
      <c r="C414" s="114"/>
      <c r="D414" s="114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0" x14ac:dyDescent="0.35">
      <c r="A415" s="113"/>
      <c r="B415" s="114"/>
      <c r="C415" s="114"/>
      <c r="D415" s="114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0" x14ac:dyDescent="0.35">
      <c r="A416" s="113"/>
      <c r="B416" s="114"/>
      <c r="C416" s="114"/>
      <c r="D416" s="114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 x14ac:dyDescent="0.35">
      <c r="A417" s="113"/>
      <c r="B417" s="114"/>
      <c r="C417" s="114"/>
      <c r="D417" s="114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</row>
    <row r="418" spans="1:20" x14ac:dyDescent="0.35">
      <c r="A418" s="113"/>
      <c r="B418" s="114"/>
      <c r="C418" s="114"/>
      <c r="D418" s="114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</row>
    <row r="419" spans="1:20" x14ac:dyDescent="0.35">
      <c r="A419" s="113"/>
      <c r="B419" s="114"/>
      <c r="C419" s="114"/>
      <c r="D419" s="114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</row>
    <row r="420" spans="1:20" x14ac:dyDescent="0.35">
      <c r="A420" s="113"/>
      <c r="B420" s="114"/>
      <c r="C420" s="114"/>
      <c r="D420" s="114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</row>
    <row r="421" spans="1:20" x14ac:dyDescent="0.35">
      <c r="A421" s="113"/>
      <c r="B421" s="114"/>
      <c r="C421" s="114"/>
      <c r="D421" s="114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</row>
    <row r="422" spans="1:20" x14ac:dyDescent="0.35">
      <c r="A422" s="113"/>
      <c r="B422" s="114"/>
      <c r="C422" s="114"/>
      <c r="D422" s="114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</row>
    <row r="423" spans="1:20" x14ac:dyDescent="0.35">
      <c r="A423" s="113"/>
      <c r="B423" s="114"/>
      <c r="C423" s="114"/>
      <c r="D423" s="114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</row>
    <row r="424" spans="1:20" x14ac:dyDescent="0.35">
      <c r="A424" s="113"/>
      <c r="B424" s="114"/>
      <c r="C424" s="114"/>
      <c r="D424" s="114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</row>
    <row r="425" spans="1:20" x14ac:dyDescent="0.35">
      <c r="A425" s="113"/>
      <c r="B425" s="114"/>
      <c r="C425" s="114"/>
      <c r="D425" s="114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0" x14ac:dyDescent="0.35">
      <c r="A426" s="113"/>
      <c r="B426" s="114"/>
      <c r="C426" s="114"/>
      <c r="D426" s="114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0" x14ac:dyDescent="0.35">
      <c r="A427" s="113"/>
      <c r="B427" s="114"/>
      <c r="C427" s="114"/>
      <c r="D427" s="114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0" x14ac:dyDescent="0.35">
      <c r="A428" s="113"/>
      <c r="B428" s="114"/>
      <c r="C428" s="114"/>
      <c r="D428" s="114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0" x14ac:dyDescent="0.35">
      <c r="A429" s="113"/>
      <c r="B429" s="114"/>
      <c r="C429" s="114"/>
      <c r="D429" s="114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0" x14ac:dyDescent="0.35">
      <c r="A430" s="113"/>
      <c r="B430" s="114"/>
      <c r="C430" s="114"/>
      <c r="D430" s="114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</row>
    <row r="431" spans="1:20" x14ac:dyDescent="0.35">
      <c r="A431" s="113"/>
      <c r="B431" s="114"/>
      <c r="C431" s="114"/>
      <c r="D431" s="114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</row>
    <row r="432" spans="1:20" x14ac:dyDescent="0.35">
      <c r="A432" s="113"/>
      <c r="B432" s="114"/>
      <c r="C432" s="114"/>
      <c r="D432" s="114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</row>
    <row r="433" spans="1:20" x14ac:dyDescent="0.35">
      <c r="A433" s="113"/>
      <c r="B433" s="114"/>
      <c r="C433" s="114"/>
      <c r="D433" s="114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</row>
    <row r="434" spans="1:20" x14ac:dyDescent="0.35">
      <c r="A434" s="113"/>
      <c r="B434" s="114"/>
      <c r="C434" s="114"/>
      <c r="D434" s="114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</row>
    <row r="435" spans="1:20" x14ac:dyDescent="0.35">
      <c r="A435" s="113"/>
      <c r="B435" s="114"/>
      <c r="C435" s="114"/>
      <c r="D435" s="114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</row>
    <row r="436" spans="1:20" x14ac:dyDescent="0.35">
      <c r="A436" s="113"/>
      <c r="B436" s="114"/>
      <c r="C436" s="114"/>
      <c r="D436" s="114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0" x14ac:dyDescent="0.35">
      <c r="A437" s="113"/>
      <c r="B437" s="114"/>
      <c r="C437" s="114"/>
      <c r="D437" s="114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</row>
    <row r="438" spans="1:20" x14ac:dyDescent="0.35">
      <c r="A438" s="113"/>
      <c r="B438" s="114"/>
      <c r="C438" s="114"/>
      <c r="D438" s="114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0" x14ac:dyDescent="0.35">
      <c r="A439" s="113"/>
      <c r="B439" s="114"/>
      <c r="C439" s="114"/>
      <c r="D439" s="114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0" x14ac:dyDescent="0.35">
      <c r="A440" s="113"/>
      <c r="B440" s="114"/>
      <c r="C440" s="114"/>
      <c r="D440" s="114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0" x14ac:dyDescent="0.35">
      <c r="A441" s="113"/>
      <c r="B441" s="114"/>
      <c r="C441" s="114"/>
      <c r="D441" s="114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</row>
    <row r="442" spans="1:20" x14ac:dyDescent="0.35">
      <c r="A442" s="113"/>
      <c r="B442" s="114"/>
      <c r="C442" s="114"/>
      <c r="D442" s="114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</row>
    <row r="443" spans="1:20" x14ac:dyDescent="0.35">
      <c r="A443" s="113"/>
      <c r="B443" s="114"/>
      <c r="C443" s="114"/>
      <c r="D443" s="114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</row>
    <row r="444" spans="1:20" x14ac:dyDescent="0.35">
      <c r="A444" s="113"/>
      <c r="B444" s="114"/>
      <c r="C444" s="114"/>
      <c r="D444" s="114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</row>
    <row r="445" spans="1:20" x14ac:dyDescent="0.35">
      <c r="A445" s="113"/>
      <c r="B445" s="114"/>
      <c r="C445" s="114"/>
      <c r="D445" s="114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x14ac:dyDescent="0.35">
      <c r="A446" s="113"/>
      <c r="B446" s="114"/>
      <c r="C446" s="114"/>
      <c r="D446" s="114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0" x14ac:dyDescent="0.35">
      <c r="A447" s="113"/>
      <c r="B447" s="114"/>
      <c r="C447" s="114"/>
      <c r="D447" s="114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</row>
    <row r="448" spans="1:20" x14ac:dyDescent="0.35">
      <c r="A448" s="113"/>
      <c r="B448" s="114"/>
      <c r="C448" s="114"/>
      <c r="D448" s="114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</row>
    <row r="449" spans="1:20" x14ac:dyDescent="0.35">
      <c r="A449" s="113"/>
      <c r="B449" s="114"/>
      <c r="C449" s="114"/>
      <c r="D449" s="114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0" x14ac:dyDescent="0.35">
      <c r="A450" s="113"/>
      <c r="B450" s="114"/>
      <c r="C450" s="114"/>
      <c r="D450" s="114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0" x14ac:dyDescent="0.35">
      <c r="A451" s="113"/>
      <c r="B451" s="114"/>
      <c r="C451" s="114"/>
      <c r="D451" s="114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</row>
    <row r="452" spans="1:20" x14ac:dyDescent="0.35">
      <c r="A452" s="113"/>
      <c r="B452" s="114"/>
      <c r="C452" s="114"/>
      <c r="D452" s="114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</row>
    <row r="453" spans="1:20" x14ac:dyDescent="0.35">
      <c r="A453" s="113"/>
      <c r="B453" s="114"/>
      <c r="C453" s="114"/>
      <c r="D453" s="114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</row>
    <row r="454" spans="1:20" x14ac:dyDescent="0.35">
      <c r="A454" s="113"/>
      <c r="B454" s="114"/>
      <c r="C454" s="114"/>
      <c r="D454" s="114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</row>
    <row r="455" spans="1:20" x14ac:dyDescent="0.35">
      <c r="A455" s="113"/>
      <c r="B455" s="114"/>
      <c r="C455" s="114"/>
      <c r="D455" s="114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0" x14ac:dyDescent="0.35">
      <c r="A456" s="113"/>
      <c r="B456" s="114"/>
      <c r="C456" s="114"/>
      <c r="D456" s="114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</row>
    <row r="457" spans="1:20" x14ac:dyDescent="0.35">
      <c r="A457" s="113"/>
      <c r="B457" s="114"/>
      <c r="C457" s="114"/>
      <c r="D457" s="114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</row>
    <row r="458" spans="1:20" x14ac:dyDescent="0.35">
      <c r="A458" s="113"/>
      <c r="B458" s="114"/>
      <c r="C458" s="114"/>
      <c r="D458" s="114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</row>
    <row r="459" spans="1:20" x14ac:dyDescent="0.35">
      <c r="A459" s="113"/>
      <c r="B459" s="114"/>
      <c r="C459" s="114"/>
      <c r="D459" s="114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</row>
    <row r="460" spans="1:20" x14ac:dyDescent="0.35">
      <c r="A460" s="113"/>
      <c r="B460" s="114"/>
      <c r="C460" s="114"/>
      <c r="D460" s="114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</row>
    <row r="461" spans="1:20" x14ac:dyDescent="0.35">
      <c r="A461" s="113"/>
      <c r="B461" s="114"/>
      <c r="C461" s="114"/>
      <c r="D461" s="114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</row>
    <row r="462" spans="1:20" x14ac:dyDescent="0.35">
      <c r="A462" s="113"/>
      <c r="B462" s="114"/>
      <c r="C462" s="114"/>
      <c r="D462" s="114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</row>
    <row r="463" spans="1:20" x14ac:dyDescent="0.35">
      <c r="A463" s="113"/>
      <c r="B463" s="114"/>
      <c r="C463" s="114"/>
      <c r="D463" s="114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</row>
    <row r="464" spans="1:20" x14ac:dyDescent="0.35">
      <c r="A464" s="113"/>
      <c r="B464" s="114"/>
      <c r="C464" s="114"/>
      <c r="D464" s="114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</row>
    <row r="465" spans="1:20" x14ac:dyDescent="0.35">
      <c r="A465" s="113"/>
      <c r="B465" s="114"/>
      <c r="C465" s="114"/>
      <c r="D465" s="114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</row>
    <row r="466" spans="1:20" x14ac:dyDescent="0.35">
      <c r="A466" s="113"/>
      <c r="B466" s="114"/>
      <c r="C466" s="114"/>
      <c r="D466" s="114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</row>
    <row r="467" spans="1:20" x14ac:dyDescent="0.35">
      <c r="A467" s="113"/>
      <c r="B467" s="114"/>
      <c r="C467" s="114"/>
      <c r="D467" s="114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</row>
    <row r="468" spans="1:20" x14ac:dyDescent="0.35">
      <c r="A468" s="113"/>
      <c r="B468" s="114"/>
      <c r="C468" s="114"/>
      <c r="D468" s="114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</row>
    <row r="469" spans="1:20" x14ac:dyDescent="0.35">
      <c r="A469" s="113"/>
      <c r="B469" s="114"/>
      <c r="C469" s="114"/>
      <c r="D469" s="114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</row>
    <row r="470" spans="1:20" x14ac:dyDescent="0.35">
      <c r="A470" s="113"/>
      <c r="B470" s="114"/>
      <c r="C470" s="114"/>
      <c r="D470" s="114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</row>
    <row r="471" spans="1:20" x14ac:dyDescent="0.35">
      <c r="A471" s="113"/>
      <c r="B471" s="114"/>
      <c r="C471" s="114"/>
      <c r="D471" s="114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0" x14ac:dyDescent="0.35">
      <c r="A472" s="113"/>
      <c r="B472" s="114"/>
      <c r="C472" s="114"/>
      <c r="D472" s="114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0" x14ac:dyDescent="0.35">
      <c r="A473" s="113"/>
      <c r="B473" s="114"/>
      <c r="C473" s="114"/>
      <c r="D473" s="114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0" x14ac:dyDescent="0.35">
      <c r="A474" s="113"/>
      <c r="B474" s="114"/>
      <c r="C474" s="114"/>
      <c r="D474" s="114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0" x14ac:dyDescent="0.35">
      <c r="A475" s="113"/>
      <c r="B475" s="114"/>
      <c r="C475" s="114"/>
      <c r="D475" s="114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0" x14ac:dyDescent="0.35">
      <c r="A476" s="113"/>
      <c r="B476" s="114"/>
      <c r="C476" s="114"/>
      <c r="D476" s="114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0" x14ac:dyDescent="0.35">
      <c r="A477" s="113"/>
      <c r="B477" s="114"/>
      <c r="C477" s="114"/>
      <c r="D477" s="114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 x14ac:dyDescent="0.35">
      <c r="A478" s="113"/>
      <c r="B478" s="114"/>
      <c r="C478" s="114"/>
      <c r="D478" s="114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0" x14ac:dyDescent="0.35">
      <c r="A479" s="113"/>
      <c r="B479" s="114"/>
      <c r="C479" s="114"/>
      <c r="D479" s="114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</row>
    <row r="480" spans="1:20" x14ac:dyDescent="0.35">
      <c r="A480" s="113"/>
      <c r="B480" s="114"/>
      <c r="C480" s="114"/>
      <c r="D480" s="114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</row>
    <row r="481" spans="1:20" x14ac:dyDescent="0.35">
      <c r="A481" s="113"/>
      <c r="B481" s="114"/>
      <c r="C481" s="114"/>
      <c r="D481" s="114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</row>
    <row r="482" spans="1:20" x14ac:dyDescent="0.35">
      <c r="A482" s="113"/>
      <c r="B482" s="114"/>
      <c r="C482" s="114"/>
      <c r="D482" s="114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</row>
    <row r="483" spans="1:20" x14ac:dyDescent="0.35">
      <c r="A483" s="113"/>
      <c r="B483" s="114"/>
      <c r="C483" s="114"/>
      <c r="D483" s="114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</row>
    <row r="484" spans="1:20" x14ac:dyDescent="0.35">
      <c r="A484" s="113"/>
      <c r="B484" s="114"/>
      <c r="C484" s="114"/>
      <c r="D484" s="114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</row>
    <row r="485" spans="1:20" x14ac:dyDescent="0.35">
      <c r="A485" s="113"/>
      <c r="B485" s="114"/>
      <c r="C485" s="114"/>
      <c r="D485" s="114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</row>
    <row r="486" spans="1:20" x14ac:dyDescent="0.35">
      <c r="A486" s="113"/>
      <c r="B486" s="114"/>
      <c r="C486" s="114"/>
      <c r="D486" s="114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</row>
    <row r="487" spans="1:20" x14ac:dyDescent="0.35">
      <c r="A487" s="113"/>
      <c r="B487" s="114"/>
      <c r="C487" s="114"/>
      <c r="D487" s="114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</row>
    <row r="488" spans="1:20" x14ac:dyDescent="0.35">
      <c r="A488" s="113"/>
      <c r="B488" s="114"/>
      <c r="C488" s="114"/>
      <c r="D488" s="114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0" x14ac:dyDescent="0.35">
      <c r="A489" s="113"/>
      <c r="B489" s="114"/>
      <c r="C489" s="114"/>
      <c r="D489" s="114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</row>
    <row r="490" spans="1:20" x14ac:dyDescent="0.35">
      <c r="A490" s="113"/>
      <c r="B490" s="114"/>
      <c r="C490" s="114"/>
      <c r="D490" s="114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</row>
    <row r="491" spans="1:20" x14ac:dyDescent="0.35">
      <c r="A491" s="113"/>
      <c r="B491" s="114"/>
      <c r="C491" s="114"/>
      <c r="D491" s="114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0" x14ac:dyDescent="0.35">
      <c r="A492" s="113"/>
      <c r="B492" s="114"/>
      <c r="C492" s="114"/>
      <c r="D492" s="114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0" x14ac:dyDescent="0.35">
      <c r="A493" s="113"/>
      <c r="B493" s="114"/>
      <c r="C493" s="114"/>
      <c r="D493" s="114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</row>
    <row r="494" spans="1:20" x14ac:dyDescent="0.35">
      <c r="A494" s="113"/>
      <c r="B494" s="114"/>
      <c r="C494" s="114"/>
      <c r="D494" s="114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0" x14ac:dyDescent="0.35">
      <c r="A495" s="113"/>
      <c r="B495" s="114"/>
      <c r="C495" s="114"/>
      <c r="D495" s="114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</row>
    <row r="496" spans="1:20" x14ac:dyDescent="0.35">
      <c r="A496" s="113"/>
      <c r="B496" s="114"/>
      <c r="C496" s="114"/>
      <c r="D496" s="114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</row>
    <row r="497" spans="1:20" x14ac:dyDescent="0.35">
      <c r="A497" s="113"/>
      <c r="B497" s="114"/>
      <c r="C497" s="114"/>
      <c r="D497" s="114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x14ac:dyDescent="0.35">
      <c r="A498" s="113"/>
      <c r="B498" s="114"/>
      <c r="C498" s="114"/>
      <c r="D498" s="114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x14ac:dyDescent="0.35">
      <c r="A499" s="113"/>
      <c r="B499" s="114"/>
      <c r="C499" s="114"/>
      <c r="D499" s="114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x14ac:dyDescent="0.35">
      <c r="A500" s="113"/>
      <c r="B500" s="114"/>
      <c r="C500" s="114"/>
      <c r="D500" s="114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x14ac:dyDescent="0.35">
      <c r="A501" s="113"/>
      <c r="B501" s="114"/>
      <c r="C501" s="114"/>
      <c r="D501" s="114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</row>
    <row r="502" spans="1:20" x14ac:dyDescent="0.35">
      <c r="A502" s="113"/>
      <c r="B502" s="114"/>
      <c r="C502" s="114"/>
      <c r="D502" s="114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</row>
    <row r="503" spans="1:20" x14ac:dyDescent="0.35">
      <c r="A503" s="113"/>
      <c r="B503" s="114"/>
      <c r="C503" s="114"/>
      <c r="D503" s="114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</row>
    <row r="504" spans="1:20" x14ac:dyDescent="0.35">
      <c r="A504" s="113"/>
      <c r="B504" s="114"/>
      <c r="C504" s="114"/>
      <c r="D504" s="114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</row>
    <row r="505" spans="1:20" x14ac:dyDescent="0.35">
      <c r="A505" s="113"/>
      <c r="B505" s="114"/>
      <c r="C505" s="114"/>
      <c r="D505" s="114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</row>
    <row r="506" spans="1:20" x14ac:dyDescent="0.35">
      <c r="A506" s="113"/>
      <c r="B506" s="114"/>
      <c r="C506" s="114"/>
      <c r="D506" s="114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</row>
    <row r="507" spans="1:20" x14ac:dyDescent="0.35">
      <c r="A507" s="113"/>
      <c r="B507" s="114"/>
      <c r="C507" s="114"/>
      <c r="D507" s="114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</row>
    <row r="508" spans="1:20" x14ac:dyDescent="0.35">
      <c r="A508" s="113"/>
      <c r="B508" s="114"/>
      <c r="C508" s="114"/>
      <c r="D508" s="114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</row>
    <row r="509" spans="1:20" x14ac:dyDescent="0.35">
      <c r="A509" s="113"/>
      <c r="B509" s="114"/>
      <c r="C509" s="114"/>
      <c r="D509" s="114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</row>
    <row r="510" spans="1:20" x14ac:dyDescent="0.35">
      <c r="A510" s="113"/>
      <c r="B510" s="114"/>
      <c r="C510" s="114"/>
      <c r="D510" s="114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</row>
    <row r="511" spans="1:20" x14ac:dyDescent="0.35">
      <c r="A511" s="113"/>
      <c r="B511" s="114"/>
      <c r="C511" s="114"/>
      <c r="D511" s="114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</row>
    <row r="512" spans="1:20" x14ac:dyDescent="0.35">
      <c r="A512" s="113"/>
      <c r="B512" s="114"/>
      <c r="C512" s="114"/>
      <c r="D512" s="114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</row>
    <row r="513" spans="1:20" x14ac:dyDescent="0.35">
      <c r="A513" s="113"/>
      <c r="B513" s="114"/>
      <c r="C513" s="114"/>
      <c r="D513" s="114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</row>
    <row r="514" spans="1:20" x14ac:dyDescent="0.35">
      <c r="A514" s="113"/>
      <c r="B514" s="114"/>
      <c r="C514" s="114"/>
      <c r="D514" s="114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</row>
    <row r="515" spans="1:20" x14ac:dyDescent="0.35">
      <c r="A515" s="113"/>
      <c r="B515" s="114"/>
      <c r="C515" s="114"/>
      <c r="D515" s="114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0" x14ac:dyDescent="0.35">
      <c r="A516" s="113"/>
      <c r="B516" s="114"/>
      <c r="C516" s="114"/>
      <c r="D516" s="114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0" x14ac:dyDescent="0.35">
      <c r="A517" s="113"/>
      <c r="B517" s="114"/>
      <c r="C517" s="114"/>
      <c r="D517" s="114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0" x14ac:dyDescent="0.35">
      <c r="A518" s="113"/>
      <c r="B518" s="114"/>
      <c r="C518" s="114"/>
      <c r="D518" s="114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0" x14ac:dyDescent="0.35">
      <c r="A519" s="113"/>
      <c r="B519" s="114"/>
      <c r="C519" s="114"/>
      <c r="D519" s="114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0" x14ac:dyDescent="0.35">
      <c r="A520" s="113"/>
      <c r="B520" s="114"/>
      <c r="C520" s="114"/>
      <c r="D520" s="114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0" x14ac:dyDescent="0.35">
      <c r="A521" s="113"/>
      <c r="B521" s="114"/>
      <c r="C521" s="114"/>
      <c r="D521" s="114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0" x14ac:dyDescent="0.35">
      <c r="A522" s="113"/>
      <c r="B522" s="114"/>
      <c r="C522" s="114"/>
      <c r="D522" s="114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0" x14ac:dyDescent="0.35">
      <c r="A523" s="113"/>
      <c r="B523" s="114"/>
      <c r="C523" s="114"/>
      <c r="D523" s="114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0" x14ac:dyDescent="0.35">
      <c r="A524" s="113"/>
      <c r="B524" s="114"/>
      <c r="C524" s="114"/>
      <c r="D524" s="114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</row>
    <row r="525" spans="1:20" x14ac:dyDescent="0.35">
      <c r="A525" s="113"/>
      <c r="B525" s="114"/>
      <c r="C525" s="114"/>
      <c r="D525" s="114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0" x14ac:dyDescent="0.35">
      <c r="A526" s="113"/>
      <c r="B526" s="114"/>
      <c r="C526" s="114"/>
      <c r="D526" s="114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0" x14ac:dyDescent="0.35">
      <c r="A527" s="113"/>
      <c r="B527" s="114"/>
      <c r="C527" s="114"/>
      <c r="D527" s="114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</row>
    <row r="528" spans="1:20" x14ac:dyDescent="0.35">
      <c r="A528" s="113"/>
      <c r="B528" s="114"/>
      <c r="C528" s="114"/>
      <c r="D528" s="114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</row>
    <row r="529" spans="1:20" x14ac:dyDescent="0.35">
      <c r="A529" s="113"/>
      <c r="B529" s="114"/>
      <c r="C529" s="114"/>
      <c r="D529" s="114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</row>
    <row r="530" spans="1:20" x14ac:dyDescent="0.35">
      <c r="A530" s="113"/>
      <c r="B530" s="114"/>
      <c r="C530" s="114"/>
      <c r="D530" s="114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</row>
    <row r="531" spans="1:20" x14ac:dyDescent="0.35">
      <c r="A531" s="113"/>
      <c r="B531" s="114"/>
      <c r="C531" s="114"/>
      <c r="D531" s="114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</row>
    <row r="532" spans="1:20" x14ac:dyDescent="0.35">
      <c r="A532" s="113"/>
      <c r="B532" s="114"/>
      <c r="C532" s="114"/>
      <c r="D532" s="114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</row>
    <row r="533" spans="1:20" x14ac:dyDescent="0.35">
      <c r="A533" s="113"/>
      <c r="B533" s="114"/>
      <c r="C533" s="114"/>
      <c r="D533" s="114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</row>
    <row r="534" spans="1:20" x14ac:dyDescent="0.35">
      <c r="A534" s="113"/>
      <c r="B534" s="114"/>
      <c r="C534" s="114"/>
      <c r="D534" s="114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</row>
    <row r="535" spans="1:20" x14ac:dyDescent="0.35">
      <c r="A535" s="113"/>
      <c r="B535" s="114"/>
      <c r="C535" s="114"/>
      <c r="D535" s="114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</row>
    <row r="536" spans="1:20" x14ac:dyDescent="0.35">
      <c r="A536" s="113"/>
      <c r="B536" s="114"/>
      <c r="C536" s="114"/>
      <c r="D536" s="114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</row>
    <row r="537" spans="1:20" x14ac:dyDescent="0.35">
      <c r="A537" s="113"/>
      <c r="B537" s="114"/>
      <c r="C537" s="114"/>
      <c r="D537" s="114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</row>
    <row r="538" spans="1:20" x14ac:dyDescent="0.35">
      <c r="A538" s="113"/>
      <c r="B538" s="114"/>
      <c r="C538" s="114"/>
      <c r="D538" s="114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</row>
    <row r="539" spans="1:20" x14ac:dyDescent="0.35">
      <c r="A539" s="113"/>
      <c r="B539" s="114"/>
      <c r="C539" s="114"/>
      <c r="D539" s="114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</row>
    <row r="540" spans="1:20" x14ac:dyDescent="0.35">
      <c r="A540" s="113"/>
      <c r="B540" s="114"/>
      <c r="C540" s="114"/>
      <c r="D540" s="114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</row>
    <row r="541" spans="1:20" x14ac:dyDescent="0.35">
      <c r="A541" s="113"/>
      <c r="B541" s="114"/>
      <c r="C541" s="114"/>
      <c r="D541" s="114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</row>
    <row r="542" spans="1:20" x14ac:dyDescent="0.35">
      <c r="A542" s="113"/>
      <c r="B542" s="114"/>
      <c r="C542" s="114"/>
      <c r="D542" s="114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</row>
    <row r="543" spans="1:20" x14ac:dyDescent="0.35">
      <c r="A543" s="113"/>
      <c r="B543" s="114"/>
      <c r="C543" s="114"/>
      <c r="D543" s="114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</row>
    <row r="544" spans="1:20" x14ac:dyDescent="0.35">
      <c r="A544" s="113"/>
      <c r="B544" s="114"/>
      <c r="C544" s="114"/>
      <c r="D544" s="114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</row>
    <row r="545" spans="1:20" x14ac:dyDescent="0.35">
      <c r="A545" s="113"/>
      <c r="B545" s="114"/>
      <c r="C545" s="114"/>
      <c r="D545" s="114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x14ac:dyDescent="0.35">
      <c r="A546" s="113"/>
      <c r="B546" s="114"/>
      <c r="C546" s="114"/>
      <c r="D546" s="114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0" x14ac:dyDescent="0.35">
      <c r="A547" s="113"/>
      <c r="B547" s="114"/>
      <c r="C547" s="114"/>
      <c r="D547" s="114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0" x14ac:dyDescent="0.35">
      <c r="A548" s="113"/>
      <c r="B548" s="114"/>
      <c r="C548" s="114"/>
      <c r="D548" s="114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0" x14ac:dyDescent="0.35">
      <c r="A549" s="113"/>
      <c r="B549" s="114"/>
      <c r="C549" s="114"/>
      <c r="D549" s="114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0" x14ac:dyDescent="0.35">
      <c r="A550" s="113"/>
      <c r="B550" s="114"/>
      <c r="C550" s="114"/>
      <c r="D550" s="114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</row>
    <row r="551" spans="1:20" x14ac:dyDescent="0.35">
      <c r="A551" s="113"/>
      <c r="B551" s="114"/>
      <c r="C551" s="114"/>
      <c r="D551" s="114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</row>
    <row r="552" spans="1:20" x14ac:dyDescent="0.35">
      <c r="A552" s="113"/>
      <c r="B552" s="114"/>
      <c r="C552" s="114"/>
      <c r="D552" s="114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</row>
    <row r="553" spans="1:20" x14ac:dyDescent="0.35">
      <c r="A553" s="113"/>
      <c r="B553" s="114"/>
      <c r="C553" s="114"/>
      <c r="D553" s="114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</row>
    <row r="554" spans="1:20" x14ac:dyDescent="0.35">
      <c r="A554" s="113"/>
      <c r="B554" s="114"/>
      <c r="C554" s="114"/>
      <c r="D554" s="114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x14ac:dyDescent="0.35">
      <c r="A555" s="113"/>
      <c r="B555" s="114"/>
      <c r="C555" s="114"/>
      <c r="D555" s="114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x14ac:dyDescent="0.35">
      <c r="A556" s="113"/>
      <c r="B556" s="114"/>
      <c r="C556" s="114"/>
      <c r="D556" s="114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x14ac:dyDescent="0.35">
      <c r="A557" s="113"/>
      <c r="B557" s="114"/>
      <c r="C557" s="114"/>
      <c r="D557" s="114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</row>
    <row r="558" spans="1:20" x14ac:dyDescent="0.35">
      <c r="A558" s="113"/>
      <c r="B558" s="114"/>
      <c r="C558" s="114"/>
      <c r="D558" s="114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</row>
    <row r="559" spans="1:20" x14ac:dyDescent="0.35">
      <c r="A559" s="113"/>
      <c r="B559" s="114"/>
      <c r="C559" s="114"/>
      <c r="D559" s="114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</row>
    <row r="560" spans="1:20" x14ac:dyDescent="0.35">
      <c r="A560" s="113"/>
      <c r="B560" s="114"/>
      <c r="C560" s="114"/>
      <c r="D560" s="114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</row>
    <row r="561" spans="1:20" x14ac:dyDescent="0.35">
      <c r="A561" s="113"/>
      <c r="B561" s="114"/>
      <c r="C561" s="114"/>
      <c r="D561" s="114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</row>
    <row r="562" spans="1:20" x14ac:dyDescent="0.35">
      <c r="A562" s="113"/>
      <c r="B562" s="114"/>
      <c r="C562" s="114"/>
      <c r="D562" s="114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</row>
    <row r="563" spans="1:20" x14ac:dyDescent="0.35">
      <c r="A563" s="113"/>
      <c r="B563" s="114"/>
      <c r="C563" s="114"/>
      <c r="D563" s="114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</row>
    <row r="564" spans="1:20" x14ac:dyDescent="0.35">
      <c r="A564" s="113"/>
      <c r="B564" s="114"/>
      <c r="C564" s="114"/>
      <c r="D564" s="114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</row>
    <row r="565" spans="1:20" x14ac:dyDescent="0.35">
      <c r="A565" s="113"/>
      <c r="B565" s="114"/>
      <c r="C565" s="114"/>
      <c r="D565" s="114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</row>
    <row r="566" spans="1:20" x14ac:dyDescent="0.35">
      <c r="A566" s="113"/>
      <c r="B566" s="114"/>
      <c r="C566" s="114"/>
      <c r="D566" s="114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0" x14ac:dyDescent="0.35">
      <c r="A567" s="113"/>
      <c r="B567" s="114"/>
      <c r="C567" s="114"/>
      <c r="D567" s="114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</row>
    <row r="568" spans="1:20" x14ac:dyDescent="0.35">
      <c r="A568" s="113"/>
      <c r="B568" s="114"/>
      <c r="C568" s="114"/>
      <c r="D568" s="114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</row>
    <row r="569" spans="1:20" x14ac:dyDescent="0.35">
      <c r="A569" s="113"/>
      <c r="B569" s="114"/>
      <c r="C569" s="114"/>
      <c r="D569" s="114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</row>
    <row r="570" spans="1:20" x14ac:dyDescent="0.35">
      <c r="A570" s="113"/>
      <c r="B570" s="114"/>
      <c r="C570" s="114"/>
      <c r="D570" s="114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</row>
    <row r="571" spans="1:20" x14ac:dyDescent="0.35">
      <c r="A571" s="113"/>
      <c r="B571" s="114"/>
      <c r="C571" s="114"/>
      <c r="D571" s="114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</row>
    <row r="572" spans="1:20" x14ac:dyDescent="0.35">
      <c r="A572" s="113"/>
      <c r="B572" s="114"/>
      <c r="C572" s="114"/>
      <c r="D572" s="114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0" x14ac:dyDescent="0.35">
      <c r="A573" s="113"/>
      <c r="B573" s="114"/>
      <c r="C573" s="114"/>
      <c r="D573" s="114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0" x14ac:dyDescent="0.35">
      <c r="A574" s="113"/>
      <c r="B574" s="114"/>
      <c r="C574" s="114"/>
      <c r="D574" s="114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</row>
    <row r="575" spans="1:20" x14ac:dyDescent="0.35">
      <c r="A575" s="113"/>
      <c r="B575" s="114"/>
      <c r="C575" s="114"/>
      <c r="D575" s="114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</row>
    <row r="576" spans="1:20" x14ac:dyDescent="0.35">
      <c r="A576" s="113"/>
      <c r="B576" s="114"/>
      <c r="C576" s="114"/>
      <c r="D576" s="114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</row>
    <row r="577" spans="1:20" x14ac:dyDescent="0.35">
      <c r="A577" s="113"/>
      <c r="B577" s="114"/>
      <c r="C577" s="114"/>
      <c r="D577" s="114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</row>
    <row r="578" spans="1:20" x14ac:dyDescent="0.35">
      <c r="A578" s="113"/>
      <c r="B578" s="114"/>
      <c r="C578" s="114"/>
      <c r="D578" s="114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</row>
    <row r="579" spans="1:20" x14ac:dyDescent="0.35">
      <c r="A579" s="113"/>
      <c r="B579" s="114"/>
      <c r="C579" s="114"/>
      <c r="D579" s="114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</row>
    <row r="580" spans="1:20" x14ac:dyDescent="0.35">
      <c r="A580" s="113"/>
      <c r="B580" s="114"/>
      <c r="C580" s="114"/>
      <c r="D580" s="114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</row>
    <row r="581" spans="1:20" x14ac:dyDescent="0.35">
      <c r="A581" s="113"/>
      <c r="B581" s="114"/>
      <c r="C581" s="114"/>
      <c r="D581" s="114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x14ac:dyDescent="0.35">
      <c r="A582" s="113"/>
      <c r="B582" s="114"/>
      <c r="C582" s="114"/>
      <c r="D582" s="114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x14ac:dyDescent="0.35">
      <c r="A583" s="113"/>
      <c r="B583" s="114"/>
      <c r="C583" s="114"/>
      <c r="D583" s="114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</row>
    <row r="584" spans="1:20" x14ac:dyDescent="0.35">
      <c r="A584" s="113"/>
      <c r="B584" s="114"/>
      <c r="C584" s="114"/>
      <c r="D584" s="114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</row>
    <row r="585" spans="1:20" x14ac:dyDescent="0.35">
      <c r="A585" s="113"/>
      <c r="B585" s="114"/>
      <c r="C585" s="114"/>
      <c r="D585" s="114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</row>
    <row r="586" spans="1:20" x14ac:dyDescent="0.35">
      <c r="A586" s="113"/>
      <c r="B586" s="114"/>
      <c r="C586" s="114"/>
      <c r="D586" s="114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</row>
    <row r="587" spans="1:20" x14ac:dyDescent="0.35">
      <c r="A587" s="113"/>
      <c r="B587" s="114"/>
      <c r="C587" s="114"/>
      <c r="D587" s="114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</row>
    <row r="588" spans="1:20" x14ac:dyDescent="0.35">
      <c r="A588" s="113"/>
      <c r="B588" s="114"/>
      <c r="C588" s="114"/>
      <c r="D588" s="114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</row>
    <row r="589" spans="1:20" x14ac:dyDescent="0.35">
      <c r="A589" s="113"/>
      <c r="B589" s="114"/>
      <c r="C589" s="114"/>
      <c r="D589" s="114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x14ac:dyDescent="0.35">
      <c r="A590" s="113"/>
      <c r="B590" s="114"/>
      <c r="C590" s="114"/>
      <c r="D590" s="114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</row>
    <row r="591" spans="1:20" x14ac:dyDescent="0.35">
      <c r="A591" s="113"/>
      <c r="B591" s="114"/>
      <c r="C591" s="114"/>
      <c r="D591" s="114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</row>
    <row r="592" spans="1:20" x14ac:dyDescent="0.35">
      <c r="A592" s="113"/>
      <c r="B592" s="114"/>
      <c r="C592" s="114"/>
      <c r="D592" s="114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</row>
    <row r="593" spans="1:20" x14ac:dyDescent="0.35">
      <c r="A593" s="113"/>
      <c r="B593" s="114"/>
      <c r="C593" s="114"/>
      <c r="D593" s="114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x14ac:dyDescent="0.35">
      <c r="A594" s="113"/>
      <c r="B594" s="114"/>
      <c r="C594" s="114"/>
      <c r="D594" s="114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</row>
    <row r="595" spans="1:20" x14ac:dyDescent="0.35">
      <c r="A595" s="113"/>
      <c r="B595" s="114"/>
      <c r="C595" s="114"/>
      <c r="D595" s="114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</row>
    <row r="596" spans="1:20" x14ac:dyDescent="0.35">
      <c r="A596" s="113"/>
      <c r="B596" s="114"/>
      <c r="C596" s="114"/>
      <c r="D596" s="114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x14ac:dyDescent="0.35">
      <c r="A597" s="113"/>
      <c r="B597" s="114"/>
      <c r="C597" s="114"/>
      <c r="D597" s="114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x14ac:dyDescent="0.35">
      <c r="A598" s="113"/>
      <c r="B598" s="114"/>
      <c r="C598" s="114"/>
      <c r="D598" s="114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</row>
    <row r="599" spans="1:20" x14ac:dyDescent="0.35">
      <c r="A599" s="113"/>
      <c r="B599" s="114"/>
      <c r="C599" s="114"/>
      <c r="D599" s="114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</row>
    <row r="600" spans="1:20" x14ac:dyDescent="0.35">
      <c r="A600" s="113"/>
      <c r="B600" s="114"/>
      <c r="C600" s="114"/>
      <c r="D600" s="114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 x14ac:dyDescent="0.35">
      <c r="A601" s="113"/>
      <c r="B601" s="114"/>
      <c r="C601" s="114"/>
      <c r="D601" s="114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0" x14ac:dyDescent="0.35">
      <c r="A602" s="113"/>
      <c r="B602" s="114"/>
      <c r="C602" s="114"/>
      <c r="D602" s="114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0" x14ac:dyDescent="0.35">
      <c r="A603" s="113"/>
      <c r="B603" s="114"/>
      <c r="C603" s="114"/>
      <c r="D603" s="114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</row>
    <row r="604" spans="1:20" x14ac:dyDescent="0.35">
      <c r="A604" s="113"/>
      <c r="B604" s="114"/>
      <c r="C604" s="114"/>
      <c r="D604" s="114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</row>
    <row r="605" spans="1:20" x14ac:dyDescent="0.35">
      <c r="A605" s="113"/>
      <c r="B605" s="114"/>
      <c r="C605" s="114"/>
      <c r="D605" s="114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</row>
    <row r="606" spans="1:20" x14ac:dyDescent="0.35">
      <c r="A606" s="113"/>
      <c r="B606" s="114"/>
      <c r="C606" s="114"/>
      <c r="D606" s="114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 x14ac:dyDescent="0.35">
      <c r="A607" s="113"/>
      <c r="B607" s="114"/>
      <c r="C607" s="114"/>
      <c r="D607" s="114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x14ac:dyDescent="0.35">
      <c r="A608" s="113"/>
      <c r="B608" s="114"/>
      <c r="C608" s="114"/>
      <c r="D608" s="114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0" x14ac:dyDescent="0.35">
      <c r="A609" s="113"/>
      <c r="B609" s="114"/>
      <c r="C609" s="114"/>
      <c r="D609" s="114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</row>
    <row r="610" spans="1:20" x14ac:dyDescent="0.35">
      <c r="A610" s="113"/>
      <c r="B610" s="114"/>
      <c r="C610" s="114"/>
      <c r="D610" s="114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</row>
    <row r="611" spans="1:20" x14ac:dyDescent="0.35">
      <c r="A611" s="113"/>
      <c r="B611" s="114"/>
      <c r="C611" s="114"/>
      <c r="D611" s="114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</row>
    <row r="612" spans="1:20" x14ac:dyDescent="0.35">
      <c r="A612" s="113"/>
      <c r="B612" s="114"/>
      <c r="C612" s="114"/>
      <c r="D612" s="114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</row>
    <row r="613" spans="1:20" x14ac:dyDescent="0.35">
      <c r="A613" s="113"/>
      <c r="B613" s="114"/>
      <c r="C613" s="114"/>
      <c r="D613" s="114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</row>
    <row r="614" spans="1:20" x14ac:dyDescent="0.35">
      <c r="A614" s="113"/>
      <c r="B614" s="114"/>
      <c r="C614" s="114"/>
      <c r="D614" s="114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</row>
    <row r="615" spans="1:20" x14ac:dyDescent="0.35">
      <c r="A615" s="113"/>
      <c r="B615" s="114"/>
      <c r="C615" s="114"/>
      <c r="D615" s="114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</row>
    <row r="616" spans="1:20" x14ac:dyDescent="0.35">
      <c r="A616" s="113"/>
      <c r="B616" s="114"/>
      <c r="C616" s="114"/>
      <c r="D616" s="114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</row>
    <row r="617" spans="1:20" x14ac:dyDescent="0.35">
      <c r="A617" s="113"/>
      <c r="B617" s="114"/>
      <c r="C617" s="114"/>
      <c r="D617" s="114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</row>
    <row r="618" spans="1:20" x14ac:dyDescent="0.35">
      <c r="A618" s="113"/>
      <c r="B618" s="114"/>
      <c r="C618" s="114"/>
      <c r="D618" s="114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</row>
    <row r="619" spans="1:20" x14ac:dyDescent="0.35">
      <c r="A619" s="113"/>
      <c r="B619" s="114"/>
      <c r="C619" s="114"/>
      <c r="D619" s="114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</row>
    <row r="620" spans="1:20" x14ac:dyDescent="0.35">
      <c r="A620" s="113"/>
      <c r="B620" s="114"/>
      <c r="C620" s="114"/>
      <c r="D620" s="114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0" x14ac:dyDescent="0.35">
      <c r="A621" s="113"/>
      <c r="B621" s="114"/>
      <c r="C621" s="114"/>
      <c r="D621" s="114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0" x14ac:dyDescent="0.35">
      <c r="A622" s="113"/>
      <c r="B622" s="114"/>
      <c r="C622" s="114"/>
      <c r="D622" s="114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</row>
    <row r="623" spans="1:20" x14ac:dyDescent="0.35">
      <c r="A623" s="113"/>
      <c r="B623" s="114"/>
      <c r="C623" s="114"/>
      <c r="D623" s="114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</row>
    <row r="624" spans="1:20" x14ac:dyDescent="0.35">
      <c r="A624" s="113"/>
      <c r="B624" s="114"/>
      <c r="C624" s="114"/>
      <c r="D624" s="114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0" x14ac:dyDescent="0.35">
      <c r="A625" s="113"/>
      <c r="B625" s="114"/>
      <c r="C625" s="114"/>
      <c r="D625" s="114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</row>
    <row r="626" spans="1:20" x14ac:dyDescent="0.35">
      <c r="A626" s="113"/>
      <c r="B626" s="114"/>
      <c r="C626" s="114"/>
      <c r="D626" s="114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0" x14ac:dyDescent="0.35">
      <c r="A627" s="113"/>
      <c r="B627" s="114"/>
      <c r="C627" s="114"/>
      <c r="D627" s="114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0" x14ac:dyDescent="0.35">
      <c r="A628" s="113"/>
      <c r="B628" s="114"/>
      <c r="C628" s="114"/>
      <c r="D628" s="114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0" x14ac:dyDescent="0.35">
      <c r="A629" s="113"/>
      <c r="B629" s="114"/>
      <c r="C629" s="114"/>
      <c r="D629" s="114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0" x14ac:dyDescent="0.35">
      <c r="A630" s="113"/>
      <c r="B630" s="114"/>
      <c r="C630" s="114"/>
      <c r="D630" s="114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0" x14ac:dyDescent="0.35">
      <c r="A631" s="113"/>
      <c r="B631" s="114"/>
      <c r="C631" s="114"/>
      <c r="D631" s="114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0" x14ac:dyDescent="0.35">
      <c r="A632" s="113"/>
      <c r="B632" s="114"/>
      <c r="C632" s="114"/>
      <c r="D632" s="114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0" x14ac:dyDescent="0.35">
      <c r="A633" s="113"/>
      <c r="B633" s="114"/>
      <c r="C633" s="114"/>
      <c r="D633" s="114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0" x14ac:dyDescent="0.35">
      <c r="A634" s="113"/>
      <c r="B634" s="114"/>
      <c r="C634" s="114"/>
      <c r="D634" s="114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0" x14ac:dyDescent="0.35">
      <c r="A635" s="113"/>
      <c r="B635" s="114"/>
      <c r="C635" s="114"/>
      <c r="D635" s="114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0" x14ac:dyDescent="0.35">
      <c r="A636" s="113"/>
      <c r="B636" s="114"/>
      <c r="C636" s="114"/>
      <c r="D636" s="114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0" x14ac:dyDescent="0.35">
      <c r="A637" s="113"/>
      <c r="B637" s="114"/>
      <c r="C637" s="114"/>
      <c r="D637" s="114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</row>
    <row r="638" spans="1:20" x14ac:dyDescent="0.35">
      <c r="A638" s="113"/>
      <c r="B638" s="114"/>
      <c r="C638" s="114"/>
      <c r="D638" s="114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</row>
    <row r="639" spans="1:20" x14ac:dyDescent="0.35">
      <c r="A639" s="113"/>
      <c r="B639" s="114"/>
      <c r="C639" s="114"/>
      <c r="D639" s="114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</row>
    <row r="640" spans="1:20" x14ac:dyDescent="0.35">
      <c r="A640" s="113"/>
      <c r="B640" s="114"/>
      <c r="C640" s="114"/>
      <c r="D640" s="114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</row>
    <row r="641" spans="1:20" x14ac:dyDescent="0.35">
      <c r="A641" s="113"/>
      <c r="B641" s="114"/>
      <c r="C641" s="114"/>
      <c r="D641" s="114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</row>
    <row r="642" spans="1:20" x14ac:dyDescent="0.35">
      <c r="A642" s="113"/>
      <c r="B642" s="114"/>
      <c r="C642" s="114"/>
      <c r="D642" s="114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0" x14ac:dyDescent="0.35">
      <c r="A643" s="113"/>
      <c r="B643" s="114"/>
      <c r="C643" s="114"/>
      <c r="D643" s="114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</row>
    <row r="644" spans="1:20" x14ac:dyDescent="0.35">
      <c r="A644" s="113"/>
      <c r="B644" s="114"/>
      <c r="C644" s="114"/>
      <c r="D644" s="114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</row>
    <row r="645" spans="1:20" x14ac:dyDescent="0.35">
      <c r="A645" s="113"/>
      <c r="B645" s="114"/>
      <c r="C645" s="114"/>
      <c r="D645" s="114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</row>
    <row r="646" spans="1:20" x14ac:dyDescent="0.35">
      <c r="A646" s="113"/>
      <c r="B646" s="114"/>
      <c r="C646" s="114"/>
      <c r="D646" s="114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</row>
    <row r="647" spans="1:20" x14ac:dyDescent="0.35">
      <c r="A647" s="113"/>
      <c r="B647" s="114"/>
      <c r="C647" s="114"/>
      <c r="D647" s="114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</row>
    <row r="648" spans="1:20" x14ac:dyDescent="0.35">
      <c r="A648" s="113"/>
      <c r="B648" s="114"/>
      <c r="C648" s="114"/>
      <c r="D648" s="114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</row>
    <row r="649" spans="1:20" x14ac:dyDescent="0.35">
      <c r="A649" s="113"/>
      <c r="B649" s="114"/>
      <c r="C649" s="114"/>
      <c r="D649" s="114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</row>
    <row r="650" spans="1:20" x14ac:dyDescent="0.35">
      <c r="A650" s="113"/>
      <c r="B650" s="114"/>
      <c r="C650" s="114"/>
      <c r="D650" s="114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</row>
    <row r="651" spans="1:20" x14ac:dyDescent="0.35">
      <c r="A651" s="113"/>
      <c r="B651" s="114"/>
      <c r="C651" s="114"/>
      <c r="D651" s="114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</row>
    <row r="652" spans="1:20" x14ac:dyDescent="0.35">
      <c r="A652" s="113"/>
      <c r="B652" s="114"/>
      <c r="C652" s="114"/>
      <c r="D652" s="114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</row>
    <row r="653" spans="1:20" x14ac:dyDescent="0.35">
      <c r="A653" s="113"/>
      <c r="B653" s="114"/>
      <c r="C653" s="114"/>
      <c r="D653" s="114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</row>
    <row r="654" spans="1:20" x14ac:dyDescent="0.35">
      <c r="A654" s="113"/>
      <c r="B654" s="114"/>
      <c r="C654" s="114"/>
      <c r="D654" s="114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</row>
    <row r="655" spans="1:20" x14ac:dyDescent="0.35">
      <c r="A655" s="113"/>
      <c r="B655" s="114"/>
      <c r="C655" s="114"/>
      <c r="D655" s="114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</row>
    <row r="656" spans="1:20" x14ac:dyDescent="0.35">
      <c r="A656" s="113"/>
      <c r="B656" s="114"/>
      <c r="C656" s="114"/>
      <c r="D656" s="114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</row>
    <row r="657" spans="1:20" x14ac:dyDescent="0.35">
      <c r="A657" s="113"/>
      <c r="B657" s="114"/>
      <c r="C657" s="114"/>
      <c r="D657" s="114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</row>
    <row r="658" spans="1:20" x14ac:dyDescent="0.35">
      <c r="A658" s="113"/>
      <c r="B658" s="114"/>
      <c r="C658" s="114"/>
      <c r="D658" s="114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</row>
    <row r="659" spans="1:20" x14ac:dyDescent="0.35">
      <c r="A659" s="113"/>
      <c r="B659" s="114"/>
      <c r="C659" s="114"/>
      <c r="D659" s="114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</row>
    <row r="660" spans="1:20" x14ac:dyDescent="0.35">
      <c r="A660" s="113"/>
      <c r="B660" s="114"/>
      <c r="C660" s="114"/>
      <c r="D660" s="114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</row>
    <row r="661" spans="1:20" x14ac:dyDescent="0.35">
      <c r="A661" s="113"/>
      <c r="B661" s="114"/>
      <c r="C661" s="114"/>
      <c r="D661" s="114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</row>
    <row r="662" spans="1:20" x14ac:dyDescent="0.35">
      <c r="A662" s="113"/>
      <c r="B662" s="114"/>
      <c r="C662" s="114"/>
      <c r="D662" s="114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</row>
    <row r="663" spans="1:20" x14ac:dyDescent="0.35">
      <c r="A663" s="113"/>
      <c r="B663" s="114"/>
      <c r="C663" s="114"/>
      <c r="D663" s="114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</row>
    <row r="664" spans="1:20" x14ac:dyDescent="0.35">
      <c r="A664" s="113"/>
      <c r="B664" s="114"/>
      <c r="C664" s="114"/>
      <c r="D664" s="114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</row>
    <row r="665" spans="1:20" x14ac:dyDescent="0.35">
      <c r="A665" s="113"/>
      <c r="B665" s="114"/>
      <c r="C665" s="114"/>
      <c r="D665" s="114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</row>
    <row r="666" spans="1:20" x14ac:dyDescent="0.35">
      <c r="A666" s="113"/>
      <c r="B666" s="114"/>
      <c r="C666" s="114"/>
      <c r="D666" s="114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</row>
    <row r="667" spans="1:20" x14ac:dyDescent="0.35">
      <c r="A667" s="113"/>
      <c r="B667" s="114"/>
      <c r="C667" s="114"/>
      <c r="D667" s="114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0" x14ac:dyDescent="0.35">
      <c r="A668" s="113"/>
      <c r="B668" s="114"/>
      <c r="C668" s="114"/>
      <c r="D668" s="114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0" x14ac:dyDescent="0.35">
      <c r="A669" s="113"/>
      <c r="B669" s="114"/>
      <c r="C669" s="114"/>
      <c r="D669" s="114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</row>
    <row r="670" spans="1:20" x14ac:dyDescent="0.35">
      <c r="A670" s="113"/>
      <c r="B670" s="114"/>
      <c r="C670" s="114"/>
      <c r="D670" s="114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</row>
    <row r="671" spans="1:20" x14ac:dyDescent="0.35">
      <c r="A671" s="113"/>
      <c r="B671" s="114"/>
      <c r="C671" s="114"/>
      <c r="D671" s="114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0" x14ac:dyDescent="0.35">
      <c r="A672" s="113"/>
      <c r="B672" s="114"/>
      <c r="C672" s="114"/>
      <c r="D672" s="114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0" x14ac:dyDescent="0.35">
      <c r="A673" s="113"/>
      <c r="B673" s="114"/>
      <c r="C673" s="114"/>
      <c r="D673" s="114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0" x14ac:dyDescent="0.35">
      <c r="A674" s="113"/>
      <c r="B674" s="114"/>
      <c r="C674" s="114"/>
      <c r="D674" s="114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</row>
    <row r="675" spans="1:20" x14ac:dyDescent="0.35">
      <c r="A675" s="113"/>
      <c r="B675" s="114"/>
      <c r="C675" s="114"/>
      <c r="D675" s="114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</row>
    <row r="676" spans="1:20" x14ac:dyDescent="0.35">
      <c r="A676" s="113"/>
      <c r="B676" s="114"/>
      <c r="C676" s="114"/>
      <c r="D676" s="114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</row>
    <row r="677" spans="1:20" x14ac:dyDescent="0.35">
      <c r="A677" s="113"/>
      <c r="B677" s="114"/>
      <c r="C677" s="114"/>
      <c r="D677" s="114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0" x14ac:dyDescent="0.35">
      <c r="A678" s="113"/>
      <c r="B678" s="114"/>
      <c r="C678" s="114"/>
      <c r="D678" s="114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0" x14ac:dyDescent="0.35">
      <c r="A679" s="113"/>
      <c r="B679" s="114"/>
      <c r="C679" s="114"/>
      <c r="D679" s="114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</row>
    <row r="680" spans="1:20" x14ac:dyDescent="0.35">
      <c r="A680" s="113"/>
      <c r="B680" s="114"/>
      <c r="C680" s="114"/>
      <c r="D680" s="114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</row>
    <row r="681" spans="1:20" x14ac:dyDescent="0.35">
      <c r="A681" s="113"/>
      <c r="B681" s="114"/>
      <c r="C681" s="114"/>
      <c r="D681" s="114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</row>
    <row r="682" spans="1:20" x14ac:dyDescent="0.35">
      <c r="A682" s="113"/>
      <c r="B682" s="114"/>
      <c r="C682" s="114"/>
      <c r="D682" s="114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</row>
    <row r="683" spans="1:20" x14ac:dyDescent="0.35">
      <c r="A683" s="113"/>
      <c r="B683" s="114"/>
      <c r="C683" s="114"/>
      <c r="D683" s="114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</row>
    <row r="684" spans="1:20" x14ac:dyDescent="0.35">
      <c r="A684" s="113"/>
      <c r="B684" s="114"/>
      <c r="C684" s="114"/>
      <c r="D684" s="114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</row>
    <row r="685" spans="1:20" x14ac:dyDescent="0.35">
      <c r="A685" s="113"/>
      <c r="B685" s="114"/>
      <c r="C685" s="114"/>
      <c r="D685" s="114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</row>
    <row r="686" spans="1:20" x14ac:dyDescent="0.35">
      <c r="A686" s="113"/>
      <c r="B686" s="114"/>
      <c r="C686" s="114"/>
      <c r="D686" s="114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</row>
    <row r="687" spans="1:20" x14ac:dyDescent="0.35">
      <c r="A687" s="113"/>
      <c r="B687" s="114"/>
      <c r="C687" s="114"/>
      <c r="D687" s="114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</row>
    <row r="688" spans="1:20" x14ac:dyDescent="0.35">
      <c r="A688" s="113"/>
      <c r="B688" s="114"/>
      <c r="C688" s="114"/>
      <c r="D688" s="114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</row>
    <row r="689" spans="1:20" x14ac:dyDescent="0.35">
      <c r="A689" s="113"/>
      <c r="B689" s="114"/>
      <c r="C689" s="114"/>
      <c r="D689" s="114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</row>
    <row r="690" spans="1:20" x14ac:dyDescent="0.35">
      <c r="A690" s="113"/>
      <c r="B690" s="114"/>
      <c r="C690" s="114"/>
      <c r="D690" s="114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</row>
    <row r="691" spans="1:20" x14ac:dyDescent="0.35">
      <c r="A691" s="113"/>
      <c r="B691" s="114"/>
      <c r="C691" s="114"/>
      <c r="D691" s="114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</row>
    <row r="692" spans="1:20" x14ac:dyDescent="0.35">
      <c r="A692" s="113"/>
      <c r="B692" s="114"/>
      <c r="C692" s="114"/>
      <c r="D692" s="114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</row>
    <row r="693" spans="1:20" x14ac:dyDescent="0.35">
      <c r="A693" s="113"/>
      <c r="B693" s="114"/>
      <c r="C693" s="114"/>
      <c r="D693" s="114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</row>
    <row r="694" spans="1:20" x14ac:dyDescent="0.35">
      <c r="A694" s="113"/>
      <c r="B694" s="114"/>
      <c r="C694" s="114"/>
      <c r="D694" s="114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</row>
    <row r="695" spans="1:20" x14ac:dyDescent="0.35">
      <c r="A695" s="113"/>
      <c r="B695" s="114"/>
      <c r="C695" s="114"/>
      <c r="D695" s="114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</row>
    <row r="696" spans="1:20" x14ac:dyDescent="0.35">
      <c r="A696" s="113"/>
      <c r="B696" s="114"/>
      <c r="C696" s="114"/>
      <c r="D696" s="114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</row>
    <row r="697" spans="1:20" x14ac:dyDescent="0.35">
      <c r="A697" s="113"/>
      <c r="B697" s="114"/>
      <c r="C697" s="114"/>
      <c r="D697" s="114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</row>
    <row r="698" spans="1:20" x14ac:dyDescent="0.35">
      <c r="A698" s="113"/>
      <c r="B698" s="114"/>
      <c r="C698" s="114"/>
      <c r="D698" s="114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</row>
    <row r="699" spans="1:20" x14ac:dyDescent="0.35">
      <c r="A699" s="113"/>
      <c r="B699" s="114"/>
      <c r="C699" s="114"/>
      <c r="D699" s="114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0" x14ac:dyDescent="0.35">
      <c r="A700" s="113"/>
      <c r="B700" s="114"/>
      <c r="C700" s="114"/>
      <c r="D700" s="114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0" x14ac:dyDescent="0.35">
      <c r="A701" s="113"/>
      <c r="B701" s="114"/>
      <c r="C701" s="114"/>
      <c r="D701" s="114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0" x14ac:dyDescent="0.35">
      <c r="A702" s="113"/>
      <c r="B702" s="114"/>
      <c r="C702" s="114"/>
      <c r="D702" s="114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</row>
    <row r="703" spans="1:20" x14ac:dyDescent="0.35">
      <c r="A703" s="113"/>
      <c r="B703" s="114"/>
      <c r="C703" s="114"/>
      <c r="D703" s="114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</row>
    <row r="704" spans="1:20" x14ac:dyDescent="0.35">
      <c r="A704" s="113"/>
      <c r="B704" s="114"/>
      <c r="C704" s="114"/>
      <c r="D704" s="114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0" x14ac:dyDescent="0.35">
      <c r="A705" s="113"/>
      <c r="B705" s="114"/>
      <c r="C705" s="114"/>
      <c r="D705" s="114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</row>
    <row r="706" spans="1:20" x14ac:dyDescent="0.35">
      <c r="A706" s="113"/>
      <c r="B706" s="114"/>
      <c r="C706" s="114"/>
      <c r="D706" s="114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</row>
    <row r="707" spans="1:20" x14ac:dyDescent="0.35">
      <c r="A707" s="113"/>
      <c r="B707" s="114"/>
      <c r="C707" s="114"/>
      <c r="D707" s="114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x14ac:dyDescent="0.35">
      <c r="A708" s="113"/>
      <c r="B708" s="114"/>
      <c r="C708" s="114"/>
      <c r="D708" s="114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0" x14ac:dyDescent="0.35">
      <c r="A709" s="113"/>
      <c r="B709" s="114"/>
      <c r="C709" s="114"/>
      <c r="D709" s="114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</row>
    <row r="710" spans="1:20" x14ac:dyDescent="0.35">
      <c r="A710" s="113"/>
      <c r="B710" s="114"/>
      <c r="C710" s="114"/>
      <c r="D710" s="114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0" x14ac:dyDescent="0.35">
      <c r="A711" s="113"/>
      <c r="B711" s="114"/>
      <c r="C711" s="114"/>
      <c r="D711" s="114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</row>
    <row r="712" spans="1:20" x14ac:dyDescent="0.35">
      <c r="A712" s="113"/>
      <c r="B712" s="114"/>
      <c r="C712" s="114"/>
      <c r="D712" s="114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</row>
    <row r="713" spans="1:20" x14ac:dyDescent="0.35">
      <c r="A713" s="113"/>
      <c r="B713" s="114"/>
      <c r="C713" s="114"/>
      <c r="D713" s="114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</row>
    <row r="714" spans="1:20" x14ac:dyDescent="0.35">
      <c r="A714" s="113"/>
      <c r="B714" s="114"/>
      <c r="C714" s="114"/>
      <c r="D714" s="114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0" x14ac:dyDescent="0.35">
      <c r="A715" s="113"/>
      <c r="B715" s="114"/>
      <c r="C715" s="114"/>
      <c r="D715" s="114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0" x14ac:dyDescent="0.35">
      <c r="A716" s="113"/>
      <c r="B716" s="114"/>
      <c r="C716" s="114"/>
      <c r="D716" s="114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0" x14ac:dyDescent="0.35">
      <c r="A717" s="113"/>
      <c r="B717" s="114"/>
      <c r="C717" s="114"/>
      <c r="D717" s="114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0" x14ac:dyDescent="0.35">
      <c r="A718" s="113"/>
      <c r="B718" s="114"/>
      <c r="C718" s="114"/>
      <c r="D718" s="114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0" x14ac:dyDescent="0.35">
      <c r="A719" s="113"/>
      <c r="B719" s="114"/>
      <c r="C719" s="114"/>
      <c r="D719" s="114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0" x14ac:dyDescent="0.35">
      <c r="A720" s="113"/>
      <c r="B720" s="114"/>
      <c r="C720" s="114"/>
      <c r="D720" s="114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</row>
    <row r="721" spans="1:20" x14ac:dyDescent="0.35">
      <c r="A721" s="113"/>
      <c r="B721" s="114"/>
      <c r="C721" s="114"/>
      <c r="D721" s="114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</row>
    <row r="722" spans="1:20" x14ac:dyDescent="0.35">
      <c r="A722" s="113"/>
      <c r="B722" s="114"/>
      <c r="C722" s="114"/>
      <c r="D722" s="114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</row>
    <row r="723" spans="1:20" x14ac:dyDescent="0.35">
      <c r="A723" s="113"/>
      <c r="B723" s="114"/>
      <c r="C723" s="114"/>
      <c r="D723" s="114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</row>
    <row r="724" spans="1:20" x14ac:dyDescent="0.35">
      <c r="A724" s="113"/>
      <c r="B724" s="114"/>
      <c r="C724" s="114"/>
      <c r="D724" s="114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</row>
    <row r="725" spans="1:20" x14ac:dyDescent="0.35">
      <c r="A725" s="113"/>
      <c r="B725" s="114"/>
      <c r="C725" s="114"/>
      <c r="D725" s="114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</row>
    <row r="726" spans="1:20" x14ac:dyDescent="0.35">
      <c r="A726" s="113"/>
      <c r="B726" s="114"/>
      <c r="C726" s="114"/>
      <c r="D726" s="114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</row>
    <row r="727" spans="1:20" x14ac:dyDescent="0.35">
      <c r="A727" s="113"/>
      <c r="B727" s="114"/>
      <c r="C727" s="114"/>
      <c r="D727" s="114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0" x14ac:dyDescent="0.35">
      <c r="A728" s="113"/>
      <c r="B728" s="114"/>
      <c r="C728" s="114"/>
      <c r="D728" s="114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0" x14ac:dyDescent="0.35">
      <c r="A729" s="113"/>
      <c r="B729" s="114"/>
      <c r="C729" s="114"/>
      <c r="D729" s="114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0" x14ac:dyDescent="0.35">
      <c r="A730" s="113"/>
      <c r="B730" s="114"/>
      <c r="C730" s="114"/>
      <c r="D730" s="114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0" x14ac:dyDescent="0.35">
      <c r="A731" s="113"/>
      <c r="B731" s="114"/>
      <c r="C731" s="114"/>
      <c r="D731" s="114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0" x14ac:dyDescent="0.35">
      <c r="A732" s="113"/>
      <c r="B732" s="114"/>
      <c r="C732" s="114"/>
      <c r="D732" s="114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</row>
    <row r="733" spans="1:20" x14ac:dyDescent="0.35">
      <c r="A733" s="113"/>
      <c r="B733" s="114"/>
      <c r="C733" s="114"/>
      <c r="D733" s="114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</row>
    <row r="734" spans="1:20" x14ac:dyDescent="0.35">
      <c r="A734" s="113"/>
      <c r="B734" s="114"/>
      <c r="C734" s="114"/>
      <c r="D734" s="114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</row>
    <row r="735" spans="1:20" x14ac:dyDescent="0.35">
      <c r="A735" s="113"/>
      <c r="B735" s="114"/>
      <c r="C735" s="114"/>
      <c r="D735" s="114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</row>
    <row r="736" spans="1:20" x14ac:dyDescent="0.35">
      <c r="A736" s="113"/>
      <c r="B736" s="114"/>
      <c r="C736" s="114"/>
      <c r="D736" s="114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</row>
    <row r="737" spans="1:20" x14ac:dyDescent="0.35">
      <c r="A737" s="113"/>
      <c r="B737" s="114"/>
      <c r="C737" s="114"/>
      <c r="D737" s="114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</row>
    <row r="738" spans="1:20" x14ac:dyDescent="0.35">
      <c r="A738" s="113"/>
      <c r="B738" s="114"/>
      <c r="C738" s="114"/>
      <c r="D738" s="114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</row>
    <row r="739" spans="1:20" x14ac:dyDescent="0.35">
      <c r="A739" s="113"/>
      <c r="B739" s="114"/>
      <c r="C739" s="114"/>
      <c r="D739" s="114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</row>
    <row r="740" spans="1:20" x14ac:dyDescent="0.35">
      <c r="A740" s="113"/>
      <c r="B740" s="114"/>
      <c r="C740" s="114"/>
      <c r="D740" s="114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</sheetData>
  <sortState xmlns:xlrd2="http://schemas.microsoft.com/office/spreadsheetml/2017/richdata2" ref="K5:N242">
    <sortCondition descending="1" ref="N5:N242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"/>
  <sheetViews>
    <sheetView zoomScale="70" zoomScaleNormal="70" workbookViewId="0">
      <selection activeCell="K1" sqref="K1:L1"/>
    </sheetView>
  </sheetViews>
  <sheetFormatPr defaultColWidth="8.81640625" defaultRowHeight="15.5" x14ac:dyDescent="0.35"/>
  <cols>
    <col min="1" max="1" width="25.81640625" style="26" bestFit="1" customWidth="1"/>
    <col min="2" max="2" width="13.453125" style="26" customWidth="1"/>
    <col min="3" max="4" width="12.36328125" style="26" bestFit="1" customWidth="1"/>
    <col min="5" max="5" width="15.81640625" style="26" bestFit="1" customWidth="1"/>
    <col min="6" max="7" width="11.90625" style="26" bestFit="1" customWidth="1"/>
    <col min="8" max="8" width="9.81640625" style="26" bestFit="1" customWidth="1"/>
    <col min="9" max="9" width="12.6328125" style="26" bestFit="1" customWidth="1"/>
    <col min="10" max="10" width="8.81640625" style="26"/>
    <col min="11" max="11" width="12" style="1" customWidth="1"/>
    <col min="12" max="16384" width="8.81640625" style="1"/>
  </cols>
  <sheetData>
    <row r="1" spans="1:12" x14ac:dyDescent="0.35">
      <c r="A1" s="117" t="s">
        <v>616</v>
      </c>
      <c r="K1" s="280" t="s">
        <v>316</v>
      </c>
      <c r="L1" s="280"/>
    </row>
    <row r="2" spans="1:12" x14ac:dyDescent="0.35">
      <c r="A2" s="288" t="s">
        <v>329</v>
      </c>
      <c r="B2" s="294">
        <v>44621</v>
      </c>
      <c r="C2" s="294"/>
      <c r="D2" s="294">
        <v>44958</v>
      </c>
      <c r="E2" s="294"/>
      <c r="F2" s="294">
        <v>45006</v>
      </c>
      <c r="G2" s="294"/>
      <c r="H2" s="308" t="s">
        <v>331</v>
      </c>
      <c r="I2" s="308" t="s">
        <v>330</v>
      </c>
    </row>
    <row r="3" spans="1:12" x14ac:dyDescent="0.35">
      <c r="A3" s="299"/>
      <c r="B3" s="2" t="s">
        <v>328</v>
      </c>
      <c r="C3" s="48" t="s">
        <v>298</v>
      </c>
      <c r="D3" s="2" t="s">
        <v>328</v>
      </c>
      <c r="E3" s="48" t="s">
        <v>298</v>
      </c>
      <c r="F3" s="2" t="s">
        <v>328</v>
      </c>
      <c r="G3" s="48" t="s">
        <v>298</v>
      </c>
      <c r="H3" s="309"/>
      <c r="I3" s="309"/>
    </row>
    <row r="4" spans="1:12" x14ac:dyDescent="0.35">
      <c r="A4" s="168" t="s">
        <v>350</v>
      </c>
      <c r="B4" s="169">
        <v>3425.1421538099999</v>
      </c>
      <c r="C4" s="93">
        <f>B4/$B$10</f>
        <v>0.36398558030572986</v>
      </c>
      <c r="D4" s="169">
        <v>3421.9816779899998</v>
      </c>
      <c r="E4" s="93">
        <f>D4/$D$10</f>
        <v>0.40027164231685375</v>
      </c>
      <c r="F4" s="169">
        <v>6194.3838641000002</v>
      </c>
      <c r="G4" s="4">
        <f>F4/$F$10</f>
        <v>0.4979198545333266</v>
      </c>
      <c r="H4" s="36">
        <f>(F4/D4)-1</f>
        <v>0.81017446818664762</v>
      </c>
      <c r="I4" s="36">
        <f>(F4/B4)-1</f>
        <v>0.80850416885897691</v>
      </c>
    </row>
    <row r="5" spans="1:12" x14ac:dyDescent="0.35">
      <c r="A5" s="170" t="s">
        <v>579</v>
      </c>
      <c r="B5" s="171">
        <v>5351.7966358599997</v>
      </c>
      <c r="C5" s="27">
        <f t="shared" ref="C5:C10" si="0">B5/$B$10</f>
        <v>0.56872874663461725</v>
      </c>
      <c r="D5" s="171">
        <v>4857.9315104859998</v>
      </c>
      <c r="E5" s="27">
        <f t="shared" ref="E5:E10" si="1">D5/$D$10</f>
        <v>0.56823572039321357</v>
      </c>
      <c r="F5" s="171">
        <v>5581.5981275699996</v>
      </c>
      <c r="G5" s="5">
        <f t="shared" ref="G5:G10" si="2">F5/$F$10</f>
        <v>0.44866262548727892</v>
      </c>
      <c r="H5" s="28">
        <f>(F5/D5)-1</f>
        <v>0.14896599829000112</v>
      </c>
      <c r="I5" s="28">
        <f>(F5/B5)-1</f>
        <v>4.2939130042835005E-2</v>
      </c>
    </row>
    <row r="6" spans="1:12" x14ac:dyDescent="0.35">
      <c r="A6" s="170" t="s">
        <v>580</v>
      </c>
      <c r="B6" s="171">
        <v>624.55565978999994</v>
      </c>
      <c r="C6" s="27">
        <f t="shared" si="0"/>
        <v>6.6370750191789438E-2</v>
      </c>
      <c r="D6" s="171">
        <v>265.65808127999998</v>
      </c>
      <c r="E6" s="27">
        <f t="shared" si="1"/>
        <v>3.1074215613903867E-2</v>
      </c>
      <c r="F6" s="171">
        <v>662.01054589</v>
      </c>
      <c r="G6" s="5">
        <f t="shared" si="2"/>
        <v>5.3214040644051941E-2</v>
      </c>
      <c r="H6" s="28">
        <f>(F6/D6)-1</f>
        <v>1.4919646438018574</v>
      </c>
      <c r="I6" s="28">
        <f>(F6/B6)-1</f>
        <v>5.9970453414182279E-2</v>
      </c>
    </row>
    <row r="7" spans="1:12" x14ac:dyDescent="0.35">
      <c r="A7" s="170" t="s">
        <v>658</v>
      </c>
      <c r="B7" s="171">
        <v>0.60083399999999998</v>
      </c>
      <c r="C7" s="27">
        <f t="shared" si="0"/>
        <v>6.3849879023019485E-5</v>
      </c>
      <c r="D7" s="171">
        <v>2.5410602599999996</v>
      </c>
      <c r="E7" s="27">
        <f t="shared" si="1"/>
        <v>2.9722963452385369E-4</v>
      </c>
      <c r="F7" s="171">
        <v>1.53946915</v>
      </c>
      <c r="G7" s="5">
        <f t="shared" si="2"/>
        <v>1.2374632764834562E-4</v>
      </c>
      <c r="H7" s="28">
        <f>(F7/D7)-1</f>
        <v>-0.39416267522911863</v>
      </c>
      <c r="I7" s="28">
        <f>(F7/B7)-1</f>
        <v>1.5622204302685931</v>
      </c>
    </row>
    <row r="8" spans="1:12" x14ac:dyDescent="0.35">
      <c r="A8" s="170" t="s">
        <v>581</v>
      </c>
      <c r="B8" s="171">
        <v>8.0086853099999988</v>
      </c>
      <c r="C8" s="27">
        <f t="shared" si="0"/>
        <v>8.5107298884040054E-4</v>
      </c>
      <c r="D8" s="171">
        <v>1.03608875</v>
      </c>
      <c r="E8" s="27">
        <f t="shared" si="1"/>
        <v>1.2119204150505918E-4</v>
      </c>
      <c r="F8" s="171">
        <v>0.87359639</v>
      </c>
      <c r="G8" s="5">
        <f t="shared" si="2"/>
        <v>7.022183270730169E-5</v>
      </c>
      <c r="H8" s="28">
        <f>(F8/D8)-1</f>
        <v>-0.15683247212171736</v>
      </c>
      <c r="I8" s="28">
        <f>(F8/B8)-1</f>
        <v>-0.89091887667140712</v>
      </c>
    </row>
    <row r="9" spans="1:12" x14ac:dyDescent="0.35">
      <c r="A9" s="170" t="s">
        <v>653</v>
      </c>
      <c r="B9" s="171">
        <v>0</v>
      </c>
      <c r="C9" s="27">
        <f t="shared" si="0"/>
        <v>0</v>
      </c>
      <c r="D9" s="171">
        <v>0</v>
      </c>
      <c r="E9" s="27">
        <f t="shared" si="1"/>
        <v>0</v>
      </c>
      <c r="F9" s="171">
        <v>0.118324</v>
      </c>
      <c r="G9" s="5">
        <f t="shared" si="2"/>
        <v>9.5111749869510861E-6</v>
      </c>
      <c r="H9" s="28" t="s">
        <v>317</v>
      </c>
      <c r="I9" s="28" t="s">
        <v>317</v>
      </c>
    </row>
    <row r="10" spans="1:12" s="8" customFormat="1" x14ac:dyDescent="0.35">
      <c r="A10" s="6" t="s">
        <v>293</v>
      </c>
      <c r="B10" s="137">
        <f>SUM(B4:B9)</f>
        <v>9410.1039687699995</v>
      </c>
      <c r="C10" s="109">
        <f t="shared" si="0"/>
        <v>1</v>
      </c>
      <c r="D10" s="137">
        <f>SUM(D4:D9)</f>
        <v>8549.1484187659989</v>
      </c>
      <c r="E10" s="109">
        <f t="shared" si="1"/>
        <v>1</v>
      </c>
      <c r="F10" s="7">
        <f>SUM(F4:F9)</f>
        <v>12440.523927099999</v>
      </c>
      <c r="G10" s="42">
        <f t="shared" si="2"/>
        <v>1</v>
      </c>
      <c r="H10" s="138">
        <f>(F10/D10)-1</f>
        <v>0.45517697409395175</v>
      </c>
      <c r="I10" s="138">
        <f>(F10/B10)-1</f>
        <v>0.32203894541306632</v>
      </c>
      <c r="J10" s="29"/>
    </row>
    <row r="12" spans="1:12" x14ac:dyDescent="0.35">
      <c r="F12" s="23"/>
      <c r="G12" s="23"/>
      <c r="H12" s="23"/>
    </row>
    <row r="13" spans="1:12" x14ac:dyDescent="0.35">
      <c r="F13" s="23"/>
      <c r="G13" s="23"/>
      <c r="H13" s="23"/>
    </row>
    <row r="14" spans="1:12" x14ac:dyDescent="0.35">
      <c r="F14" s="23"/>
      <c r="G14" s="23"/>
      <c r="H14" s="23"/>
    </row>
    <row r="15" spans="1:12" x14ac:dyDescent="0.35">
      <c r="F15" s="23"/>
      <c r="G15" s="23"/>
      <c r="H15" s="23"/>
    </row>
    <row r="16" spans="1:12" x14ac:dyDescent="0.35">
      <c r="F16" s="23"/>
      <c r="G16" s="23"/>
      <c r="H16" s="23"/>
    </row>
    <row r="17" spans="6:8" x14ac:dyDescent="0.35">
      <c r="F17" s="23"/>
      <c r="G17" s="23"/>
      <c r="H17" s="23"/>
    </row>
    <row r="18" spans="6:8" x14ac:dyDescent="0.35">
      <c r="F18" s="23"/>
      <c r="G18" s="23"/>
      <c r="H18" s="23"/>
    </row>
    <row r="19" spans="6:8" x14ac:dyDescent="0.35">
      <c r="F19" s="23"/>
      <c r="G19" s="23"/>
      <c r="H19" s="23"/>
    </row>
    <row r="20" spans="6:8" x14ac:dyDescent="0.35">
      <c r="F20" s="23"/>
      <c r="G20" s="23"/>
      <c r="H20" s="23"/>
    </row>
    <row r="21" spans="6:8" x14ac:dyDescent="0.35">
      <c r="F21" s="23"/>
      <c r="G21" s="23"/>
      <c r="H21" s="23"/>
    </row>
    <row r="34" spans="1:10" x14ac:dyDescent="0.35">
      <c r="B34" s="30"/>
      <c r="C34" s="30"/>
    </row>
    <row r="38" spans="1:10" x14ac:dyDescent="0.35">
      <c r="E38" s="31"/>
      <c r="F38" s="31"/>
      <c r="G38" s="31"/>
      <c r="I38" s="1"/>
      <c r="J38" s="1"/>
    </row>
    <row r="39" spans="1:10" x14ac:dyDescent="0.35">
      <c r="E39" s="23"/>
      <c r="F39" s="23"/>
      <c r="I39" s="1"/>
      <c r="J39" s="1"/>
    </row>
    <row r="40" spans="1:10" x14ac:dyDescent="0.35">
      <c r="E40" s="23"/>
      <c r="F40" s="23"/>
      <c r="I40" s="1"/>
      <c r="J40" s="32"/>
    </row>
    <row r="41" spans="1:10" x14ac:dyDescent="0.35">
      <c r="E41" s="23"/>
      <c r="F41" s="23"/>
      <c r="I41" s="1"/>
      <c r="J41" s="32"/>
    </row>
    <row r="42" spans="1:10" x14ac:dyDescent="0.35">
      <c r="E42" s="23"/>
      <c r="F42" s="23"/>
      <c r="I42" s="1"/>
      <c r="J42" s="32"/>
    </row>
    <row r="43" spans="1:10" x14ac:dyDescent="0.35">
      <c r="E43" s="23"/>
      <c r="F43" s="23"/>
      <c r="I43" s="1"/>
      <c r="J43" s="32"/>
    </row>
    <row r="44" spans="1:10" x14ac:dyDescent="0.35">
      <c r="I44" s="1"/>
      <c r="J44" s="32"/>
    </row>
    <row r="45" spans="1:10" x14ac:dyDescent="0.35">
      <c r="E45" s="31"/>
      <c r="F45" s="31"/>
      <c r="G45" s="31"/>
      <c r="I45" s="1"/>
      <c r="J45" s="32"/>
    </row>
    <row r="46" spans="1:10" x14ac:dyDescent="0.35">
      <c r="B46" s="33"/>
      <c r="E46" s="31"/>
      <c r="F46" s="31"/>
      <c r="G46" s="31"/>
    </row>
    <row r="47" spans="1:10" x14ac:dyDescent="0.35">
      <c r="B47" s="34"/>
      <c r="E47" s="31"/>
      <c r="F47" s="31"/>
      <c r="G47" s="31"/>
    </row>
    <row r="48" spans="1:10" x14ac:dyDescent="0.35">
      <c r="A48" s="1"/>
      <c r="B48" s="1"/>
      <c r="C48" s="1"/>
      <c r="D48" s="1"/>
      <c r="E48" s="31"/>
      <c r="F48" s="31"/>
      <c r="G48" s="31"/>
    </row>
    <row r="49" spans="1:7" x14ac:dyDescent="0.35">
      <c r="A49" s="1"/>
      <c r="B49" s="32"/>
      <c r="C49" s="32"/>
      <c r="D49" s="32"/>
      <c r="E49" s="31"/>
      <c r="F49" s="31"/>
      <c r="G49" s="31"/>
    </row>
    <row r="50" spans="1:7" x14ac:dyDescent="0.35">
      <c r="A50" s="1"/>
      <c r="B50" s="32"/>
      <c r="C50" s="32"/>
      <c r="D50" s="32"/>
      <c r="E50" s="31"/>
      <c r="F50" s="31"/>
      <c r="G50" s="31"/>
    </row>
    <row r="51" spans="1:7" x14ac:dyDescent="0.35">
      <c r="A51" s="1"/>
      <c r="B51" s="32"/>
      <c r="C51" s="32"/>
      <c r="D51" s="32"/>
    </row>
    <row r="52" spans="1:7" x14ac:dyDescent="0.35">
      <c r="A52" s="1"/>
      <c r="B52" s="32"/>
      <c r="C52" s="32"/>
      <c r="D52" s="32"/>
    </row>
    <row r="53" spans="1:7" x14ac:dyDescent="0.35">
      <c r="A53" s="1"/>
      <c r="B53" s="32"/>
      <c r="C53" s="32"/>
      <c r="D53" s="32"/>
    </row>
    <row r="54" spans="1:7" x14ac:dyDescent="0.35">
      <c r="A54" s="1"/>
      <c r="B54" s="32"/>
      <c r="C54" s="32"/>
      <c r="D54" s="32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59"/>
  <sheetViews>
    <sheetView zoomScaleNormal="100" workbookViewId="0">
      <selection activeCell="P1" sqref="P1:Q1"/>
    </sheetView>
  </sheetViews>
  <sheetFormatPr defaultColWidth="8.81640625" defaultRowHeight="15.5" x14ac:dyDescent="0.35"/>
  <cols>
    <col min="1" max="1" width="13.1796875" style="1" customWidth="1"/>
    <col min="2" max="2" width="14" style="1" bestFit="1" customWidth="1"/>
    <col min="3" max="4" width="13.54296875" style="1" bestFit="1" customWidth="1"/>
    <col min="5" max="5" width="4.453125" style="1" customWidth="1"/>
    <col min="6" max="6" width="16.81640625" style="1" customWidth="1"/>
    <col min="7" max="8" width="14" style="1" bestFit="1" customWidth="1"/>
    <col min="9" max="9" width="13.54296875" style="1" bestFit="1" customWidth="1"/>
    <col min="10" max="10" width="4.08984375" style="1" customWidth="1"/>
    <col min="11" max="11" width="13.1796875" style="1" customWidth="1"/>
    <col min="12" max="12" width="14" style="1" bestFit="1" customWidth="1"/>
    <col min="13" max="13" width="11.81640625" style="1" bestFit="1" customWidth="1"/>
    <col min="14" max="14" width="11.36328125" style="1" bestFit="1" customWidth="1"/>
    <col min="15" max="16384" width="8.81640625" style="1"/>
  </cols>
  <sheetData>
    <row r="1" spans="1:17" x14ac:dyDescent="0.35">
      <c r="A1" s="293" t="s">
        <v>488</v>
      </c>
      <c r="B1" s="293"/>
      <c r="C1" s="293"/>
      <c r="D1" s="293"/>
      <c r="E1" s="293"/>
      <c r="F1" s="293"/>
      <c r="G1" s="293"/>
      <c r="P1" s="277" t="s">
        <v>316</v>
      </c>
      <c r="Q1" s="277"/>
    </row>
    <row r="2" spans="1:17" x14ac:dyDescent="0.35">
      <c r="A2" s="313" t="s">
        <v>350</v>
      </c>
      <c r="B2" s="315"/>
      <c r="C2" s="315"/>
      <c r="D2" s="314"/>
      <c r="E2" s="187"/>
      <c r="F2" s="313" t="s">
        <v>351</v>
      </c>
      <c r="G2" s="315"/>
      <c r="H2" s="315"/>
      <c r="I2" s="314"/>
      <c r="J2" s="187"/>
      <c r="K2" s="313" t="s">
        <v>352</v>
      </c>
      <c r="L2" s="315"/>
      <c r="M2" s="315"/>
      <c r="N2" s="314"/>
    </row>
    <row r="3" spans="1:17" x14ac:dyDescent="0.35">
      <c r="A3" s="188" t="s">
        <v>353</v>
      </c>
      <c r="B3" s="188">
        <v>2022</v>
      </c>
      <c r="C3" s="313">
        <v>2023</v>
      </c>
      <c r="D3" s="314"/>
      <c r="E3" s="187"/>
      <c r="F3" s="188" t="s">
        <v>353</v>
      </c>
      <c r="G3" s="188">
        <v>2022</v>
      </c>
      <c r="H3" s="313">
        <v>2023</v>
      </c>
      <c r="I3" s="314"/>
      <c r="J3" s="187"/>
      <c r="K3" s="188" t="s">
        <v>353</v>
      </c>
      <c r="L3" s="188">
        <v>2022</v>
      </c>
      <c r="M3" s="313">
        <v>2023</v>
      </c>
      <c r="N3" s="314"/>
    </row>
    <row r="4" spans="1:17" s="8" customFormat="1" x14ac:dyDescent="0.35">
      <c r="A4" s="247" t="s">
        <v>270</v>
      </c>
      <c r="B4" s="247" t="s">
        <v>273</v>
      </c>
      <c r="C4" s="247" t="s">
        <v>272</v>
      </c>
      <c r="D4" s="247" t="s">
        <v>273</v>
      </c>
      <c r="E4" s="187"/>
      <c r="F4" s="247" t="s">
        <v>270</v>
      </c>
      <c r="G4" s="247" t="s">
        <v>273</v>
      </c>
      <c r="H4" s="247" t="s">
        <v>272</v>
      </c>
      <c r="I4" s="247" t="s">
        <v>273</v>
      </c>
      <c r="J4" s="189"/>
      <c r="K4" s="247" t="s">
        <v>270</v>
      </c>
      <c r="L4" s="247" t="s">
        <v>273</v>
      </c>
      <c r="M4" s="247" t="s">
        <v>272</v>
      </c>
      <c r="N4" s="247" t="s">
        <v>273</v>
      </c>
    </row>
    <row r="5" spans="1:17" x14ac:dyDescent="0.35">
      <c r="A5" s="127" t="s">
        <v>80</v>
      </c>
      <c r="B5" s="127">
        <v>1728.7242379300001</v>
      </c>
      <c r="C5" s="127">
        <v>1479.5916826300002</v>
      </c>
      <c r="D5" s="127">
        <v>2086.8418782700001</v>
      </c>
      <c r="E5" s="248"/>
      <c r="F5" s="127" t="s">
        <v>219</v>
      </c>
      <c r="G5" s="127">
        <v>242.47518021000002</v>
      </c>
      <c r="H5" s="127">
        <v>259.49692666999999</v>
      </c>
      <c r="I5" s="127">
        <v>393.99162154999999</v>
      </c>
      <c r="J5" s="250"/>
      <c r="K5" s="127" t="s">
        <v>151</v>
      </c>
      <c r="L5" s="127">
        <v>235.55873831</v>
      </c>
      <c r="M5" s="127">
        <v>0.16373976999999998</v>
      </c>
      <c r="N5" s="127">
        <v>336.64078542999999</v>
      </c>
    </row>
    <row r="6" spans="1:17" x14ac:dyDescent="0.35">
      <c r="A6" s="127" t="s">
        <v>67</v>
      </c>
      <c r="B6" s="127">
        <v>0</v>
      </c>
      <c r="C6" s="127">
        <v>0</v>
      </c>
      <c r="D6" s="127">
        <v>1545.8966797799999</v>
      </c>
      <c r="E6" s="190"/>
      <c r="F6" s="127" t="s">
        <v>185</v>
      </c>
      <c r="G6" s="127">
        <v>230.97330836</v>
      </c>
      <c r="H6" s="127">
        <v>208.01336750999999</v>
      </c>
      <c r="I6" s="127">
        <v>241.02079361000003</v>
      </c>
      <c r="J6" s="191"/>
      <c r="K6" s="127" t="s">
        <v>210</v>
      </c>
      <c r="L6" s="127">
        <v>42.199263289999998</v>
      </c>
      <c r="M6" s="127">
        <v>43.121163189999997</v>
      </c>
      <c r="N6" s="127">
        <v>70.650474720000005</v>
      </c>
    </row>
    <row r="7" spans="1:17" x14ac:dyDescent="0.35">
      <c r="A7" s="127" t="s">
        <v>216</v>
      </c>
      <c r="B7" s="127">
        <v>44.686158490000004</v>
      </c>
      <c r="C7" s="127">
        <v>54.484147229999998</v>
      </c>
      <c r="D7" s="127">
        <v>372.93614710000003</v>
      </c>
      <c r="E7" s="190"/>
      <c r="F7" s="127" t="s">
        <v>218</v>
      </c>
      <c r="G7" s="127">
        <v>199.73404424</v>
      </c>
      <c r="H7" s="127">
        <v>180.33360772999998</v>
      </c>
      <c r="I7" s="127">
        <v>223.50835633000003</v>
      </c>
      <c r="J7" s="191"/>
      <c r="K7" s="127" t="s">
        <v>241</v>
      </c>
      <c r="L7" s="127">
        <v>12.01309326</v>
      </c>
      <c r="M7" s="127">
        <v>20.045373260000002</v>
      </c>
      <c r="N7" s="127">
        <v>23.212023200000001</v>
      </c>
    </row>
    <row r="8" spans="1:17" x14ac:dyDescent="0.35">
      <c r="A8" s="127" t="s">
        <v>73</v>
      </c>
      <c r="B8" s="127">
        <v>0</v>
      </c>
      <c r="C8" s="127">
        <v>0</v>
      </c>
      <c r="D8" s="127">
        <v>248.34042371999999</v>
      </c>
      <c r="E8" s="249"/>
      <c r="F8" s="127" t="s">
        <v>37</v>
      </c>
      <c r="G8" s="127">
        <v>129.96917515000001</v>
      </c>
      <c r="H8" s="127">
        <v>217.96244847</v>
      </c>
      <c r="I8" s="127">
        <v>155.82128059000001</v>
      </c>
      <c r="J8" s="251"/>
      <c r="K8" s="127" t="s">
        <v>250</v>
      </c>
      <c r="L8" s="127">
        <v>3.8834273500000003</v>
      </c>
      <c r="M8" s="127">
        <v>16.041007539999999</v>
      </c>
      <c r="N8" s="127">
        <v>19.891968120000001</v>
      </c>
    </row>
    <row r="9" spans="1:17" x14ac:dyDescent="0.35">
      <c r="A9" s="127" t="s">
        <v>219</v>
      </c>
      <c r="B9" s="127">
        <v>54.50015423</v>
      </c>
      <c r="C9" s="127">
        <v>57.641817950000004</v>
      </c>
      <c r="D9" s="127">
        <v>227.88694397999998</v>
      </c>
      <c r="E9" s="249"/>
      <c r="F9" s="127" t="s">
        <v>16</v>
      </c>
      <c r="G9" s="127">
        <v>109.67667258</v>
      </c>
      <c r="H9" s="127">
        <v>105.39374795000001</v>
      </c>
      <c r="I9" s="127">
        <v>140.88264483</v>
      </c>
      <c r="J9" s="251"/>
      <c r="K9" s="127" t="s">
        <v>105</v>
      </c>
      <c r="L9" s="127">
        <v>11.78781831</v>
      </c>
      <c r="M9" s="127">
        <v>19.354364440000001</v>
      </c>
      <c r="N9" s="127">
        <v>17.320602730000001</v>
      </c>
    </row>
    <row r="10" spans="1:17" x14ac:dyDescent="0.35">
      <c r="A10" s="127" t="s">
        <v>62</v>
      </c>
      <c r="B10" s="127">
        <v>204.72088049999999</v>
      </c>
      <c r="C10" s="127">
        <v>32.853513290000002</v>
      </c>
      <c r="D10" s="127">
        <v>175.55959372000001</v>
      </c>
      <c r="E10" s="190"/>
      <c r="F10" s="127" t="s">
        <v>105</v>
      </c>
      <c r="G10" s="127">
        <v>157.50229349</v>
      </c>
      <c r="H10" s="127">
        <v>97.312507409999995</v>
      </c>
      <c r="I10" s="127">
        <v>135.65216372</v>
      </c>
      <c r="J10" s="191"/>
      <c r="K10" s="127" t="s">
        <v>205</v>
      </c>
      <c r="L10" s="127">
        <v>14.077668989999999</v>
      </c>
      <c r="M10" s="127">
        <v>19.908622359999999</v>
      </c>
      <c r="N10" s="127">
        <v>15.928533130000002</v>
      </c>
    </row>
    <row r="11" spans="1:17" x14ac:dyDescent="0.35">
      <c r="A11" s="127" t="s">
        <v>185</v>
      </c>
      <c r="B11" s="127">
        <v>100.05938159999999</v>
      </c>
      <c r="C11" s="127">
        <v>67.324871209999998</v>
      </c>
      <c r="D11" s="127">
        <v>142.72741371000001</v>
      </c>
      <c r="E11" s="190"/>
      <c r="F11" s="127" t="s">
        <v>221</v>
      </c>
      <c r="G11" s="127">
        <v>101.56932151000001</v>
      </c>
      <c r="H11" s="127">
        <v>95.117678620000007</v>
      </c>
      <c r="I11" s="127">
        <v>113.69787793</v>
      </c>
      <c r="J11" s="191"/>
      <c r="K11" s="127" t="s">
        <v>225</v>
      </c>
      <c r="L11" s="127">
        <v>16.402385580000001</v>
      </c>
      <c r="M11" s="127">
        <v>25.203205440000001</v>
      </c>
      <c r="N11" s="127">
        <v>13.646546300000001</v>
      </c>
    </row>
    <row r="12" spans="1:17" x14ac:dyDescent="0.35">
      <c r="A12" s="127" t="s">
        <v>26</v>
      </c>
      <c r="B12" s="127">
        <v>224.03705986000003</v>
      </c>
      <c r="C12" s="127">
        <v>147.85513175</v>
      </c>
      <c r="D12" s="127">
        <v>132.86423443000001</v>
      </c>
      <c r="E12" s="190"/>
      <c r="F12" s="127" t="s">
        <v>107</v>
      </c>
      <c r="G12" s="127">
        <v>82.531906419999999</v>
      </c>
      <c r="H12" s="127">
        <v>103.85761387999999</v>
      </c>
      <c r="I12" s="127">
        <v>105.29582943000001</v>
      </c>
      <c r="J12" s="191"/>
      <c r="K12" s="127" t="s">
        <v>104</v>
      </c>
      <c r="L12" s="127">
        <v>9.1783510500000016</v>
      </c>
      <c r="M12" s="127">
        <v>2.0695700299999999</v>
      </c>
      <c r="N12" s="127">
        <v>11.007865349999999</v>
      </c>
    </row>
    <row r="13" spans="1:17" x14ac:dyDescent="0.35">
      <c r="A13" s="127" t="s">
        <v>123</v>
      </c>
      <c r="B13" s="127">
        <v>37.712001909999998</v>
      </c>
      <c r="C13" s="127">
        <v>92.604947240000001</v>
      </c>
      <c r="D13" s="127">
        <v>100.35047824</v>
      </c>
      <c r="E13" s="190"/>
      <c r="F13" s="127" t="s">
        <v>251</v>
      </c>
      <c r="G13" s="127">
        <v>88.548009809999996</v>
      </c>
      <c r="H13" s="127">
        <v>86.261339540000009</v>
      </c>
      <c r="I13" s="127">
        <v>98.665093280000008</v>
      </c>
      <c r="J13" s="191"/>
      <c r="K13" s="127" t="s">
        <v>243</v>
      </c>
      <c r="L13" s="127">
        <v>66.654832659999997</v>
      </c>
      <c r="M13" s="127">
        <v>15.467874980000001</v>
      </c>
      <c r="N13" s="127">
        <v>9.4649919100000002</v>
      </c>
    </row>
    <row r="14" spans="1:17" x14ac:dyDescent="0.35">
      <c r="A14" s="127" t="s">
        <v>129</v>
      </c>
      <c r="B14" s="127">
        <v>99.693289590000006</v>
      </c>
      <c r="C14" s="127">
        <v>122.39835484999999</v>
      </c>
      <c r="D14" s="127">
        <v>78.164492879999997</v>
      </c>
      <c r="E14" s="190"/>
      <c r="F14" s="127" t="s">
        <v>108</v>
      </c>
      <c r="G14" s="127">
        <v>74.237869650000007</v>
      </c>
      <c r="H14" s="127">
        <v>79.033619229999999</v>
      </c>
      <c r="I14" s="127">
        <v>94.31698904000001</v>
      </c>
      <c r="J14" s="191"/>
      <c r="K14" s="127" t="s">
        <v>179</v>
      </c>
      <c r="L14" s="127">
        <v>5.2491134199999996</v>
      </c>
      <c r="M14" s="127">
        <v>8.0252655799999992</v>
      </c>
      <c r="N14" s="127">
        <v>7.3703932699999992</v>
      </c>
    </row>
    <row r="15" spans="1:17" x14ac:dyDescent="0.35">
      <c r="A15" s="127" t="s">
        <v>190</v>
      </c>
      <c r="B15" s="127">
        <v>27.146458539999998</v>
      </c>
      <c r="C15" s="127">
        <v>53.911532059999999</v>
      </c>
      <c r="D15" s="127">
        <v>66.025831850000003</v>
      </c>
      <c r="E15" s="190"/>
      <c r="F15" s="127" t="s">
        <v>134</v>
      </c>
      <c r="G15" s="127">
        <v>69.055364549999993</v>
      </c>
      <c r="H15" s="127">
        <v>83.522785839999997</v>
      </c>
      <c r="I15" s="127">
        <v>91.62638973</v>
      </c>
      <c r="J15" s="191"/>
      <c r="K15" s="127" t="s">
        <v>180</v>
      </c>
      <c r="L15" s="127">
        <v>0.25718983000000001</v>
      </c>
      <c r="M15" s="127">
        <v>1.9115E-2</v>
      </c>
      <c r="N15" s="127">
        <v>7.1422664400000002</v>
      </c>
    </row>
    <row r="16" spans="1:17" x14ac:dyDescent="0.35">
      <c r="A16" s="127" t="s">
        <v>114</v>
      </c>
      <c r="B16" s="127">
        <v>83.074642280000006</v>
      </c>
      <c r="C16" s="127">
        <v>22.247804679999998</v>
      </c>
      <c r="D16" s="127">
        <v>64.201137860000003</v>
      </c>
      <c r="E16" s="190"/>
      <c r="F16" s="127" t="s">
        <v>35</v>
      </c>
      <c r="G16" s="127">
        <v>95.126915519999997</v>
      </c>
      <c r="H16" s="127">
        <v>86.377010339999998</v>
      </c>
      <c r="I16" s="127">
        <v>88.534588819999996</v>
      </c>
      <c r="J16" s="191"/>
      <c r="K16" s="127" t="s">
        <v>190</v>
      </c>
      <c r="L16" s="127">
        <v>26.157922589999998</v>
      </c>
      <c r="M16" s="127">
        <v>2.32383221</v>
      </c>
      <c r="N16" s="127">
        <v>6.9510347300000008</v>
      </c>
    </row>
    <row r="17" spans="1:14" x14ac:dyDescent="0.35">
      <c r="A17" s="127" t="s">
        <v>2</v>
      </c>
      <c r="B17" s="127">
        <v>63.489012119999998</v>
      </c>
      <c r="C17" s="127">
        <v>49.399686509999995</v>
      </c>
      <c r="D17" s="127">
        <v>55.49337448</v>
      </c>
      <c r="E17" s="190"/>
      <c r="F17" s="127" t="s">
        <v>33</v>
      </c>
      <c r="G17" s="127">
        <v>70.31839801000001</v>
      </c>
      <c r="H17" s="127">
        <v>78.667504640000004</v>
      </c>
      <c r="I17" s="127">
        <v>88.47765158</v>
      </c>
      <c r="J17" s="191"/>
      <c r="K17" s="127" t="s">
        <v>197</v>
      </c>
      <c r="L17" s="127">
        <v>2.05053653</v>
      </c>
      <c r="M17" s="127">
        <v>3.1706979900000003</v>
      </c>
      <c r="N17" s="127">
        <v>6.8978103200000005</v>
      </c>
    </row>
    <row r="18" spans="1:14" x14ac:dyDescent="0.35">
      <c r="A18" s="127" t="s">
        <v>98</v>
      </c>
      <c r="B18" s="127">
        <v>65.08872178</v>
      </c>
      <c r="C18" s="127">
        <v>10.07972665</v>
      </c>
      <c r="D18" s="127">
        <v>41.995096329999996</v>
      </c>
      <c r="E18" s="190"/>
      <c r="F18" s="127" t="s">
        <v>176</v>
      </c>
      <c r="G18" s="127">
        <v>86.189434009999999</v>
      </c>
      <c r="H18" s="127">
        <v>59.650848570000001</v>
      </c>
      <c r="I18" s="127">
        <v>87.355315760000011</v>
      </c>
      <c r="J18" s="191"/>
      <c r="K18" s="127" t="s">
        <v>257</v>
      </c>
      <c r="L18" s="127">
        <v>3.8989412099999998</v>
      </c>
      <c r="M18" s="127">
        <v>3.6673397900000002</v>
      </c>
      <c r="N18" s="127">
        <v>6.6184730999999992</v>
      </c>
    </row>
    <row r="19" spans="1:14" x14ac:dyDescent="0.35">
      <c r="A19" s="127" t="s">
        <v>176</v>
      </c>
      <c r="B19" s="127">
        <v>27.957649410000002</v>
      </c>
      <c r="C19" s="127">
        <v>35.711279560000001</v>
      </c>
      <c r="D19" s="127">
        <v>39.240385119999999</v>
      </c>
      <c r="E19" s="190"/>
      <c r="F19" s="127" t="s">
        <v>210</v>
      </c>
      <c r="G19" s="127">
        <v>74.599462950000003</v>
      </c>
      <c r="H19" s="127">
        <v>97.132381159999994</v>
      </c>
      <c r="I19" s="127">
        <v>83.772976580000005</v>
      </c>
      <c r="J19" s="191"/>
      <c r="K19" s="127" t="s">
        <v>191</v>
      </c>
      <c r="L19" s="127">
        <v>1.9077907000000001</v>
      </c>
      <c r="M19" s="127">
        <v>0.67588969999999993</v>
      </c>
      <c r="N19" s="127">
        <v>6.1820853399999995</v>
      </c>
    </row>
    <row r="20" spans="1:14" x14ac:dyDescent="0.35">
      <c r="A20" s="127" t="s">
        <v>64</v>
      </c>
      <c r="B20" s="127">
        <v>11.988149400000001</v>
      </c>
      <c r="C20" s="127">
        <v>14.451716150000001</v>
      </c>
      <c r="D20" s="127">
        <v>38.295202490000001</v>
      </c>
      <c r="E20" s="190"/>
      <c r="F20" s="127" t="s">
        <v>80</v>
      </c>
      <c r="G20" s="127">
        <v>45.628488990000001</v>
      </c>
      <c r="H20" s="127">
        <v>61.986034549999999</v>
      </c>
      <c r="I20" s="127">
        <v>73.17174138</v>
      </c>
      <c r="J20" s="191"/>
      <c r="K20" s="127" t="s">
        <v>247</v>
      </c>
      <c r="L20" s="127">
        <v>6.0781401299999995</v>
      </c>
      <c r="M20" s="127">
        <v>4.04998608</v>
      </c>
      <c r="N20" s="127">
        <v>5.3320300700000001</v>
      </c>
    </row>
    <row r="21" spans="1:14" x14ac:dyDescent="0.35">
      <c r="A21" s="127" t="s">
        <v>198</v>
      </c>
      <c r="B21" s="127">
        <v>12.08284832</v>
      </c>
      <c r="C21" s="127">
        <v>9.9620114700000002</v>
      </c>
      <c r="D21" s="127">
        <v>30.550565280000001</v>
      </c>
      <c r="E21" s="190"/>
      <c r="F21" s="127" t="s">
        <v>236</v>
      </c>
      <c r="G21" s="127">
        <v>56.993835789999999</v>
      </c>
      <c r="H21" s="127">
        <v>65.674755829999995</v>
      </c>
      <c r="I21" s="127">
        <v>72.926399599999996</v>
      </c>
      <c r="J21" s="191"/>
      <c r="K21" s="127" t="s">
        <v>217</v>
      </c>
      <c r="L21" s="127">
        <v>2.9341995699999996</v>
      </c>
      <c r="M21" s="127">
        <v>3.2925962200000001</v>
      </c>
      <c r="N21" s="127">
        <v>4.5297778800000001</v>
      </c>
    </row>
    <row r="22" spans="1:14" x14ac:dyDescent="0.35">
      <c r="A22" s="127" t="s">
        <v>220</v>
      </c>
      <c r="B22" s="127">
        <v>2.7844071000000001</v>
      </c>
      <c r="C22" s="127">
        <v>9.1816559499999997</v>
      </c>
      <c r="D22" s="127">
        <v>29.820851359999999</v>
      </c>
      <c r="E22" s="190"/>
      <c r="F22" s="127" t="s">
        <v>220</v>
      </c>
      <c r="G22" s="127">
        <v>59.8558673</v>
      </c>
      <c r="H22" s="127">
        <v>42.141961999999999</v>
      </c>
      <c r="I22" s="127">
        <v>66.916004600000008</v>
      </c>
      <c r="J22" s="191"/>
      <c r="K22" s="127" t="s">
        <v>212</v>
      </c>
      <c r="L22" s="127">
        <v>3.0249544799999999</v>
      </c>
      <c r="M22" s="127">
        <v>11.036136880000001</v>
      </c>
      <c r="N22" s="127">
        <v>3.8414788099999999</v>
      </c>
    </row>
    <row r="23" spans="1:14" x14ac:dyDescent="0.35">
      <c r="A23" s="127" t="s">
        <v>184</v>
      </c>
      <c r="B23" s="127">
        <v>5.6107539999999997E-2</v>
      </c>
      <c r="C23" s="127">
        <v>6.1177392699999995</v>
      </c>
      <c r="D23" s="127">
        <v>29.5848032</v>
      </c>
      <c r="E23" s="190"/>
      <c r="F23" s="127" t="s">
        <v>135</v>
      </c>
      <c r="G23" s="127">
        <v>60.823148000000003</v>
      </c>
      <c r="H23" s="127">
        <v>56.668979390000004</v>
      </c>
      <c r="I23" s="127">
        <v>65.284035750000001</v>
      </c>
      <c r="J23" s="191"/>
      <c r="K23" s="127" t="s">
        <v>251</v>
      </c>
      <c r="L23" s="127">
        <v>1.0634688700000001</v>
      </c>
      <c r="M23" s="127">
        <v>0.72482331999999994</v>
      </c>
      <c r="N23" s="127">
        <v>3.6574935600000003</v>
      </c>
    </row>
    <row r="24" spans="1:14" x14ac:dyDescent="0.35">
      <c r="A24" s="127" t="s">
        <v>217</v>
      </c>
      <c r="B24" s="127">
        <v>14.056687999999999</v>
      </c>
      <c r="C24" s="127">
        <v>15.419158679999999</v>
      </c>
      <c r="D24" s="127">
        <v>29.038633999999998</v>
      </c>
      <c r="E24" s="190"/>
      <c r="F24" s="127" t="s">
        <v>217</v>
      </c>
      <c r="G24" s="127">
        <v>77.825416419999996</v>
      </c>
      <c r="H24" s="127">
        <v>62.942006280000001</v>
      </c>
      <c r="I24" s="127">
        <v>65.074384170000002</v>
      </c>
      <c r="J24" s="191"/>
      <c r="K24" s="127" t="s">
        <v>201</v>
      </c>
      <c r="L24" s="127">
        <v>89.468709669999996</v>
      </c>
      <c r="M24" s="127">
        <v>1.6869225299999999</v>
      </c>
      <c r="N24" s="127">
        <v>3.6087386400000003</v>
      </c>
    </row>
    <row r="25" spans="1:14" x14ac:dyDescent="0.35">
      <c r="A25" s="127" t="s">
        <v>218</v>
      </c>
      <c r="B25" s="127">
        <v>8.4747717200000015</v>
      </c>
      <c r="C25" s="127">
        <v>232.56019471000002</v>
      </c>
      <c r="D25" s="127">
        <v>28.977483159999998</v>
      </c>
      <c r="E25" s="190"/>
      <c r="F25" s="127" t="s">
        <v>123</v>
      </c>
      <c r="G25" s="127">
        <v>65.843539070000006</v>
      </c>
      <c r="H25" s="127">
        <v>53.808251859999999</v>
      </c>
      <c r="I25" s="127">
        <v>64.366859599999998</v>
      </c>
      <c r="J25" s="191"/>
      <c r="K25" s="127" t="s">
        <v>209</v>
      </c>
      <c r="L25" s="127">
        <v>0.11551672</v>
      </c>
      <c r="M25" s="127">
        <v>5.8219279999999998E-2</v>
      </c>
      <c r="N25" s="127">
        <v>3.4709201899999997</v>
      </c>
    </row>
    <row r="26" spans="1:14" x14ac:dyDescent="0.35">
      <c r="A26" s="127" t="s">
        <v>170</v>
      </c>
      <c r="B26" s="127">
        <v>2.2794277799999998</v>
      </c>
      <c r="C26" s="127">
        <v>2.1814830499999998</v>
      </c>
      <c r="D26" s="127">
        <v>24.759174680000001</v>
      </c>
      <c r="E26" s="190"/>
      <c r="F26" s="127" t="s">
        <v>20</v>
      </c>
      <c r="G26" s="127">
        <v>67.099254380000005</v>
      </c>
      <c r="H26" s="127">
        <v>61.15018646</v>
      </c>
      <c r="I26" s="127">
        <v>62.101615630000005</v>
      </c>
      <c r="J26" s="191"/>
      <c r="K26" s="127" t="s">
        <v>199</v>
      </c>
      <c r="L26" s="127">
        <v>0.81133938000000005</v>
      </c>
      <c r="M26" s="127">
        <v>4.7129803800000003</v>
      </c>
      <c r="N26" s="127">
        <v>3.1186521300000001</v>
      </c>
    </row>
    <row r="27" spans="1:14" x14ac:dyDescent="0.35">
      <c r="A27" s="127" t="s">
        <v>243</v>
      </c>
      <c r="B27" s="127">
        <v>5.3966871699999999</v>
      </c>
      <c r="C27" s="127">
        <v>10.65749969</v>
      </c>
      <c r="D27" s="127">
        <v>24.033212800000001</v>
      </c>
      <c r="E27" s="190"/>
      <c r="F27" s="127" t="s">
        <v>230</v>
      </c>
      <c r="G27" s="127">
        <v>63.631204650000001</v>
      </c>
      <c r="H27" s="127">
        <v>50.471492670000003</v>
      </c>
      <c r="I27" s="127">
        <v>59.872152669999998</v>
      </c>
      <c r="J27" s="191"/>
      <c r="K27" s="127" t="s">
        <v>211</v>
      </c>
      <c r="L27" s="127">
        <v>1.52125044</v>
      </c>
      <c r="M27" s="127">
        <v>6.1493240299999998</v>
      </c>
      <c r="N27" s="127">
        <v>2.9237756699999999</v>
      </c>
    </row>
    <row r="28" spans="1:14" x14ac:dyDescent="0.35">
      <c r="A28" s="127" t="s">
        <v>197</v>
      </c>
      <c r="B28" s="127">
        <v>10.297937390000001</v>
      </c>
      <c r="C28" s="127">
        <v>24.687602600000002</v>
      </c>
      <c r="D28" s="127">
        <v>22.907447440000002</v>
      </c>
      <c r="E28" s="190"/>
      <c r="F28" s="127" t="s">
        <v>196</v>
      </c>
      <c r="G28" s="127">
        <v>43.262070119999997</v>
      </c>
      <c r="H28" s="127">
        <v>33.047553780000001</v>
      </c>
      <c r="I28" s="127">
        <v>58.492674659999999</v>
      </c>
      <c r="J28" s="191"/>
      <c r="K28" s="127" t="s">
        <v>255</v>
      </c>
      <c r="L28" s="127">
        <v>0.48510571000000002</v>
      </c>
      <c r="M28" s="127">
        <v>0.57106093000000002</v>
      </c>
      <c r="N28" s="127">
        <v>2.4906718900000002</v>
      </c>
    </row>
    <row r="29" spans="1:14" x14ac:dyDescent="0.35">
      <c r="A29" s="127" t="s">
        <v>71</v>
      </c>
      <c r="B29" s="127">
        <v>0</v>
      </c>
      <c r="C29" s="127">
        <v>34.136868549999996</v>
      </c>
      <c r="D29" s="127">
        <v>22.054272489999999</v>
      </c>
      <c r="E29" s="190"/>
      <c r="F29" s="127" t="s">
        <v>129</v>
      </c>
      <c r="G29" s="127">
        <v>49.923978409999997</v>
      </c>
      <c r="H29" s="127">
        <v>62.184188140000003</v>
      </c>
      <c r="I29" s="127">
        <v>56.489467550000001</v>
      </c>
      <c r="J29" s="191"/>
      <c r="K29" s="127" t="s">
        <v>256</v>
      </c>
      <c r="L29" s="127">
        <v>2.3136538600000001</v>
      </c>
      <c r="M29" s="127">
        <v>1.39409804</v>
      </c>
      <c r="N29" s="127">
        <v>2.4435887099999998</v>
      </c>
    </row>
    <row r="30" spans="1:14" x14ac:dyDescent="0.35">
      <c r="A30" s="127" t="s">
        <v>146</v>
      </c>
      <c r="B30" s="127">
        <v>8.8585081999999993</v>
      </c>
      <c r="C30" s="127">
        <v>7.4469373700000006</v>
      </c>
      <c r="D30" s="127">
        <v>21.42363748</v>
      </c>
      <c r="E30" s="190"/>
      <c r="F30" s="127" t="s">
        <v>205</v>
      </c>
      <c r="G30" s="127">
        <v>47.900030890000004</v>
      </c>
      <c r="H30" s="127">
        <v>62.09833399</v>
      </c>
      <c r="I30" s="127">
        <v>54.670611030000003</v>
      </c>
      <c r="J30" s="191"/>
      <c r="K30" s="127" t="s">
        <v>262</v>
      </c>
      <c r="L30" s="127">
        <v>2.0423210300000001</v>
      </c>
      <c r="M30" s="127">
        <v>0</v>
      </c>
      <c r="N30" s="127">
        <v>2.4068425299999996</v>
      </c>
    </row>
    <row r="31" spans="1:14" x14ac:dyDescent="0.35">
      <c r="A31" s="127" t="s">
        <v>20</v>
      </c>
      <c r="B31" s="127">
        <v>33.955778109999997</v>
      </c>
      <c r="C31" s="127">
        <v>38.764707130000005</v>
      </c>
      <c r="D31" s="127">
        <v>20.580736399999999</v>
      </c>
      <c r="E31" s="190"/>
      <c r="F31" s="127" t="s">
        <v>157</v>
      </c>
      <c r="G31" s="127">
        <v>65.951399429999995</v>
      </c>
      <c r="H31" s="127">
        <v>41.897019180000001</v>
      </c>
      <c r="I31" s="127">
        <v>54.502739630000001</v>
      </c>
      <c r="J31" s="191"/>
      <c r="K31" s="127" t="s">
        <v>0</v>
      </c>
      <c r="L31" s="127">
        <v>1.649289</v>
      </c>
      <c r="M31" s="127">
        <v>2.024181</v>
      </c>
      <c r="N31" s="127">
        <v>2.40562962</v>
      </c>
    </row>
    <row r="32" spans="1:14" x14ac:dyDescent="0.35">
      <c r="A32" s="127" t="s">
        <v>221</v>
      </c>
      <c r="B32" s="127">
        <v>5.8536430900000003</v>
      </c>
      <c r="C32" s="127">
        <v>12.060323289999999</v>
      </c>
      <c r="D32" s="127">
        <v>19.694133760000003</v>
      </c>
      <c r="E32" s="190"/>
      <c r="F32" s="127" t="s">
        <v>239</v>
      </c>
      <c r="G32" s="127">
        <v>59.561146090000001</v>
      </c>
      <c r="H32" s="127">
        <v>55.590867170000003</v>
      </c>
      <c r="I32" s="127">
        <v>53.597357700000003</v>
      </c>
      <c r="J32" s="191"/>
      <c r="K32" s="127" t="s">
        <v>162</v>
      </c>
      <c r="L32" s="127">
        <v>2.6986259999999998E-2</v>
      </c>
      <c r="M32" s="127">
        <v>5.9331990000000001E-2</v>
      </c>
      <c r="N32" s="127">
        <v>2.3986415099999996</v>
      </c>
    </row>
    <row r="33" spans="1:14" x14ac:dyDescent="0.35">
      <c r="A33" s="127" t="s">
        <v>182</v>
      </c>
      <c r="B33" s="127">
        <v>6.2771245000000002</v>
      </c>
      <c r="C33" s="127">
        <v>1.8299420500000001</v>
      </c>
      <c r="D33" s="127">
        <v>19.15265423</v>
      </c>
      <c r="E33" s="190"/>
      <c r="F33" s="127" t="s">
        <v>151</v>
      </c>
      <c r="G33" s="127">
        <v>69.194567840000005</v>
      </c>
      <c r="H33" s="127">
        <v>19.72627254</v>
      </c>
      <c r="I33" s="127">
        <v>50.457863889999999</v>
      </c>
      <c r="J33" s="191"/>
      <c r="K33" s="127" t="s">
        <v>202</v>
      </c>
      <c r="L33" s="127">
        <v>1.2431826100000001</v>
      </c>
      <c r="M33" s="127">
        <v>1.3946227600000001</v>
      </c>
      <c r="N33" s="127">
        <v>2.2773062099999999</v>
      </c>
    </row>
    <row r="34" spans="1:14" x14ac:dyDescent="0.35">
      <c r="A34" s="127" t="s">
        <v>160</v>
      </c>
      <c r="B34" s="127">
        <v>5.6921245100000002</v>
      </c>
      <c r="C34" s="127">
        <v>3.9788646000000001</v>
      </c>
      <c r="D34" s="127">
        <v>17.513204959999999</v>
      </c>
      <c r="E34" s="190"/>
      <c r="F34" s="127" t="s">
        <v>197</v>
      </c>
      <c r="G34" s="127">
        <v>40.126415909999999</v>
      </c>
      <c r="H34" s="127">
        <v>46.204018600000005</v>
      </c>
      <c r="I34" s="127">
        <v>49.741382000000002</v>
      </c>
      <c r="J34" s="191"/>
      <c r="K34" s="127" t="s">
        <v>196</v>
      </c>
      <c r="L34" s="127">
        <v>5.1654408099999998</v>
      </c>
      <c r="M34" s="127">
        <v>2.0073651799999999</v>
      </c>
      <c r="N34" s="127">
        <v>2.1917634599999998</v>
      </c>
    </row>
    <row r="35" spans="1:14" x14ac:dyDescent="0.35">
      <c r="A35" s="127" t="s">
        <v>9</v>
      </c>
      <c r="B35" s="127">
        <v>20.674837520000001</v>
      </c>
      <c r="C35" s="127">
        <v>52.227598319999998</v>
      </c>
      <c r="D35" s="127">
        <v>17.45337816</v>
      </c>
      <c r="E35" s="190"/>
      <c r="F35" s="127" t="s">
        <v>88</v>
      </c>
      <c r="G35" s="127">
        <v>88.053384680000008</v>
      </c>
      <c r="H35" s="127">
        <v>36.24251108</v>
      </c>
      <c r="I35" s="127">
        <v>48.306737679999998</v>
      </c>
      <c r="J35" s="191"/>
      <c r="K35" s="127" t="s">
        <v>249</v>
      </c>
      <c r="L35" s="127">
        <v>1.9917206699999999</v>
      </c>
      <c r="M35" s="127">
        <v>3.0870434200000001</v>
      </c>
      <c r="N35" s="127">
        <v>2.0621508300000002</v>
      </c>
    </row>
    <row r="36" spans="1:14" x14ac:dyDescent="0.35">
      <c r="A36" s="127" t="s">
        <v>196</v>
      </c>
      <c r="B36" s="127">
        <v>30.974990739999999</v>
      </c>
      <c r="C36" s="127">
        <v>9.7038114100000001</v>
      </c>
      <c r="D36" s="127">
        <v>16.28591509</v>
      </c>
      <c r="E36" s="190"/>
      <c r="F36" s="127" t="s">
        <v>21</v>
      </c>
      <c r="G36" s="127">
        <v>38.795493299999997</v>
      </c>
      <c r="H36" s="127">
        <v>35.154518439999997</v>
      </c>
      <c r="I36" s="127">
        <v>47.927802280000002</v>
      </c>
      <c r="J36" s="191"/>
      <c r="K36" s="127" t="s">
        <v>176</v>
      </c>
      <c r="L36" s="127">
        <v>0.51412086999999995</v>
      </c>
      <c r="M36" s="127">
        <v>1.99727224</v>
      </c>
      <c r="N36" s="127">
        <v>2.0583345099999999</v>
      </c>
    </row>
    <row r="37" spans="1:14" x14ac:dyDescent="0.35">
      <c r="A37" s="127" t="s">
        <v>199</v>
      </c>
      <c r="B37" s="127">
        <v>13.2340286</v>
      </c>
      <c r="C37" s="127">
        <v>14.387871730000001</v>
      </c>
      <c r="D37" s="127">
        <v>16.033561899999999</v>
      </c>
      <c r="E37" s="190"/>
      <c r="F37" s="127" t="s">
        <v>223</v>
      </c>
      <c r="G37" s="127">
        <v>24.230190090000001</v>
      </c>
      <c r="H37" s="127">
        <v>20.829119899999998</v>
      </c>
      <c r="I37" s="127">
        <v>47.548829189999999</v>
      </c>
      <c r="J37" s="191"/>
      <c r="K37" s="127" t="s">
        <v>240</v>
      </c>
      <c r="L37" s="127">
        <v>0.93268034</v>
      </c>
      <c r="M37" s="127">
        <v>1.55713938</v>
      </c>
      <c r="N37" s="127">
        <v>1.9884028300000001</v>
      </c>
    </row>
    <row r="38" spans="1:14" x14ac:dyDescent="0.35">
      <c r="A38" s="127" t="s">
        <v>12</v>
      </c>
      <c r="B38" s="127">
        <v>13.974356759999999</v>
      </c>
      <c r="C38" s="127">
        <v>6.0709552599999999</v>
      </c>
      <c r="D38" s="127">
        <v>15.050905050000001</v>
      </c>
      <c r="E38" s="190"/>
      <c r="F38" s="127" t="s">
        <v>160</v>
      </c>
      <c r="G38" s="127">
        <v>41.511366930000001</v>
      </c>
      <c r="H38" s="127">
        <v>39.895581540000002</v>
      </c>
      <c r="I38" s="127">
        <v>47.04077813</v>
      </c>
      <c r="J38" s="191"/>
      <c r="K38" s="127" t="s">
        <v>123</v>
      </c>
      <c r="L38" s="127">
        <v>11.03239593</v>
      </c>
      <c r="M38" s="127">
        <v>1.8477684999999999</v>
      </c>
      <c r="N38" s="127">
        <v>1.9611223999999998</v>
      </c>
    </row>
    <row r="39" spans="1:14" x14ac:dyDescent="0.35">
      <c r="A39" s="127" t="s">
        <v>201</v>
      </c>
      <c r="B39" s="127">
        <v>6.0785272599999995</v>
      </c>
      <c r="C39" s="127">
        <v>8.0751144400000001</v>
      </c>
      <c r="D39" s="127">
        <v>13.7386287</v>
      </c>
      <c r="E39" s="190"/>
      <c r="F39" s="127" t="s">
        <v>204</v>
      </c>
      <c r="G39" s="127">
        <v>48.922306319999997</v>
      </c>
      <c r="H39" s="127">
        <v>66.774284890000004</v>
      </c>
      <c r="I39" s="127">
        <v>46.978716140000003</v>
      </c>
      <c r="J39" s="191"/>
      <c r="K39" s="127" t="s">
        <v>206</v>
      </c>
      <c r="L39" s="127">
        <v>3.1483382500000001</v>
      </c>
      <c r="M39" s="127">
        <v>0.88703697999999997</v>
      </c>
      <c r="N39" s="127">
        <v>1.8564214699999999</v>
      </c>
    </row>
    <row r="40" spans="1:14" x14ac:dyDescent="0.35">
      <c r="A40" s="127" t="s">
        <v>189</v>
      </c>
      <c r="B40" s="127">
        <v>3.2950765</v>
      </c>
      <c r="C40" s="127">
        <v>1.9329473700000002</v>
      </c>
      <c r="D40" s="127">
        <v>12.81966993</v>
      </c>
      <c r="E40" s="190"/>
      <c r="F40" s="127" t="s">
        <v>215</v>
      </c>
      <c r="G40" s="127">
        <v>45.77495656</v>
      </c>
      <c r="H40" s="127">
        <v>48.750429170000004</v>
      </c>
      <c r="I40" s="127">
        <v>46.723262909999995</v>
      </c>
      <c r="J40" s="191"/>
      <c r="K40" s="127" t="s">
        <v>198</v>
      </c>
      <c r="L40" s="127">
        <v>1.22868157</v>
      </c>
      <c r="M40" s="127">
        <v>1.2374404299999999</v>
      </c>
      <c r="N40" s="127">
        <v>1.8415978899999998</v>
      </c>
    </row>
    <row r="41" spans="1:14" x14ac:dyDescent="0.35">
      <c r="A41" s="127" t="s">
        <v>181</v>
      </c>
      <c r="B41" s="127">
        <v>2.3874325699999996</v>
      </c>
      <c r="C41" s="127">
        <v>5.84432522</v>
      </c>
      <c r="D41" s="127">
        <v>12.62243827</v>
      </c>
      <c r="E41" s="190"/>
      <c r="F41" s="127" t="s">
        <v>190</v>
      </c>
      <c r="G41" s="127">
        <v>56.574307909999995</v>
      </c>
      <c r="H41" s="127">
        <v>37.48263326</v>
      </c>
      <c r="I41" s="127">
        <v>46.616393350000003</v>
      </c>
      <c r="J41" s="191"/>
      <c r="K41" s="127" t="s">
        <v>173</v>
      </c>
      <c r="L41" s="127">
        <v>1.95327316</v>
      </c>
      <c r="M41" s="127">
        <v>0.73195317000000004</v>
      </c>
      <c r="N41" s="127">
        <v>1.81443157</v>
      </c>
    </row>
    <row r="42" spans="1:14" x14ac:dyDescent="0.35">
      <c r="A42" s="127" t="s">
        <v>155</v>
      </c>
      <c r="B42" s="127">
        <v>7.7414958199999999</v>
      </c>
      <c r="C42" s="127">
        <v>7.9285972400000002</v>
      </c>
      <c r="D42" s="127">
        <v>12.385239380000002</v>
      </c>
      <c r="E42" s="190"/>
      <c r="F42" s="127" t="s">
        <v>109</v>
      </c>
      <c r="G42" s="127">
        <v>50.634208719999997</v>
      </c>
      <c r="H42" s="127">
        <v>42.989587399999998</v>
      </c>
      <c r="I42" s="127">
        <v>46.046082249999998</v>
      </c>
      <c r="J42" s="191"/>
      <c r="K42" s="127" t="s">
        <v>215</v>
      </c>
      <c r="L42" s="127">
        <v>0.27560298</v>
      </c>
      <c r="M42" s="127">
        <v>8.0279889999999993E-2</v>
      </c>
      <c r="N42" s="127">
        <v>1.7103636899999999</v>
      </c>
    </row>
    <row r="43" spans="1:14" x14ac:dyDescent="0.35">
      <c r="A43" s="127" t="s">
        <v>109</v>
      </c>
      <c r="B43" s="127">
        <v>9.2499999999999995E-6</v>
      </c>
      <c r="C43" s="127">
        <v>0.10134926</v>
      </c>
      <c r="D43" s="127">
        <v>12.169577779999999</v>
      </c>
      <c r="E43" s="190"/>
      <c r="F43" s="127" t="s">
        <v>213</v>
      </c>
      <c r="G43" s="127">
        <v>55.891586420000003</v>
      </c>
      <c r="H43" s="127">
        <v>36.81059372</v>
      </c>
      <c r="I43" s="127">
        <v>45.141429159999994</v>
      </c>
      <c r="J43" s="191"/>
      <c r="K43" s="127" t="s">
        <v>204</v>
      </c>
      <c r="L43" s="127">
        <v>1.3293556499999999</v>
      </c>
      <c r="M43" s="127">
        <v>0.59819425999999998</v>
      </c>
      <c r="N43" s="127">
        <v>1.6831715300000001</v>
      </c>
    </row>
    <row r="44" spans="1:14" x14ac:dyDescent="0.35">
      <c r="A44" s="127" t="s">
        <v>97</v>
      </c>
      <c r="B44" s="127">
        <v>3.5143771299999997</v>
      </c>
      <c r="C44" s="127">
        <v>3.7595093199999998</v>
      </c>
      <c r="D44" s="127">
        <v>11.918272050000001</v>
      </c>
      <c r="E44" s="190"/>
      <c r="F44" s="127" t="s">
        <v>143</v>
      </c>
      <c r="G44" s="127">
        <v>43.886956579999996</v>
      </c>
      <c r="H44" s="127">
        <v>44.214223590000003</v>
      </c>
      <c r="I44" s="127">
        <v>44.892162090000006</v>
      </c>
      <c r="J44" s="191"/>
      <c r="K44" s="127" t="s">
        <v>254</v>
      </c>
      <c r="L44" s="127">
        <v>0.22144833</v>
      </c>
      <c r="M44" s="127">
        <v>0.29632253000000003</v>
      </c>
      <c r="N44" s="127">
        <v>1.6510530299999999</v>
      </c>
    </row>
    <row r="45" spans="1:14" x14ac:dyDescent="0.35">
      <c r="A45" s="127" t="s">
        <v>179</v>
      </c>
      <c r="B45" s="127">
        <v>6.2199985</v>
      </c>
      <c r="C45" s="127">
        <v>23.289328829999999</v>
      </c>
      <c r="D45" s="127">
        <v>11.710395539999999</v>
      </c>
      <c r="E45" s="190"/>
      <c r="F45" s="127" t="s">
        <v>148</v>
      </c>
      <c r="G45" s="127">
        <v>9.3790957699999993</v>
      </c>
      <c r="H45" s="127">
        <v>12.398993050000001</v>
      </c>
      <c r="I45" s="127">
        <v>44.747266009999997</v>
      </c>
      <c r="J45" s="191"/>
      <c r="K45" s="127" t="s">
        <v>107</v>
      </c>
      <c r="L45" s="127">
        <v>0.29896845</v>
      </c>
      <c r="M45" s="127">
        <v>0.80763156999999997</v>
      </c>
      <c r="N45" s="127">
        <v>1.55642776</v>
      </c>
    </row>
    <row r="46" spans="1:14" x14ac:dyDescent="0.35">
      <c r="A46" s="127" t="s">
        <v>195</v>
      </c>
      <c r="B46" s="127">
        <v>17.253858600000001</v>
      </c>
      <c r="C46" s="127">
        <v>4.6927717900000001</v>
      </c>
      <c r="D46" s="127">
        <v>10.754271730000001</v>
      </c>
      <c r="E46" s="190"/>
      <c r="F46" s="127" t="s">
        <v>5</v>
      </c>
      <c r="G46" s="127">
        <v>39.452724539999998</v>
      </c>
      <c r="H46" s="127">
        <v>38.620099359999998</v>
      </c>
      <c r="I46" s="127">
        <v>44.298030439999998</v>
      </c>
      <c r="J46" s="191"/>
      <c r="K46" s="127" t="s">
        <v>181</v>
      </c>
      <c r="L46" s="127">
        <v>0.30476487000000002</v>
      </c>
      <c r="M46" s="127">
        <v>0.29351144000000001</v>
      </c>
      <c r="N46" s="127">
        <v>1.4172816699999999</v>
      </c>
    </row>
    <row r="47" spans="1:14" x14ac:dyDescent="0.35">
      <c r="A47" s="127" t="s">
        <v>36</v>
      </c>
      <c r="B47" s="127">
        <v>3.8069000499999999</v>
      </c>
      <c r="C47" s="127">
        <v>9.0117503299999999</v>
      </c>
      <c r="D47" s="127">
        <v>10.234003439999999</v>
      </c>
      <c r="E47" s="190"/>
      <c r="F47" s="127" t="s">
        <v>169</v>
      </c>
      <c r="G47" s="127">
        <v>78.254828579999995</v>
      </c>
      <c r="H47" s="127">
        <v>53.449596469999996</v>
      </c>
      <c r="I47" s="127">
        <v>44.079170810000001</v>
      </c>
      <c r="J47" s="191"/>
      <c r="K47" s="127" t="s">
        <v>221</v>
      </c>
      <c r="L47" s="127">
        <v>1.27363388</v>
      </c>
      <c r="M47" s="127">
        <v>1.7555232199999999</v>
      </c>
      <c r="N47" s="127">
        <v>1.4123994900000001</v>
      </c>
    </row>
    <row r="48" spans="1:14" x14ac:dyDescent="0.35">
      <c r="A48" s="127" t="s">
        <v>5</v>
      </c>
      <c r="B48" s="127">
        <v>7.0199499400000001</v>
      </c>
      <c r="C48" s="127">
        <v>1.4786160100000001</v>
      </c>
      <c r="D48" s="127">
        <v>9.6496136700000008</v>
      </c>
      <c r="E48" s="190"/>
      <c r="F48" s="127" t="s">
        <v>36</v>
      </c>
      <c r="G48" s="127">
        <v>29.144984269999998</v>
      </c>
      <c r="H48" s="127">
        <v>21.88520024</v>
      </c>
      <c r="I48" s="127">
        <v>39.834485399999998</v>
      </c>
      <c r="J48" s="191"/>
      <c r="K48" s="127" t="s">
        <v>169</v>
      </c>
      <c r="L48" s="127">
        <v>0.35408118999999999</v>
      </c>
      <c r="M48" s="127">
        <v>0.35063809000000001</v>
      </c>
      <c r="N48" s="127">
        <v>1.3853505800000001</v>
      </c>
    </row>
    <row r="49" spans="1:14" x14ac:dyDescent="0.35">
      <c r="A49" s="127" t="s">
        <v>252</v>
      </c>
      <c r="B49" s="127">
        <v>1.0670188899999999</v>
      </c>
      <c r="C49" s="127">
        <v>3.5015814199999999</v>
      </c>
      <c r="D49" s="127">
        <v>9.2538128000000004</v>
      </c>
      <c r="E49" s="190"/>
      <c r="F49" s="127" t="s">
        <v>195</v>
      </c>
      <c r="G49" s="127">
        <v>22.541853410000002</v>
      </c>
      <c r="H49" s="127">
        <v>37.25618515</v>
      </c>
      <c r="I49" s="127">
        <v>37.249526520000003</v>
      </c>
      <c r="J49" s="191"/>
      <c r="K49" s="127" t="s">
        <v>130</v>
      </c>
      <c r="L49" s="127">
        <v>0.69356167000000002</v>
      </c>
      <c r="M49" s="127">
        <v>1.8581820200000001</v>
      </c>
      <c r="N49" s="127">
        <v>1.33946951</v>
      </c>
    </row>
    <row r="50" spans="1:14" x14ac:dyDescent="0.35">
      <c r="A50" s="127" t="s">
        <v>230</v>
      </c>
      <c r="B50" s="127">
        <v>2.0353124899999999</v>
      </c>
      <c r="C50" s="127">
        <v>3.6371116699999999</v>
      </c>
      <c r="D50" s="127">
        <v>9.1047653200000003</v>
      </c>
      <c r="E50" s="190"/>
      <c r="F50" s="127" t="s">
        <v>39</v>
      </c>
      <c r="G50" s="127">
        <v>56.574086030000004</v>
      </c>
      <c r="H50" s="127">
        <v>46.584657490000005</v>
      </c>
      <c r="I50" s="127">
        <v>36.978955829999997</v>
      </c>
      <c r="J50" s="191"/>
      <c r="K50" s="127" t="s">
        <v>114</v>
      </c>
      <c r="L50" s="127">
        <v>3.2167340000000003E-2</v>
      </c>
      <c r="M50" s="127">
        <v>3.7394759999999999E-2</v>
      </c>
      <c r="N50" s="127">
        <v>1.24856024</v>
      </c>
    </row>
    <row r="51" spans="1:14" x14ac:dyDescent="0.35">
      <c r="A51" s="127" t="s">
        <v>211</v>
      </c>
      <c r="B51" s="127">
        <v>45.647991490000003</v>
      </c>
      <c r="C51" s="127">
        <v>24.323484199999999</v>
      </c>
      <c r="D51" s="127">
        <v>7.91754245</v>
      </c>
      <c r="E51" s="190"/>
      <c r="F51" s="127" t="s">
        <v>23</v>
      </c>
      <c r="G51" s="127">
        <v>36.743872350000004</v>
      </c>
      <c r="H51" s="127">
        <v>30.893177359999999</v>
      </c>
      <c r="I51" s="127">
        <v>36.667457040000002</v>
      </c>
      <c r="J51" s="191"/>
      <c r="K51" s="127" t="s">
        <v>200</v>
      </c>
      <c r="L51" s="127">
        <v>0.71307103000000005</v>
      </c>
      <c r="M51" s="127">
        <v>3.1833242099999999</v>
      </c>
      <c r="N51" s="127">
        <v>1.23849136</v>
      </c>
    </row>
    <row r="52" spans="1:14" x14ac:dyDescent="0.35">
      <c r="A52" s="127" t="s">
        <v>130</v>
      </c>
      <c r="B52" s="127">
        <v>2.36608624</v>
      </c>
      <c r="C52" s="127">
        <v>3.4552737400000004</v>
      </c>
      <c r="D52" s="127">
        <v>7.9115947999999996</v>
      </c>
      <c r="E52" s="190"/>
      <c r="F52" s="127" t="s">
        <v>241</v>
      </c>
      <c r="G52" s="127">
        <v>38.502561010000001</v>
      </c>
      <c r="H52" s="127">
        <v>40.811729130000003</v>
      </c>
      <c r="I52" s="127">
        <v>36.434679079999995</v>
      </c>
      <c r="J52" s="191"/>
      <c r="K52" s="127" t="s">
        <v>213</v>
      </c>
      <c r="L52" s="127">
        <v>3.1017738100000001</v>
      </c>
      <c r="M52" s="127">
        <v>0.83137603000000004</v>
      </c>
      <c r="N52" s="127">
        <v>1.1823663799999999</v>
      </c>
    </row>
    <row r="53" spans="1:14" x14ac:dyDescent="0.35">
      <c r="A53" s="127" t="s">
        <v>37</v>
      </c>
      <c r="B53" s="127">
        <v>6.0303924200000001</v>
      </c>
      <c r="C53" s="127">
        <v>6.4085909000000001</v>
      </c>
      <c r="D53" s="127">
        <v>7.59545958</v>
      </c>
      <c r="E53" s="190"/>
      <c r="F53" s="127" t="s">
        <v>149</v>
      </c>
      <c r="G53" s="127">
        <v>34.696989080000002</v>
      </c>
      <c r="H53" s="127">
        <v>29.740683539999999</v>
      </c>
      <c r="I53" s="127">
        <v>36.089042560000003</v>
      </c>
      <c r="J53" s="191"/>
      <c r="K53" s="127" t="s">
        <v>160</v>
      </c>
      <c r="L53" s="127">
        <v>0.21421693</v>
      </c>
      <c r="M53" s="127">
        <v>0.85270073999999996</v>
      </c>
      <c r="N53" s="127">
        <v>1.16528644</v>
      </c>
    </row>
    <row r="54" spans="1:14" x14ac:dyDescent="0.35">
      <c r="A54" s="127" t="s">
        <v>194</v>
      </c>
      <c r="B54" s="127">
        <v>0.6739328</v>
      </c>
      <c r="C54" s="127">
        <v>0.23212019</v>
      </c>
      <c r="D54" s="127">
        <v>7.5109662199999994</v>
      </c>
      <c r="E54" s="190"/>
      <c r="F54" s="127" t="s">
        <v>104</v>
      </c>
      <c r="G54" s="127">
        <v>57.923889159999995</v>
      </c>
      <c r="H54" s="127">
        <v>48.586947030000005</v>
      </c>
      <c r="I54" s="127">
        <v>35.890080009999998</v>
      </c>
      <c r="J54" s="191"/>
      <c r="K54" s="127" t="s">
        <v>203</v>
      </c>
      <c r="L54" s="127">
        <v>1.13599093</v>
      </c>
      <c r="M54" s="127">
        <v>1.1227121299999998</v>
      </c>
      <c r="N54" s="127">
        <v>1.1475645000000001</v>
      </c>
    </row>
    <row r="55" spans="1:14" x14ac:dyDescent="0.35">
      <c r="A55" s="127" t="s">
        <v>173</v>
      </c>
      <c r="B55" s="127">
        <v>11.84817544</v>
      </c>
      <c r="C55" s="127">
        <v>11.165527359999999</v>
      </c>
      <c r="D55" s="127">
        <v>7.4625092899999999</v>
      </c>
      <c r="E55" s="190"/>
      <c r="F55" s="127" t="s">
        <v>232</v>
      </c>
      <c r="G55" s="127">
        <v>34.510948990000003</v>
      </c>
      <c r="H55" s="127">
        <v>32.345975879999997</v>
      </c>
      <c r="I55" s="127">
        <v>35.620786860000003</v>
      </c>
      <c r="J55" s="191"/>
      <c r="K55" s="127" t="s">
        <v>253</v>
      </c>
      <c r="L55" s="127">
        <v>0.121887</v>
      </c>
      <c r="M55" s="127">
        <v>0.16400932000000001</v>
      </c>
      <c r="N55" s="127">
        <v>1.0303431000000001</v>
      </c>
    </row>
    <row r="56" spans="1:14" x14ac:dyDescent="0.35">
      <c r="A56" s="127" t="s">
        <v>203</v>
      </c>
      <c r="B56" s="127">
        <v>2.2875869500000001</v>
      </c>
      <c r="C56" s="127">
        <v>17.199959489999998</v>
      </c>
      <c r="D56" s="127">
        <v>7.2453641299999996</v>
      </c>
      <c r="E56" s="190"/>
      <c r="F56" s="127" t="s">
        <v>212</v>
      </c>
      <c r="G56" s="127">
        <v>37.666315009999998</v>
      </c>
      <c r="H56" s="127">
        <v>33.932889799999998</v>
      </c>
      <c r="I56" s="127">
        <v>35.578122560000004</v>
      </c>
      <c r="J56" s="191"/>
      <c r="K56" s="127" t="s">
        <v>172</v>
      </c>
      <c r="L56" s="127">
        <v>0.30621872</v>
      </c>
      <c r="M56" s="127">
        <v>1.23642534</v>
      </c>
      <c r="N56" s="127">
        <v>0.99401065</v>
      </c>
    </row>
    <row r="57" spans="1:14" x14ac:dyDescent="0.35">
      <c r="A57" s="127" t="s">
        <v>202</v>
      </c>
      <c r="B57" s="127">
        <v>9.0306279399999987</v>
      </c>
      <c r="C57" s="127">
        <v>5.6852166100000003</v>
      </c>
      <c r="D57" s="127">
        <v>7.0837904299999996</v>
      </c>
      <c r="E57" s="190"/>
      <c r="F57" s="127" t="s">
        <v>243</v>
      </c>
      <c r="G57" s="127">
        <v>21.551844500000001</v>
      </c>
      <c r="H57" s="127">
        <v>19.66322521</v>
      </c>
      <c r="I57" s="127">
        <v>34.522536899999999</v>
      </c>
      <c r="J57" s="191"/>
      <c r="K57" s="127" t="s">
        <v>252</v>
      </c>
      <c r="L57" s="127">
        <v>0.69208241000000004</v>
      </c>
      <c r="M57" s="127">
        <v>2.36269756</v>
      </c>
      <c r="N57" s="127">
        <v>0.9592673100000001</v>
      </c>
    </row>
    <row r="58" spans="1:14" x14ac:dyDescent="0.35">
      <c r="A58" s="127" t="s">
        <v>226</v>
      </c>
      <c r="B58" s="127">
        <v>0.42585615000000004</v>
      </c>
      <c r="C58" s="127">
        <v>0.82824750000000003</v>
      </c>
      <c r="D58" s="127">
        <v>6.8053080000000001</v>
      </c>
      <c r="E58" s="190"/>
      <c r="F58" s="127" t="s">
        <v>233</v>
      </c>
      <c r="G58" s="127">
        <v>34.254552770000004</v>
      </c>
      <c r="H58" s="127">
        <v>31.353255690000001</v>
      </c>
      <c r="I58" s="127">
        <v>34.299274170000004</v>
      </c>
      <c r="J58" s="191"/>
      <c r="K58" s="127" t="s">
        <v>185</v>
      </c>
      <c r="L58" s="127">
        <v>6.04254655</v>
      </c>
      <c r="M58" s="127">
        <v>0.92735358000000001</v>
      </c>
      <c r="N58" s="127">
        <v>0.93993243999999998</v>
      </c>
    </row>
    <row r="59" spans="1:14" x14ac:dyDescent="0.35">
      <c r="A59" s="127" t="s">
        <v>251</v>
      </c>
      <c r="B59" s="127">
        <v>7.6651330300000007</v>
      </c>
      <c r="C59" s="127">
        <v>3.6675741200000003</v>
      </c>
      <c r="D59" s="127">
        <v>6.4298588800000003</v>
      </c>
      <c r="E59" s="190"/>
      <c r="F59" s="127" t="s">
        <v>179</v>
      </c>
      <c r="G59" s="127">
        <v>35.79997539</v>
      </c>
      <c r="H59" s="127">
        <v>24.712635640000002</v>
      </c>
      <c r="I59" s="127">
        <v>32.06630973</v>
      </c>
      <c r="J59" s="191"/>
      <c r="K59" s="127" t="s">
        <v>195</v>
      </c>
      <c r="L59" s="127">
        <v>0.30458931</v>
      </c>
      <c r="M59" s="127">
        <v>1.3172777499999999</v>
      </c>
      <c r="N59" s="127">
        <v>0.88364632999999992</v>
      </c>
    </row>
    <row r="60" spans="1:14" x14ac:dyDescent="0.35">
      <c r="A60" s="127" t="s">
        <v>212</v>
      </c>
      <c r="B60" s="127">
        <v>8.8399898300000004</v>
      </c>
      <c r="C60" s="127">
        <v>5.0782295499999996</v>
      </c>
      <c r="D60" s="127">
        <v>6.2604823300000003</v>
      </c>
      <c r="E60" s="190"/>
      <c r="F60" s="127" t="s">
        <v>257</v>
      </c>
      <c r="G60" s="127">
        <v>27.13643849</v>
      </c>
      <c r="H60" s="127">
        <v>29.845449719999998</v>
      </c>
      <c r="I60" s="127">
        <v>32.000393019999997</v>
      </c>
      <c r="J60" s="191"/>
      <c r="K60" s="127" t="s">
        <v>189</v>
      </c>
      <c r="L60" s="127">
        <v>1.1930138899999998</v>
      </c>
      <c r="M60" s="127">
        <v>1.7224172499999999</v>
      </c>
      <c r="N60" s="127">
        <v>0.83310781</v>
      </c>
    </row>
    <row r="61" spans="1:14" x14ac:dyDescent="0.35">
      <c r="A61" s="127" t="s">
        <v>142</v>
      </c>
      <c r="B61" s="127">
        <v>2.7702740299999999</v>
      </c>
      <c r="C61" s="127">
        <v>6.9336458099999998</v>
      </c>
      <c r="D61" s="127">
        <v>5.8623279800000008</v>
      </c>
      <c r="E61" s="190"/>
      <c r="F61" s="127" t="s">
        <v>173</v>
      </c>
      <c r="G61" s="127">
        <v>30.19687154</v>
      </c>
      <c r="H61" s="127">
        <v>22.301022270000001</v>
      </c>
      <c r="I61" s="127">
        <v>30.51875334</v>
      </c>
      <c r="J61" s="191"/>
      <c r="K61" s="127" t="s">
        <v>244</v>
      </c>
      <c r="L61" s="127">
        <v>0.53057781999999998</v>
      </c>
      <c r="M61" s="127">
        <v>0.25016129999999998</v>
      </c>
      <c r="N61" s="127">
        <v>0.83178001000000001</v>
      </c>
    </row>
    <row r="62" spans="1:14" x14ac:dyDescent="0.35">
      <c r="A62" s="127" t="s">
        <v>110</v>
      </c>
      <c r="B62" s="127">
        <v>1.42075898</v>
      </c>
      <c r="C62" s="127">
        <v>4.5306849099999997</v>
      </c>
      <c r="D62" s="127">
        <v>5.7862356300000002</v>
      </c>
      <c r="E62" s="190"/>
      <c r="F62" s="127" t="s">
        <v>234</v>
      </c>
      <c r="G62" s="127">
        <v>32.224938539999997</v>
      </c>
      <c r="H62" s="127">
        <v>25.059731109999998</v>
      </c>
      <c r="I62" s="127">
        <v>28.822388399999998</v>
      </c>
      <c r="J62" s="191"/>
      <c r="K62" s="127" t="s">
        <v>229</v>
      </c>
      <c r="L62" s="127">
        <v>0.13665148999999999</v>
      </c>
      <c r="M62" s="127">
        <v>0.28021721999999999</v>
      </c>
      <c r="N62" s="127">
        <v>0.82868058999999994</v>
      </c>
    </row>
    <row r="63" spans="1:14" x14ac:dyDescent="0.35">
      <c r="A63" s="127" t="s">
        <v>122</v>
      </c>
      <c r="B63" s="127">
        <v>3.1702407300000002</v>
      </c>
      <c r="C63" s="127">
        <v>3.4440384700000002</v>
      </c>
      <c r="D63" s="127">
        <v>5.7836480199999993</v>
      </c>
      <c r="E63" s="190"/>
      <c r="F63" s="127" t="s">
        <v>27</v>
      </c>
      <c r="G63" s="127">
        <v>24.87075836</v>
      </c>
      <c r="H63" s="127">
        <v>27.366051859999999</v>
      </c>
      <c r="I63" s="127">
        <v>28.19253011</v>
      </c>
      <c r="J63" s="191"/>
      <c r="K63" s="127" t="s">
        <v>134</v>
      </c>
      <c r="L63" s="127">
        <v>5.223208E-2</v>
      </c>
      <c r="M63" s="127">
        <v>0.43223352000000004</v>
      </c>
      <c r="N63" s="127">
        <v>0.78548091000000009</v>
      </c>
    </row>
    <row r="64" spans="1:14" x14ac:dyDescent="0.35">
      <c r="A64" s="127" t="s">
        <v>171</v>
      </c>
      <c r="B64" s="127">
        <v>4.5939611999999999</v>
      </c>
      <c r="C64" s="127">
        <v>3.0925957500000001</v>
      </c>
      <c r="D64" s="127">
        <v>5.6272386799999996</v>
      </c>
      <c r="E64" s="190"/>
      <c r="F64" s="127" t="s">
        <v>235</v>
      </c>
      <c r="G64" s="127">
        <v>26.740358969999999</v>
      </c>
      <c r="H64" s="127">
        <v>23.99660201</v>
      </c>
      <c r="I64" s="127">
        <v>28.048661790000001</v>
      </c>
      <c r="J64" s="191"/>
      <c r="K64" s="127" t="s">
        <v>30</v>
      </c>
      <c r="L64" s="127">
        <v>0.31507331</v>
      </c>
      <c r="M64" s="127">
        <v>3.9269700000000001E-3</v>
      </c>
      <c r="N64" s="127">
        <v>0.74502371999999994</v>
      </c>
    </row>
    <row r="65" spans="1:14" x14ac:dyDescent="0.35">
      <c r="A65" s="127" t="s">
        <v>215</v>
      </c>
      <c r="B65" s="127">
        <v>0.96073284999999997</v>
      </c>
      <c r="C65" s="127">
        <v>2.0765406200000003</v>
      </c>
      <c r="D65" s="127">
        <v>5.5919318000000002</v>
      </c>
      <c r="E65" s="190"/>
      <c r="F65" s="127" t="s">
        <v>2</v>
      </c>
      <c r="G65" s="127">
        <v>27.150619859999999</v>
      </c>
      <c r="H65" s="127">
        <v>25.11861918</v>
      </c>
      <c r="I65" s="127">
        <v>27.201164989999999</v>
      </c>
      <c r="J65" s="191"/>
      <c r="K65" s="127" t="s">
        <v>214</v>
      </c>
      <c r="L65" s="127">
        <v>0.88297312999999999</v>
      </c>
      <c r="M65" s="127">
        <v>2.2689475899999998</v>
      </c>
      <c r="N65" s="127">
        <v>0.73755461</v>
      </c>
    </row>
    <row r="66" spans="1:14" x14ac:dyDescent="0.35">
      <c r="A66" s="127" t="s">
        <v>105</v>
      </c>
      <c r="B66" s="127">
        <v>36.472205109999997</v>
      </c>
      <c r="C66" s="127">
        <v>12.150962289999999</v>
      </c>
      <c r="D66" s="127">
        <v>5.3679402000000005</v>
      </c>
      <c r="E66" s="190"/>
      <c r="F66" s="127" t="s">
        <v>198</v>
      </c>
      <c r="G66" s="127">
        <v>11.06671869</v>
      </c>
      <c r="H66" s="127">
        <v>16.856634379999999</v>
      </c>
      <c r="I66" s="127">
        <v>27.1765437</v>
      </c>
      <c r="J66" s="191"/>
      <c r="K66" s="127" t="s">
        <v>236</v>
      </c>
      <c r="L66" s="127">
        <v>0.46884324999999999</v>
      </c>
      <c r="M66" s="127">
        <v>0.57459622999999993</v>
      </c>
      <c r="N66" s="127">
        <v>0.68545186999999996</v>
      </c>
    </row>
    <row r="67" spans="1:14" x14ac:dyDescent="0.35">
      <c r="A67" s="127" t="s">
        <v>213</v>
      </c>
      <c r="B67" s="127">
        <v>47.38488538</v>
      </c>
      <c r="C67" s="127">
        <v>7.6904593600000002</v>
      </c>
      <c r="D67" s="127">
        <v>4.9229687100000001</v>
      </c>
      <c r="E67" s="190"/>
      <c r="F67" s="127" t="s">
        <v>99</v>
      </c>
      <c r="G67" s="127">
        <v>20.882763130000001</v>
      </c>
      <c r="H67" s="127">
        <v>30.67796384</v>
      </c>
      <c r="I67" s="127">
        <v>26.48666266</v>
      </c>
      <c r="J67" s="191"/>
      <c r="K67" s="127" t="s">
        <v>39</v>
      </c>
      <c r="L67" s="127">
        <v>0</v>
      </c>
      <c r="M67" s="127">
        <v>2.3678089999999999E-2</v>
      </c>
      <c r="N67" s="127">
        <v>0.63634271999999992</v>
      </c>
    </row>
    <row r="68" spans="1:14" x14ac:dyDescent="0.35">
      <c r="A68" s="127" t="s">
        <v>172</v>
      </c>
      <c r="B68" s="127">
        <v>4.6187640599999993</v>
      </c>
      <c r="C68" s="127">
        <v>4.8460278700000003</v>
      </c>
      <c r="D68" s="127">
        <v>4.8004299699999997</v>
      </c>
      <c r="E68" s="190"/>
      <c r="F68" s="127" t="s">
        <v>207</v>
      </c>
      <c r="G68" s="127">
        <v>17.00832054</v>
      </c>
      <c r="H68" s="127">
        <v>17.331624399999999</v>
      </c>
      <c r="I68" s="127">
        <v>26.411902120000001</v>
      </c>
      <c r="J68" s="191"/>
      <c r="K68" s="127" t="s">
        <v>224</v>
      </c>
      <c r="L68" s="127">
        <v>1.35699193</v>
      </c>
      <c r="M68" s="127">
        <v>1.04649E-3</v>
      </c>
      <c r="N68" s="127">
        <v>0.55771588000000005</v>
      </c>
    </row>
    <row r="69" spans="1:14" x14ac:dyDescent="0.35">
      <c r="A69" s="127" t="s">
        <v>164</v>
      </c>
      <c r="B69" s="127">
        <v>3.6356666400000002</v>
      </c>
      <c r="C69" s="127">
        <v>5.5913343499999995</v>
      </c>
      <c r="D69" s="127">
        <v>4.6417480499999995</v>
      </c>
      <c r="E69" s="190"/>
      <c r="F69" s="127" t="s">
        <v>132</v>
      </c>
      <c r="G69" s="127">
        <v>21.707188909999999</v>
      </c>
      <c r="H69" s="127">
        <v>20.126243030000001</v>
      </c>
      <c r="I69" s="127">
        <v>25.81539064</v>
      </c>
      <c r="J69" s="191"/>
      <c r="K69" s="127" t="s">
        <v>103</v>
      </c>
      <c r="L69" s="127">
        <v>2.216595E-2</v>
      </c>
      <c r="M69" s="127">
        <v>0.10643866</v>
      </c>
      <c r="N69" s="127">
        <v>0.52645818</v>
      </c>
    </row>
    <row r="70" spans="1:14" x14ac:dyDescent="0.35">
      <c r="A70" s="127" t="s">
        <v>210</v>
      </c>
      <c r="B70" s="127">
        <v>5.3915001600000005</v>
      </c>
      <c r="C70" s="127">
        <v>2.81074175</v>
      </c>
      <c r="D70" s="127">
        <v>4.3465306500000001</v>
      </c>
      <c r="E70" s="190"/>
      <c r="F70" s="127" t="s">
        <v>25</v>
      </c>
      <c r="G70" s="127">
        <v>30.255266010000003</v>
      </c>
      <c r="H70" s="127">
        <v>23.902508100000002</v>
      </c>
      <c r="I70" s="127">
        <v>25.769927379999999</v>
      </c>
      <c r="J70" s="191"/>
      <c r="K70" s="127" t="s">
        <v>216</v>
      </c>
      <c r="L70" s="127">
        <v>1.02143144</v>
      </c>
      <c r="M70" s="127">
        <v>0.93535521999999993</v>
      </c>
      <c r="N70" s="127">
        <v>0.50850390999999995</v>
      </c>
    </row>
    <row r="71" spans="1:14" x14ac:dyDescent="0.35">
      <c r="A71" s="127" t="s">
        <v>22</v>
      </c>
      <c r="B71" s="127">
        <v>1.80804126</v>
      </c>
      <c r="C71" s="127">
        <v>1.14656596</v>
      </c>
      <c r="D71" s="127">
        <v>4.2110012300000008</v>
      </c>
      <c r="E71" s="190"/>
      <c r="F71" s="127" t="s">
        <v>211</v>
      </c>
      <c r="G71" s="127">
        <v>19.822019059999999</v>
      </c>
      <c r="H71" s="127">
        <v>16.458542779999998</v>
      </c>
      <c r="I71" s="127">
        <v>24.877635820000002</v>
      </c>
      <c r="J71" s="191"/>
      <c r="K71" s="127" t="s">
        <v>239</v>
      </c>
      <c r="L71" s="127">
        <v>0.45317203</v>
      </c>
      <c r="M71" s="127">
        <v>0.47397175000000002</v>
      </c>
      <c r="N71" s="127">
        <v>0.50313634000000007</v>
      </c>
    </row>
    <row r="72" spans="1:14" x14ac:dyDescent="0.35">
      <c r="A72" s="127" t="s">
        <v>145</v>
      </c>
      <c r="B72" s="127">
        <v>5.9966410000000005E-2</v>
      </c>
      <c r="C72" s="127">
        <v>0.31090301000000004</v>
      </c>
      <c r="D72" s="127">
        <v>3.9924065799999999</v>
      </c>
      <c r="E72" s="190"/>
      <c r="F72" s="127" t="s">
        <v>201</v>
      </c>
      <c r="G72" s="127">
        <v>20.33527411</v>
      </c>
      <c r="H72" s="127">
        <v>18.330225120000001</v>
      </c>
      <c r="I72" s="127">
        <v>23.964168149999999</v>
      </c>
      <c r="J72" s="191"/>
      <c r="K72" s="127" t="s">
        <v>63</v>
      </c>
      <c r="L72" s="127">
        <v>0</v>
      </c>
      <c r="M72" s="127">
        <v>0</v>
      </c>
      <c r="N72" s="127">
        <v>0.49800852000000001</v>
      </c>
    </row>
    <row r="73" spans="1:14" x14ac:dyDescent="0.35">
      <c r="A73" s="127" t="s">
        <v>134</v>
      </c>
      <c r="B73" s="127">
        <v>1.1346229699999999</v>
      </c>
      <c r="C73" s="127">
        <v>2.1274973900000003</v>
      </c>
      <c r="D73" s="127">
        <v>3.9807384100000003</v>
      </c>
      <c r="E73" s="190"/>
      <c r="F73" s="127" t="s">
        <v>97</v>
      </c>
      <c r="G73" s="127">
        <v>106.89930797</v>
      </c>
      <c r="H73" s="127">
        <v>18.77745006</v>
      </c>
      <c r="I73" s="127">
        <v>23.941758370000002</v>
      </c>
      <c r="J73" s="191"/>
      <c r="K73" s="127" t="s">
        <v>207</v>
      </c>
      <c r="L73" s="127">
        <v>0.25935079</v>
      </c>
      <c r="M73" s="127">
        <v>0.15859548000000001</v>
      </c>
      <c r="N73" s="127">
        <v>0.41563756000000002</v>
      </c>
    </row>
    <row r="74" spans="1:14" x14ac:dyDescent="0.35">
      <c r="A74" s="127" t="s">
        <v>103</v>
      </c>
      <c r="B74" s="127">
        <v>1.7046525299999999</v>
      </c>
      <c r="C74" s="127">
        <v>3.1553257299999999</v>
      </c>
      <c r="D74" s="127">
        <v>3.9305591299999998</v>
      </c>
      <c r="E74" s="190"/>
      <c r="F74" s="127" t="s">
        <v>7</v>
      </c>
      <c r="G74" s="127">
        <v>18.568670899999997</v>
      </c>
      <c r="H74" s="127">
        <v>18.476618120000001</v>
      </c>
      <c r="I74" s="127">
        <v>23.464065290000001</v>
      </c>
      <c r="J74" s="191"/>
      <c r="K74" s="127" t="s">
        <v>231</v>
      </c>
      <c r="L74" s="127">
        <v>0.22878660000000001</v>
      </c>
      <c r="M74" s="127">
        <v>0.25587419</v>
      </c>
      <c r="N74" s="127">
        <v>0.41361990000000004</v>
      </c>
    </row>
    <row r="75" spans="1:14" x14ac:dyDescent="0.35">
      <c r="A75" s="127" t="s">
        <v>30</v>
      </c>
      <c r="B75" s="127">
        <v>0.88445304000000002</v>
      </c>
      <c r="C75" s="127">
        <v>0.14019999</v>
      </c>
      <c r="D75" s="127">
        <v>3.7422991899999998</v>
      </c>
      <c r="E75" s="190"/>
      <c r="F75" s="127" t="s">
        <v>22</v>
      </c>
      <c r="G75" s="127">
        <v>20.461910159999999</v>
      </c>
      <c r="H75" s="127">
        <v>19.64481821</v>
      </c>
      <c r="I75" s="127">
        <v>22.404184559999997</v>
      </c>
      <c r="J75" s="191"/>
      <c r="K75" s="127" t="s">
        <v>222</v>
      </c>
      <c r="L75" s="127">
        <v>0.16158720000000001</v>
      </c>
      <c r="M75" s="127">
        <v>0.35666085999999997</v>
      </c>
      <c r="N75" s="127">
        <v>0.40497528000000005</v>
      </c>
    </row>
    <row r="76" spans="1:14" x14ac:dyDescent="0.35">
      <c r="A76" s="127" t="s">
        <v>223</v>
      </c>
      <c r="B76" s="127">
        <v>6.5442991100000008</v>
      </c>
      <c r="C76" s="127">
        <v>3.8379949600000001</v>
      </c>
      <c r="D76" s="127">
        <v>3.7147710599999999</v>
      </c>
      <c r="E76" s="190"/>
      <c r="F76" s="127" t="s">
        <v>75</v>
      </c>
      <c r="G76" s="127">
        <v>9.3275558200000006</v>
      </c>
      <c r="H76" s="127">
        <v>14.58031757</v>
      </c>
      <c r="I76" s="127">
        <v>22.1595741</v>
      </c>
      <c r="J76" s="191"/>
      <c r="K76" s="127" t="s">
        <v>233</v>
      </c>
      <c r="L76" s="127">
        <v>0.17289085000000001</v>
      </c>
      <c r="M76" s="127">
        <v>0.35761481000000001</v>
      </c>
      <c r="N76" s="127">
        <v>0.37215472999999999</v>
      </c>
    </row>
    <row r="77" spans="1:14" x14ac:dyDescent="0.35">
      <c r="A77" s="127" t="s">
        <v>128</v>
      </c>
      <c r="B77" s="127">
        <v>4.4511668499999999</v>
      </c>
      <c r="C77" s="127">
        <v>8.1311927700000002</v>
      </c>
      <c r="D77" s="127">
        <v>3.5849323199999996</v>
      </c>
      <c r="E77" s="190"/>
      <c r="F77" s="127" t="s">
        <v>171</v>
      </c>
      <c r="G77" s="127">
        <v>23.918196309999999</v>
      </c>
      <c r="H77" s="127">
        <v>22.490139129999999</v>
      </c>
      <c r="I77" s="127">
        <v>21.988319109999999</v>
      </c>
      <c r="J77" s="191"/>
      <c r="K77" s="127" t="s">
        <v>182</v>
      </c>
      <c r="L77" s="127">
        <v>0.65030420999999994</v>
      </c>
      <c r="M77" s="127">
        <v>0.19326129</v>
      </c>
      <c r="N77" s="127">
        <v>0.36742326000000003</v>
      </c>
    </row>
    <row r="78" spans="1:14" x14ac:dyDescent="0.35">
      <c r="A78" s="127" t="s">
        <v>14</v>
      </c>
      <c r="B78" s="127">
        <v>0.27381656999999998</v>
      </c>
      <c r="C78" s="127">
        <v>16.302099380000001</v>
      </c>
      <c r="D78" s="127">
        <v>3.1486817599999997</v>
      </c>
      <c r="E78" s="190"/>
      <c r="F78" s="127" t="s">
        <v>116</v>
      </c>
      <c r="G78" s="127">
        <v>21.711382010000001</v>
      </c>
      <c r="H78" s="127">
        <v>15.20363199</v>
      </c>
      <c r="I78" s="127">
        <v>21.209927799999999</v>
      </c>
      <c r="J78" s="191"/>
      <c r="K78" s="127" t="s">
        <v>122</v>
      </c>
      <c r="L78" s="127">
        <v>5.7374959999999996E-2</v>
      </c>
      <c r="M78" s="127">
        <v>3.9574870000000005E-2</v>
      </c>
      <c r="N78" s="127">
        <v>0.35346209000000001</v>
      </c>
    </row>
    <row r="79" spans="1:14" x14ac:dyDescent="0.35">
      <c r="A79" s="127" t="s">
        <v>249</v>
      </c>
      <c r="B79" s="127">
        <v>0.97646189000000005</v>
      </c>
      <c r="C79" s="127">
        <v>125.78824992</v>
      </c>
      <c r="D79" s="127">
        <v>3.0635249099999999</v>
      </c>
      <c r="E79" s="190"/>
      <c r="F79" s="127" t="s">
        <v>172</v>
      </c>
      <c r="G79" s="127">
        <v>17.12956887</v>
      </c>
      <c r="H79" s="127">
        <v>23.415484059999997</v>
      </c>
      <c r="I79" s="127">
        <v>20.99908168</v>
      </c>
      <c r="J79" s="191"/>
      <c r="K79" s="127" t="s">
        <v>135</v>
      </c>
      <c r="L79" s="127">
        <v>9.7477130000000009E-2</v>
      </c>
      <c r="M79" s="127">
        <v>0.11689266000000001</v>
      </c>
      <c r="N79" s="127">
        <v>0.34686078000000004</v>
      </c>
    </row>
    <row r="80" spans="1:14" x14ac:dyDescent="0.35">
      <c r="A80" s="127" t="s">
        <v>143</v>
      </c>
      <c r="B80" s="127">
        <v>9.2793146999999987</v>
      </c>
      <c r="C80" s="127">
        <v>2.3433550800000003</v>
      </c>
      <c r="D80" s="127">
        <v>3.0557088500000003</v>
      </c>
      <c r="E80" s="190"/>
      <c r="F80" s="127" t="s">
        <v>155</v>
      </c>
      <c r="G80" s="127">
        <v>19.659997899999997</v>
      </c>
      <c r="H80" s="127">
        <v>16.91047223</v>
      </c>
      <c r="I80" s="127">
        <v>20.672220850000002</v>
      </c>
      <c r="J80" s="191"/>
      <c r="K80" s="127" t="s">
        <v>143</v>
      </c>
      <c r="L80" s="127">
        <v>0.73490543999999991</v>
      </c>
      <c r="M80" s="127">
        <v>0.50544712999999997</v>
      </c>
      <c r="N80" s="127">
        <v>0.30309546999999998</v>
      </c>
    </row>
    <row r="81" spans="1:14" x14ac:dyDescent="0.35">
      <c r="A81" s="127" t="s">
        <v>254</v>
      </c>
      <c r="B81" s="127">
        <v>3.1192513900000001</v>
      </c>
      <c r="C81" s="127">
        <v>5.7477623399999995</v>
      </c>
      <c r="D81" s="127">
        <v>2.8306295499999998</v>
      </c>
      <c r="E81" s="190"/>
      <c r="F81" s="127" t="s">
        <v>130</v>
      </c>
      <c r="G81" s="127">
        <v>14.60942652</v>
      </c>
      <c r="H81" s="127">
        <v>17.239432780000001</v>
      </c>
      <c r="I81" s="127">
        <v>20.630897219999998</v>
      </c>
      <c r="J81" s="191"/>
      <c r="K81" s="127" t="s">
        <v>75</v>
      </c>
      <c r="L81" s="127">
        <v>0.14729147000000001</v>
      </c>
      <c r="M81" s="127">
        <v>0.55233981999999993</v>
      </c>
      <c r="N81" s="127">
        <v>0.29328001000000004</v>
      </c>
    </row>
    <row r="82" spans="1:14" x14ac:dyDescent="0.35">
      <c r="A82" s="127" t="s">
        <v>169</v>
      </c>
      <c r="B82" s="127">
        <v>13.498972119999999</v>
      </c>
      <c r="C82" s="127">
        <v>1.5717150200000001</v>
      </c>
      <c r="D82" s="127">
        <v>2.7899432900000001</v>
      </c>
      <c r="E82" s="190"/>
      <c r="F82" s="127" t="s">
        <v>250</v>
      </c>
      <c r="G82" s="127">
        <v>36.910939290000002</v>
      </c>
      <c r="H82" s="127">
        <v>22.519233789999998</v>
      </c>
      <c r="I82" s="127">
        <v>20.555596170000001</v>
      </c>
      <c r="J82" s="191"/>
      <c r="K82" s="127" t="s">
        <v>232</v>
      </c>
      <c r="L82" s="127">
        <v>0.36621883</v>
      </c>
      <c r="M82" s="127">
        <v>0.30797609000000004</v>
      </c>
      <c r="N82" s="127">
        <v>0.29148178999999996</v>
      </c>
    </row>
    <row r="83" spans="1:14" x14ac:dyDescent="0.35">
      <c r="A83" s="127" t="s">
        <v>35</v>
      </c>
      <c r="B83" s="127">
        <v>2.1730142900000002</v>
      </c>
      <c r="C83" s="127">
        <v>6.3623728099999992</v>
      </c>
      <c r="D83" s="127">
        <v>2.6765114199999998</v>
      </c>
      <c r="E83" s="190"/>
      <c r="F83" s="127" t="s">
        <v>50</v>
      </c>
      <c r="G83" s="127">
        <v>20.543050600000001</v>
      </c>
      <c r="H83" s="127">
        <v>16.914591559999998</v>
      </c>
      <c r="I83" s="127">
        <v>20.11535834</v>
      </c>
      <c r="J83" s="191"/>
      <c r="K83" s="127" t="s">
        <v>95</v>
      </c>
      <c r="L83" s="127">
        <v>2.3025159999999999E-2</v>
      </c>
      <c r="M83" s="127">
        <v>1.2541E-3</v>
      </c>
      <c r="N83" s="127">
        <v>0.29014624</v>
      </c>
    </row>
    <row r="84" spans="1:14" x14ac:dyDescent="0.35">
      <c r="A84" s="127" t="s">
        <v>104</v>
      </c>
      <c r="B84" s="127">
        <v>1.8868215800000001</v>
      </c>
      <c r="C84" s="127">
        <v>1.7168633200000001</v>
      </c>
      <c r="D84" s="127">
        <v>2.6452333599999998</v>
      </c>
      <c r="E84" s="190"/>
      <c r="F84" s="127" t="s">
        <v>252</v>
      </c>
      <c r="G84" s="127">
        <v>16.421487029999998</v>
      </c>
      <c r="H84" s="127">
        <v>18.647771030000001</v>
      </c>
      <c r="I84" s="127">
        <v>19.93171555</v>
      </c>
      <c r="J84" s="191"/>
      <c r="K84" s="127" t="s">
        <v>183</v>
      </c>
      <c r="L84" s="127">
        <v>0.29838598999999999</v>
      </c>
      <c r="M84" s="127">
        <v>0.30022925</v>
      </c>
      <c r="N84" s="127">
        <v>0.28504359000000001</v>
      </c>
    </row>
    <row r="85" spans="1:14" x14ac:dyDescent="0.35">
      <c r="A85" s="127" t="s">
        <v>152</v>
      </c>
      <c r="B85" s="127">
        <v>0.59262610999999998</v>
      </c>
      <c r="C85" s="127">
        <v>2.4332009999999999</v>
      </c>
      <c r="D85" s="127">
        <v>2.563806</v>
      </c>
      <c r="E85" s="190"/>
      <c r="F85" s="127" t="s">
        <v>14</v>
      </c>
      <c r="G85" s="127">
        <v>12.62332106</v>
      </c>
      <c r="H85" s="127">
        <v>22.444251989999998</v>
      </c>
      <c r="I85" s="127">
        <v>19.82365394</v>
      </c>
      <c r="J85" s="191"/>
      <c r="K85" s="127" t="s">
        <v>174</v>
      </c>
      <c r="L85" s="127">
        <v>8.5997729999999994E-2</v>
      </c>
      <c r="M85" s="127">
        <v>0.23152029999999998</v>
      </c>
      <c r="N85" s="127">
        <v>0.27827584000000005</v>
      </c>
    </row>
    <row r="86" spans="1:14" x14ac:dyDescent="0.35">
      <c r="A86" s="127" t="s">
        <v>241</v>
      </c>
      <c r="B86" s="127">
        <v>11.233793289999999</v>
      </c>
      <c r="C86" s="127">
        <v>0.59345993000000008</v>
      </c>
      <c r="D86" s="127">
        <v>2.5534472099999999</v>
      </c>
      <c r="E86" s="190"/>
      <c r="F86" s="127" t="s">
        <v>121</v>
      </c>
      <c r="G86" s="127">
        <v>12.230570849999999</v>
      </c>
      <c r="H86" s="127">
        <v>20.215919149999998</v>
      </c>
      <c r="I86" s="127">
        <v>19.205462969999999</v>
      </c>
      <c r="J86" s="191"/>
      <c r="K86" s="127" t="s">
        <v>35</v>
      </c>
      <c r="L86" s="127">
        <v>0.46439040999999998</v>
      </c>
      <c r="M86" s="127">
        <v>0.22126265000000001</v>
      </c>
      <c r="N86" s="127">
        <v>0.27645024000000001</v>
      </c>
    </row>
    <row r="87" spans="1:14" x14ac:dyDescent="0.35">
      <c r="A87" s="127" t="s">
        <v>147</v>
      </c>
      <c r="B87" s="127">
        <v>0.41699249999999999</v>
      </c>
      <c r="C87" s="127">
        <v>4.5603880599999993</v>
      </c>
      <c r="D87" s="127">
        <v>2.44849608</v>
      </c>
      <c r="E87" s="190"/>
      <c r="F87" s="127" t="s">
        <v>30</v>
      </c>
      <c r="G87" s="127">
        <v>15.0918917</v>
      </c>
      <c r="H87" s="127">
        <v>25.347064030000002</v>
      </c>
      <c r="I87" s="127">
        <v>19.042380770000001</v>
      </c>
      <c r="J87" s="191"/>
      <c r="K87" s="127" t="s">
        <v>242</v>
      </c>
      <c r="L87" s="127">
        <v>2.1062790000000001E-2</v>
      </c>
      <c r="M87" s="127">
        <v>4.3250910000000004E-2</v>
      </c>
      <c r="N87" s="127">
        <v>0.27228429999999998</v>
      </c>
    </row>
    <row r="88" spans="1:14" x14ac:dyDescent="0.35">
      <c r="A88" s="127" t="s">
        <v>183</v>
      </c>
      <c r="B88" s="127">
        <v>0.18339967000000001</v>
      </c>
      <c r="C88" s="127">
        <v>4.1350916900000003</v>
      </c>
      <c r="D88" s="127">
        <v>2.3477519999999998</v>
      </c>
      <c r="E88" s="190"/>
      <c r="F88" s="127" t="s">
        <v>103</v>
      </c>
      <c r="G88" s="127">
        <v>19.91903129</v>
      </c>
      <c r="H88" s="127">
        <v>17.226716499999998</v>
      </c>
      <c r="I88" s="127">
        <v>18.62311974</v>
      </c>
      <c r="J88" s="191"/>
      <c r="K88" s="127" t="s">
        <v>9</v>
      </c>
      <c r="L88" s="127">
        <v>0.21533682000000001</v>
      </c>
      <c r="M88" s="127">
        <v>0.30125710999999999</v>
      </c>
      <c r="N88" s="127">
        <v>0.26603684000000005</v>
      </c>
    </row>
    <row r="89" spans="1:14" x14ac:dyDescent="0.35">
      <c r="A89" s="127" t="s">
        <v>175</v>
      </c>
      <c r="B89" s="127">
        <v>1.7915344600000001</v>
      </c>
      <c r="C89" s="127">
        <v>1.05357251</v>
      </c>
      <c r="D89" s="127">
        <v>2.24942537</v>
      </c>
      <c r="E89" s="190"/>
      <c r="F89" s="127" t="s">
        <v>82</v>
      </c>
      <c r="G89" s="127">
        <v>14.36268239</v>
      </c>
      <c r="H89" s="127">
        <v>12.61638277</v>
      </c>
      <c r="I89" s="127">
        <v>18.411134180000001</v>
      </c>
      <c r="J89" s="191"/>
      <c r="K89" s="127" t="s">
        <v>248</v>
      </c>
      <c r="L89" s="127">
        <v>1.2741233600000001</v>
      </c>
      <c r="M89" s="127">
        <v>0.12984193999999999</v>
      </c>
      <c r="N89" s="127">
        <v>0.26173196999999998</v>
      </c>
    </row>
    <row r="90" spans="1:14" x14ac:dyDescent="0.35">
      <c r="A90" s="127" t="s">
        <v>135</v>
      </c>
      <c r="B90" s="127">
        <v>2.6504275399999999</v>
      </c>
      <c r="C90" s="127">
        <v>3.0835351900000001</v>
      </c>
      <c r="D90" s="127">
        <v>2.1351628799999998</v>
      </c>
      <c r="E90" s="190"/>
      <c r="F90" s="127" t="s">
        <v>26</v>
      </c>
      <c r="G90" s="127">
        <v>45.041802939999997</v>
      </c>
      <c r="H90" s="127">
        <v>26.69456224</v>
      </c>
      <c r="I90" s="127">
        <v>18.361081289999998</v>
      </c>
      <c r="J90" s="191"/>
      <c r="K90" s="127" t="s">
        <v>186</v>
      </c>
      <c r="L90" s="127">
        <v>0.10647616</v>
      </c>
      <c r="M90" s="127">
        <v>0.50125112000000005</v>
      </c>
      <c r="N90" s="127">
        <v>0.23913506000000001</v>
      </c>
    </row>
    <row r="91" spans="1:14" x14ac:dyDescent="0.35">
      <c r="A91" s="127" t="s">
        <v>108</v>
      </c>
      <c r="B91" s="127">
        <v>13.40879178</v>
      </c>
      <c r="C91" s="127">
        <v>22.557854379999998</v>
      </c>
      <c r="D91" s="127">
        <v>2.08868791</v>
      </c>
      <c r="E91" s="190"/>
      <c r="F91" s="127" t="s">
        <v>146</v>
      </c>
      <c r="G91" s="127">
        <v>17.034970480000002</v>
      </c>
      <c r="H91" s="127">
        <v>24.364434629999998</v>
      </c>
      <c r="I91" s="127">
        <v>18.216704050000001</v>
      </c>
      <c r="J91" s="191"/>
      <c r="K91" s="127" t="s">
        <v>238</v>
      </c>
      <c r="L91" s="127">
        <v>0.76547184999999995</v>
      </c>
      <c r="M91" s="127">
        <v>0.20657159999999999</v>
      </c>
      <c r="N91" s="127">
        <v>0.23406929000000001</v>
      </c>
    </row>
    <row r="92" spans="1:14" x14ac:dyDescent="0.35">
      <c r="A92" s="127" t="s">
        <v>236</v>
      </c>
      <c r="B92" s="127">
        <v>2.4800321200000002</v>
      </c>
      <c r="C92" s="127">
        <v>3.3966421099999997</v>
      </c>
      <c r="D92" s="127">
        <v>1.8750430900000001</v>
      </c>
      <c r="E92" s="190"/>
      <c r="F92" s="127" t="s">
        <v>119</v>
      </c>
      <c r="G92" s="127">
        <v>19.370145620000002</v>
      </c>
      <c r="H92" s="127">
        <v>11.612176160000001</v>
      </c>
      <c r="I92" s="127">
        <v>17.64011743</v>
      </c>
      <c r="J92" s="191"/>
      <c r="K92" s="127" t="s">
        <v>108</v>
      </c>
      <c r="L92" s="127">
        <v>2.0721419999999997E-2</v>
      </c>
      <c r="M92" s="127">
        <v>0.10681758999999999</v>
      </c>
      <c r="N92" s="127">
        <v>0.22693648000000002</v>
      </c>
    </row>
    <row r="93" spans="1:14" x14ac:dyDescent="0.35">
      <c r="A93" s="127" t="s">
        <v>232</v>
      </c>
      <c r="B93" s="127">
        <v>0.15935493000000001</v>
      </c>
      <c r="C93" s="127">
        <v>1.6917132399999999</v>
      </c>
      <c r="D93" s="127">
        <v>1.8311565000000001</v>
      </c>
      <c r="E93" s="190"/>
      <c r="F93" s="127" t="s">
        <v>110</v>
      </c>
      <c r="G93" s="127">
        <v>14.712487250000001</v>
      </c>
      <c r="H93" s="127">
        <v>8.9905742799999988</v>
      </c>
      <c r="I93" s="127">
        <v>17.221538550000002</v>
      </c>
      <c r="J93" s="191"/>
      <c r="K93" s="127" t="s">
        <v>237</v>
      </c>
      <c r="L93" s="127">
        <v>0.18704129</v>
      </c>
      <c r="M93" s="127">
        <v>7.2169280000000002E-2</v>
      </c>
      <c r="N93" s="127">
        <v>0.21780192000000001</v>
      </c>
    </row>
    <row r="94" spans="1:14" x14ac:dyDescent="0.35">
      <c r="A94" s="127" t="s">
        <v>7</v>
      </c>
      <c r="B94" s="127">
        <v>3.2946370800000002</v>
      </c>
      <c r="C94" s="127">
        <v>3.2326264500000002</v>
      </c>
      <c r="D94" s="127">
        <v>1.7026736200000001</v>
      </c>
      <c r="E94" s="190"/>
      <c r="F94" s="127" t="s">
        <v>237</v>
      </c>
      <c r="G94" s="127">
        <v>14.422910060000001</v>
      </c>
      <c r="H94" s="127">
        <v>14.715208720000001</v>
      </c>
      <c r="I94" s="127">
        <v>16.57847516</v>
      </c>
      <c r="J94" s="191"/>
      <c r="K94" s="127" t="s">
        <v>7</v>
      </c>
      <c r="L94" s="127">
        <v>0</v>
      </c>
      <c r="M94" s="127">
        <v>0</v>
      </c>
      <c r="N94" s="127">
        <v>0.21716368999999999</v>
      </c>
    </row>
    <row r="95" spans="1:14" x14ac:dyDescent="0.35">
      <c r="A95" s="127" t="s">
        <v>148</v>
      </c>
      <c r="B95" s="127">
        <v>2.4730960899999999</v>
      </c>
      <c r="C95" s="127">
        <v>1.5038922100000001</v>
      </c>
      <c r="D95" s="127">
        <v>1.7009484500000001</v>
      </c>
      <c r="E95" s="190"/>
      <c r="F95" s="127" t="s">
        <v>199</v>
      </c>
      <c r="G95" s="127">
        <v>13.857994509999999</v>
      </c>
      <c r="H95" s="127">
        <v>9.6587863800000004</v>
      </c>
      <c r="I95" s="127">
        <v>16.572032830000001</v>
      </c>
      <c r="J95" s="191"/>
      <c r="K95" s="127" t="s">
        <v>117</v>
      </c>
      <c r="L95" s="127">
        <v>0.18603985000000001</v>
      </c>
      <c r="M95" s="127">
        <v>0.11043225</v>
      </c>
      <c r="N95" s="127">
        <v>0.21316257</v>
      </c>
    </row>
    <row r="96" spans="1:14" x14ac:dyDescent="0.35">
      <c r="A96" s="127" t="s">
        <v>18</v>
      </c>
      <c r="B96" s="127">
        <v>8.4638279999999996E-2</v>
      </c>
      <c r="C96" s="127">
        <v>1.358768E-2</v>
      </c>
      <c r="D96" s="127">
        <v>1.6685545100000001</v>
      </c>
      <c r="E96" s="190"/>
      <c r="F96" s="127" t="s">
        <v>32</v>
      </c>
      <c r="G96" s="127">
        <v>16.721764889999999</v>
      </c>
      <c r="H96" s="127">
        <v>16.03888972</v>
      </c>
      <c r="I96" s="127">
        <v>16.26023241</v>
      </c>
      <c r="J96" s="191"/>
      <c r="K96" s="127" t="s">
        <v>116</v>
      </c>
      <c r="L96" s="127">
        <v>8.8526369999999993E-2</v>
      </c>
      <c r="M96" s="127">
        <v>0.85921806000000001</v>
      </c>
      <c r="N96" s="127">
        <v>0.20501596</v>
      </c>
    </row>
    <row r="97" spans="1:14" x14ac:dyDescent="0.35">
      <c r="A97" s="127" t="s">
        <v>111</v>
      </c>
      <c r="B97" s="127">
        <v>0.66900981999999998</v>
      </c>
      <c r="C97" s="127">
        <v>0.45858078000000002</v>
      </c>
      <c r="D97" s="127">
        <v>1.5595900600000001</v>
      </c>
      <c r="E97" s="190"/>
      <c r="F97" s="127" t="s">
        <v>117</v>
      </c>
      <c r="G97" s="127">
        <v>15.300052109999999</v>
      </c>
      <c r="H97" s="127">
        <v>16.44526793</v>
      </c>
      <c r="I97" s="127">
        <v>15.769422109999999</v>
      </c>
      <c r="J97" s="191"/>
      <c r="K97" s="127" t="s">
        <v>234</v>
      </c>
      <c r="L97" s="127">
        <v>0.17624376999999999</v>
      </c>
      <c r="M97" s="127">
        <v>0.18910726999999999</v>
      </c>
      <c r="N97" s="127">
        <v>0.20216436999999998</v>
      </c>
    </row>
    <row r="98" spans="1:14" x14ac:dyDescent="0.35">
      <c r="A98" s="127" t="s">
        <v>200</v>
      </c>
      <c r="B98" s="127">
        <v>1.52962329</v>
      </c>
      <c r="C98" s="127">
        <v>3.1012250299999997</v>
      </c>
      <c r="D98" s="127">
        <v>1.52487276</v>
      </c>
      <c r="E98" s="190"/>
      <c r="F98" s="127" t="s">
        <v>175</v>
      </c>
      <c r="G98" s="127">
        <v>15.69920578</v>
      </c>
      <c r="H98" s="127">
        <v>13.784435630000001</v>
      </c>
      <c r="I98" s="127">
        <v>15.746921220000001</v>
      </c>
      <c r="J98" s="191"/>
      <c r="K98" s="127" t="s">
        <v>142</v>
      </c>
      <c r="L98" s="127">
        <v>6.6003989999999998E-2</v>
      </c>
      <c r="M98" s="127">
        <v>9.6084359999999994E-2</v>
      </c>
      <c r="N98" s="127">
        <v>0.19146417000000002</v>
      </c>
    </row>
    <row r="99" spans="1:14" x14ac:dyDescent="0.35">
      <c r="A99" s="127" t="s">
        <v>96</v>
      </c>
      <c r="B99" s="127">
        <v>1.4999999999999999E-4</v>
      </c>
      <c r="C99" s="127">
        <v>5.7787760000000001E-2</v>
      </c>
      <c r="D99" s="127">
        <v>1.4175375299999999</v>
      </c>
      <c r="E99" s="190"/>
      <c r="F99" s="127" t="s">
        <v>202</v>
      </c>
      <c r="G99" s="127">
        <v>35.042806939999998</v>
      </c>
      <c r="H99" s="127">
        <v>15.87574334</v>
      </c>
      <c r="I99" s="127">
        <v>15.313606519999999</v>
      </c>
      <c r="J99" s="191"/>
      <c r="K99" s="127" t="s">
        <v>128</v>
      </c>
      <c r="L99" s="127">
        <v>0.30799741999999997</v>
      </c>
      <c r="M99" s="127">
        <v>0.16238632</v>
      </c>
      <c r="N99" s="127">
        <v>0.17649400000000001</v>
      </c>
    </row>
    <row r="100" spans="1:14" x14ac:dyDescent="0.35">
      <c r="A100" s="127" t="s">
        <v>132</v>
      </c>
      <c r="B100" s="127">
        <v>8.2372279999999992E-2</v>
      </c>
      <c r="C100" s="127">
        <v>1.6054849999999999E-2</v>
      </c>
      <c r="D100" s="127">
        <v>1.3881923700000001</v>
      </c>
      <c r="E100" s="190"/>
      <c r="F100" s="127" t="s">
        <v>181</v>
      </c>
      <c r="G100" s="127">
        <v>16.028518720000001</v>
      </c>
      <c r="H100" s="127">
        <v>11.49245539</v>
      </c>
      <c r="I100" s="127">
        <v>15.09533785</v>
      </c>
      <c r="J100" s="191"/>
      <c r="K100" s="127" t="s">
        <v>100</v>
      </c>
      <c r="L100" s="127">
        <v>0</v>
      </c>
      <c r="M100" s="127">
        <v>0.18070248999999999</v>
      </c>
      <c r="N100" s="127">
        <v>0.17208248999999998</v>
      </c>
    </row>
    <row r="101" spans="1:14" x14ac:dyDescent="0.35">
      <c r="A101" s="127" t="s">
        <v>112</v>
      </c>
      <c r="B101" s="127">
        <v>0</v>
      </c>
      <c r="C101" s="127">
        <v>1.3893685900000001</v>
      </c>
      <c r="D101" s="127">
        <v>1.25648896</v>
      </c>
      <c r="E101" s="190"/>
      <c r="F101" s="127" t="s">
        <v>49</v>
      </c>
      <c r="G101" s="127">
        <v>13.45639169</v>
      </c>
      <c r="H101" s="127">
        <v>14.90643167</v>
      </c>
      <c r="I101" s="127">
        <v>14.06949075</v>
      </c>
      <c r="J101" s="191"/>
      <c r="K101" s="127" t="s">
        <v>235</v>
      </c>
      <c r="L101" s="127">
        <v>0.20845880999999999</v>
      </c>
      <c r="M101" s="127">
        <v>8.9410100000000006E-2</v>
      </c>
      <c r="N101" s="127">
        <v>0.17133523000000001</v>
      </c>
    </row>
    <row r="102" spans="1:14" x14ac:dyDescent="0.35">
      <c r="A102" s="127" t="s">
        <v>99</v>
      </c>
      <c r="B102" s="127">
        <v>0.99765861999999994</v>
      </c>
      <c r="C102" s="127">
        <v>2.8157306600000003</v>
      </c>
      <c r="D102" s="127">
        <v>1.2446892300000001</v>
      </c>
      <c r="E102" s="190"/>
      <c r="F102" s="127" t="s">
        <v>34</v>
      </c>
      <c r="G102" s="127">
        <v>10.58376831</v>
      </c>
      <c r="H102" s="127">
        <v>14.7493605</v>
      </c>
      <c r="I102" s="127">
        <v>14.04367216</v>
      </c>
      <c r="J102" s="191"/>
      <c r="K102" s="127" t="s">
        <v>156</v>
      </c>
      <c r="L102" s="127">
        <v>1E-3</v>
      </c>
      <c r="M102" s="127">
        <v>0</v>
      </c>
      <c r="N102" s="127">
        <v>0.15001800000000001</v>
      </c>
    </row>
    <row r="103" spans="1:14" x14ac:dyDescent="0.35">
      <c r="A103" s="127" t="s">
        <v>157</v>
      </c>
      <c r="B103" s="127">
        <v>1.3142047800000001</v>
      </c>
      <c r="C103" s="127">
        <v>0.80125553000000005</v>
      </c>
      <c r="D103" s="127">
        <v>1.1895631499999999</v>
      </c>
      <c r="E103" s="190"/>
      <c r="F103" s="127" t="s">
        <v>28</v>
      </c>
      <c r="G103" s="127">
        <v>12.41379416</v>
      </c>
      <c r="H103" s="127">
        <v>12.733777570000001</v>
      </c>
      <c r="I103" s="127">
        <v>13.931060480000001</v>
      </c>
      <c r="J103" s="191"/>
      <c r="K103" s="127" t="s">
        <v>187</v>
      </c>
      <c r="L103" s="127">
        <v>3.2806629999999996E-2</v>
      </c>
      <c r="M103" s="127">
        <v>4.0624E-2</v>
      </c>
      <c r="N103" s="127">
        <v>0.14370268999999999</v>
      </c>
    </row>
    <row r="104" spans="1:14" x14ac:dyDescent="0.35">
      <c r="A104" s="127" t="s">
        <v>154</v>
      </c>
      <c r="B104" s="127">
        <v>4.6098550500000002</v>
      </c>
      <c r="C104" s="127">
        <v>2.0088933600000001</v>
      </c>
      <c r="D104" s="127">
        <v>1.18306304</v>
      </c>
      <c r="E104" s="190"/>
      <c r="F104" s="127" t="s">
        <v>231</v>
      </c>
      <c r="G104" s="127">
        <v>12.78950852</v>
      </c>
      <c r="H104" s="127">
        <v>14.396352220000001</v>
      </c>
      <c r="I104" s="127">
        <v>13.872281750000001</v>
      </c>
      <c r="J104" s="191"/>
      <c r="K104" s="127" t="s">
        <v>193</v>
      </c>
      <c r="L104" s="127">
        <v>0.81781672999999999</v>
      </c>
      <c r="M104" s="127">
        <v>0.13545291000000001</v>
      </c>
      <c r="N104" s="127">
        <v>0.14233245</v>
      </c>
    </row>
    <row r="105" spans="1:14" x14ac:dyDescent="0.35">
      <c r="A105" s="127" t="s">
        <v>205</v>
      </c>
      <c r="B105" s="127">
        <v>2.8304262900000001</v>
      </c>
      <c r="C105" s="127">
        <v>0.53726638999999998</v>
      </c>
      <c r="D105" s="127">
        <v>1.1577252</v>
      </c>
      <c r="E105" s="190"/>
      <c r="F105" s="127" t="s">
        <v>106</v>
      </c>
      <c r="G105" s="127">
        <v>22.44009196</v>
      </c>
      <c r="H105" s="127">
        <v>6.3086814900000006</v>
      </c>
      <c r="I105" s="127">
        <v>13.788415839999999</v>
      </c>
      <c r="J105" s="191"/>
      <c r="K105" s="127" t="s">
        <v>148</v>
      </c>
      <c r="L105" s="127">
        <v>8.754727000000001E-2</v>
      </c>
      <c r="M105" s="127">
        <v>0.12357508</v>
      </c>
      <c r="N105" s="127">
        <v>0.13994807000000001</v>
      </c>
    </row>
    <row r="106" spans="1:14" x14ac:dyDescent="0.35">
      <c r="A106" s="127" t="s">
        <v>55</v>
      </c>
      <c r="B106" s="127">
        <v>0</v>
      </c>
      <c r="C106" s="127">
        <v>0</v>
      </c>
      <c r="D106" s="127">
        <v>1.12894687</v>
      </c>
      <c r="E106" s="190"/>
      <c r="F106" s="127" t="s">
        <v>200</v>
      </c>
      <c r="G106" s="127">
        <v>5.7226438600000007</v>
      </c>
      <c r="H106" s="127">
        <v>6.9396801999999997</v>
      </c>
      <c r="I106" s="127">
        <v>13.73036023</v>
      </c>
      <c r="J106" s="191"/>
      <c r="K106" s="127" t="s">
        <v>230</v>
      </c>
      <c r="L106" s="127">
        <v>0.38005844</v>
      </c>
      <c r="M106" s="127">
        <v>0.13947082</v>
      </c>
      <c r="N106" s="127">
        <v>0.13801509000000001</v>
      </c>
    </row>
    <row r="107" spans="1:14" x14ac:dyDescent="0.35">
      <c r="A107" s="127" t="s">
        <v>91</v>
      </c>
      <c r="B107" s="127">
        <v>0.99728504000000007</v>
      </c>
      <c r="C107" s="127">
        <v>0</v>
      </c>
      <c r="D107" s="127">
        <v>1.04322392</v>
      </c>
      <c r="E107" s="190"/>
      <c r="F107" s="127" t="s">
        <v>133</v>
      </c>
      <c r="G107" s="127">
        <v>13.917793810000001</v>
      </c>
      <c r="H107" s="127">
        <v>14.98904037</v>
      </c>
      <c r="I107" s="127">
        <v>13.480031369999999</v>
      </c>
      <c r="J107" s="191"/>
      <c r="K107" s="127" t="s">
        <v>188</v>
      </c>
      <c r="L107" s="127">
        <v>5.5274730000000001E-2</v>
      </c>
      <c r="M107" s="127">
        <v>3.673336E-2</v>
      </c>
      <c r="N107" s="127">
        <v>0.12505427</v>
      </c>
    </row>
    <row r="108" spans="1:14" x14ac:dyDescent="0.35">
      <c r="A108" s="127" t="s">
        <v>239</v>
      </c>
      <c r="B108" s="127">
        <v>1.4314058700000001</v>
      </c>
      <c r="C108" s="127">
        <v>0.26027998000000002</v>
      </c>
      <c r="D108" s="127">
        <v>1.0350881599999999</v>
      </c>
      <c r="E108" s="190"/>
      <c r="F108" s="127" t="s">
        <v>145</v>
      </c>
      <c r="G108" s="127">
        <v>11.517036970000001</v>
      </c>
      <c r="H108" s="127">
        <v>14.226339509999999</v>
      </c>
      <c r="I108" s="127">
        <v>13.470218359999999</v>
      </c>
      <c r="J108" s="191"/>
      <c r="K108" s="127" t="s">
        <v>96</v>
      </c>
      <c r="L108" s="127">
        <v>2.9039000000000001E-3</v>
      </c>
      <c r="M108" s="127">
        <v>1.6479999999999999E-3</v>
      </c>
      <c r="N108" s="127">
        <v>0.11350083</v>
      </c>
    </row>
    <row r="109" spans="1:14" x14ac:dyDescent="0.35">
      <c r="A109" s="127" t="s">
        <v>4</v>
      </c>
      <c r="B109" s="127">
        <v>0.17445857999999997</v>
      </c>
      <c r="C109" s="127">
        <v>0.50515871999999995</v>
      </c>
      <c r="D109" s="127">
        <v>0.98853137000000002</v>
      </c>
      <c r="E109" s="190"/>
      <c r="F109" s="127" t="s">
        <v>229</v>
      </c>
      <c r="G109" s="127">
        <v>10.11576535</v>
      </c>
      <c r="H109" s="127">
        <v>9.6043739800000001</v>
      </c>
      <c r="I109" s="127">
        <v>13.4633868</v>
      </c>
      <c r="J109" s="191"/>
      <c r="K109" s="127" t="s">
        <v>20</v>
      </c>
      <c r="L109" s="127">
        <v>5.7743400000000002E-3</v>
      </c>
      <c r="M109" s="127">
        <v>1.3663E-4</v>
      </c>
      <c r="N109" s="127">
        <v>0.1124868</v>
      </c>
    </row>
    <row r="110" spans="1:14" x14ac:dyDescent="0.35">
      <c r="A110" s="127" t="s">
        <v>144</v>
      </c>
      <c r="B110" s="127">
        <v>0.37562902000000004</v>
      </c>
      <c r="C110" s="127">
        <v>6.7154399999999989E-2</v>
      </c>
      <c r="D110" s="127">
        <v>0.98727807999999995</v>
      </c>
      <c r="E110" s="190"/>
      <c r="F110" s="127" t="s">
        <v>76</v>
      </c>
      <c r="G110" s="127">
        <v>34.005890919999999</v>
      </c>
      <c r="H110" s="127">
        <v>13.58970485</v>
      </c>
      <c r="I110" s="127">
        <v>13.32977322</v>
      </c>
      <c r="J110" s="191"/>
      <c r="K110" s="127" t="s">
        <v>175</v>
      </c>
      <c r="L110" s="127">
        <v>5.3263519999999995E-2</v>
      </c>
      <c r="M110" s="127">
        <v>8.7446049999999997E-2</v>
      </c>
      <c r="N110" s="127">
        <v>0.10825560000000001</v>
      </c>
    </row>
    <row r="111" spans="1:14" x14ac:dyDescent="0.35">
      <c r="A111" s="127" t="s">
        <v>214</v>
      </c>
      <c r="B111" s="127">
        <v>2.0243657800000001</v>
      </c>
      <c r="C111" s="127">
        <v>2.3674469</v>
      </c>
      <c r="D111" s="127">
        <v>0.98640899999999998</v>
      </c>
      <c r="E111" s="190"/>
      <c r="F111" s="127" t="s">
        <v>142</v>
      </c>
      <c r="G111" s="127">
        <v>10.126790880000001</v>
      </c>
      <c r="H111" s="127">
        <v>10.35558896</v>
      </c>
      <c r="I111" s="127">
        <v>13.25884456</v>
      </c>
      <c r="J111" s="191"/>
      <c r="K111" s="127" t="s">
        <v>27</v>
      </c>
      <c r="L111" s="127">
        <v>6.3886400000000001E-3</v>
      </c>
      <c r="M111" s="127">
        <v>6.8463000000000005E-3</v>
      </c>
      <c r="N111" s="127">
        <v>0.10277385</v>
      </c>
    </row>
    <row r="112" spans="1:14" x14ac:dyDescent="0.35">
      <c r="A112" s="127" t="s">
        <v>17</v>
      </c>
      <c r="B112" s="127">
        <v>3.4441300000000001E-3</v>
      </c>
      <c r="C112" s="127">
        <v>1.95376905</v>
      </c>
      <c r="D112" s="127">
        <v>0.96139468000000006</v>
      </c>
      <c r="E112" s="190"/>
      <c r="F112" s="127" t="s">
        <v>4</v>
      </c>
      <c r="G112" s="127">
        <v>16.128252830000001</v>
      </c>
      <c r="H112" s="127">
        <v>13.09367119</v>
      </c>
      <c r="I112" s="127">
        <v>13.09155893</v>
      </c>
      <c r="J112" s="191"/>
      <c r="K112" s="127" t="s">
        <v>171</v>
      </c>
      <c r="L112" s="127">
        <v>4.2564850000000001E-2</v>
      </c>
      <c r="M112" s="127">
        <v>1.002105E-2</v>
      </c>
      <c r="N112" s="127">
        <v>9.9656720000000004E-2</v>
      </c>
    </row>
    <row r="113" spans="1:14" x14ac:dyDescent="0.35">
      <c r="A113" s="127" t="s">
        <v>94</v>
      </c>
      <c r="B113" s="127">
        <v>0.63088960999999999</v>
      </c>
      <c r="C113" s="127">
        <v>13.939525919999999</v>
      </c>
      <c r="D113" s="127">
        <v>0.94747506000000004</v>
      </c>
      <c r="E113" s="190"/>
      <c r="F113" s="127" t="s">
        <v>238</v>
      </c>
      <c r="G113" s="127">
        <v>13.54183445</v>
      </c>
      <c r="H113" s="127">
        <v>10.26211389</v>
      </c>
      <c r="I113" s="127">
        <v>13.074878160000001</v>
      </c>
      <c r="J113" s="191"/>
      <c r="K113" s="127" t="s">
        <v>157</v>
      </c>
      <c r="L113" s="127">
        <v>2.1121199999999999E-3</v>
      </c>
      <c r="M113" s="127">
        <v>7.627188E-2</v>
      </c>
      <c r="N113" s="127">
        <v>9.8281969999999996E-2</v>
      </c>
    </row>
    <row r="114" spans="1:14" x14ac:dyDescent="0.35">
      <c r="A114" s="127" t="s">
        <v>159</v>
      </c>
      <c r="B114" s="127">
        <v>2.1352768799999997</v>
      </c>
      <c r="C114" s="127">
        <v>0</v>
      </c>
      <c r="D114" s="127">
        <v>0.81542939999999997</v>
      </c>
      <c r="E114" s="190"/>
      <c r="F114" s="127" t="s">
        <v>13</v>
      </c>
      <c r="G114" s="127">
        <v>26.732811269999999</v>
      </c>
      <c r="H114" s="127">
        <v>24.143162</v>
      </c>
      <c r="I114" s="127">
        <v>13.031328999999999</v>
      </c>
      <c r="J114" s="191"/>
      <c r="K114" s="127" t="s">
        <v>147</v>
      </c>
      <c r="L114" s="127">
        <v>0.43425721</v>
      </c>
      <c r="M114" s="127">
        <v>7.3086659999999998E-2</v>
      </c>
      <c r="N114" s="127">
        <v>9.7936929999999991E-2</v>
      </c>
    </row>
    <row r="115" spans="1:14" x14ac:dyDescent="0.35">
      <c r="A115" s="127" t="s">
        <v>6</v>
      </c>
      <c r="B115" s="127">
        <v>0.59210039999999997</v>
      </c>
      <c r="C115" s="127">
        <v>3.3793200000000003E-3</v>
      </c>
      <c r="D115" s="127">
        <v>0.80181677000000007</v>
      </c>
      <c r="E115" s="190"/>
      <c r="F115" s="127" t="s">
        <v>24</v>
      </c>
      <c r="G115" s="127">
        <v>13.022069589999999</v>
      </c>
      <c r="H115" s="127">
        <v>9.1323991600000003</v>
      </c>
      <c r="I115" s="127">
        <v>12.887329619999999</v>
      </c>
      <c r="J115" s="191"/>
      <c r="K115" s="127" t="s">
        <v>129</v>
      </c>
      <c r="L115" s="127">
        <v>3.2671329999999998E-2</v>
      </c>
      <c r="M115" s="127">
        <v>8.5471000000000002E-3</v>
      </c>
      <c r="N115" s="127">
        <v>9.3787960000000004E-2</v>
      </c>
    </row>
    <row r="116" spans="1:14" x14ac:dyDescent="0.35">
      <c r="A116" s="127" t="s">
        <v>229</v>
      </c>
      <c r="B116" s="127">
        <v>4.81891611</v>
      </c>
      <c r="C116" s="127">
        <v>3.0254874300000001</v>
      </c>
      <c r="D116" s="127">
        <v>0.75397011000000003</v>
      </c>
      <c r="E116" s="190"/>
      <c r="F116" s="127" t="s">
        <v>147</v>
      </c>
      <c r="G116" s="127">
        <v>7.8635472599999998</v>
      </c>
      <c r="H116" s="127">
        <v>9.0844891999999984</v>
      </c>
      <c r="I116" s="127">
        <v>11.010147310000001</v>
      </c>
      <c r="J116" s="191"/>
      <c r="K116" s="127" t="s">
        <v>120</v>
      </c>
      <c r="L116" s="127">
        <v>1.2268010000000001E-2</v>
      </c>
      <c r="M116" s="127">
        <v>6.9322590000000003E-2</v>
      </c>
      <c r="N116" s="127">
        <v>9.0411889999999995E-2</v>
      </c>
    </row>
    <row r="117" spans="1:14" x14ac:dyDescent="0.35">
      <c r="A117" s="127" t="s">
        <v>95</v>
      </c>
      <c r="B117" s="127">
        <v>4.1114253199999995</v>
      </c>
      <c r="C117" s="127">
        <v>0</v>
      </c>
      <c r="D117" s="127">
        <v>0.74820392000000002</v>
      </c>
      <c r="E117" s="190"/>
      <c r="F117" s="127" t="s">
        <v>120</v>
      </c>
      <c r="G117" s="127">
        <v>7.8056653099999993</v>
      </c>
      <c r="H117" s="127">
        <v>10.25832945</v>
      </c>
      <c r="I117" s="127">
        <v>10.441901640000001</v>
      </c>
      <c r="J117" s="191"/>
      <c r="K117" s="127" t="s">
        <v>228</v>
      </c>
      <c r="L117" s="127">
        <v>0</v>
      </c>
      <c r="M117" s="127">
        <v>0</v>
      </c>
      <c r="N117" s="127">
        <v>8.2432429999999987E-2</v>
      </c>
    </row>
    <row r="118" spans="1:14" x14ac:dyDescent="0.35">
      <c r="A118" s="127" t="s">
        <v>257</v>
      </c>
      <c r="B118" s="127">
        <v>0.99875255000000007</v>
      </c>
      <c r="C118" s="127">
        <v>1.4229290299999999</v>
      </c>
      <c r="D118" s="127">
        <v>0.74309168999999997</v>
      </c>
      <c r="E118" s="190"/>
      <c r="F118" s="127" t="s">
        <v>182</v>
      </c>
      <c r="G118" s="127">
        <v>6.73886757</v>
      </c>
      <c r="H118" s="127">
        <v>2.7635229700000004</v>
      </c>
      <c r="I118" s="127">
        <v>10.42161069</v>
      </c>
      <c r="J118" s="191"/>
      <c r="K118" s="127" t="s">
        <v>139</v>
      </c>
      <c r="L118" s="127">
        <v>1.5E-5</v>
      </c>
      <c r="M118" s="127">
        <v>2.3800000000000001E-4</v>
      </c>
      <c r="N118" s="127">
        <v>7.8395939999999997E-2</v>
      </c>
    </row>
    <row r="119" spans="1:14" x14ac:dyDescent="0.35">
      <c r="A119" s="127" t="s">
        <v>174</v>
      </c>
      <c r="B119" s="127">
        <v>0.20769699999999999</v>
      </c>
      <c r="C119" s="127">
        <v>0.93044958</v>
      </c>
      <c r="D119" s="127">
        <v>0.72794829000000005</v>
      </c>
      <c r="E119" s="190"/>
      <c r="F119" s="127" t="s">
        <v>189</v>
      </c>
      <c r="G119" s="127">
        <v>6.4308589899999999</v>
      </c>
      <c r="H119" s="127">
        <v>8.05354569</v>
      </c>
      <c r="I119" s="127">
        <v>10.21874622</v>
      </c>
      <c r="J119" s="191"/>
      <c r="K119" s="127" t="s">
        <v>150</v>
      </c>
      <c r="L119" s="127">
        <v>1.416677E-2</v>
      </c>
      <c r="M119" s="127">
        <v>1.0134580000000001E-2</v>
      </c>
      <c r="N119" s="127">
        <v>7.7895619999999999E-2</v>
      </c>
    </row>
    <row r="120" spans="1:14" x14ac:dyDescent="0.35">
      <c r="A120" s="127" t="s">
        <v>238</v>
      </c>
      <c r="B120" s="127">
        <v>7.8166449900000003</v>
      </c>
      <c r="C120" s="127">
        <v>3.52005532</v>
      </c>
      <c r="D120" s="127">
        <v>0.7143060699999999</v>
      </c>
      <c r="E120" s="190"/>
      <c r="F120" s="127" t="s">
        <v>94</v>
      </c>
      <c r="G120" s="127">
        <v>9.0443598999999999</v>
      </c>
      <c r="H120" s="127">
        <v>10.153879249999999</v>
      </c>
      <c r="I120" s="127">
        <v>9.9345396800000003</v>
      </c>
      <c r="J120" s="191"/>
      <c r="K120" s="127" t="s">
        <v>144</v>
      </c>
      <c r="L120" s="127">
        <v>1.1847100000000001E-3</v>
      </c>
      <c r="M120" s="127">
        <v>3.6832199999999996E-3</v>
      </c>
      <c r="N120" s="127">
        <v>7.5897710000000007E-2</v>
      </c>
    </row>
    <row r="121" spans="1:14" x14ac:dyDescent="0.35">
      <c r="A121" s="127" t="s">
        <v>231</v>
      </c>
      <c r="B121" s="127">
        <v>0.40936821000000001</v>
      </c>
      <c r="C121" s="127">
        <v>2.4313528300000002</v>
      </c>
      <c r="D121" s="127">
        <v>0.65349140999999999</v>
      </c>
      <c r="E121" s="190"/>
      <c r="F121" s="127" t="s">
        <v>159</v>
      </c>
      <c r="G121" s="127">
        <v>7.2307780399999997</v>
      </c>
      <c r="H121" s="127">
        <v>7.48477426</v>
      </c>
      <c r="I121" s="127">
        <v>9.8128027299999996</v>
      </c>
      <c r="J121" s="191"/>
      <c r="K121" s="127" t="s">
        <v>149</v>
      </c>
      <c r="L121" s="127">
        <v>8.7081570000000011E-2</v>
      </c>
      <c r="M121" s="127">
        <v>0.10314017</v>
      </c>
      <c r="N121" s="127">
        <v>7.1272509999999997E-2</v>
      </c>
    </row>
    <row r="122" spans="1:14" x14ac:dyDescent="0.35">
      <c r="A122" s="127" t="s">
        <v>186</v>
      </c>
      <c r="B122" s="127">
        <v>7.6490089999999997E-2</v>
      </c>
      <c r="C122" s="127">
        <v>0.88163692000000005</v>
      </c>
      <c r="D122" s="127">
        <v>0.56239026000000003</v>
      </c>
      <c r="E122" s="190"/>
      <c r="F122" s="127" t="s">
        <v>154</v>
      </c>
      <c r="G122" s="127">
        <v>10.4840385</v>
      </c>
      <c r="H122" s="127">
        <v>8.7150858699999993</v>
      </c>
      <c r="I122" s="127">
        <v>9.5026914700000003</v>
      </c>
      <c r="J122" s="191"/>
      <c r="K122" s="127" t="s">
        <v>45</v>
      </c>
      <c r="L122" s="127">
        <v>1.0000000000000001E-5</v>
      </c>
      <c r="M122" s="127">
        <v>0</v>
      </c>
      <c r="N122" s="127">
        <v>4.9687330000000002E-2</v>
      </c>
    </row>
    <row r="123" spans="1:14" x14ac:dyDescent="0.35">
      <c r="A123" s="127" t="s">
        <v>188</v>
      </c>
      <c r="B123" s="127">
        <v>1.4232400000000001E-3</v>
      </c>
      <c r="C123" s="127">
        <v>1.8514060000000002E-2</v>
      </c>
      <c r="D123" s="127">
        <v>0.54396097999999993</v>
      </c>
      <c r="E123" s="190"/>
      <c r="F123" s="127" t="s">
        <v>150</v>
      </c>
      <c r="G123" s="127">
        <v>3.4482099700000002</v>
      </c>
      <c r="H123" s="127">
        <v>3.9985123599999999</v>
      </c>
      <c r="I123" s="127">
        <v>9.5021144199999998</v>
      </c>
      <c r="J123" s="191"/>
      <c r="K123" s="127" t="s">
        <v>192</v>
      </c>
      <c r="L123" s="127">
        <v>6.3313700000000002E-3</v>
      </c>
      <c r="M123" s="127">
        <v>4.2243300000000001E-3</v>
      </c>
      <c r="N123" s="127">
        <v>4.6917129999999994E-2</v>
      </c>
    </row>
    <row r="124" spans="1:14" x14ac:dyDescent="0.35">
      <c r="A124" s="127" t="s">
        <v>117</v>
      </c>
      <c r="B124" s="127">
        <v>1.1135888999999999</v>
      </c>
      <c r="C124" s="127">
        <v>1.93868507</v>
      </c>
      <c r="D124" s="127">
        <v>0.52964892000000008</v>
      </c>
      <c r="E124" s="190"/>
      <c r="F124" s="127" t="s">
        <v>128</v>
      </c>
      <c r="G124" s="127">
        <v>12.211165619999999</v>
      </c>
      <c r="H124" s="127">
        <v>7.8722429500000004</v>
      </c>
      <c r="I124" s="127">
        <v>9.1791645800000001</v>
      </c>
      <c r="J124" s="191"/>
      <c r="K124" s="127" t="s">
        <v>208</v>
      </c>
      <c r="L124" s="127">
        <v>0.15009135999999998</v>
      </c>
      <c r="M124" s="127">
        <v>3.9126000000000001E-2</v>
      </c>
      <c r="N124" s="127">
        <v>3.9899699999999996E-2</v>
      </c>
    </row>
    <row r="125" spans="1:14" x14ac:dyDescent="0.35">
      <c r="A125" s="127" t="s">
        <v>242</v>
      </c>
      <c r="B125" s="127">
        <v>0.14261314000000003</v>
      </c>
      <c r="C125" s="127">
        <v>7.5791490000000003E-2</v>
      </c>
      <c r="D125" s="127">
        <v>0.51751793000000001</v>
      </c>
      <c r="E125" s="190"/>
      <c r="F125" s="127" t="s">
        <v>6</v>
      </c>
      <c r="G125" s="127">
        <v>4.9468065499999998</v>
      </c>
      <c r="H125" s="127">
        <v>1.5161610300000001</v>
      </c>
      <c r="I125" s="127">
        <v>9.1464144699999999</v>
      </c>
      <c r="J125" s="191"/>
      <c r="K125" s="127" t="s">
        <v>170</v>
      </c>
      <c r="L125" s="127">
        <v>0.17690444</v>
      </c>
      <c r="M125" s="127">
        <v>0.14473321</v>
      </c>
      <c r="N125" s="127">
        <v>3.6950190000000001E-2</v>
      </c>
    </row>
    <row r="126" spans="1:14" x14ac:dyDescent="0.35">
      <c r="A126" s="127" t="s">
        <v>50</v>
      </c>
      <c r="B126" s="127">
        <v>1.1084298799999999</v>
      </c>
      <c r="C126" s="127">
        <v>0</v>
      </c>
      <c r="D126" s="127">
        <v>0.51196204999999995</v>
      </c>
      <c r="E126" s="190"/>
      <c r="F126" s="127" t="s">
        <v>114</v>
      </c>
      <c r="G126" s="127">
        <v>8.2299185099999992</v>
      </c>
      <c r="H126" s="127">
        <v>13.278639249999999</v>
      </c>
      <c r="I126" s="127">
        <v>9.1287445299999987</v>
      </c>
      <c r="J126" s="191"/>
      <c r="K126" s="127" t="s">
        <v>99</v>
      </c>
      <c r="L126" s="127">
        <v>3.2659999999999998E-3</v>
      </c>
      <c r="M126" s="127">
        <v>6.5193929999999997E-2</v>
      </c>
      <c r="N126" s="127">
        <v>3.6790610000000001E-2</v>
      </c>
    </row>
    <row r="127" spans="1:14" x14ac:dyDescent="0.35">
      <c r="A127" s="127" t="s">
        <v>222</v>
      </c>
      <c r="B127" s="127">
        <v>2.6604721000000002</v>
      </c>
      <c r="C127" s="127">
        <v>1.34941055</v>
      </c>
      <c r="D127" s="127">
        <v>0.49386412000000002</v>
      </c>
      <c r="E127" s="190"/>
      <c r="F127" s="127" t="s">
        <v>122</v>
      </c>
      <c r="G127" s="127">
        <v>6.0445881999999997</v>
      </c>
      <c r="H127" s="127">
        <v>7.4849802300000006</v>
      </c>
      <c r="I127" s="127">
        <v>9.1230890299999992</v>
      </c>
      <c r="J127" s="191"/>
      <c r="K127" s="127" t="s">
        <v>10</v>
      </c>
      <c r="L127" s="127">
        <v>1.3150000000000001E-5</v>
      </c>
      <c r="M127" s="127">
        <v>0</v>
      </c>
      <c r="N127" s="127">
        <v>3.119276E-2</v>
      </c>
    </row>
    <row r="128" spans="1:14" x14ac:dyDescent="0.35">
      <c r="A128" s="127" t="s">
        <v>93</v>
      </c>
      <c r="B128" s="127">
        <v>0.23797245</v>
      </c>
      <c r="C128" s="127">
        <v>0</v>
      </c>
      <c r="D128" s="127">
        <v>0.47660184</v>
      </c>
      <c r="E128" s="190"/>
      <c r="F128" s="127" t="s">
        <v>98</v>
      </c>
      <c r="G128" s="127">
        <v>11.88849008</v>
      </c>
      <c r="H128" s="127">
        <v>15.3017334</v>
      </c>
      <c r="I128" s="127">
        <v>8.6861532700000001</v>
      </c>
      <c r="J128" s="191"/>
      <c r="K128" s="127" t="s">
        <v>109</v>
      </c>
      <c r="L128" s="127">
        <v>2.9456399999999998E-3</v>
      </c>
      <c r="M128" s="127">
        <v>4.9200000000000003E-4</v>
      </c>
      <c r="N128" s="127">
        <v>3.0571560000000001E-2</v>
      </c>
    </row>
    <row r="129" spans="1:14" x14ac:dyDescent="0.35">
      <c r="A129" s="127" t="s">
        <v>138</v>
      </c>
      <c r="B129" s="127">
        <v>0.58752450000000001</v>
      </c>
      <c r="C129" s="127">
        <v>1.1974689599999999</v>
      </c>
      <c r="D129" s="127">
        <v>0.45267264000000002</v>
      </c>
      <c r="E129" s="190"/>
      <c r="F129" s="127" t="s">
        <v>183</v>
      </c>
      <c r="G129" s="127">
        <v>10.411262279999999</v>
      </c>
      <c r="H129" s="127">
        <v>9.65101941</v>
      </c>
      <c r="I129" s="127">
        <v>8.635978230000001</v>
      </c>
      <c r="J129" s="191"/>
      <c r="K129" s="127" t="s">
        <v>106</v>
      </c>
      <c r="L129" s="127">
        <v>4.2424629999999998E-2</v>
      </c>
      <c r="M129" s="127">
        <v>2.7254480000000001E-2</v>
      </c>
      <c r="N129" s="127">
        <v>2.583709E-2</v>
      </c>
    </row>
    <row r="130" spans="1:14" x14ac:dyDescent="0.35">
      <c r="A130" s="127" t="s">
        <v>237</v>
      </c>
      <c r="B130" s="127">
        <v>0.32766891999999997</v>
      </c>
      <c r="C130" s="127">
        <v>0.26528727000000002</v>
      </c>
      <c r="D130" s="127">
        <v>0.43895335999999996</v>
      </c>
      <c r="E130" s="190"/>
      <c r="F130" s="127" t="s">
        <v>253</v>
      </c>
      <c r="G130" s="127">
        <v>11.212334630000001</v>
      </c>
      <c r="H130" s="127">
        <v>9.5862645799999999</v>
      </c>
      <c r="I130" s="127">
        <v>8.6157780000000006</v>
      </c>
      <c r="J130" s="191"/>
      <c r="K130" s="127" t="s">
        <v>17</v>
      </c>
      <c r="L130" s="127">
        <v>0</v>
      </c>
      <c r="M130" s="127">
        <v>0</v>
      </c>
      <c r="N130" s="127">
        <v>2.4702040000000001E-2</v>
      </c>
    </row>
    <row r="131" spans="1:14" x14ac:dyDescent="0.35">
      <c r="A131" s="127" t="s">
        <v>21</v>
      </c>
      <c r="B131" s="127">
        <v>2.3303497100000001</v>
      </c>
      <c r="C131" s="127">
        <v>0.10483902</v>
      </c>
      <c r="D131" s="127">
        <v>0.42125805</v>
      </c>
      <c r="E131" s="190"/>
      <c r="F131" s="127" t="s">
        <v>247</v>
      </c>
      <c r="G131" s="127">
        <v>6.4946911900000002</v>
      </c>
      <c r="H131" s="127">
        <v>12.51549022</v>
      </c>
      <c r="I131" s="127">
        <v>8.4004187899999998</v>
      </c>
      <c r="J131" s="191"/>
      <c r="K131" s="127" t="s">
        <v>37</v>
      </c>
      <c r="L131" s="127">
        <v>2.663546E-2</v>
      </c>
      <c r="M131" s="127">
        <v>5.1252900000000002E-3</v>
      </c>
      <c r="N131" s="127">
        <v>2.3864240000000002E-2</v>
      </c>
    </row>
    <row r="132" spans="1:14" x14ac:dyDescent="0.35">
      <c r="A132" s="127" t="s">
        <v>192</v>
      </c>
      <c r="B132" s="127">
        <v>7.9835686900000002</v>
      </c>
      <c r="C132" s="127">
        <v>0.20303260999999997</v>
      </c>
      <c r="D132" s="127">
        <v>0.40571718000000001</v>
      </c>
      <c r="E132" s="190"/>
      <c r="F132" s="127" t="s">
        <v>180</v>
      </c>
      <c r="G132" s="127">
        <v>0.1206633</v>
      </c>
      <c r="H132" s="127">
        <v>7.1412229999999993E-2</v>
      </c>
      <c r="I132" s="127">
        <v>8.3873321599999997</v>
      </c>
      <c r="J132" s="191"/>
      <c r="K132" s="127" t="s">
        <v>80</v>
      </c>
      <c r="L132" s="127">
        <v>0.15968197000000001</v>
      </c>
      <c r="M132" s="127">
        <v>5.6396620000000001E-2</v>
      </c>
      <c r="N132" s="127">
        <v>2.334866E-2</v>
      </c>
    </row>
    <row r="133" spans="1:14" x14ac:dyDescent="0.35">
      <c r="A133" s="127" t="s">
        <v>107</v>
      </c>
      <c r="B133" s="127">
        <v>2.9270265899999997</v>
      </c>
      <c r="C133" s="127">
        <v>1.1106533200000002</v>
      </c>
      <c r="D133" s="127">
        <v>0.40342517999999999</v>
      </c>
      <c r="E133" s="190"/>
      <c r="F133" s="127" t="s">
        <v>158</v>
      </c>
      <c r="G133" s="127">
        <v>9.3853764700000006</v>
      </c>
      <c r="H133" s="127">
        <v>4.4700518200000001</v>
      </c>
      <c r="I133" s="127">
        <v>8.2961039200000002</v>
      </c>
      <c r="J133" s="191"/>
      <c r="K133" s="127" t="s">
        <v>98</v>
      </c>
      <c r="L133" s="127">
        <v>5.1671700000000004E-3</v>
      </c>
      <c r="M133" s="127">
        <v>3.2333639999999997E-2</v>
      </c>
      <c r="N133" s="127">
        <v>2.088075E-2</v>
      </c>
    </row>
    <row r="134" spans="1:14" x14ac:dyDescent="0.35">
      <c r="A134" s="127" t="s">
        <v>116</v>
      </c>
      <c r="B134" s="127">
        <v>0.88697678000000002</v>
      </c>
      <c r="C134" s="127">
        <v>1.7291179800000001</v>
      </c>
      <c r="D134" s="127">
        <v>0.37979159999999995</v>
      </c>
      <c r="E134" s="190"/>
      <c r="F134" s="127" t="s">
        <v>152</v>
      </c>
      <c r="G134" s="127">
        <v>4.2248698099999995</v>
      </c>
      <c r="H134" s="127">
        <v>16.073797119999998</v>
      </c>
      <c r="I134" s="127">
        <v>8.1509328500000002</v>
      </c>
      <c r="J134" s="191"/>
      <c r="K134" s="127" t="s">
        <v>126</v>
      </c>
      <c r="L134" s="127">
        <v>2.4690699999999999E-2</v>
      </c>
      <c r="M134" s="127">
        <v>4.234868E-2</v>
      </c>
      <c r="N134" s="127">
        <v>1.926396E-2</v>
      </c>
    </row>
    <row r="135" spans="1:14" x14ac:dyDescent="0.35">
      <c r="A135" s="127" t="s">
        <v>27</v>
      </c>
      <c r="B135" s="127">
        <v>0.59101256999999996</v>
      </c>
      <c r="C135" s="127">
        <v>0.88400918999999989</v>
      </c>
      <c r="D135" s="127">
        <v>0.33530395000000002</v>
      </c>
      <c r="E135" s="190"/>
      <c r="F135" s="127" t="s">
        <v>222</v>
      </c>
      <c r="G135" s="127">
        <v>9.5571930799999993</v>
      </c>
      <c r="H135" s="127">
        <v>8.5845409799999999</v>
      </c>
      <c r="I135" s="127">
        <v>8.04682399</v>
      </c>
      <c r="J135" s="191"/>
      <c r="K135" s="127" t="s">
        <v>133</v>
      </c>
      <c r="L135" s="127">
        <v>9.8933759999999996E-2</v>
      </c>
      <c r="M135" s="127">
        <v>2.2434349999999999E-2</v>
      </c>
      <c r="N135" s="127">
        <v>1.8855759999999999E-2</v>
      </c>
    </row>
    <row r="136" spans="1:14" x14ac:dyDescent="0.35">
      <c r="A136" s="127" t="s">
        <v>150</v>
      </c>
      <c r="B136" s="127">
        <v>9.5376219999999998E-2</v>
      </c>
      <c r="C136" s="127">
        <v>0.41927665000000003</v>
      </c>
      <c r="D136" s="127">
        <v>0.32928867000000001</v>
      </c>
      <c r="E136" s="190"/>
      <c r="F136" s="127" t="s">
        <v>64</v>
      </c>
      <c r="G136" s="127">
        <v>6.4185561399999997</v>
      </c>
      <c r="H136" s="127">
        <v>2.7123839900000002</v>
      </c>
      <c r="I136" s="127">
        <v>7.7012091100000006</v>
      </c>
      <c r="J136" s="191"/>
      <c r="K136" s="127" t="s">
        <v>141</v>
      </c>
      <c r="L136" s="127">
        <v>1.9038060000000002E-2</v>
      </c>
      <c r="M136" s="127">
        <v>9.5167700000000008E-3</v>
      </c>
      <c r="N136" s="127">
        <v>1.6980810000000002E-2</v>
      </c>
    </row>
    <row r="137" spans="1:14" x14ac:dyDescent="0.35">
      <c r="A137" s="127" t="s">
        <v>156</v>
      </c>
      <c r="B137" s="127">
        <v>4.7140881500000003</v>
      </c>
      <c r="C137" s="127">
        <v>11.789110259999999</v>
      </c>
      <c r="D137" s="127">
        <v>0.30412388000000001</v>
      </c>
      <c r="E137" s="190"/>
      <c r="F137" s="127" t="s">
        <v>164</v>
      </c>
      <c r="G137" s="127">
        <v>3.8094929999999998</v>
      </c>
      <c r="H137" s="127">
        <v>6.0034105499999999</v>
      </c>
      <c r="I137" s="127">
        <v>7.5035135400000001</v>
      </c>
      <c r="J137" s="191"/>
      <c r="K137" s="127" t="s">
        <v>97</v>
      </c>
      <c r="L137" s="127">
        <v>3.14883E-3</v>
      </c>
      <c r="M137" s="127">
        <v>3.0920100000000001E-3</v>
      </c>
      <c r="N137" s="127">
        <v>1.6264000000000001E-2</v>
      </c>
    </row>
    <row r="138" spans="1:14" x14ac:dyDescent="0.35">
      <c r="A138" s="127" t="s">
        <v>28</v>
      </c>
      <c r="B138" s="127">
        <v>4.1897937999999995</v>
      </c>
      <c r="C138" s="127">
        <v>2.59570436</v>
      </c>
      <c r="D138" s="127">
        <v>0.28953141999999998</v>
      </c>
      <c r="E138" s="190"/>
      <c r="F138" s="127" t="s">
        <v>89</v>
      </c>
      <c r="G138" s="127">
        <v>5.1379506799999994</v>
      </c>
      <c r="H138" s="127">
        <v>3.0023827299999999</v>
      </c>
      <c r="I138" s="127">
        <v>7.3415529599999996</v>
      </c>
      <c r="J138" s="191"/>
      <c r="K138" s="127" t="s">
        <v>12</v>
      </c>
      <c r="L138" s="127">
        <v>0</v>
      </c>
      <c r="M138" s="127">
        <v>6.38E-4</v>
      </c>
      <c r="N138" s="127">
        <v>1.5621899999999999E-2</v>
      </c>
    </row>
    <row r="139" spans="1:14" x14ac:dyDescent="0.35">
      <c r="A139" s="127" t="s">
        <v>57</v>
      </c>
      <c r="B139" s="127">
        <v>0.15843399999999999</v>
      </c>
      <c r="C139" s="127">
        <v>0</v>
      </c>
      <c r="D139" s="127">
        <v>0.27353053000000005</v>
      </c>
      <c r="E139" s="190"/>
      <c r="F139" s="127" t="s">
        <v>31</v>
      </c>
      <c r="G139" s="127">
        <v>5.4784148500000001</v>
      </c>
      <c r="H139" s="127">
        <v>6.2638902600000002</v>
      </c>
      <c r="I139" s="127">
        <v>7.0132802300000003</v>
      </c>
      <c r="J139" s="191"/>
      <c r="K139" s="127" t="s">
        <v>194</v>
      </c>
      <c r="L139" s="127">
        <v>4.1039050000000001E-2</v>
      </c>
      <c r="M139" s="127">
        <v>0.57338533999999997</v>
      </c>
      <c r="N139" s="127">
        <v>1.5352559999999999E-2</v>
      </c>
    </row>
    <row r="140" spans="1:14" x14ac:dyDescent="0.35">
      <c r="A140" s="127" t="s">
        <v>193</v>
      </c>
      <c r="B140" s="127">
        <v>8.8794956000000003</v>
      </c>
      <c r="C140" s="127">
        <v>8.5250989999999999E-2</v>
      </c>
      <c r="D140" s="127">
        <v>0.26635892999999999</v>
      </c>
      <c r="E140" s="190"/>
      <c r="F140" s="127" t="s">
        <v>81</v>
      </c>
      <c r="G140" s="127">
        <v>7.3345893899999997</v>
      </c>
      <c r="H140" s="127">
        <v>4.773565606</v>
      </c>
      <c r="I140" s="127">
        <v>7.0043664800000007</v>
      </c>
      <c r="J140" s="191"/>
      <c r="K140" s="127" t="s">
        <v>74</v>
      </c>
      <c r="L140" s="127">
        <v>0</v>
      </c>
      <c r="M140" s="127">
        <v>0.50363444000000002</v>
      </c>
      <c r="N140" s="127">
        <v>1.5029000000000001E-2</v>
      </c>
    </row>
    <row r="141" spans="1:14" x14ac:dyDescent="0.35">
      <c r="A141" s="127" t="s">
        <v>25</v>
      </c>
      <c r="B141" s="127">
        <v>1.6546580000000002E-2</v>
      </c>
      <c r="C141" s="127">
        <v>0.92511277000000003</v>
      </c>
      <c r="D141" s="127">
        <v>0.26386296999999997</v>
      </c>
      <c r="E141" s="190"/>
      <c r="F141" s="127" t="s">
        <v>256</v>
      </c>
      <c r="G141" s="127">
        <v>3.3385201699999998</v>
      </c>
      <c r="H141" s="127">
        <v>8.3655101500000004</v>
      </c>
      <c r="I141" s="127">
        <v>6.7387958299999999</v>
      </c>
      <c r="J141" s="191"/>
      <c r="K141" s="127" t="s">
        <v>145</v>
      </c>
      <c r="L141" s="127">
        <v>0</v>
      </c>
      <c r="M141" s="127">
        <v>4.15E-4</v>
      </c>
      <c r="N141" s="127">
        <v>1.398311E-2</v>
      </c>
    </row>
    <row r="142" spans="1:14" x14ac:dyDescent="0.35">
      <c r="A142" s="127" t="s">
        <v>233</v>
      </c>
      <c r="B142" s="127">
        <v>0.17645613000000002</v>
      </c>
      <c r="C142" s="127">
        <v>0.11090131</v>
      </c>
      <c r="D142" s="127">
        <v>0.25401222000000001</v>
      </c>
      <c r="E142" s="190"/>
      <c r="F142" s="127" t="s">
        <v>206</v>
      </c>
      <c r="G142" s="127">
        <v>9.8362652300000004</v>
      </c>
      <c r="H142" s="127">
        <v>3.7318502200000001</v>
      </c>
      <c r="I142" s="127">
        <v>6.7285797499999997</v>
      </c>
      <c r="J142" s="191"/>
      <c r="K142" s="127" t="s">
        <v>226</v>
      </c>
      <c r="L142" s="127">
        <v>5.7197799999999998E-3</v>
      </c>
      <c r="M142" s="127">
        <v>0</v>
      </c>
      <c r="N142" s="127">
        <v>1.347105E-2</v>
      </c>
    </row>
    <row r="143" spans="1:14" x14ac:dyDescent="0.35">
      <c r="A143" s="127" t="s">
        <v>59</v>
      </c>
      <c r="B143" s="127">
        <v>5.2252430000000002E-2</v>
      </c>
      <c r="C143" s="127">
        <v>1.027141E-2</v>
      </c>
      <c r="D143" s="127">
        <v>0.24195965</v>
      </c>
      <c r="E143" s="190"/>
      <c r="F143" s="127" t="s">
        <v>83</v>
      </c>
      <c r="G143" s="127">
        <v>6.5903526699999997</v>
      </c>
      <c r="H143" s="127">
        <v>2.5195028900000001</v>
      </c>
      <c r="I143" s="127">
        <v>6.7093554000000006</v>
      </c>
      <c r="J143" s="191"/>
      <c r="K143" s="127" t="s">
        <v>31</v>
      </c>
      <c r="L143" s="127">
        <v>3.0453529999999999E-2</v>
      </c>
      <c r="M143" s="127">
        <v>5.0835699999999999E-3</v>
      </c>
      <c r="N143" s="127">
        <v>1.3077219999999999E-2</v>
      </c>
    </row>
    <row r="144" spans="1:14" x14ac:dyDescent="0.35">
      <c r="A144" s="127" t="s">
        <v>149</v>
      </c>
      <c r="B144" s="127">
        <v>7.5695440000000003E-2</v>
      </c>
      <c r="C144" s="127">
        <v>0.37447891999999999</v>
      </c>
      <c r="D144" s="127">
        <v>0.23827473000000002</v>
      </c>
      <c r="E144" s="190"/>
      <c r="F144" s="127" t="s">
        <v>170</v>
      </c>
      <c r="G144" s="127">
        <v>41.70944514</v>
      </c>
      <c r="H144" s="127">
        <v>4.2046439900000001</v>
      </c>
      <c r="I144" s="127">
        <v>6.6929633399999995</v>
      </c>
      <c r="J144" s="191"/>
      <c r="K144" s="127" t="s">
        <v>94</v>
      </c>
      <c r="L144" s="127">
        <v>1.056258E-2</v>
      </c>
      <c r="M144" s="127">
        <v>1.1909655100000001</v>
      </c>
      <c r="N144" s="127">
        <v>1.1742860000000001E-2</v>
      </c>
    </row>
    <row r="145" spans="1:14" x14ac:dyDescent="0.35">
      <c r="A145" s="127" t="s">
        <v>234</v>
      </c>
      <c r="B145" s="127">
        <v>2.1243219999999998</v>
      </c>
      <c r="C145" s="127">
        <v>0.11038405999999999</v>
      </c>
      <c r="D145" s="127">
        <v>0.23277776999999999</v>
      </c>
      <c r="E145" s="190"/>
      <c r="F145" s="127" t="s">
        <v>242</v>
      </c>
      <c r="G145" s="127">
        <v>6.1812162500000003</v>
      </c>
      <c r="H145" s="127">
        <v>2.9309258100000002</v>
      </c>
      <c r="I145" s="127">
        <v>6.6579823400000002</v>
      </c>
      <c r="J145" s="191"/>
      <c r="K145" s="127" t="s">
        <v>164</v>
      </c>
      <c r="L145" s="127">
        <v>3.0088449999999999E-2</v>
      </c>
      <c r="M145" s="127">
        <v>1.3746800000000001E-3</v>
      </c>
      <c r="N145" s="127">
        <v>1.1405240000000001E-2</v>
      </c>
    </row>
    <row r="146" spans="1:14" x14ac:dyDescent="0.35">
      <c r="A146" s="127" t="s">
        <v>19</v>
      </c>
      <c r="B146" s="127">
        <v>0</v>
      </c>
      <c r="C146" s="127">
        <v>9.34574E-3</v>
      </c>
      <c r="D146" s="127">
        <v>0.20275101999999998</v>
      </c>
      <c r="E146" s="190"/>
      <c r="F146" s="127" t="s">
        <v>216</v>
      </c>
      <c r="G146" s="127">
        <v>4.55031871</v>
      </c>
      <c r="H146" s="127">
        <v>3.8724357899999999</v>
      </c>
      <c r="I146" s="127">
        <v>6.5711757199999994</v>
      </c>
      <c r="J146" s="191"/>
      <c r="K146" s="127" t="s">
        <v>138</v>
      </c>
      <c r="L146" s="127">
        <v>2.5886630000000001E-2</v>
      </c>
      <c r="M146" s="127">
        <v>9.794569999999999E-3</v>
      </c>
      <c r="N146" s="127">
        <v>1.0465790000000001E-2</v>
      </c>
    </row>
    <row r="147" spans="1:14" x14ac:dyDescent="0.35">
      <c r="A147" s="127" t="s">
        <v>88</v>
      </c>
      <c r="B147" s="127">
        <v>0.49051134000000002</v>
      </c>
      <c r="C147" s="127">
        <v>0.33228603000000001</v>
      </c>
      <c r="D147" s="127">
        <v>0.20016479000000001</v>
      </c>
      <c r="E147" s="190"/>
      <c r="F147" s="127" t="s">
        <v>9</v>
      </c>
      <c r="G147" s="127">
        <v>11.612954550000001</v>
      </c>
      <c r="H147" s="127">
        <v>6.1554024099999998</v>
      </c>
      <c r="I147" s="127">
        <v>5.8826457300000001</v>
      </c>
      <c r="J147" s="191"/>
      <c r="K147" s="127" t="s">
        <v>131</v>
      </c>
      <c r="L147" s="127">
        <v>0</v>
      </c>
      <c r="M147" s="127">
        <v>0</v>
      </c>
      <c r="N147" s="127">
        <v>7.1760000000000001E-3</v>
      </c>
    </row>
    <row r="148" spans="1:14" x14ac:dyDescent="0.35">
      <c r="A148" s="127" t="s">
        <v>247</v>
      </c>
      <c r="B148" s="127">
        <v>0.17762355999999999</v>
      </c>
      <c r="C148" s="127">
        <v>4.9137803600000005</v>
      </c>
      <c r="D148" s="127">
        <v>0.19866435000000002</v>
      </c>
      <c r="E148" s="190"/>
      <c r="F148" s="127" t="s">
        <v>12</v>
      </c>
      <c r="G148" s="127">
        <v>9.3390719799999999</v>
      </c>
      <c r="H148" s="127">
        <v>7.8422820800000004</v>
      </c>
      <c r="I148" s="127">
        <v>5.8250821900000007</v>
      </c>
      <c r="J148" s="191"/>
      <c r="K148" s="127" t="s">
        <v>136</v>
      </c>
      <c r="L148" s="127">
        <v>7.4068500000000004E-3</v>
      </c>
      <c r="M148" s="127">
        <v>7.9695200000000008E-3</v>
      </c>
      <c r="N148" s="127">
        <v>6.8983199999999995E-3</v>
      </c>
    </row>
    <row r="149" spans="1:14" x14ac:dyDescent="0.35">
      <c r="A149" s="127" t="s">
        <v>133</v>
      </c>
      <c r="B149" s="127">
        <v>2.85947766</v>
      </c>
      <c r="C149" s="127">
        <v>9.6516100000000007E-2</v>
      </c>
      <c r="D149" s="127">
        <v>0.1943647</v>
      </c>
      <c r="E149" s="190"/>
      <c r="F149" s="127" t="s">
        <v>113</v>
      </c>
      <c r="G149" s="127">
        <v>1.9147676200000001</v>
      </c>
      <c r="H149" s="127">
        <v>5.8978037699999994</v>
      </c>
      <c r="I149" s="127">
        <v>5.5162810999999996</v>
      </c>
      <c r="J149" s="191"/>
      <c r="K149" s="127" t="s">
        <v>73</v>
      </c>
      <c r="L149" s="127">
        <v>0</v>
      </c>
      <c r="M149" s="127">
        <v>0</v>
      </c>
      <c r="N149" s="127">
        <v>5.6839999999999998E-3</v>
      </c>
    </row>
    <row r="150" spans="1:14" x14ac:dyDescent="0.35">
      <c r="A150" s="127" t="s">
        <v>250</v>
      </c>
      <c r="B150" s="127">
        <v>0.28408395000000003</v>
      </c>
      <c r="C150" s="127">
        <v>2.3268230600000002</v>
      </c>
      <c r="D150" s="127">
        <v>0.18768340999999999</v>
      </c>
      <c r="E150" s="190"/>
      <c r="F150" s="127" t="s">
        <v>162</v>
      </c>
      <c r="G150" s="127">
        <v>7.6437827499999997</v>
      </c>
      <c r="H150" s="127">
        <v>6.15503746</v>
      </c>
      <c r="I150" s="127">
        <v>5.4904057300000009</v>
      </c>
      <c r="J150" s="191"/>
      <c r="K150" s="127" t="s">
        <v>28</v>
      </c>
      <c r="L150" s="127">
        <v>6.7049999999999998E-4</v>
      </c>
      <c r="M150" s="127">
        <v>3.4605199999999999E-3</v>
      </c>
      <c r="N150" s="127">
        <v>5.4568900000000007E-3</v>
      </c>
    </row>
    <row r="151" spans="1:14" x14ac:dyDescent="0.35">
      <c r="A151" s="127" t="s">
        <v>120</v>
      </c>
      <c r="B151" s="127">
        <v>0.10351764999999999</v>
      </c>
      <c r="C151" s="127">
        <v>1.2103446200000001</v>
      </c>
      <c r="D151" s="127">
        <v>0.18127020999999999</v>
      </c>
      <c r="E151" s="190"/>
      <c r="F151" s="127" t="s">
        <v>254</v>
      </c>
      <c r="G151" s="127">
        <v>2.92630313</v>
      </c>
      <c r="H151" s="127">
        <v>3.1068011099999997</v>
      </c>
      <c r="I151" s="127">
        <v>4.9004448899999993</v>
      </c>
      <c r="J151" s="191"/>
      <c r="K151" s="127" t="s">
        <v>137</v>
      </c>
      <c r="L151" s="127">
        <v>1.3439E-2</v>
      </c>
      <c r="M151" s="127">
        <v>2.9150619999999999E-2</v>
      </c>
      <c r="N151" s="127">
        <v>5.3908999999999997E-3</v>
      </c>
    </row>
    <row r="152" spans="1:14" x14ac:dyDescent="0.35">
      <c r="A152" s="127" t="s">
        <v>119</v>
      </c>
      <c r="B152" s="127">
        <v>1.9214290000000002E-2</v>
      </c>
      <c r="C152" s="127">
        <v>1.7253900000000003E-2</v>
      </c>
      <c r="D152" s="127">
        <v>0.17375967</v>
      </c>
      <c r="E152" s="190"/>
      <c r="F152" s="127" t="s">
        <v>174</v>
      </c>
      <c r="G152" s="127">
        <v>5.6302538099999992</v>
      </c>
      <c r="H152" s="127">
        <v>5.1400078699999998</v>
      </c>
      <c r="I152" s="127">
        <v>4.8158621300000002</v>
      </c>
      <c r="J152" s="191"/>
      <c r="K152" s="127" t="s">
        <v>2</v>
      </c>
      <c r="L152" s="127">
        <v>0</v>
      </c>
      <c r="M152" s="127">
        <v>0</v>
      </c>
      <c r="N152" s="127">
        <v>5.2500000000000003E-3</v>
      </c>
    </row>
    <row r="153" spans="1:14" x14ac:dyDescent="0.35">
      <c r="A153" s="127" t="s">
        <v>235</v>
      </c>
      <c r="B153" s="127">
        <v>6.9610169999999999E-2</v>
      </c>
      <c r="C153" s="127">
        <v>5.1913269999999997E-2</v>
      </c>
      <c r="D153" s="127">
        <v>0.16831546</v>
      </c>
      <c r="E153" s="190"/>
      <c r="F153" s="127" t="s">
        <v>224</v>
      </c>
      <c r="G153" s="127">
        <v>4.56544448</v>
      </c>
      <c r="H153" s="127">
        <v>2.06301516</v>
      </c>
      <c r="I153" s="127">
        <v>4.4749845499999994</v>
      </c>
      <c r="J153" s="191"/>
      <c r="K153" s="127" t="s">
        <v>5</v>
      </c>
      <c r="L153" s="127">
        <v>2E-3</v>
      </c>
      <c r="M153" s="127">
        <v>1.774E-5</v>
      </c>
      <c r="N153" s="127">
        <v>5.2059999999999997E-3</v>
      </c>
    </row>
    <row r="154" spans="1:14" x14ac:dyDescent="0.35">
      <c r="A154" s="127" t="s">
        <v>207</v>
      </c>
      <c r="B154" s="127">
        <v>0.16347208999999999</v>
      </c>
      <c r="C154" s="127">
        <v>0.11689113000000001</v>
      </c>
      <c r="D154" s="127">
        <v>0.15493272</v>
      </c>
      <c r="E154" s="190"/>
      <c r="F154" s="127" t="s">
        <v>184</v>
      </c>
      <c r="G154" s="127">
        <v>5.55300935</v>
      </c>
      <c r="H154" s="127">
        <v>13.011248800000001</v>
      </c>
      <c r="I154" s="127">
        <v>4.4611710000000002</v>
      </c>
      <c r="J154" s="191"/>
      <c r="K154" s="127" t="s">
        <v>146</v>
      </c>
      <c r="L154" s="127">
        <v>4.645051E-2</v>
      </c>
      <c r="M154" s="127">
        <v>1.66E-3</v>
      </c>
      <c r="N154" s="127">
        <v>4.9886599999999998E-3</v>
      </c>
    </row>
    <row r="155" spans="1:14" x14ac:dyDescent="0.35">
      <c r="A155" s="127" t="s">
        <v>87</v>
      </c>
      <c r="B155" s="127">
        <v>4.9850299999999997E-3</v>
      </c>
      <c r="C155" s="127">
        <v>1.7453732099999999</v>
      </c>
      <c r="D155" s="127">
        <v>0.14650548000000002</v>
      </c>
      <c r="E155" s="190"/>
      <c r="F155" s="127" t="s">
        <v>228</v>
      </c>
      <c r="G155" s="127">
        <v>4.7737390999999993</v>
      </c>
      <c r="H155" s="127">
        <v>5.8177892999999994</v>
      </c>
      <c r="I155" s="127">
        <v>4.33864202</v>
      </c>
      <c r="J155" s="191"/>
      <c r="K155" s="127" t="s">
        <v>90</v>
      </c>
      <c r="L155" s="127">
        <v>0</v>
      </c>
      <c r="M155" s="127">
        <v>1.1159999999999999E-4</v>
      </c>
      <c r="N155" s="127">
        <v>4.7229899999999998E-3</v>
      </c>
    </row>
    <row r="156" spans="1:14" x14ac:dyDescent="0.35">
      <c r="A156" s="127" t="s">
        <v>256</v>
      </c>
      <c r="B156" s="127">
        <v>1.047908E-2</v>
      </c>
      <c r="C156" s="127">
        <v>24.266080769999999</v>
      </c>
      <c r="D156" s="127">
        <v>0.13425434999999999</v>
      </c>
      <c r="E156" s="190"/>
      <c r="F156" s="127" t="s">
        <v>61</v>
      </c>
      <c r="G156" s="127">
        <v>1.9914476699999999</v>
      </c>
      <c r="H156" s="127">
        <v>5.8930794999999998</v>
      </c>
      <c r="I156" s="127">
        <v>4.2408591100000006</v>
      </c>
      <c r="J156" s="191"/>
      <c r="K156" s="127" t="s">
        <v>140</v>
      </c>
      <c r="L156" s="127">
        <v>3.356808E-2</v>
      </c>
      <c r="M156" s="127">
        <v>5.3836400000000003E-3</v>
      </c>
      <c r="N156" s="127">
        <v>4.1699099999999998E-3</v>
      </c>
    </row>
    <row r="157" spans="1:14" x14ac:dyDescent="0.35">
      <c r="A157" s="127" t="s">
        <v>206</v>
      </c>
      <c r="B157" s="127">
        <v>8.8066610000000003E-2</v>
      </c>
      <c r="C157" s="127">
        <v>0.10352251</v>
      </c>
      <c r="D157" s="127">
        <v>0.12781528</v>
      </c>
      <c r="E157" s="190"/>
      <c r="F157" s="127" t="s">
        <v>144</v>
      </c>
      <c r="G157" s="127">
        <v>3.1783190099999996</v>
      </c>
      <c r="H157" s="127">
        <v>3.0382872599999997</v>
      </c>
      <c r="I157" s="127">
        <v>4.2175207500000003</v>
      </c>
      <c r="J157" s="191"/>
      <c r="K157" s="127" t="s">
        <v>36</v>
      </c>
      <c r="L157" s="127">
        <v>1.2199999999999999E-3</v>
      </c>
      <c r="M157" s="127">
        <v>7.55005E-3</v>
      </c>
      <c r="N157" s="127">
        <v>4.1333100000000003E-3</v>
      </c>
    </row>
    <row r="158" spans="1:14" x14ac:dyDescent="0.35">
      <c r="A158" s="127" t="s">
        <v>32</v>
      </c>
      <c r="B158" s="127">
        <v>9.1459029999999997E-2</v>
      </c>
      <c r="C158" s="127">
        <v>0.24906732000000001</v>
      </c>
      <c r="D158" s="127">
        <v>0.12044315</v>
      </c>
      <c r="E158" s="190"/>
      <c r="F158" s="127" t="s">
        <v>194</v>
      </c>
      <c r="G158" s="127">
        <v>2.8410068500000003</v>
      </c>
      <c r="H158" s="127">
        <v>2.9882999400000001</v>
      </c>
      <c r="I158" s="127">
        <v>4.1551823099999998</v>
      </c>
      <c r="J158" s="191"/>
      <c r="K158" s="127" t="s">
        <v>64</v>
      </c>
      <c r="L158" s="127">
        <v>1.0845499999999999E-2</v>
      </c>
      <c r="M158" s="127">
        <v>3.1926400000000001E-3</v>
      </c>
      <c r="N158" s="127">
        <v>4.0071999999999998E-3</v>
      </c>
    </row>
    <row r="159" spans="1:14" x14ac:dyDescent="0.35">
      <c r="A159" s="127" t="s">
        <v>3</v>
      </c>
      <c r="B159" s="127">
        <v>3.5727210000000002E-2</v>
      </c>
      <c r="C159" s="127">
        <v>0</v>
      </c>
      <c r="D159" s="127">
        <v>0.11205778999999999</v>
      </c>
      <c r="E159" s="190"/>
      <c r="F159" s="127" t="s">
        <v>214</v>
      </c>
      <c r="G159" s="127">
        <v>0.85388277000000001</v>
      </c>
      <c r="H159" s="127">
        <v>1.7068007299999999</v>
      </c>
      <c r="I159" s="127">
        <v>4.0394986099999999</v>
      </c>
      <c r="J159" s="191"/>
      <c r="K159" s="127" t="s">
        <v>50</v>
      </c>
      <c r="L159" s="127">
        <v>0</v>
      </c>
      <c r="M159" s="127">
        <v>2.2829E-4</v>
      </c>
      <c r="N159" s="127">
        <v>3.5000000000000001E-3</v>
      </c>
    </row>
    <row r="160" spans="1:14" x14ac:dyDescent="0.35">
      <c r="A160" s="127" t="s">
        <v>240</v>
      </c>
      <c r="B160" s="127">
        <v>0.19465948999999999</v>
      </c>
      <c r="C160" s="127">
        <v>1.3239860000000001E-2</v>
      </c>
      <c r="D160" s="127">
        <v>0.10930402</v>
      </c>
      <c r="E160" s="190"/>
      <c r="F160" s="127" t="s">
        <v>125</v>
      </c>
      <c r="G160" s="127">
        <v>7.7365820000000002E-2</v>
      </c>
      <c r="H160" s="127">
        <v>0.19055998000000002</v>
      </c>
      <c r="I160" s="127">
        <v>3.5369094799999998</v>
      </c>
      <c r="J160" s="191"/>
      <c r="K160" s="127" t="s">
        <v>245</v>
      </c>
      <c r="L160" s="127">
        <v>0</v>
      </c>
      <c r="M160" s="127">
        <v>1.2985809999999999E-2</v>
      </c>
      <c r="N160" s="127">
        <v>3.2299999999999998E-3</v>
      </c>
    </row>
    <row r="161" spans="1:14" x14ac:dyDescent="0.35">
      <c r="A161" s="127" t="s">
        <v>24</v>
      </c>
      <c r="B161" s="127">
        <v>0.27804635</v>
      </c>
      <c r="C161" s="127">
        <v>0.10802780000000001</v>
      </c>
      <c r="D161" s="127">
        <v>0.10128748</v>
      </c>
      <c r="E161" s="190"/>
      <c r="F161" s="127" t="s">
        <v>203</v>
      </c>
      <c r="G161" s="127">
        <v>3.4529484100000003</v>
      </c>
      <c r="H161" s="127">
        <v>3.0704375099999996</v>
      </c>
      <c r="I161" s="127">
        <v>3.14274276</v>
      </c>
      <c r="J161" s="191"/>
      <c r="K161" s="127" t="s">
        <v>111</v>
      </c>
      <c r="L161" s="127">
        <v>0</v>
      </c>
      <c r="M161" s="127">
        <v>0</v>
      </c>
      <c r="N161" s="127">
        <v>2.8679999999999999E-3</v>
      </c>
    </row>
    <row r="162" spans="1:14" x14ac:dyDescent="0.35">
      <c r="A162" s="127" t="s">
        <v>77</v>
      </c>
      <c r="B162" s="127">
        <v>9.9546339999999997E-2</v>
      </c>
      <c r="C162" s="127">
        <v>0.23428357</v>
      </c>
      <c r="D162" s="127">
        <v>9.6541490000000008E-2</v>
      </c>
      <c r="E162" s="190"/>
      <c r="F162" s="127" t="s">
        <v>138</v>
      </c>
      <c r="G162" s="127">
        <v>2.74563398</v>
      </c>
      <c r="H162" s="127">
        <v>2.1871645899999996</v>
      </c>
      <c r="I162" s="127">
        <v>3.0251673500000003</v>
      </c>
      <c r="J162" s="191"/>
      <c r="K162" s="127" t="s">
        <v>59</v>
      </c>
      <c r="L162" s="127">
        <v>2.4000000000000001E-4</v>
      </c>
      <c r="M162" s="127">
        <v>2.3672899999999998E-3</v>
      </c>
      <c r="N162" s="127">
        <v>2.2936799999999998E-3</v>
      </c>
    </row>
    <row r="163" spans="1:14" x14ac:dyDescent="0.35">
      <c r="A163" s="127" t="s">
        <v>61</v>
      </c>
      <c r="B163" s="127">
        <v>0.10383595</v>
      </c>
      <c r="C163" s="127">
        <v>0.23653426</v>
      </c>
      <c r="D163" s="127">
        <v>9.543161E-2</v>
      </c>
      <c r="E163" s="190"/>
      <c r="F163" s="127" t="s">
        <v>255</v>
      </c>
      <c r="G163" s="127">
        <v>2.31523097</v>
      </c>
      <c r="H163" s="127">
        <v>2.8173624100000003</v>
      </c>
      <c r="I163" s="127">
        <v>2.9313417999999998</v>
      </c>
      <c r="J163" s="191"/>
      <c r="K163" s="127" t="s">
        <v>43</v>
      </c>
      <c r="L163" s="127">
        <v>0</v>
      </c>
      <c r="M163" s="127">
        <v>2.1679999999999999E-5</v>
      </c>
      <c r="N163" s="127">
        <v>2.2740300000000002E-3</v>
      </c>
    </row>
    <row r="164" spans="1:14" x14ac:dyDescent="0.35">
      <c r="A164" s="127" t="s">
        <v>162</v>
      </c>
      <c r="B164" s="127">
        <v>0.14310785000000001</v>
      </c>
      <c r="C164" s="127">
        <v>0.74684660999999997</v>
      </c>
      <c r="D164" s="127">
        <v>9.5302009999999993E-2</v>
      </c>
      <c r="E164" s="190"/>
      <c r="F164" s="127" t="s">
        <v>186</v>
      </c>
      <c r="G164" s="127">
        <v>3.76480163</v>
      </c>
      <c r="H164" s="127">
        <v>3.28558729</v>
      </c>
      <c r="I164" s="127">
        <v>2.8567822700000001</v>
      </c>
      <c r="J164" s="191"/>
      <c r="K164" s="127" t="s">
        <v>92</v>
      </c>
      <c r="L164" s="127">
        <v>3.7982600000000004E-3</v>
      </c>
      <c r="M164" s="127">
        <v>3.2173499999999999E-3</v>
      </c>
      <c r="N164" s="127">
        <v>2.261E-3</v>
      </c>
    </row>
    <row r="165" spans="1:14" x14ac:dyDescent="0.35">
      <c r="A165" s="127" t="s">
        <v>209</v>
      </c>
      <c r="B165" s="127">
        <v>0.56933434999999999</v>
      </c>
      <c r="C165" s="127">
        <v>0.3040253</v>
      </c>
      <c r="D165" s="127">
        <v>9.1352960000000011E-2</v>
      </c>
      <c r="E165" s="190"/>
      <c r="F165" s="127" t="s">
        <v>139</v>
      </c>
      <c r="G165" s="127">
        <v>2.5425437400000002</v>
      </c>
      <c r="H165" s="127">
        <v>2.27889958</v>
      </c>
      <c r="I165" s="127">
        <v>2.84244356</v>
      </c>
      <c r="J165" s="191"/>
      <c r="K165" s="127" t="s">
        <v>223</v>
      </c>
      <c r="L165" s="127">
        <v>1.7309709999999999E-2</v>
      </c>
      <c r="M165" s="127">
        <v>1.496136E-2</v>
      </c>
      <c r="N165" s="127">
        <v>1.7329999999999999E-3</v>
      </c>
    </row>
    <row r="166" spans="1:14" x14ac:dyDescent="0.35">
      <c r="A166" s="127" t="s">
        <v>204</v>
      </c>
      <c r="B166" s="127">
        <v>0.30279125000000001</v>
      </c>
      <c r="C166" s="127">
        <v>0.11127732000000001</v>
      </c>
      <c r="D166" s="127">
        <v>7.9433000000000004E-2</v>
      </c>
      <c r="E166" s="190"/>
      <c r="F166" s="127" t="s">
        <v>17</v>
      </c>
      <c r="G166" s="127">
        <v>3.08153027</v>
      </c>
      <c r="H166" s="127">
        <v>2.12103632</v>
      </c>
      <c r="I166" s="127">
        <v>2.5807120600000002</v>
      </c>
      <c r="J166" s="191"/>
      <c r="K166" s="127" t="s">
        <v>88</v>
      </c>
      <c r="L166" s="127">
        <v>0</v>
      </c>
      <c r="M166" s="127">
        <v>0</v>
      </c>
      <c r="N166" s="127">
        <v>1.5959000000000001E-3</v>
      </c>
    </row>
    <row r="167" spans="1:14" x14ac:dyDescent="0.35">
      <c r="A167" s="127" t="s">
        <v>253</v>
      </c>
      <c r="B167" s="127">
        <v>0.10247932000000001</v>
      </c>
      <c r="C167" s="127">
        <v>0.47262014000000002</v>
      </c>
      <c r="D167" s="127">
        <v>7.7417699999999992E-2</v>
      </c>
      <c r="E167" s="190"/>
      <c r="F167" s="127" t="s">
        <v>156</v>
      </c>
      <c r="G167" s="127">
        <v>9.1437019800000012</v>
      </c>
      <c r="H167" s="127">
        <v>3.49933308</v>
      </c>
      <c r="I167" s="127">
        <v>2.5511524300000001</v>
      </c>
      <c r="J167" s="191"/>
      <c r="K167" s="127" t="s">
        <v>23</v>
      </c>
      <c r="L167" s="127">
        <v>1.5389999999999999E-2</v>
      </c>
      <c r="M167" s="127">
        <v>0</v>
      </c>
      <c r="N167" s="127">
        <v>1.5E-3</v>
      </c>
    </row>
    <row r="168" spans="1:14" x14ac:dyDescent="0.35">
      <c r="A168" s="127" t="s">
        <v>248</v>
      </c>
      <c r="B168" s="127">
        <v>4.2046790000000001E-2</v>
      </c>
      <c r="C168" s="127">
        <v>0.19564204000000002</v>
      </c>
      <c r="D168" s="127">
        <v>7.1258509999999997E-2</v>
      </c>
      <c r="E168" s="190"/>
      <c r="F168" s="127" t="s">
        <v>244</v>
      </c>
      <c r="G168" s="127">
        <v>2.1788526099999999</v>
      </c>
      <c r="H168" s="127">
        <v>1.3392241999999999</v>
      </c>
      <c r="I168" s="127">
        <v>2.4883139600000002</v>
      </c>
      <c r="J168" s="191"/>
      <c r="K168" s="127" t="s">
        <v>44</v>
      </c>
      <c r="L168" s="127">
        <v>6.332E-3</v>
      </c>
      <c r="M168" s="127">
        <v>0</v>
      </c>
      <c r="N168" s="127">
        <v>1.41606E-3</v>
      </c>
    </row>
    <row r="169" spans="1:14" x14ac:dyDescent="0.35">
      <c r="A169" s="127" t="s">
        <v>92</v>
      </c>
      <c r="B169" s="127">
        <v>0.70117099999999999</v>
      </c>
      <c r="C169" s="127">
        <v>0.40891894000000001</v>
      </c>
      <c r="D169" s="127">
        <v>7.1017259999999999E-2</v>
      </c>
      <c r="E169" s="190"/>
      <c r="F169" s="127" t="s">
        <v>74</v>
      </c>
      <c r="G169" s="127">
        <v>4.3543638300000005</v>
      </c>
      <c r="H169" s="127">
        <v>5.3163169999999996E-2</v>
      </c>
      <c r="I169" s="127">
        <v>2.4799983999999999</v>
      </c>
      <c r="J169" s="191"/>
      <c r="K169" s="127" t="s">
        <v>18</v>
      </c>
      <c r="L169" s="127">
        <v>0</v>
      </c>
      <c r="M169" s="127">
        <v>4.4185000000000003E-4</v>
      </c>
      <c r="N169" s="127">
        <v>1.2669999999999999E-3</v>
      </c>
    </row>
    <row r="170" spans="1:14" x14ac:dyDescent="0.35">
      <c r="A170" s="127" t="s">
        <v>81</v>
      </c>
      <c r="B170" s="127">
        <v>2.496E-3</v>
      </c>
      <c r="C170" s="127">
        <v>3.2355234900000003</v>
      </c>
      <c r="D170" s="127">
        <v>6.3879260000000007E-2</v>
      </c>
      <c r="E170" s="190"/>
      <c r="F170" s="127" t="s">
        <v>240</v>
      </c>
      <c r="G170" s="127">
        <v>1.4225231399999998</v>
      </c>
      <c r="H170" s="127">
        <v>2.2100043599999997</v>
      </c>
      <c r="I170" s="127">
        <v>2.40510286</v>
      </c>
      <c r="J170" s="191"/>
      <c r="K170" s="127" t="s">
        <v>119</v>
      </c>
      <c r="L170" s="127">
        <v>0</v>
      </c>
      <c r="M170" s="127">
        <v>9.0080300000000002E-3</v>
      </c>
      <c r="N170" s="127">
        <v>1.201E-3</v>
      </c>
    </row>
    <row r="171" spans="1:14" x14ac:dyDescent="0.35">
      <c r="A171" s="127" t="s">
        <v>136</v>
      </c>
      <c r="B171" s="127">
        <v>1.432661E-2</v>
      </c>
      <c r="C171" s="127">
        <v>0.14681533999999999</v>
      </c>
      <c r="D171" s="127">
        <v>5.8078070000000002E-2</v>
      </c>
      <c r="E171" s="190"/>
      <c r="F171" s="127" t="s">
        <v>42</v>
      </c>
      <c r="G171" s="127">
        <v>0.86603057999999999</v>
      </c>
      <c r="H171" s="127">
        <v>0.15355957999999997</v>
      </c>
      <c r="I171" s="127">
        <v>2.3161011499999997</v>
      </c>
      <c r="J171" s="191"/>
      <c r="K171" s="127" t="s">
        <v>158</v>
      </c>
      <c r="L171" s="127">
        <v>0</v>
      </c>
      <c r="M171" s="127">
        <v>0</v>
      </c>
      <c r="N171" s="127">
        <v>1.158E-3</v>
      </c>
    </row>
    <row r="172" spans="1:14" x14ac:dyDescent="0.35">
      <c r="A172" s="127" t="s">
        <v>208</v>
      </c>
      <c r="B172" s="127">
        <v>9.5132439999999999E-2</v>
      </c>
      <c r="C172" s="127">
        <v>8.0519999999999994E-2</v>
      </c>
      <c r="D172" s="127">
        <v>5.4213709999999998E-2</v>
      </c>
      <c r="E172" s="190"/>
      <c r="F172" s="127" t="s">
        <v>141</v>
      </c>
      <c r="G172" s="127">
        <v>1.383092</v>
      </c>
      <c r="H172" s="127">
        <v>2.4005937400000001</v>
      </c>
      <c r="I172" s="127">
        <v>2.2721589199999999</v>
      </c>
      <c r="J172" s="191"/>
      <c r="K172" s="127" t="s">
        <v>67</v>
      </c>
      <c r="L172" s="127">
        <v>0</v>
      </c>
      <c r="M172" s="127">
        <v>0</v>
      </c>
      <c r="N172" s="127">
        <v>9.5750000000000002E-4</v>
      </c>
    </row>
    <row r="173" spans="1:14" x14ac:dyDescent="0.35">
      <c r="A173" s="127" t="s">
        <v>180</v>
      </c>
      <c r="B173" s="127">
        <v>4.1900150000000004E-2</v>
      </c>
      <c r="C173" s="127">
        <v>0.41487315999999996</v>
      </c>
      <c r="D173" s="127">
        <v>4.983667E-2</v>
      </c>
      <c r="E173" s="190"/>
      <c r="F173" s="127" t="s">
        <v>188</v>
      </c>
      <c r="G173" s="127">
        <v>3.6713668399999997</v>
      </c>
      <c r="H173" s="127">
        <v>3.1733435600000002</v>
      </c>
      <c r="I173" s="127">
        <v>2.2397203500000002</v>
      </c>
      <c r="J173" s="191"/>
      <c r="K173" s="127" t="s">
        <v>260</v>
      </c>
      <c r="L173" s="127">
        <v>0</v>
      </c>
      <c r="M173" s="127">
        <v>2.29064E-3</v>
      </c>
      <c r="N173" s="127">
        <v>8.9999999999999998E-4</v>
      </c>
    </row>
    <row r="174" spans="1:14" x14ac:dyDescent="0.35">
      <c r="A174" s="127" t="s">
        <v>244</v>
      </c>
      <c r="B174" s="127">
        <v>5.7285410000000002E-2</v>
      </c>
      <c r="C174" s="127">
        <v>0.12282213</v>
      </c>
      <c r="D174" s="127">
        <v>3.6479949999999997E-2</v>
      </c>
      <c r="E174" s="190"/>
      <c r="F174" s="127" t="s">
        <v>192</v>
      </c>
      <c r="G174" s="127">
        <v>0.36772662</v>
      </c>
      <c r="H174" s="127">
        <v>3.7147072799999998</v>
      </c>
      <c r="I174" s="127">
        <v>2.1637886800000001</v>
      </c>
      <c r="J174" s="191"/>
      <c r="K174" s="127" t="s">
        <v>61</v>
      </c>
      <c r="L174" s="127">
        <v>0</v>
      </c>
      <c r="M174" s="127">
        <v>5.4199999999999995E-4</v>
      </c>
      <c r="N174" s="127">
        <v>8.9289000000000002E-4</v>
      </c>
    </row>
    <row r="175" spans="1:14" x14ac:dyDescent="0.35">
      <c r="A175" s="127" t="s">
        <v>34</v>
      </c>
      <c r="B175" s="127">
        <v>1.639432E-2</v>
      </c>
      <c r="C175" s="127">
        <v>1.5090290000000001E-2</v>
      </c>
      <c r="D175" s="127">
        <v>3.2843199999999996E-2</v>
      </c>
      <c r="E175" s="190"/>
      <c r="F175" s="127" t="s">
        <v>0</v>
      </c>
      <c r="G175" s="127">
        <v>7.6495356500000007</v>
      </c>
      <c r="H175" s="127">
        <v>1.25298</v>
      </c>
      <c r="I175" s="127">
        <v>2.14876734</v>
      </c>
      <c r="J175" s="191"/>
      <c r="K175" s="127" t="s">
        <v>132</v>
      </c>
      <c r="L175" s="127">
        <v>5.1500000000000005E-4</v>
      </c>
      <c r="M175" s="127">
        <v>6.3599999999999996E-4</v>
      </c>
      <c r="N175" s="127">
        <v>8.0000000000000004E-4</v>
      </c>
    </row>
    <row r="176" spans="1:14" x14ac:dyDescent="0.35">
      <c r="A176" s="127" t="s">
        <v>23</v>
      </c>
      <c r="B176" s="127">
        <v>3.0868899999999997E-3</v>
      </c>
      <c r="C176" s="127">
        <v>5.7744870000000004E-2</v>
      </c>
      <c r="D176" s="127">
        <v>3.0837369999999999E-2</v>
      </c>
      <c r="E176" s="190"/>
      <c r="F176" s="127" t="s">
        <v>248</v>
      </c>
      <c r="G176" s="127">
        <v>2.1102375599999998</v>
      </c>
      <c r="H176" s="127">
        <v>2.0918286699999999</v>
      </c>
      <c r="I176" s="127">
        <v>2.0876575800000001</v>
      </c>
      <c r="J176" s="191"/>
      <c r="K176" s="127" t="s">
        <v>261</v>
      </c>
      <c r="L176" s="127">
        <v>2.4399999999999999E-4</v>
      </c>
      <c r="M176" s="127">
        <v>2.8185300000000001E-3</v>
      </c>
      <c r="N176" s="127">
        <v>7.3428999999999996E-4</v>
      </c>
    </row>
    <row r="177" spans="1:14" x14ac:dyDescent="0.35">
      <c r="A177" s="127" t="s">
        <v>113</v>
      </c>
      <c r="B177" s="127">
        <v>0</v>
      </c>
      <c r="C177" s="127">
        <v>0.45741203999999996</v>
      </c>
      <c r="D177" s="127">
        <v>2.8761950000000001E-2</v>
      </c>
      <c r="E177" s="190"/>
      <c r="F177" s="127" t="s">
        <v>111</v>
      </c>
      <c r="G177" s="127">
        <v>0.66251437000000002</v>
      </c>
      <c r="H177" s="127">
        <v>0.51160671999999996</v>
      </c>
      <c r="I177" s="127">
        <v>1.9735942900000001</v>
      </c>
      <c r="J177" s="191"/>
      <c r="K177" s="127" t="s">
        <v>24</v>
      </c>
      <c r="L177" s="127">
        <v>1.75E-4</v>
      </c>
      <c r="M177" s="127">
        <v>3.2527000000000001E-4</v>
      </c>
      <c r="N177" s="127">
        <v>6.1529E-4</v>
      </c>
    </row>
    <row r="178" spans="1:14" x14ac:dyDescent="0.35">
      <c r="A178" s="127" t="s">
        <v>137</v>
      </c>
      <c r="B178" s="127">
        <v>5.8440799999999998E-3</v>
      </c>
      <c r="C178" s="127">
        <v>3.4692800000000004E-3</v>
      </c>
      <c r="D178" s="127">
        <v>2.3150199999999999E-2</v>
      </c>
      <c r="E178" s="190"/>
      <c r="F178" s="127" t="s">
        <v>92</v>
      </c>
      <c r="G178" s="127">
        <v>2.5255856200000002</v>
      </c>
      <c r="H178" s="127">
        <v>1.3222966</v>
      </c>
      <c r="I178" s="127">
        <v>1.90028347</v>
      </c>
      <c r="J178" s="191"/>
      <c r="K178" s="127" t="s">
        <v>101</v>
      </c>
      <c r="L178" s="127">
        <v>2.0605999999999999E-2</v>
      </c>
      <c r="M178" s="127">
        <v>0</v>
      </c>
      <c r="N178" s="127">
        <v>6.0112999999999996E-4</v>
      </c>
    </row>
    <row r="179" spans="1:14" x14ac:dyDescent="0.35">
      <c r="A179" s="127" t="s">
        <v>101</v>
      </c>
      <c r="B179" s="127">
        <v>0.24888735000000001</v>
      </c>
      <c r="C179" s="127">
        <v>9.1188809999999995E-2</v>
      </c>
      <c r="D179" s="127">
        <v>1.6820080000000001E-2</v>
      </c>
      <c r="E179" s="190"/>
      <c r="F179" s="127" t="s">
        <v>137</v>
      </c>
      <c r="G179" s="127">
        <v>1.4602795</v>
      </c>
      <c r="H179" s="127">
        <v>1.8246333799999999</v>
      </c>
      <c r="I179" s="127">
        <v>1.87227447</v>
      </c>
      <c r="J179" s="191"/>
      <c r="K179" s="127" t="s">
        <v>32</v>
      </c>
      <c r="L179" s="127">
        <v>2.9500000000000001E-4</v>
      </c>
      <c r="M179" s="127">
        <v>1.8824240000000002E-2</v>
      </c>
      <c r="N179" s="127">
        <v>5.2524000000000006E-4</v>
      </c>
    </row>
    <row r="180" spans="1:14" x14ac:dyDescent="0.35">
      <c r="A180" s="127" t="s">
        <v>31</v>
      </c>
      <c r="B180" s="127">
        <v>0.10424088000000001</v>
      </c>
      <c r="C180" s="127">
        <v>4.9865410000000006E-2</v>
      </c>
      <c r="D180" s="127">
        <v>1.3837879999999999E-2</v>
      </c>
      <c r="E180" s="190"/>
      <c r="F180" s="127" t="s">
        <v>208</v>
      </c>
      <c r="G180" s="127">
        <v>1.2436205499999999</v>
      </c>
      <c r="H180" s="127">
        <v>1.4818942800000001</v>
      </c>
      <c r="I180" s="127">
        <v>1.6467930100000001</v>
      </c>
      <c r="J180" s="191"/>
      <c r="K180" s="127" t="s">
        <v>112</v>
      </c>
      <c r="L180" s="127">
        <v>0</v>
      </c>
      <c r="M180" s="127">
        <v>0</v>
      </c>
      <c r="N180" s="127">
        <v>5.0549000000000004E-4</v>
      </c>
    </row>
    <row r="181" spans="1:14" x14ac:dyDescent="0.35">
      <c r="A181" s="127" t="s">
        <v>1</v>
      </c>
      <c r="B181" s="127">
        <v>3.2156100000000003E-3</v>
      </c>
      <c r="C181" s="127">
        <v>9.5E-4</v>
      </c>
      <c r="D181" s="127">
        <v>1.263456E-2</v>
      </c>
      <c r="E181" s="190"/>
      <c r="F181" s="127" t="s">
        <v>118</v>
      </c>
      <c r="G181" s="127">
        <v>0.11753767</v>
      </c>
      <c r="H181" s="127">
        <v>0.29576226999999999</v>
      </c>
      <c r="I181" s="127">
        <v>1.6058017600000001</v>
      </c>
      <c r="J181" s="191"/>
      <c r="K181" s="127" t="s">
        <v>163</v>
      </c>
      <c r="L181" s="127">
        <v>9.4003999999999995E-4</v>
      </c>
      <c r="M181" s="127">
        <v>0.14065447</v>
      </c>
      <c r="N181" s="127">
        <v>4.73E-4</v>
      </c>
    </row>
    <row r="182" spans="1:14" x14ac:dyDescent="0.35">
      <c r="A182" s="127" t="s">
        <v>126</v>
      </c>
      <c r="B182" s="127">
        <v>9.2919999999999999E-3</v>
      </c>
      <c r="C182" s="127">
        <v>9.4029580000000001E-2</v>
      </c>
      <c r="D182" s="127">
        <v>1.2375489999999999E-2</v>
      </c>
      <c r="E182" s="190"/>
      <c r="F182" s="127" t="s">
        <v>101</v>
      </c>
      <c r="G182" s="127">
        <v>1.5978781000000002</v>
      </c>
      <c r="H182" s="127">
        <v>1.2958036100000001</v>
      </c>
      <c r="I182" s="127">
        <v>1.57459649</v>
      </c>
      <c r="J182" s="191"/>
      <c r="K182" s="127" t="s">
        <v>69</v>
      </c>
      <c r="L182" s="127">
        <v>7.2999999999999999E-5</v>
      </c>
      <c r="M182" s="127">
        <v>0</v>
      </c>
      <c r="N182" s="127">
        <v>4.729E-4</v>
      </c>
    </row>
    <row r="183" spans="1:14" x14ac:dyDescent="0.35">
      <c r="A183" s="127" t="s">
        <v>255</v>
      </c>
      <c r="B183" s="127">
        <v>1.910096E-2</v>
      </c>
      <c r="C183" s="127">
        <v>3.2234770000000003E-2</v>
      </c>
      <c r="D183" s="127">
        <v>9.7855000000000008E-3</v>
      </c>
      <c r="E183" s="190"/>
      <c r="F183" s="127" t="s">
        <v>140</v>
      </c>
      <c r="G183" s="127">
        <v>1.1070597799999999</v>
      </c>
      <c r="H183" s="127">
        <v>0.87751148000000001</v>
      </c>
      <c r="I183" s="127">
        <v>1.5547377600000001</v>
      </c>
      <c r="J183" s="191"/>
      <c r="K183" s="127" t="s">
        <v>26</v>
      </c>
      <c r="L183" s="127">
        <v>5.4299000000000003E-4</v>
      </c>
      <c r="M183" s="127">
        <v>1.57804E-3</v>
      </c>
      <c r="N183" s="127">
        <v>4.4999999999999999E-4</v>
      </c>
    </row>
    <row r="184" spans="1:14" x14ac:dyDescent="0.35">
      <c r="A184" s="127" t="s">
        <v>8</v>
      </c>
      <c r="B184" s="127">
        <v>3.5561099999999999E-3</v>
      </c>
      <c r="C184" s="127">
        <v>1.7612220000000001E-2</v>
      </c>
      <c r="D184" s="127">
        <v>9.4049800000000003E-3</v>
      </c>
      <c r="E184" s="190"/>
      <c r="F184" s="127" t="s">
        <v>3</v>
      </c>
      <c r="G184" s="127">
        <v>0.28454303999999997</v>
      </c>
      <c r="H184" s="127">
        <v>0.78024362000000003</v>
      </c>
      <c r="I184" s="127">
        <v>1.4599976299999999</v>
      </c>
      <c r="J184" s="191"/>
      <c r="K184" s="127" t="s">
        <v>48</v>
      </c>
      <c r="L184" s="127">
        <v>8.5000000000000006E-5</v>
      </c>
      <c r="M184" s="127">
        <v>1.0046E-4</v>
      </c>
      <c r="N184" s="127">
        <v>4.3199999999999998E-4</v>
      </c>
    </row>
    <row r="185" spans="1:14" x14ac:dyDescent="0.35">
      <c r="A185" s="127" t="s">
        <v>191</v>
      </c>
      <c r="B185" s="127">
        <v>0.43338769999999999</v>
      </c>
      <c r="C185" s="127">
        <v>0.66283749999999997</v>
      </c>
      <c r="D185" s="127">
        <v>8.9058100000000001E-3</v>
      </c>
      <c r="E185" s="190"/>
      <c r="F185" s="127" t="s">
        <v>112</v>
      </c>
      <c r="G185" s="127">
        <v>0.55530780000000002</v>
      </c>
      <c r="H185" s="127">
        <v>0.44212425999999999</v>
      </c>
      <c r="I185" s="127">
        <v>1.3749656100000001</v>
      </c>
      <c r="J185" s="191"/>
      <c r="K185" s="127" t="s">
        <v>125</v>
      </c>
      <c r="L185" s="127">
        <v>0</v>
      </c>
      <c r="M185" s="127">
        <v>3.1710000000000002E-3</v>
      </c>
      <c r="N185" s="127">
        <v>4.26E-4</v>
      </c>
    </row>
    <row r="186" spans="1:14" x14ac:dyDescent="0.35">
      <c r="A186" s="127" t="s">
        <v>187</v>
      </c>
      <c r="B186" s="127">
        <v>5.3117999999999991E-4</v>
      </c>
      <c r="C186" s="127">
        <v>9.2570300000000012E-3</v>
      </c>
      <c r="D186" s="127">
        <v>6.40546E-3</v>
      </c>
      <c r="E186" s="190"/>
      <c r="F186" s="127" t="s">
        <v>126</v>
      </c>
      <c r="G186" s="127">
        <v>0.92840781999999999</v>
      </c>
      <c r="H186" s="127">
        <v>0.86023585000000002</v>
      </c>
      <c r="I186" s="127">
        <v>1.3399681499999998</v>
      </c>
      <c r="J186" s="191"/>
      <c r="K186" s="127" t="s">
        <v>81</v>
      </c>
      <c r="L186" s="127">
        <v>0</v>
      </c>
      <c r="M186" s="127">
        <v>2.0550810000000003E-2</v>
      </c>
      <c r="N186" s="127">
        <v>3.9800000000000002E-4</v>
      </c>
    </row>
    <row r="187" spans="1:14" x14ac:dyDescent="0.35">
      <c r="A187" s="127" t="s">
        <v>33</v>
      </c>
      <c r="B187" s="127">
        <v>1.5815E-4</v>
      </c>
      <c r="C187" s="127">
        <v>9.3233509999999992E-2</v>
      </c>
      <c r="D187" s="127">
        <v>3.9355900000000001E-3</v>
      </c>
      <c r="E187" s="190"/>
      <c r="F187" s="127" t="s">
        <v>11</v>
      </c>
      <c r="G187" s="127">
        <v>5.9208332500000003</v>
      </c>
      <c r="H187" s="127">
        <v>1.67365246</v>
      </c>
      <c r="I187" s="127">
        <v>1.3352113400000001</v>
      </c>
      <c r="J187" s="191"/>
      <c r="K187" s="127" t="s">
        <v>14</v>
      </c>
      <c r="L187" s="127">
        <v>0</v>
      </c>
      <c r="M187" s="127">
        <v>0</v>
      </c>
      <c r="N187" s="127">
        <v>3.7199999999999999E-4</v>
      </c>
    </row>
    <row r="188" spans="1:14" x14ac:dyDescent="0.35">
      <c r="A188" s="127" t="s">
        <v>140</v>
      </c>
      <c r="B188" s="127">
        <v>0.11239061</v>
      </c>
      <c r="C188" s="127">
        <v>3.1783529999999997E-2</v>
      </c>
      <c r="D188" s="127">
        <v>2.6888200000000002E-3</v>
      </c>
      <c r="E188" s="190"/>
      <c r="F188" s="127" t="s">
        <v>136</v>
      </c>
      <c r="G188" s="127">
        <v>0.81866126000000006</v>
      </c>
      <c r="H188" s="127">
        <v>0.60124701999999997</v>
      </c>
      <c r="I188" s="127">
        <v>1.28954473</v>
      </c>
      <c r="J188" s="191"/>
      <c r="K188" s="127" t="s">
        <v>153</v>
      </c>
      <c r="L188" s="127">
        <v>0</v>
      </c>
      <c r="M188" s="127">
        <v>8.1439999999999995E-4</v>
      </c>
      <c r="N188" s="127">
        <v>3.2664E-4</v>
      </c>
    </row>
    <row r="189" spans="1:14" x14ac:dyDescent="0.35">
      <c r="A189" s="127" t="s">
        <v>53</v>
      </c>
      <c r="B189" s="127">
        <v>0</v>
      </c>
      <c r="C189" s="127">
        <v>3.1547000000000004E-4</v>
      </c>
      <c r="D189" s="127">
        <v>2.6011900000000002E-3</v>
      </c>
      <c r="E189" s="190"/>
      <c r="F189" s="127" t="s">
        <v>225</v>
      </c>
      <c r="G189" s="127">
        <v>6.1955433099999997</v>
      </c>
      <c r="H189" s="127">
        <v>0.94731376</v>
      </c>
      <c r="I189" s="127">
        <v>1.21474204</v>
      </c>
      <c r="J189" s="191"/>
      <c r="K189" s="127" t="s">
        <v>42</v>
      </c>
      <c r="L189" s="127">
        <v>0</v>
      </c>
      <c r="M189" s="127">
        <v>0</v>
      </c>
      <c r="N189" s="127">
        <v>3.0735000000000002E-4</v>
      </c>
    </row>
    <row r="190" spans="1:14" x14ac:dyDescent="0.35">
      <c r="A190" s="127" t="s">
        <v>153</v>
      </c>
      <c r="B190" s="127">
        <v>0</v>
      </c>
      <c r="C190" s="127">
        <v>0</v>
      </c>
      <c r="D190" s="127">
        <v>1.97E-3</v>
      </c>
      <c r="E190" s="190"/>
      <c r="F190" s="127" t="s">
        <v>91</v>
      </c>
      <c r="G190" s="127">
        <v>1.43490132</v>
      </c>
      <c r="H190" s="127">
        <v>0.67936203000000006</v>
      </c>
      <c r="I190" s="127">
        <v>1.1899708200000001</v>
      </c>
      <c r="J190" s="191"/>
      <c r="K190" s="127" t="s">
        <v>89</v>
      </c>
      <c r="L190" s="127">
        <v>0</v>
      </c>
      <c r="M190" s="127">
        <v>4.5026000000000002E-4</v>
      </c>
      <c r="N190" s="127">
        <v>9.4640000000000002E-5</v>
      </c>
    </row>
    <row r="191" spans="1:14" x14ac:dyDescent="0.35">
      <c r="A191" s="127" t="s">
        <v>75</v>
      </c>
      <c r="B191" s="127">
        <v>0.89218721000000001</v>
      </c>
      <c r="C191" s="127">
        <v>8.6803429999999987E-2</v>
      </c>
      <c r="D191" s="127">
        <v>1.89186E-3</v>
      </c>
      <c r="E191" s="190"/>
      <c r="F191" s="127" t="s">
        <v>19</v>
      </c>
      <c r="G191" s="127">
        <v>2.46435336</v>
      </c>
      <c r="H191" s="127">
        <v>1.70955831</v>
      </c>
      <c r="I191" s="127">
        <v>1.1053823999999999</v>
      </c>
      <c r="J191" s="191"/>
      <c r="K191" s="127" t="s">
        <v>155</v>
      </c>
      <c r="L191" s="127">
        <v>0</v>
      </c>
      <c r="M191" s="127">
        <v>5.50229E-3</v>
      </c>
      <c r="N191" s="127">
        <v>2.4360000000000001E-5</v>
      </c>
    </row>
    <row r="192" spans="1:14" x14ac:dyDescent="0.35">
      <c r="A192" s="127" t="s">
        <v>139</v>
      </c>
      <c r="B192" s="127">
        <v>0.61111154000000001</v>
      </c>
      <c r="C192" s="127">
        <v>0.55626012999999996</v>
      </c>
      <c r="D192" s="127">
        <v>1.11593E-3</v>
      </c>
      <c r="E192" s="190"/>
      <c r="F192" s="127" t="s">
        <v>40</v>
      </c>
      <c r="G192" s="127">
        <v>0.39084433000000002</v>
      </c>
      <c r="H192" s="127">
        <v>0</v>
      </c>
      <c r="I192" s="127">
        <v>1.04479799</v>
      </c>
      <c r="J192" s="191"/>
      <c r="K192" s="127" t="s">
        <v>3</v>
      </c>
      <c r="L192" s="127">
        <v>1.2999999999999999E-4</v>
      </c>
      <c r="M192" s="127">
        <v>0</v>
      </c>
      <c r="N192" s="127">
        <v>0</v>
      </c>
    </row>
    <row r="193" spans="1:14" x14ac:dyDescent="0.35">
      <c r="A193" s="127" t="s">
        <v>228</v>
      </c>
      <c r="B193" s="127">
        <v>0.40030245000000003</v>
      </c>
      <c r="C193" s="127">
        <v>4.2218269999999995E-2</v>
      </c>
      <c r="D193" s="127">
        <v>1.0605699999999998E-3</v>
      </c>
      <c r="E193" s="190"/>
      <c r="F193" s="127" t="s">
        <v>45</v>
      </c>
      <c r="G193" s="127">
        <v>0.13992464999999998</v>
      </c>
      <c r="H193" s="127">
        <v>0.71107357999999998</v>
      </c>
      <c r="I193" s="127">
        <v>0.91094195999999994</v>
      </c>
      <c r="J193" s="191"/>
      <c r="K193" s="127" t="s">
        <v>13</v>
      </c>
      <c r="L193" s="127">
        <v>2.5000000000000001E-4</v>
      </c>
      <c r="M193" s="127">
        <v>0</v>
      </c>
      <c r="N193" s="127">
        <v>0</v>
      </c>
    </row>
    <row r="194" spans="1:14" x14ac:dyDescent="0.35">
      <c r="A194" s="127" t="s">
        <v>165</v>
      </c>
      <c r="B194" s="127">
        <v>0</v>
      </c>
      <c r="C194" s="127">
        <v>0</v>
      </c>
      <c r="D194" s="127">
        <v>6.6971000000000001E-4</v>
      </c>
      <c r="E194" s="190"/>
      <c r="F194" s="127" t="s">
        <v>87</v>
      </c>
      <c r="G194" s="127">
        <v>0.70497152000000007</v>
      </c>
      <c r="H194" s="127">
        <v>1.7664534999999999</v>
      </c>
      <c r="I194" s="127">
        <v>0.91057570999999993</v>
      </c>
      <c r="J194" s="191"/>
      <c r="K194" s="127" t="s">
        <v>16</v>
      </c>
      <c r="L194" s="127">
        <v>1.0000000000000001E-5</v>
      </c>
      <c r="M194" s="127">
        <v>0</v>
      </c>
      <c r="N194" s="127">
        <v>0</v>
      </c>
    </row>
    <row r="195" spans="1:14" x14ac:dyDescent="0.35">
      <c r="A195" s="127" t="s">
        <v>41</v>
      </c>
      <c r="B195" s="127">
        <v>0</v>
      </c>
      <c r="C195" s="127">
        <v>0</v>
      </c>
      <c r="D195" s="127">
        <v>5.9400000000000002E-4</v>
      </c>
      <c r="E195" s="190"/>
      <c r="F195" s="127" t="s">
        <v>96</v>
      </c>
      <c r="G195" s="127">
        <v>0.56395284000000001</v>
      </c>
      <c r="H195" s="127">
        <v>0.61895983999999993</v>
      </c>
      <c r="I195" s="127">
        <v>0.89881747000000001</v>
      </c>
      <c r="J195" s="191"/>
      <c r="K195" s="127" t="s">
        <v>19</v>
      </c>
      <c r="L195" s="127">
        <v>4.4000000000000002E-4</v>
      </c>
      <c r="M195" s="127">
        <v>0</v>
      </c>
      <c r="N195" s="127">
        <v>0</v>
      </c>
    </row>
    <row r="196" spans="1:14" x14ac:dyDescent="0.35">
      <c r="A196" s="127" t="s">
        <v>141</v>
      </c>
      <c r="B196" s="127">
        <v>0.36525064000000002</v>
      </c>
      <c r="C196" s="127">
        <v>0.20683615</v>
      </c>
      <c r="D196" s="127">
        <v>5.7435000000000006E-4</v>
      </c>
      <c r="E196" s="190"/>
      <c r="F196" s="127" t="s">
        <v>166</v>
      </c>
      <c r="G196" s="127">
        <v>6.4796000000000005E-4</v>
      </c>
      <c r="H196" s="127">
        <v>0.24592498000000002</v>
      </c>
      <c r="I196" s="127">
        <v>0.88105229000000007</v>
      </c>
      <c r="J196" s="191"/>
      <c r="K196" s="127" t="s">
        <v>21</v>
      </c>
      <c r="L196" s="127">
        <v>1.5E-5</v>
      </c>
      <c r="M196" s="127">
        <v>2.9526999999999998E-4</v>
      </c>
      <c r="N196" s="127">
        <v>0</v>
      </c>
    </row>
    <row r="197" spans="1:14" x14ac:dyDescent="0.35">
      <c r="A197" s="127" t="s">
        <v>106</v>
      </c>
      <c r="B197" s="127">
        <v>0.82714036999999996</v>
      </c>
      <c r="C197" s="127">
        <v>1.6160118700000001</v>
      </c>
      <c r="D197" s="127">
        <v>5.7370000000000001E-4</v>
      </c>
      <c r="E197" s="190"/>
      <c r="F197" s="127" t="s">
        <v>43</v>
      </c>
      <c r="G197" s="127">
        <v>3.1804472400000003</v>
      </c>
      <c r="H197" s="127">
        <v>0.59930899000000004</v>
      </c>
      <c r="I197" s="127">
        <v>0.84408532999999997</v>
      </c>
      <c r="J197" s="191"/>
      <c r="K197" s="127" t="s">
        <v>22</v>
      </c>
      <c r="L197" s="127">
        <v>1.1245000000000001E-4</v>
      </c>
      <c r="M197" s="127">
        <v>1.3100000000000001E-4</v>
      </c>
      <c r="N197" s="127">
        <v>0</v>
      </c>
    </row>
    <row r="198" spans="1:14" x14ac:dyDescent="0.35">
      <c r="A198" s="127" t="s">
        <v>85</v>
      </c>
      <c r="B198" s="127">
        <v>0</v>
      </c>
      <c r="C198" s="127">
        <v>8.1349999999999999E-3</v>
      </c>
      <c r="D198" s="127">
        <v>5.3600000000000002E-4</v>
      </c>
      <c r="E198" s="190"/>
      <c r="F198" s="127" t="s">
        <v>191</v>
      </c>
      <c r="G198" s="127">
        <v>4.1750229399999998</v>
      </c>
      <c r="H198" s="127">
        <v>0.53103167000000007</v>
      </c>
      <c r="I198" s="127">
        <v>0.75653042000000004</v>
      </c>
      <c r="J198" s="191"/>
      <c r="K198" s="127" t="s">
        <v>25</v>
      </c>
      <c r="L198" s="127">
        <v>0</v>
      </c>
      <c r="M198" s="127">
        <v>1.7358999999999999E-2</v>
      </c>
      <c r="N198" s="127">
        <v>0</v>
      </c>
    </row>
    <row r="199" spans="1:14" x14ac:dyDescent="0.35">
      <c r="A199" s="127" t="s">
        <v>245</v>
      </c>
      <c r="B199" s="127">
        <v>2.5683999999999999E-4</v>
      </c>
      <c r="C199" s="127">
        <v>5.6979999999999999E-3</v>
      </c>
      <c r="D199" s="127">
        <v>3.0651999999999996E-4</v>
      </c>
      <c r="E199" s="190"/>
      <c r="F199" s="127" t="s">
        <v>59</v>
      </c>
      <c r="G199" s="127">
        <v>0.87392846000000002</v>
      </c>
      <c r="H199" s="127">
        <v>0.89145731000000006</v>
      </c>
      <c r="I199" s="127">
        <v>0.75286779000000004</v>
      </c>
      <c r="J199" s="191"/>
      <c r="K199" s="127" t="s">
        <v>33</v>
      </c>
      <c r="L199" s="127">
        <v>1.0970000000000001E-3</v>
      </c>
      <c r="M199" s="127">
        <v>2.238588E-2</v>
      </c>
      <c r="N199" s="127">
        <v>0</v>
      </c>
    </row>
    <row r="200" spans="1:14" x14ac:dyDescent="0.35">
      <c r="A200" s="127" t="s">
        <v>118</v>
      </c>
      <c r="B200" s="127">
        <v>3.4161469999999999E-2</v>
      </c>
      <c r="C200" s="127">
        <v>2.82161E-3</v>
      </c>
      <c r="D200" s="127">
        <v>1.0687999999999999E-4</v>
      </c>
      <c r="E200" s="190"/>
      <c r="F200" s="127" t="s">
        <v>93</v>
      </c>
      <c r="G200" s="127">
        <v>1.6847196200000001</v>
      </c>
      <c r="H200" s="127">
        <v>1.15734398</v>
      </c>
      <c r="I200" s="127">
        <v>0.67718462000000001</v>
      </c>
      <c r="J200" s="191"/>
      <c r="K200" s="127" t="s">
        <v>38</v>
      </c>
      <c r="L200" s="127">
        <v>0</v>
      </c>
      <c r="M200" s="127">
        <v>0</v>
      </c>
      <c r="N200" s="127">
        <v>0</v>
      </c>
    </row>
    <row r="201" spans="1:14" x14ac:dyDescent="0.35">
      <c r="A201" s="127" t="s">
        <v>10</v>
      </c>
      <c r="B201" s="127">
        <v>4.0254000000000001E-4</v>
      </c>
      <c r="C201" s="127">
        <v>5.0455989999999999E-2</v>
      </c>
      <c r="D201" s="127">
        <v>0</v>
      </c>
      <c r="E201" s="190"/>
      <c r="F201" s="127" t="s">
        <v>209</v>
      </c>
      <c r="G201" s="127">
        <v>0.60739405000000002</v>
      </c>
      <c r="H201" s="127">
        <v>0.94283921999999998</v>
      </c>
      <c r="I201" s="127">
        <v>0.67372609999999999</v>
      </c>
      <c r="J201" s="191"/>
      <c r="K201" s="127" t="s">
        <v>47</v>
      </c>
      <c r="L201" s="127">
        <v>0</v>
      </c>
      <c r="M201" s="127">
        <v>3.06581E-3</v>
      </c>
      <c r="N201" s="127">
        <v>0</v>
      </c>
    </row>
    <row r="202" spans="1:14" x14ac:dyDescent="0.35">
      <c r="A202" s="127" t="s">
        <v>11</v>
      </c>
      <c r="B202" s="127">
        <v>11.93616641</v>
      </c>
      <c r="C202" s="127">
        <v>6.1289835199999994</v>
      </c>
      <c r="D202" s="127">
        <v>0</v>
      </c>
      <c r="E202" s="190"/>
      <c r="F202" s="127" t="s">
        <v>226</v>
      </c>
      <c r="G202" s="127">
        <v>0.63308662000000004</v>
      </c>
      <c r="H202" s="127">
        <v>0.26194508999999999</v>
      </c>
      <c r="I202" s="127">
        <v>0.59210818000000009</v>
      </c>
      <c r="J202" s="191"/>
      <c r="K202" s="127" t="s">
        <v>51</v>
      </c>
      <c r="L202" s="127">
        <v>9.9999999999999995E-7</v>
      </c>
      <c r="M202" s="127">
        <v>0</v>
      </c>
      <c r="N202" s="127">
        <v>0</v>
      </c>
    </row>
    <row r="203" spans="1:14" x14ac:dyDescent="0.35">
      <c r="A203" s="127" t="s">
        <v>13</v>
      </c>
      <c r="B203" s="127">
        <v>0</v>
      </c>
      <c r="C203" s="127">
        <v>61.217905430000002</v>
      </c>
      <c r="D203" s="127">
        <v>0</v>
      </c>
      <c r="E203" s="190"/>
      <c r="F203" s="127" t="s">
        <v>1</v>
      </c>
      <c r="G203" s="127">
        <v>0</v>
      </c>
      <c r="H203" s="127">
        <v>0.33044400000000002</v>
      </c>
      <c r="I203" s="127">
        <v>0.58799400000000002</v>
      </c>
      <c r="J203" s="191"/>
      <c r="K203" s="127" t="s">
        <v>53</v>
      </c>
      <c r="L203" s="127">
        <v>0</v>
      </c>
      <c r="M203" s="127">
        <v>9.0899999999999998E-4</v>
      </c>
      <c r="N203" s="127">
        <v>0</v>
      </c>
    </row>
    <row r="204" spans="1:14" x14ac:dyDescent="0.35">
      <c r="A204" s="127" t="s">
        <v>16</v>
      </c>
      <c r="B204" s="127">
        <v>4.4719999999999999E-5</v>
      </c>
      <c r="C204" s="127">
        <v>1.237E-3</v>
      </c>
      <c r="D204" s="127">
        <v>0</v>
      </c>
      <c r="E204" s="190"/>
      <c r="F204" s="127" t="s">
        <v>249</v>
      </c>
      <c r="G204" s="127">
        <v>2.05653921</v>
      </c>
      <c r="H204" s="127">
        <v>0.66308414000000004</v>
      </c>
      <c r="I204" s="127">
        <v>0.56122910999999998</v>
      </c>
      <c r="J204" s="191"/>
      <c r="K204" s="127" t="s">
        <v>58</v>
      </c>
      <c r="L204" s="127">
        <v>0</v>
      </c>
      <c r="M204" s="127">
        <v>2.04697E-3</v>
      </c>
      <c r="N204" s="127">
        <v>0</v>
      </c>
    </row>
    <row r="205" spans="1:14" x14ac:dyDescent="0.35">
      <c r="A205" s="127" t="s">
        <v>29</v>
      </c>
      <c r="B205" s="127">
        <v>3.4506000000000001E-4</v>
      </c>
      <c r="C205" s="127">
        <v>1.9888900000000001E-3</v>
      </c>
      <c r="D205" s="127">
        <v>0</v>
      </c>
      <c r="E205" s="190"/>
      <c r="F205" s="127" t="s">
        <v>79</v>
      </c>
      <c r="G205" s="127">
        <v>15.210018949999998</v>
      </c>
      <c r="H205" s="127">
        <v>0.92616761999999997</v>
      </c>
      <c r="I205" s="127">
        <v>0.48746670000000003</v>
      </c>
      <c r="J205" s="191"/>
      <c r="K205" s="127" t="s">
        <v>72</v>
      </c>
      <c r="L205" s="127">
        <v>2.4260000000000002E-3</v>
      </c>
      <c r="M205" s="127">
        <v>0</v>
      </c>
      <c r="N205" s="127">
        <v>0</v>
      </c>
    </row>
    <row r="206" spans="1:14" x14ac:dyDescent="0.35">
      <c r="A206" s="127" t="s">
        <v>39</v>
      </c>
      <c r="B206" s="127">
        <v>4.4057999999999999E-4</v>
      </c>
      <c r="C206" s="127">
        <v>0.36390169</v>
      </c>
      <c r="D206" s="127">
        <v>0</v>
      </c>
      <c r="E206" s="190"/>
      <c r="F206" s="127" t="s">
        <v>48</v>
      </c>
      <c r="G206" s="127">
        <v>7.0358999999999994E-3</v>
      </c>
      <c r="H206" s="127">
        <v>0.51886253000000004</v>
      </c>
      <c r="I206" s="127">
        <v>0.47100021000000003</v>
      </c>
      <c r="J206" s="191"/>
      <c r="K206" s="127" t="s">
        <v>87</v>
      </c>
      <c r="L206" s="127">
        <v>0</v>
      </c>
      <c r="M206" s="127">
        <v>1.2E-5</v>
      </c>
      <c r="N206" s="127">
        <v>0</v>
      </c>
    </row>
    <row r="207" spans="1:14" x14ac:dyDescent="0.35">
      <c r="A207" s="127" t="s">
        <v>42</v>
      </c>
      <c r="B207" s="127">
        <v>0</v>
      </c>
      <c r="C207" s="127">
        <v>0</v>
      </c>
      <c r="D207" s="127">
        <v>0</v>
      </c>
      <c r="E207" s="190"/>
      <c r="F207" s="127" t="s">
        <v>245</v>
      </c>
      <c r="G207" s="127">
        <v>0.96973538999999997</v>
      </c>
      <c r="H207" s="127">
        <v>0.71275723000000002</v>
      </c>
      <c r="I207" s="127">
        <v>0.36187809999999998</v>
      </c>
      <c r="J207" s="191"/>
      <c r="K207" s="127" t="s">
        <v>93</v>
      </c>
      <c r="L207" s="127">
        <v>2.7740500000000001E-3</v>
      </c>
      <c r="M207" s="127">
        <v>0</v>
      </c>
      <c r="N207" s="127">
        <v>0</v>
      </c>
    </row>
    <row r="208" spans="1:14" x14ac:dyDescent="0.35">
      <c r="A208" s="127" t="s">
        <v>43</v>
      </c>
      <c r="B208" s="127">
        <v>2.3000000000000001E-4</v>
      </c>
      <c r="C208" s="127">
        <v>0</v>
      </c>
      <c r="D208" s="127">
        <v>0</v>
      </c>
      <c r="E208" s="190"/>
      <c r="F208" s="127" t="s">
        <v>95</v>
      </c>
      <c r="G208" s="127">
        <v>1.06388942</v>
      </c>
      <c r="H208" s="127">
        <v>0.97025268000000009</v>
      </c>
      <c r="I208" s="127">
        <v>0.35914188000000002</v>
      </c>
      <c r="J208" s="191"/>
      <c r="K208" s="127" t="s">
        <v>102</v>
      </c>
      <c r="L208" s="127">
        <v>0</v>
      </c>
      <c r="M208" s="127">
        <v>5.0679999999999996E-3</v>
      </c>
      <c r="N208" s="127">
        <v>0</v>
      </c>
    </row>
    <row r="209" spans="1:14" x14ac:dyDescent="0.35">
      <c r="A209" s="127" t="s">
        <v>44</v>
      </c>
      <c r="B209" s="127">
        <v>0.71279999999999999</v>
      </c>
      <c r="C209" s="127">
        <v>2.1665319999999998E-2</v>
      </c>
      <c r="D209" s="127">
        <v>0</v>
      </c>
      <c r="E209" s="190"/>
      <c r="F209" s="127" t="s">
        <v>193</v>
      </c>
      <c r="G209" s="127">
        <v>0.63694366000000002</v>
      </c>
      <c r="H209" s="127">
        <v>0.72463843999999999</v>
      </c>
      <c r="I209" s="127">
        <v>0.33239515000000003</v>
      </c>
      <c r="J209" s="191"/>
      <c r="K209" s="127" t="s">
        <v>110</v>
      </c>
      <c r="L209" s="127">
        <v>0.144206</v>
      </c>
      <c r="M209" s="127">
        <v>0</v>
      </c>
      <c r="N209" s="127">
        <v>0</v>
      </c>
    </row>
    <row r="210" spans="1:14" x14ac:dyDescent="0.35">
      <c r="A210" s="127" t="s">
        <v>45</v>
      </c>
      <c r="B210" s="127">
        <v>0.12838739999999998</v>
      </c>
      <c r="C210" s="127">
        <v>2.8504200000000002E-3</v>
      </c>
      <c r="D210" s="127">
        <v>0</v>
      </c>
      <c r="E210" s="190"/>
      <c r="F210" s="127" t="s">
        <v>56</v>
      </c>
      <c r="G210" s="127">
        <v>0.17477967000000003</v>
      </c>
      <c r="H210" s="127">
        <v>9.7715629999999998E-2</v>
      </c>
      <c r="I210" s="127">
        <v>0.33179708000000002</v>
      </c>
      <c r="J210" s="191"/>
      <c r="K210" s="127" t="s">
        <v>113</v>
      </c>
      <c r="L210" s="127">
        <v>4.5016600000000002E-3</v>
      </c>
      <c r="M210" s="127">
        <v>2.0806000000000001E-4</v>
      </c>
      <c r="N210" s="127">
        <v>0</v>
      </c>
    </row>
    <row r="211" spans="1:14" x14ac:dyDescent="0.35">
      <c r="A211" s="127" t="s">
        <v>47</v>
      </c>
      <c r="B211" s="127">
        <v>2.3024899999999999E-3</v>
      </c>
      <c r="C211" s="127">
        <v>2.3400000000000001E-3</v>
      </c>
      <c r="D211" s="127">
        <v>0</v>
      </c>
      <c r="E211" s="190"/>
      <c r="F211" s="127" t="s">
        <v>60</v>
      </c>
      <c r="G211" s="127">
        <v>0.54191124999999996</v>
      </c>
      <c r="H211" s="127">
        <v>0.36108290000000004</v>
      </c>
      <c r="I211" s="127">
        <v>0.31623820000000002</v>
      </c>
      <c r="J211" s="191"/>
      <c r="K211" s="127" t="s">
        <v>118</v>
      </c>
      <c r="L211" s="127">
        <v>9.1629999999999993E-3</v>
      </c>
      <c r="M211" s="127">
        <v>1.2395399999999999E-2</v>
      </c>
      <c r="N211" s="127">
        <v>0</v>
      </c>
    </row>
    <row r="212" spans="1:14" x14ac:dyDescent="0.35">
      <c r="A212" s="127" t="s">
        <v>51</v>
      </c>
      <c r="B212" s="127">
        <v>6.0807999999999999E-4</v>
      </c>
      <c r="C212" s="127">
        <v>0</v>
      </c>
      <c r="D212" s="127">
        <v>0</v>
      </c>
      <c r="E212" s="190"/>
      <c r="F212" s="127" t="s">
        <v>90</v>
      </c>
      <c r="G212" s="127">
        <v>1.4285751</v>
      </c>
      <c r="H212" s="127">
        <v>0.10327383999999999</v>
      </c>
      <c r="I212" s="127">
        <v>0.28130616999999997</v>
      </c>
      <c r="J212" s="191"/>
      <c r="K212" s="127" t="s">
        <v>121</v>
      </c>
      <c r="L212" s="127">
        <v>0</v>
      </c>
      <c r="M212" s="127">
        <v>0</v>
      </c>
      <c r="N212" s="127">
        <v>0</v>
      </c>
    </row>
    <row r="213" spans="1:14" x14ac:dyDescent="0.35">
      <c r="A213" s="127" t="s">
        <v>60</v>
      </c>
      <c r="B213" s="127">
        <v>0</v>
      </c>
      <c r="C213" s="127">
        <v>1.7016800000000001E-3</v>
      </c>
      <c r="D213" s="127">
        <v>0</v>
      </c>
      <c r="E213" s="190"/>
      <c r="F213" s="127" t="s">
        <v>72</v>
      </c>
      <c r="G213" s="127">
        <v>2.3818040000000002E-2</v>
      </c>
      <c r="H213" s="127">
        <v>4.969233E-2</v>
      </c>
      <c r="I213" s="127">
        <v>0.27529393000000002</v>
      </c>
      <c r="J213" s="191"/>
      <c r="K213" s="127" t="s">
        <v>152</v>
      </c>
      <c r="L213" s="127">
        <v>2.02863E-3</v>
      </c>
      <c r="M213" s="127">
        <v>0</v>
      </c>
      <c r="N213" s="127">
        <v>0</v>
      </c>
    </row>
    <row r="214" spans="1:14" x14ac:dyDescent="0.35">
      <c r="A214" s="127" t="s">
        <v>63</v>
      </c>
      <c r="B214" s="127">
        <v>1.2025860000000001E-2</v>
      </c>
      <c r="C214" s="127">
        <v>6.75568E-3</v>
      </c>
      <c r="D214" s="127">
        <v>0</v>
      </c>
      <c r="E214" s="190"/>
      <c r="F214" s="127" t="s">
        <v>53</v>
      </c>
      <c r="G214" s="127">
        <v>0.26141593000000002</v>
      </c>
      <c r="H214" s="127">
        <v>0.18150806999999999</v>
      </c>
      <c r="I214" s="127">
        <v>0.24046365</v>
      </c>
      <c r="J214" s="191"/>
      <c r="K214" s="127" t="s">
        <v>154</v>
      </c>
      <c r="L214" s="127">
        <v>1.6670000000000001E-3</v>
      </c>
      <c r="M214" s="127">
        <v>0</v>
      </c>
      <c r="N214" s="127">
        <v>0</v>
      </c>
    </row>
    <row r="215" spans="1:14" x14ac:dyDescent="0.35">
      <c r="A215" s="127" t="s">
        <v>66</v>
      </c>
      <c r="B215" s="127">
        <v>0</v>
      </c>
      <c r="C215" s="127">
        <v>1.37572E-3</v>
      </c>
      <c r="D215" s="127">
        <v>0</v>
      </c>
      <c r="E215" s="190"/>
      <c r="F215" s="127" t="s">
        <v>29</v>
      </c>
      <c r="G215" s="127">
        <v>0.22168523000000001</v>
      </c>
      <c r="H215" s="127">
        <v>0.19577704999999998</v>
      </c>
      <c r="I215" s="127">
        <v>0.23005877</v>
      </c>
      <c r="J215" s="191"/>
      <c r="K215" s="127" t="s">
        <v>159</v>
      </c>
      <c r="L215" s="127">
        <v>1.7707000000000001E-2</v>
      </c>
      <c r="M215" s="127">
        <v>0</v>
      </c>
      <c r="N215" s="127">
        <v>0</v>
      </c>
    </row>
    <row r="216" spans="1:14" x14ac:dyDescent="0.35">
      <c r="A216" s="127" t="s">
        <v>74</v>
      </c>
      <c r="B216" s="127">
        <v>3.8843099999999998E-3</v>
      </c>
      <c r="C216" s="127">
        <v>0</v>
      </c>
      <c r="D216" s="127">
        <v>0</v>
      </c>
      <c r="E216" s="190"/>
      <c r="F216" s="127" t="s">
        <v>47</v>
      </c>
      <c r="G216" s="127">
        <v>0.13987910000000001</v>
      </c>
      <c r="H216" s="127">
        <v>0.22187246999999999</v>
      </c>
      <c r="I216" s="127">
        <v>0.20227237000000001</v>
      </c>
      <c r="J216" s="191"/>
      <c r="K216" s="127" t="s">
        <v>161</v>
      </c>
      <c r="L216" s="127">
        <v>7.0899999999999999E-4</v>
      </c>
      <c r="M216" s="127">
        <v>3.2288999999999999E-4</v>
      </c>
      <c r="N216" s="127">
        <v>0</v>
      </c>
    </row>
    <row r="217" spans="1:14" x14ac:dyDescent="0.35">
      <c r="A217" s="127" t="s">
        <v>83</v>
      </c>
      <c r="B217" s="127">
        <v>2.22347E-3</v>
      </c>
      <c r="C217" s="127">
        <v>0</v>
      </c>
      <c r="D217" s="127">
        <v>0</v>
      </c>
      <c r="E217" s="190"/>
      <c r="F217" s="127" t="s">
        <v>102</v>
      </c>
      <c r="G217" s="127">
        <v>0.18154866</v>
      </c>
      <c r="H217" s="127">
        <v>1.05871681</v>
      </c>
      <c r="I217" s="127">
        <v>0.17198147</v>
      </c>
      <c r="J217" s="191"/>
      <c r="K217" s="127" t="s">
        <v>168</v>
      </c>
      <c r="L217" s="127">
        <v>0</v>
      </c>
      <c r="M217" s="127">
        <v>6.7919030000000005E-2</v>
      </c>
      <c r="N217" s="127">
        <v>0</v>
      </c>
    </row>
    <row r="218" spans="1:14" x14ac:dyDescent="0.35">
      <c r="A218" s="127" t="s">
        <v>89</v>
      </c>
      <c r="B218" s="127">
        <v>0</v>
      </c>
      <c r="C218" s="127">
        <v>0</v>
      </c>
      <c r="D218" s="127">
        <v>0</v>
      </c>
      <c r="E218" s="190"/>
      <c r="F218" s="127" t="s">
        <v>62</v>
      </c>
      <c r="G218" s="127">
        <v>3.4191000000000001E-4</v>
      </c>
      <c r="H218" s="127">
        <v>2.6098409999999999E-2</v>
      </c>
      <c r="I218" s="127">
        <v>0.16905961</v>
      </c>
      <c r="J218" s="191"/>
      <c r="K218" s="127" t="s">
        <v>177</v>
      </c>
      <c r="L218" s="127">
        <v>0</v>
      </c>
      <c r="M218" s="127">
        <v>0</v>
      </c>
      <c r="N218" s="127">
        <v>0</v>
      </c>
    </row>
    <row r="219" spans="1:14" x14ac:dyDescent="0.35">
      <c r="A219" s="127" t="s">
        <v>90</v>
      </c>
      <c r="B219" s="127">
        <v>0</v>
      </c>
      <c r="C219" s="127">
        <v>4.9849999999999998E-3</v>
      </c>
      <c r="D219" s="127">
        <v>0</v>
      </c>
      <c r="E219" s="190"/>
      <c r="F219" s="127" t="s">
        <v>18</v>
      </c>
      <c r="G219" s="127">
        <v>6.1547045000000002</v>
      </c>
      <c r="H219" s="127">
        <v>0.18881557999999998</v>
      </c>
      <c r="I219" s="127">
        <v>0.16656679999999999</v>
      </c>
      <c r="J219" s="191"/>
      <c r="K219" s="127" t="s">
        <v>178</v>
      </c>
      <c r="L219" s="127">
        <v>1.166678E-2</v>
      </c>
      <c r="M219" s="127">
        <v>0</v>
      </c>
      <c r="N219" s="127">
        <v>0</v>
      </c>
    </row>
    <row r="220" spans="1:14" x14ac:dyDescent="0.35">
      <c r="A220" s="127" t="s">
        <v>102</v>
      </c>
      <c r="B220" s="127">
        <v>0</v>
      </c>
      <c r="C220" s="127">
        <v>0.12668785000000002</v>
      </c>
      <c r="D220" s="127">
        <v>0</v>
      </c>
      <c r="E220" s="190"/>
      <c r="F220" s="127" t="s">
        <v>100</v>
      </c>
      <c r="G220" s="127">
        <v>0</v>
      </c>
      <c r="H220" s="127">
        <v>0</v>
      </c>
      <c r="I220" s="127">
        <v>0.14018137</v>
      </c>
      <c r="J220" s="191"/>
      <c r="K220" s="127" t="s">
        <v>218</v>
      </c>
      <c r="L220" s="127">
        <v>0</v>
      </c>
      <c r="M220" s="127">
        <v>2.1230999999999997E-3</v>
      </c>
      <c r="N220" s="127">
        <v>0</v>
      </c>
    </row>
    <row r="221" spans="1:14" x14ac:dyDescent="0.35">
      <c r="A221" s="127" t="s">
        <v>121</v>
      </c>
      <c r="B221" s="127">
        <v>0</v>
      </c>
      <c r="C221" s="127">
        <v>0</v>
      </c>
      <c r="D221" s="127">
        <v>0</v>
      </c>
      <c r="E221" s="190"/>
      <c r="F221" s="127" t="s">
        <v>227</v>
      </c>
      <c r="G221" s="127">
        <v>1.1469439800000001</v>
      </c>
      <c r="H221" s="127">
        <v>0.60095863000000005</v>
      </c>
      <c r="I221" s="127">
        <v>0.13974820000000002</v>
      </c>
      <c r="J221" s="191"/>
      <c r="K221" s="127" t="s">
        <v>246</v>
      </c>
      <c r="L221" s="127">
        <v>0</v>
      </c>
      <c r="M221" s="127">
        <v>0</v>
      </c>
      <c r="N221" s="127">
        <v>0</v>
      </c>
    </row>
    <row r="222" spans="1:14" x14ac:dyDescent="0.35">
      <c r="A222" s="127" t="s">
        <v>124</v>
      </c>
      <c r="B222" s="127">
        <v>0.27988000000000002</v>
      </c>
      <c r="C222" s="127">
        <v>0</v>
      </c>
      <c r="D222" s="127">
        <v>0</v>
      </c>
      <c r="E222" s="190"/>
      <c r="F222" s="127" t="s">
        <v>187</v>
      </c>
      <c r="G222" s="127">
        <v>0.15969092999999998</v>
      </c>
      <c r="H222" s="127">
        <v>0.30256145000000001</v>
      </c>
      <c r="I222" s="127">
        <v>0.11854956</v>
      </c>
      <c r="J222" s="191"/>
      <c r="K222" s="159" t="s">
        <v>264</v>
      </c>
      <c r="L222" s="159">
        <f>SUM(L5:L221)</f>
        <v>624.55565978999982</v>
      </c>
      <c r="M222" s="159">
        <f t="shared" ref="M222:N222" si="0">SUM(M5:M221)</f>
        <v>265.65808128000009</v>
      </c>
      <c r="N222" s="159">
        <f t="shared" si="0"/>
        <v>662.01054588999955</v>
      </c>
    </row>
    <row r="223" spans="1:14" x14ac:dyDescent="0.35">
      <c r="A223" s="127" t="s">
        <v>127</v>
      </c>
      <c r="B223" s="127">
        <v>0.21517959</v>
      </c>
      <c r="C223" s="127">
        <v>0</v>
      </c>
      <c r="D223" s="127">
        <v>0</v>
      </c>
      <c r="E223" s="190"/>
      <c r="F223" s="127" t="s">
        <v>124</v>
      </c>
      <c r="G223" s="127">
        <v>4.2589169999999996E-2</v>
      </c>
      <c r="H223" s="127">
        <v>0.14978274999999999</v>
      </c>
      <c r="I223" s="127">
        <v>0.10386383</v>
      </c>
      <c r="J223" s="191"/>
      <c r="K223" s="183"/>
      <c r="L223" s="191"/>
      <c r="M223" s="191"/>
      <c r="N223" s="191"/>
    </row>
    <row r="224" spans="1:14" x14ac:dyDescent="0.35">
      <c r="A224" s="127" t="s">
        <v>131</v>
      </c>
      <c r="B224" s="127">
        <v>0</v>
      </c>
      <c r="C224" s="127">
        <v>2.8076000000000002E-4</v>
      </c>
      <c r="D224" s="127">
        <v>0</v>
      </c>
      <c r="E224" s="190"/>
      <c r="F224" s="127" t="s">
        <v>78</v>
      </c>
      <c r="G224" s="127">
        <v>0</v>
      </c>
      <c r="H224" s="127">
        <v>0</v>
      </c>
      <c r="I224" s="127">
        <v>9.5019999999999993E-2</v>
      </c>
      <c r="J224" s="191"/>
      <c r="K224" s="183"/>
      <c r="L224" s="191"/>
      <c r="M224" s="191"/>
      <c r="N224" s="191"/>
    </row>
    <row r="225" spans="1:14" x14ac:dyDescent="0.35">
      <c r="A225" s="127" t="s">
        <v>158</v>
      </c>
      <c r="B225" s="127">
        <v>0</v>
      </c>
      <c r="C225" s="127">
        <v>1.6279689999999999E-2</v>
      </c>
      <c r="D225" s="127">
        <v>0</v>
      </c>
      <c r="E225" s="190"/>
      <c r="F225" s="127" t="s">
        <v>58</v>
      </c>
      <c r="G225" s="127">
        <v>4.5047440000000001E-2</v>
      </c>
      <c r="H225" s="127">
        <v>6.1855399999999998E-3</v>
      </c>
      <c r="I225" s="127">
        <v>8.9992160000000002E-2</v>
      </c>
      <c r="J225" s="183"/>
      <c r="K225" s="183"/>
      <c r="L225" s="183"/>
      <c r="M225" s="183"/>
      <c r="N225" s="183"/>
    </row>
    <row r="226" spans="1:14" x14ac:dyDescent="0.35">
      <c r="A226" s="127" t="s">
        <v>166</v>
      </c>
      <c r="B226" s="127">
        <v>0.20484416</v>
      </c>
      <c r="C226" s="127">
        <v>0</v>
      </c>
      <c r="D226" s="127">
        <v>0</v>
      </c>
      <c r="E226" s="190"/>
      <c r="F226" s="127" t="s">
        <v>153</v>
      </c>
      <c r="G226" s="127">
        <v>9.852255E-2</v>
      </c>
      <c r="H226" s="127">
        <v>0.18767610000000001</v>
      </c>
      <c r="I226" s="127">
        <v>8.9497429999999989E-2</v>
      </c>
      <c r="J226" s="183"/>
      <c r="K226" s="183"/>
      <c r="L226" s="183"/>
      <c r="M226" s="183"/>
      <c r="N226" s="183"/>
    </row>
    <row r="227" spans="1:14" x14ac:dyDescent="0.35">
      <c r="A227" s="127" t="s">
        <v>177</v>
      </c>
      <c r="B227" s="127">
        <v>0.15219672000000001</v>
      </c>
      <c r="C227" s="127">
        <v>3.8749309999999995E-2</v>
      </c>
      <c r="D227" s="127">
        <v>0</v>
      </c>
      <c r="E227" s="190"/>
      <c r="F227" s="127" t="s">
        <v>10</v>
      </c>
      <c r="G227" s="127">
        <v>5.6377650000000001E-2</v>
      </c>
      <c r="H227" s="127">
        <v>0.13227539000000002</v>
      </c>
      <c r="I227" s="127">
        <v>8.6652050000000008E-2</v>
      </c>
      <c r="J227" s="183"/>
      <c r="K227" s="183"/>
      <c r="L227" s="183"/>
      <c r="M227" s="183"/>
      <c r="N227" s="183"/>
    </row>
    <row r="228" spans="1:14" x14ac:dyDescent="0.35">
      <c r="A228" s="127" t="s">
        <v>178</v>
      </c>
      <c r="B228" s="127">
        <v>1.8477400000000001E-3</v>
      </c>
      <c r="C228" s="127">
        <v>0</v>
      </c>
      <c r="D228" s="127">
        <v>0</v>
      </c>
      <c r="E228" s="190"/>
      <c r="F228" s="127" t="s">
        <v>77</v>
      </c>
      <c r="G228" s="127">
        <v>0.23948673000000001</v>
      </c>
      <c r="H228" s="127">
        <v>0.21404049</v>
      </c>
      <c r="I228" s="127">
        <v>8.4134280000000006E-2</v>
      </c>
      <c r="J228" s="183"/>
      <c r="K228" s="183"/>
      <c r="L228" s="183"/>
      <c r="M228" s="183"/>
      <c r="N228" s="183"/>
    </row>
    <row r="229" spans="1:14" x14ac:dyDescent="0.35">
      <c r="A229" s="127" t="s">
        <v>224</v>
      </c>
      <c r="B229" s="127">
        <v>0</v>
      </c>
      <c r="C229" s="127">
        <v>8.2262999999999998E-4</v>
      </c>
      <c r="D229" s="127">
        <v>0</v>
      </c>
      <c r="E229" s="190"/>
      <c r="F229" s="127" t="s">
        <v>46</v>
      </c>
      <c r="G229" s="127">
        <v>2.4524600000000001E-3</v>
      </c>
      <c r="H229" s="127">
        <v>5.9460000000000003E-4</v>
      </c>
      <c r="I229" s="127">
        <v>4.974398E-2</v>
      </c>
      <c r="J229" s="183"/>
      <c r="K229" s="183"/>
      <c r="L229" s="183"/>
      <c r="M229" s="183"/>
      <c r="N229" s="183"/>
    </row>
    <row r="230" spans="1:14" x14ac:dyDescent="0.35">
      <c r="A230" s="127" t="s">
        <v>225</v>
      </c>
      <c r="B230" s="127">
        <v>7.7570399999999998E-3</v>
      </c>
      <c r="C230" s="127">
        <v>76.171884200000008</v>
      </c>
      <c r="D230" s="127">
        <v>0</v>
      </c>
      <c r="E230" s="190"/>
      <c r="F230" s="127" t="s">
        <v>38</v>
      </c>
      <c r="G230" s="127">
        <v>4.9744379999999998E-2</v>
      </c>
      <c r="H230" s="127">
        <v>0</v>
      </c>
      <c r="I230" s="127">
        <v>4.7657390000000001E-2</v>
      </c>
      <c r="J230" s="183"/>
      <c r="K230" s="183"/>
      <c r="L230" s="183"/>
      <c r="M230" s="183"/>
      <c r="N230" s="183"/>
    </row>
    <row r="231" spans="1:14" x14ac:dyDescent="0.35">
      <c r="A231" s="127" t="s">
        <v>227</v>
      </c>
      <c r="B231" s="127">
        <v>0</v>
      </c>
      <c r="C231" s="127">
        <v>0.26598436999999997</v>
      </c>
      <c r="D231" s="127">
        <v>0</v>
      </c>
      <c r="E231" s="190"/>
      <c r="F231" s="127" t="s">
        <v>177</v>
      </c>
      <c r="G231" s="127">
        <v>0.38072448999999997</v>
      </c>
      <c r="H231" s="127">
        <v>0.13840357</v>
      </c>
      <c r="I231" s="127">
        <v>3.5348129999999998E-2</v>
      </c>
      <c r="J231" s="183"/>
      <c r="K231" s="183"/>
      <c r="L231" s="183"/>
      <c r="M231" s="183"/>
      <c r="N231" s="183"/>
    </row>
    <row r="232" spans="1:14" x14ac:dyDescent="0.35">
      <c r="A232" s="127" t="s">
        <v>260</v>
      </c>
      <c r="B232" s="127">
        <v>0</v>
      </c>
      <c r="C232" s="127">
        <v>1.6420729999999998E-2</v>
      </c>
      <c r="D232" s="127">
        <v>0</v>
      </c>
      <c r="E232" s="190"/>
      <c r="F232" s="127" t="s">
        <v>44</v>
      </c>
      <c r="G232" s="127">
        <v>1.8996209999999999E-2</v>
      </c>
      <c r="H232" s="127">
        <v>2.104282E-2</v>
      </c>
      <c r="I232" s="127">
        <v>3.3047349999999996E-2</v>
      </c>
      <c r="J232" s="183"/>
      <c r="K232" s="183"/>
      <c r="L232" s="183"/>
      <c r="M232" s="183"/>
      <c r="N232" s="183"/>
    </row>
    <row r="233" spans="1:14" x14ac:dyDescent="0.35">
      <c r="A233" s="127" t="s">
        <v>261</v>
      </c>
      <c r="B233" s="127">
        <v>4.2051000000000007E-3</v>
      </c>
      <c r="C233" s="127">
        <v>0</v>
      </c>
      <c r="D233" s="127">
        <v>0</v>
      </c>
      <c r="E233" s="190"/>
      <c r="F233" s="127" t="s">
        <v>131</v>
      </c>
      <c r="G233" s="127">
        <v>7.6156800000000005E-3</v>
      </c>
      <c r="H233" s="127">
        <v>8.2728400000000001E-3</v>
      </c>
      <c r="I233" s="127">
        <v>3.0303770000000001E-2</v>
      </c>
      <c r="J233" s="183"/>
      <c r="K233" s="183"/>
      <c r="L233" s="183"/>
      <c r="M233" s="183"/>
      <c r="N233" s="183"/>
    </row>
    <row r="234" spans="1:14" x14ac:dyDescent="0.35">
      <c r="A234" s="159" t="s">
        <v>264</v>
      </c>
      <c r="B234" s="159">
        <f>SUM(B5:B233)</f>
        <v>3425.1421538100026</v>
      </c>
      <c r="C234" s="159">
        <f t="shared" ref="C234:D234" si="1">SUM(C5:C233)</f>
        <v>3421.9816779899998</v>
      </c>
      <c r="D234" s="159">
        <f t="shared" si="1"/>
        <v>6194.3838640999984</v>
      </c>
      <c r="E234" s="190"/>
      <c r="F234" s="127" t="s">
        <v>163</v>
      </c>
      <c r="G234" s="127">
        <v>0.73841878000000005</v>
      </c>
      <c r="H234" s="127">
        <v>1.1561168400000001</v>
      </c>
      <c r="I234" s="127">
        <v>3.0297359999999999E-2</v>
      </c>
      <c r="J234" s="183"/>
      <c r="K234" s="183"/>
      <c r="L234" s="183"/>
      <c r="M234" s="183"/>
      <c r="N234" s="183"/>
    </row>
    <row r="235" spans="1:14" x14ac:dyDescent="0.35">
      <c r="A235" s="183"/>
      <c r="B235" s="183"/>
      <c r="C235" s="183"/>
      <c r="D235" s="191"/>
      <c r="E235" s="183"/>
      <c r="F235" s="127" t="s">
        <v>69</v>
      </c>
      <c r="G235" s="127">
        <v>7.6342399999999996E-3</v>
      </c>
      <c r="H235" s="127">
        <v>8.14228E-3</v>
      </c>
      <c r="I235" s="127">
        <v>2.8707980000000001E-2</v>
      </c>
      <c r="J235" s="183"/>
      <c r="K235" s="183"/>
      <c r="L235" s="183"/>
      <c r="M235" s="183"/>
      <c r="N235" s="183"/>
    </row>
    <row r="236" spans="1:14" x14ac:dyDescent="0.35">
      <c r="A236" s="183"/>
      <c r="B236" s="183"/>
      <c r="C236" s="183"/>
      <c r="D236" s="191"/>
      <c r="E236" s="183"/>
      <c r="F236" s="127" t="s">
        <v>55</v>
      </c>
      <c r="G236" s="127">
        <v>2.9740119799999998</v>
      </c>
      <c r="H236" s="127">
        <v>8.5235600000000009E-2</v>
      </c>
      <c r="I236" s="127">
        <v>2.762181E-2</v>
      </c>
      <c r="J236" s="183"/>
      <c r="K236" s="183"/>
      <c r="L236" s="183"/>
      <c r="M236" s="183"/>
      <c r="N236" s="183"/>
    </row>
    <row r="237" spans="1:14" x14ac:dyDescent="0.35">
      <c r="A237" s="183"/>
      <c r="B237" s="183"/>
      <c r="C237" s="183"/>
      <c r="D237" s="191"/>
      <c r="E237" s="183"/>
      <c r="F237" s="127" t="s">
        <v>127</v>
      </c>
      <c r="G237" s="127">
        <v>0</v>
      </c>
      <c r="H237" s="127">
        <v>0</v>
      </c>
      <c r="I237" s="127">
        <v>2.5433000000000001E-2</v>
      </c>
      <c r="J237" s="183"/>
      <c r="K237" s="183"/>
      <c r="L237" s="183"/>
      <c r="M237" s="183"/>
      <c r="N237" s="183"/>
    </row>
    <row r="238" spans="1:14" x14ac:dyDescent="0.35">
      <c r="A238" s="183"/>
      <c r="B238" s="183"/>
      <c r="C238" s="183"/>
      <c r="D238" s="191"/>
      <c r="E238" s="183"/>
      <c r="F238" s="127" t="s">
        <v>15</v>
      </c>
      <c r="G238" s="127">
        <v>2.2499999999999999E-2</v>
      </c>
      <c r="H238" s="127">
        <v>0</v>
      </c>
      <c r="I238" s="127">
        <v>2.2491000000000001E-2</v>
      </c>
      <c r="J238" s="183"/>
      <c r="K238" s="183"/>
      <c r="L238" s="183"/>
      <c r="M238" s="183"/>
      <c r="N238" s="183"/>
    </row>
    <row r="239" spans="1:14" x14ac:dyDescent="0.35">
      <c r="A239" s="183"/>
      <c r="B239" s="183"/>
      <c r="C239" s="183"/>
      <c r="D239" s="191"/>
      <c r="E239" s="183"/>
      <c r="F239" s="127" t="s">
        <v>165</v>
      </c>
      <c r="G239" s="127">
        <v>0</v>
      </c>
      <c r="H239" s="127">
        <v>3.8990910000000004E-2</v>
      </c>
      <c r="I239" s="127">
        <v>9.9476800000000004E-3</v>
      </c>
      <c r="J239" s="183"/>
      <c r="K239" s="183"/>
      <c r="L239" s="183"/>
      <c r="M239" s="183"/>
      <c r="N239" s="183"/>
    </row>
    <row r="240" spans="1:14" x14ac:dyDescent="0.35">
      <c r="A240" s="183"/>
      <c r="B240" s="183"/>
      <c r="C240" s="183"/>
      <c r="D240" s="191"/>
      <c r="E240" s="183"/>
      <c r="F240" s="127" t="s">
        <v>84</v>
      </c>
      <c r="G240" s="127">
        <v>2.0572699999999999E-2</v>
      </c>
      <c r="H240" s="127">
        <v>4.6251399999999998E-2</v>
      </c>
      <c r="I240" s="127">
        <v>7.2172399999999998E-3</v>
      </c>
      <c r="J240" s="183"/>
      <c r="K240" s="183"/>
      <c r="L240" s="183"/>
      <c r="M240" s="183"/>
      <c r="N240" s="183"/>
    </row>
    <row r="241" spans="1:14" x14ac:dyDescent="0.35">
      <c r="A241" s="183"/>
      <c r="B241" s="183"/>
      <c r="C241" s="183"/>
      <c r="D241" s="191"/>
      <c r="E241" s="183"/>
      <c r="F241" s="127" t="s">
        <v>63</v>
      </c>
      <c r="G241" s="127">
        <v>2.3229699999999997E-3</v>
      </c>
      <c r="H241" s="127">
        <v>4.7740100000000004E-3</v>
      </c>
      <c r="I241" s="127">
        <v>5.8052499999999996E-3</v>
      </c>
      <c r="J241" s="183"/>
      <c r="K241" s="183"/>
      <c r="L241" s="183"/>
      <c r="M241" s="183"/>
      <c r="N241" s="183"/>
    </row>
    <row r="242" spans="1:14" x14ac:dyDescent="0.35">
      <c r="A242" s="183"/>
      <c r="B242" s="183"/>
      <c r="C242" s="183"/>
      <c r="D242" s="191"/>
      <c r="E242" s="183"/>
      <c r="F242" s="127" t="s">
        <v>161</v>
      </c>
      <c r="G242" s="127">
        <v>1.4924110000000001E-2</v>
      </c>
      <c r="H242" s="127">
        <v>2.6245399999999999E-3</v>
      </c>
      <c r="I242" s="127">
        <v>4.1096000000000006E-3</v>
      </c>
      <c r="J242" s="183"/>
      <c r="K242" s="183"/>
      <c r="L242" s="183"/>
      <c r="M242" s="183"/>
      <c r="N242" s="183"/>
    </row>
    <row r="243" spans="1:14" x14ac:dyDescent="0.35">
      <c r="A243" s="183"/>
      <c r="B243" s="183"/>
      <c r="C243" s="183"/>
      <c r="D243" s="191"/>
      <c r="E243" s="183"/>
      <c r="F243" s="127" t="s">
        <v>71</v>
      </c>
      <c r="G243" s="127">
        <v>8.9507000000000009E-4</v>
      </c>
      <c r="H243" s="127">
        <v>0</v>
      </c>
      <c r="I243" s="127">
        <v>3.8780500000000001E-3</v>
      </c>
      <c r="J243" s="183"/>
      <c r="K243" s="183"/>
      <c r="L243" s="183"/>
      <c r="M243" s="183"/>
      <c r="N243" s="183"/>
    </row>
    <row r="244" spans="1:14" x14ac:dyDescent="0.35">
      <c r="A244" s="183"/>
      <c r="B244" s="183"/>
      <c r="C244" s="183"/>
      <c r="D244" s="191"/>
      <c r="E244" s="183"/>
      <c r="F244" s="127" t="s">
        <v>8</v>
      </c>
      <c r="G244" s="127">
        <v>1.04814922</v>
      </c>
      <c r="H244" s="127">
        <v>0.156</v>
      </c>
      <c r="I244" s="127">
        <v>2.2680000000000001E-3</v>
      </c>
      <c r="J244" s="183"/>
      <c r="K244" s="183"/>
      <c r="L244" s="183"/>
      <c r="M244" s="183"/>
      <c r="N244" s="183"/>
    </row>
    <row r="245" spans="1:14" x14ac:dyDescent="0.35">
      <c r="A245" s="183"/>
      <c r="B245" s="183"/>
      <c r="C245" s="183"/>
      <c r="D245" s="191"/>
      <c r="E245" s="183"/>
      <c r="F245" s="127" t="s">
        <v>261</v>
      </c>
      <c r="G245" s="127">
        <v>0</v>
      </c>
      <c r="H245" s="127">
        <v>1.2538299999999998E-3</v>
      </c>
      <c r="I245" s="127">
        <v>1.5299999999999999E-3</v>
      </c>
      <c r="J245" s="183"/>
      <c r="K245" s="183"/>
      <c r="L245" s="183"/>
      <c r="M245" s="183"/>
      <c r="N245" s="183"/>
    </row>
    <row r="246" spans="1:14" x14ac:dyDescent="0.35">
      <c r="A246" s="183"/>
      <c r="B246" s="183"/>
      <c r="C246" s="183"/>
      <c r="D246" s="191"/>
      <c r="E246" s="183"/>
      <c r="F246" s="127" t="s">
        <v>262</v>
      </c>
      <c r="G246" s="127">
        <v>0</v>
      </c>
      <c r="H246" s="127">
        <v>0</v>
      </c>
      <c r="I246" s="127">
        <v>6.6E-4</v>
      </c>
      <c r="J246" s="183"/>
      <c r="K246" s="183"/>
      <c r="L246" s="183"/>
      <c r="M246" s="183"/>
      <c r="N246" s="183"/>
    </row>
    <row r="247" spans="1:14" x14ac:dyDescent="0.35">
      <c r="A247" s="183"/>
      <c r="B247" s="183"/>
      <c r="C247" s="183"/>
      <c r="D247" s="191"/>
      <c r="E247" s="183"/>
      <c r="F247" s="127" t="s">
        <v>54</v>
      </c>
      <c r="G247" s="127">
        <v>6.8615100000000004E-3</v>
      </c>
      <c r="H247" s="127">
        <v>0</v>
      </c>
      <c r="I247" s="127">
        <v>3.1717000000000003E-4</v>
      </c>
      <c r="J247" s="183"/>
      <c r="K247" s="183"/>
      <c r="L247" s="183"/>
      <c r="M247" s="183"/>
      <c r="N247" s="183"/>
    </row>
    <row r="248" spans="1:14" x14ac:dyDescent="0.35">
      <c r="A248" s="183"/>
      <c r="B248" s="183"/>
      <c r="C248" s="183"/>
      <c r="D248" s="191"/>
      <c r="E248" s="183"/>
      <c r="F248" s="127" t="s">
        <v>65</v>
      </c>
      <c r="G248" s="127">
        <v>0</v>
      </c>
      <c r="H248" s="127">
        <v>7.0000000000000007E-2</v>
      </c>
      <c r="I248" s="127">
        <v>2.52E-4</v>
      </c>
      <c r="J248" s="183"/>
      <c r="K248" s="183"/>
      <c r="L248" s="183"/>
      <c r="M248" s="183"/>
      <c r="N248" s="183"/>
    </row>
    <row r="249" spans="1:14" x14ac:dyDescent="0.35">
      <c r="A249" s="183"/>
      <c r="B249" s="183"/>
      <c r="C249" s="183"/>
      <c r="D249" s="191"/>
      <c r="E249" s="183"/>
      <c r="F249" s="127" t="s">
        <v>51</v>
      </c>
      <c r="G249" s="127">
        <v>3.9837900000000001E-3</v>
      </c>
      <c r="H249" s="127">
        <v>0</v>
      </c>
      <c r="I249" s="127">
        <v>0</v>
      </c>
      <c r="J249" s="183"/>
      <c r="K249" s="183"/>
      <c r="L249" s="183"/>
      <c r="M249" s="183"/>
      <c r="N249" s="183"/>
    </row>
    <row r="250" spans="1:14" x14ac:dyDescent="0.35">
      <c r="A250" s="183"/>
      <c r="B250" s="183"/>
      <c r="C250" s="183"/>
      <c r="D250" s="191"/>
      <c r="E250" s="183"/>
      <c r="F250" s="127" t="s">
        <v>57</v>
      </c>
      <c r="G250" s="127">
        <v>3.65439E-3</v>
      </c>
      <c r="H250" s="127">
        <v>0</v>
      </c>
      <c r="I250" s="127">
        <v>0</v>
      </c>
      <c r="J250" s="183"/>
      <c r="K250" s="183"/>
      <c r="L250" s="183"/>
      <c r="M250" s="183"/>
      <c r="N250" s="183"/>
    </row>
    <row r="251" spans="1:14" x14ac:dyDescent="0.35">
      <c r="A251" s="183"/>
      <c r="B251" s="183"/>
      <c r="C251" s="183"/>
      <c r="D251" s="191"/>
      <c r="E251" s="183"/>
      <c r="F251" s="127" t="s">
        <v>66</v>
      </c>
      <c r="G251" s="127">
        <v>0</v>
      </c>
      <c r="H251" s="127">
        <v>8.1923E-4</v>
      </c>
      <c r="I251" s="127">
        <v>0</v>
      </c>
      <c r="J251" s="183"/>
      <c r="K251" s="183"/>
      <c r="L251" s="183"/>
      <c r="M251" s="183"/>
      <c r="N251" s="183"/>
    </row>
    <row r="252" spans="1:14" x14ac:dyDescent="0.35">
      <c r="A252" s="183"/>
      <c r="B252" s="183"/>
      <c r="C252" s="183"/>
      <c r="D252" s="191"/>
      <c r="E252" s="183"/>
      <c r="F252" s="127" t="s">
        <v>67</v>
      </c>
      <c r="G252" s="127">
        <v>1.026E-3</v>
      </c>
      <c r="H252" s="127">
        <v>0</v>
      </c>
      <c r="I252" s="127">
        <v>0</v>
      </c>
      <c r="J252" s="183"/>
      <c r="K252" s="183"/>
      <c r="L252" s="183"/>
      <c r="M252" s="183"/>
      <c r="N252" s="183"/>
    </row>
    <row r="253" spans="1:14" x14ac:dyDescent="0.35">
      <c r="A253" s="183"/>
      <c r="B253" s="183"/>
      <c r="C253" s="183"/>
      <c r="D253" s="191"/>
      <c r="E253" s="183"/>
      <c r="F253" s="127" t="s">
        <v>85</v>
      </c>
      <c r="G253" s="127">
        <v>0.31226346999999999</v>
      </c>
      <c r="H253" s="127">
        <v>0</v>
      </c>
      <c r="I253" s="127">
        <v>0</v>
      </c>
      <c r="J253" s="183"/>
      <c r="K253" s="183"/>
      <c r="L253" s="183"/>
      <c r="M253" s="183"/>
      <c r="N253" s="183"/>
    </row>
    <row r="254" spans="1:14" x14ac:dyDescent="0.35">
      <c r="A254" s="183"/>
      <c r="B254" s="183"/>
      <c r="C254" s="183"/>
      <c r="D254" s="191"/>
      <c r="E254" s="183"/>
      <c r="F254" s="127" t="s">
        <v>115</v>
      </c>
      <c r="G254" s="127">
        <v>0</v>
      </c>
      <c r="H254" s="127">
        <v>0</v>
      </c>
      <c r="I254" s="127">
        <v>0</v>
      </c>
      <c r="J254" s="183"/>
      <c r="K254" s="183"/>
      <c r="L254" s="183"/>
      <c r="M254" s="183"/>
      <c r="N254" s="183"/>
    </row>
    <row r="255" spans="1:14" x14ac:dyDescent="0.35">
      <c r="A255" s="183"/>
      <c r="B255" s="183"/>
      <c r="C255" s="183"/>
      <c r="D255" s="191"/>
      <c r="E255" s="183"/>
      <c r="F255" s="127" t="s">
        <v>168</v>
      </c>
      <c r="G255" s="127">
        <v>0</v>
      </c>
      <c r="H255" s="127">
        <v>3.32E-3</v>
      </c>
      <c r="I255" s="127">
        <v>0</v>
      </c>
      <c r="J255" s="183"/>
      <c r="K255" s="183"/>
      <c r="L255" s="183"/>
      <c r="M255" s="183"/>
      <c r="N255" s="183"/>
    </row>
    <row r="256" spans="1:14" x14ac:dyDescent="0.35">
      <c r="A256" s="183"/>
      <c r="B256" s="183"/>
      <c r="C256" s="183"/>
      <c r="D256" s="183"/>
      <c r="E256" s="183"/>
      <c r="F256" s="127" t="s">
        <v>178</v>
      </c>
      <c r="G256" s="127">
        <v>1.5319999999999999E-3</v>
      </c>
      <c r="H256" s="127">
        <v>1.3002E-2</v>
      </c>
      <c r="I256" s="127">
        <v>0</v>
      </c>
      <c r="J256" s="183"/>
      <c r="K256" s="183"/>
      <c r="L256" s="183"/>
      <c r="M256" s="183"/>
      <c r="N256" s="183"/>
    </row>
    <row r="257" spans="1:14" x14ac:dyDescent="0.35">
      <c r="A257" s="183"/>
      <c r="B257" s="183"/>
      <c r="C257" s="183"/>
      <c r="D257" s="183"/>
      <c r="E257" s="183"/>
      <c r="F257" s="127" t="s">
        <v>246</v>
      </c>
      <c r="G257" s="127">
        <v>0</v>
      </c>
      <c r="H257" s="127">
        <v>1.9458380000000001E-2</v>
      </c>
      <c r="I257" s="127">
        <v>0</v>
      </c>
      <c r="J257" s="183"/>
      <c r="K257" s="183"/>
      <c r="L257" s="183"/>
      <c r="M257" s="183"/>
      <c r="N257" s="183"/>
    </row>
    <row r="258" spans="1:14" x14ac:dyDescent="0.35">
      <c r="A258" s="183"/>
      <c r="B258" s="183"/>
      <c r="C258" s="183"/>
      <c r="D258" s="183"/>
      <c r="E258" s="183"/>
      <c r="F258" s="127" t="s">
        <v>260</v>
      </c>
      <c r="G258" s="127">
        <v>0</v>
      </c>
      <c r="H258" s="127">
        <v>0</v>
      </c>
      <c r="I258" s="127">
        <v>0</v>
      </c>
      <c r="J258" s="183"/>
      <c r="K258" s="183"/>
      <c r="L258" s="183"/>
      <c r="M258" s="183"/>
      <c r="N258" s="183"/>
    </row>
    <row r="259" spans="1:14" x14ac:dyDescent="0.35">
      <c r="A259" s="183"/>
      <c r="B259" s="183"/>
      <c r="C259" s="183"/>
      <c r="D259" s="183"/>
      <c r="E259" s="183"/>
      <c r="F259" s="159" t="s">
        <v>264</v>
      </c>
      <c r="G259" s="159">
        <f>SUM(G5:G258)</f>
        <v>5351.7966358600033</v>
      </c>
      <c r="H259" s="159">
        <f t="shared" ref="H259:I259" si="2">SUM(H5:H258)</f>
        <v>4857.9315104859952</v>
      </c>
      <c r="I259" s="159">
        <f t="shared" si="2"/>
        <v>5581.5981275699951</v>
      </c>
      <c r="J259" s="183"/>
      <c r="K259" s="183"/>
      <c r="L259" s="183"/>
      <c r="M259" s="183"/>
      <c r="N259" s="183"/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8"/>
  <sheetViews>
    <sheetView zoomScale="70" zoomScaleNormal="70" workbookViewId="0">
      <selection activeCell="F1" sqref="F1:G1"/>
    </sheetView>
  </sheetViews>
  <sheetFormatPr defaultColWidth="9.1796875" defaultRowHeight="15.5" x14ac:dyDescent="0.35"/>
  <cols>
    <col min="1" max="1" width="24.1796875" style="1" bestFit="1" customWidth="1"/>
    <col min="2" max="2" width="18.54296875" style="1" customWidth="1"/>
    <col min="3" max="3" width="17.453125" style="1" customWidth="1"/>
    <col min="4" max="4" width="15.453125" style="1" customWidth="1"/>
    <col min="5" max="16384" width="9.1796875" style="1"/>
  </cols>
  <sheetData>
    <row r="1" spans="1:7" x14ac:dyDescent="0.35">
      <c r="A1" s="8" t="s">
        <v>550</v>
      </c>
      <c r="B1" s="24"/>
      <c r="C1" s="8"/>
      <c r="D1" s="8"/>
      <c r="F1" s="280" t="s">
        <v>316</v>
      </c>
      <c r="G1" s="280"/>
    </row>
    <row r="2" spans="1:7" x14ac:dyDescent="0.35">
      <c r="A2" s="144" t="s">
        <v>329</v>
      </c>
      <c r="B2" s="22">
        <v>44621</v>
      </c>
      <c r="C2" s="22">
        <v>44958</v>
      </c>
      <c r="D2" s="22">
        <v>44986</v>
      </c>
    </row>
    <row r="3" spans="1:7" x14ac:dyDescent="0.35">
      <c r="A3" s="87" t="s">
        <v>655</v>
      </c>
      <c r="B3" s="121">
        <v>155130.85191</v>
      </c>
      <c r="C3" s="121">
        <v>144921.28628999999</v>
      </c>
      <c r="D3" s="121">
        <v>683738.80430999992</v>
      </c>
      <c r="E3" s="23"/>
      <c r="F3" s="23"/>
    </row>
    <row r="4" spans="1:7" x14ac:dyDescent="0.35">
      <c r="A4" s="88" t="s">
        <v>656</v>
      </c>
      <c r="B4" s="89">
        <v>134754.59086300002</v>
      </c>
      <c r="C4" s="89">
        <v>138875.19525999998</v>
      </c>
      <c r="D4" s="89">
        <v>146344.87327000001</v>
      </c>
      <c r="E4" s="23"/>
      <c r="F4" s="23"/>
    </row>
    <row r="5" spans="1:7" x14ac:dyDescent="0.35">
      <c r="A5" s="88" t="s">
        <v>657</v>
      </c>
      <c r="B5" s="89">
        <v>161.55708999999999</v>
      </c>
      <c r="C5" s="89">
        <v>246.77106000000001</v>
      </c>
      <c r="D5" s="89">
        <v>228.946201</v>
      </c>
      <c r="E5" s="23"/>
      <c r="F5" s="23"/>
    </row>
    <row r="6" spans="1:7" x14ac:dyDescent="0.35">
      <c r="A6" s="88" t="s">
        <v>629</v>
      </c>
      <c r="B6" s="89">
        <v>57.356559999999995</v>
      </c>
      <c r="C6" s="89">
        <v>26</v>
      </c>
      <c r="D6" s="89">
        <v>28.94501</v>
      </c>
      <c r="E6" s="23"/>
      <c r="F6" s="23"/>
    </row>
    <row r="7" spans="1:7" x14ac:dyDescent="0.35">
      <c r="A7" s="88" t="s">
        <v>632</v>
      </c>
      <c r="B7" s="89">
        <v>27.66497</v>
      </c>
      <c r="C7" s="89">
        <v>0</v>
      </c>
      <c r="D7" s="89">
        <v>0</v>
      </c>
      <c r="E7" s="23"/>
    </row>
    <row r="8" spans="1:7" x14ac:dyDescent="0.35">
      <c r="A8" s="88" t="s">
        <v>630</v>
      </c>
      <c r="B8" s="89">
        <v>14.76</v>
      </c>
      <c r="C8" s="89">
        <v>0</v>
      </c>
      <c r="D8" s="89">
        <v>34.979999999999997</v>
      </c>
    </row>
    <row r="9" spans="1:7" x14ac:dyDescent="0.35">
      <c r="A9" s="88" t="s">
        <v>631</v>
      </c>
      <c r="B9" s="89">
        <v>0</v>
      </c>
      <c r="C9" s="89">
        <v>0</v>
      </c>
      <c r="D9" s="89">
        <v>6.6000000000000003E-2</v>
      </c>
    </row>
    <row r="10" spans="1:7" x14ac:dyDescent="0.35">
      <c r="A10" s="6" t="s">
        <v>264</v>
      </c>
      <c r="B10" s="115">
        <f>SUM(B3:B9)</f>
        <v>290146.78139299998</v>
      </c>
      <c r="C10" s="115">
        <f>SUM(C3:C9)</f>
        <v>284069.25260999997</v>
      </c>
      <c r="D10" s="115">
        <f>SUM(D3:D9)</f>
        <v>830376.61479099991</v>
      </c>
    </row>
    <row r="11" spans="1:7" x14ac:dyDescent="0.35">
      <c r="B11" s="23"/>
      <c r="C11" s="23"/>
      <c r="D11" s="23"/>
      <c r="E11" s="23"/>
    </row>
    <row r="12" spans="1:7" x14ac:dyDescent="0.35">
      <c r="B12" s="23"/>
      <c r="C12" s="23"/>
      <c r="D12" s="23"/>
      <c r="E12" s="23"/>
    </row>
    <row r="13" spans="1:7" x14ac:dyDescent="0.35">
      <c r="D13" s="23"/>
      <c r="E13" s="23"/>
    </row>
    <row r="14" spans="1:7" x14ac:dyDescent="0.35">
      <c r="D14" s="23"/>
      <c r="E14" s="23"/>
    </row>
    <row r="15" spans="1:7" x14ac:dyDescent="0.35">
      <c r="D15" s="23"/>
      <c r="E15" s="23"/>
    </row>
    <row r="16" spans="1:7" x14ac:dyDescent="0.35">
      <c r="D16" s="23"/>
      <c r="E16" s="23"/>
    </row>
    <row r="17" spans="4:5" x14ac:dyDescent="0.35">
      <c r="D17" s="23"/>
      <c r="E17" s="23"/>
    </row>
    <row r="18" spans="4:5" x14ac:dyDescent="0.35">
      <c r="D18" s="23"/>
      <c r="E18" s="23"/>
    </row>
  </sheetData>
  <sortState xmlns:xlrd2="http://schemas.microsoft.com/office/spreadsheetml/2017/richdata2" ref="A3:D7">
    <sortCondition descending="1" ref="D3:D7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0"/>
  <sheetViews>
    <sheetView zoomScaleNormal="100" workbookViewId="0">
      <selection activeCell="F1" sqref="F1:G1"/>
    </sheetView>
  </sheetViews>
  <sheetFormatPr defaultColWidth="9.1796875" defaultRowHeight="15.5" x14ac:dyDescent="0.3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7" x14ac:dyDescent="0.35">
      <c r="A1" s="293" t="s">
        <v>551</v>
      </c>
      <c r="B1" s="293"/>
      <c r="C1" s="293"/>
      <c r="D1" s="293"/>
      <c r="F1" s="280" t="s">
        <v>316</v>
      </c>
      <c r="G1" s="280"/>
    </row>
    <row r="2" spans="1:7" x14ac:dyDescent="0.35">
      <c r="A2" s="2" t="s">
        <v>329</v>
      </c>
      <c r="B2" s="22">
        <v>44621</v>
      </c>
      <c r="C2" s="22">
        <v>44958</v>
      </c>
      <c r="D2" s="22">
        <v>44986</v>
      </c>
    </row>
    <row r="3" spans="1:7" x14ac:dyDescent="0.35">
      <c r="A3" s="87" t="s">
        <v>655</v>
      </c>
      <c r="B3" s="121">
        <v>127720.48901</v>
      </c>
      <c r="C3" s="121">
        <v>152405.790274</v>
      </c>
      <c r="D3" s="121">
        <v>257334.58682</v>
      </c>
      <c r="E3" s="23"/>
      <c r="F3" s="23"/>
    </row>
    <row r="4" spans="1:7" x14ac:dyDescent="0.35">
      <c r="A4" s="88" t="s">
        <v>656</v>
      </c>
      <c r="B4" s="89">
        <v>179711.36934599999</v>
      </c>
      <c r="C4" s="89">
        <v>146862.905535</v>
      </c>
      <c r="D4" s="89">
        <v>168933.984574</v>
      </c>
      <c r="E4" s="23"/>
      <c r="F4" s="23"/>
      <c r="G4" s="23"/>
    </row>
    <row r="5" spans="1:7" x14ac:dyDescent="0.35">
      <c r="A5" s="88" t="s">
        <v>657</v>
      </c>
      <c r="B5" s="89">
        <v>188.2388</v>
      </c>
      <c r="C5" s="89">
        <v>122.84303999999999</v>
      </c>
      <c r="D5" s="89">
        <v>208.88466</v>
      </c>
      <c r="E5" s="23"/>
      <c r="F5" s="23"/>
      <c r="G5" s="23"/>
    </row>
    <row r="6" spans="1:7" x14ac:dyDescent="0.35">
      <c r="A6" s="88" t="s">
        <v>632</v>
      </c>
      <c r="B6" s="89">
        <v>36.38297</v>
      </c>
      <c r="C6" s="89">
        <v>14.283440000000001</v>
      </c>
      <c r="D6" s="89">
        <v>59.041669999999996</v>
      </c>
      <c r="E6" s="23"/>
      <c r="F6" s="23"/>
      <c r="G6" s="23"/>
    </row>
    <row r="7" spans="1:7" x14ac:dyDescent="0.35">
      <c r="A7" s="88" t="s">
        <v>629</v>
      </c>
      <c r="B7" s="89">
        <v>212.75668999999999</v>
      </c>
      <c r="C7" s="89">
        <v>2.0590000000000002</v>
      </c>
      <c r="D7" s="89">
        <v>29.52111</v>
      </c>
      <c r="E7" s="23"/>
      <c r="F7" s="23"/>
      <c r="G7" s="23"/>
    </row>
    <row r="8" spans="1:7" x14ac:dyDescent="0.35">
      <c r="A8" s="88" t="s">
        <v>631</v>
      </c>
      <c r="B8" s="89">
        <v>0</v>
      </c>
      <c r="C8" s="89">
        <v>0</v>
      </c>
      <c r="D8" s="89">
        <v>28.001000000000001</v>
      </c>
      <c r="E8" s="23"/>
      <c r="F8" s="23"/>
      <c r="G8" s="23"/>
    </row>
    <row r="9" spans="1:7" x14ac:dyDescent="0.35">
      <c r="A9" s="6" t="s">
        <v>293</v>
      </c>
      <c r="B9" s="115">
        <f>SUM(B3:B8)</f>
        <v>307869.23681599996</v>
      </c>
      <c r="C9" s="115">
        <f>SUM(C3:C8)</f>
        <v>299407.88128900004</v>
      </c>
      <c r="D9" s="115">
        <f>SUM(D3:D8)</f>
        <v>426594.01983399992</v>
      </c>
      <c r="E9" s="23"/>
      <c r="F9" s="23"/>
      <c r="G9" s="23"/>
    </row>
    <row r="10" spans="1:7" x14ac:dyDescent="0.35">
      <c r="B10" s="23"/>
      <c r="C10" s="23"/>
      <c r="D10" s="23"/>
      <c r="F10" s="23"/>
      <c r="G10" s="23"/>
    </row>
    <row r="11" spans="1:7" x14ac:dyDescent="0.35">
      <c r="B11" s="23"/>
      <c r="C11" s="23"/>
      <c r="D11" s="23"/>
    </row>
    <row r="12" spans="1:7" x14ac:dyDescent="0.35">
      <c r="B12" s="23"/>
      <c r="C12" s="23"/>
      <c r="D12" s="23"/>
      <c r="E12" s="23"/>
    </row>
    <row r="13" spans="1:7" x14ac:dyDescent="0.35">
      <c r="D13" s="23"/>
      <c r="E13" s="23"/>
    </row>
    <row r="14" spans="1:7" x14ac:dyDescent="0.35">
      <c r="D14" s="23"/>
      <c r="E14" s="23"/>
    </row>
    <row r="15" spans="1:7" x14ac:dyDescent="0.35">
      <c r="D15" s="23"/>
      <c r="E15" s="23"/>
    </row>
    <row r="16" spans="1:7" x14ac:dyDescent="0.35">
      <c r="D16" s="23"/>
      <c r="E16" s="23"/>
    </row>
    <row r="17" spans="4:5" x14ac:dyDescent="0.35">
      <c r="D17" s="23"/>
      <c r="E17" s="23"/>
    </row>
    <row r="18" spans="4:5" x14ac:dyDescent="0.35">
      <c r="D18" s="23"/>
      <c r="E18" s="23"/>
    </row>
    <row r="19" spans="4:5" x14ac:dyDescent="0.35">
      <c r="D19" s="23"/>
      <c r="E19" s="23"/>
    </row>
    <row r="20" spans="4:5" x14ac:dyDescent="0.35">
      <c r="D20" s="23"/>
      <c r="E20" s="23"/>
    </row>
  </sheetData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23"/>
  <sheetViews>
    <sheetView workbookViewId="0">
      <selection activeCell="G1" sqref="G1"/>
    </sheetView>
  </sheetViews>
  <sheetFormatPr defaultColWidth="8.81640625" defaultRowHeight="15.5" x14ac:dyDescent="0.35"/>
  <cols>
    <col min="1" max="1" width="30.81640625" style="154" customWidth="1"/>
    <col min="2" max="2" width="13.90625" style="154" customWidth="1"/>
    <col min="3" max="3" width="12.36328125" style="154" customWidth="1"/>
    <col min="4" max="4" width="31.1796875" style="154" customWidth="1"/>
    <col min="5" max="5" width="13.1796875" style="154" bestFit="1" customWidth="1"/>
    <col min="6" max="6" width="8.81640625" style="154"/>
    <col min="7" max="7" width="9.81640625" style="154" bestFit="1" customWidth="1"/>
    <col min="8" max="16384" width="8.81640625" style="154"/>
  </cols>
  <sheetData>
    <row r="1" spans="1:7" x14ac:dyDescent="0.35">
      <c r="A1" s="181" t="s">
        <v>622</v>
      </c>
      <c r="G1" s="230" t="s">
        <v>316</v>
      </c>
    </row>
    <row r="2" spans="1:7" x14ac:dyDescent="0.35">
      <c r="A2" s="316" t="s">
        <v>347</v>
      </c>
      <c r="B2" s="316"/>
      <c r="D2" s="316" t="s">
        <v>268</v>
      </c>
      <c r="E2" s="316"/>
      <c r="F2" s="231"/>
    </row>
    <row r="3" spans="1:7" x14ac:dyDescent="0.35">
      <c r="A3" s="155" t="s">
        <v>583</v>
      </c>
      <c r="B3" s="155">
        <v>3317.3939999999998</v>
      </c>
      <c r="D3" s="155" t="s">
        <v>583</v>
      </c>
      <c r="E3" s="155">
        <v>6124.0770000000002</v>
      </c>
      <c r="F3" s="232"/>
    </row>
    <row r="4" spans="1:7" x14ac:dyDescent="0.35">
      <c r="A4" s="155" t="s">
        <v>356</v>
      </c>
      <c r="B4" s="155">
        <v>2242.2339999999999</v>
      </c>
      <c r="D4" s="155" t="s">
        <v>585</v>
      </c>
      <c r="E4" s="155">
        <v>2125.761</v>
      </c>
      <c r="F4" s="232"/>
    </row>
    <row r="5" spans="1:7" x14ac:dyDescent="0.35">
      <c r="A5" s="155" t="s">
        <v>358</v>
      </c>
      <c r="B5" s="155">
        <v>2090.2579999999998</v>
      </c>
      <c r="D5" s="155" t="s">
        <v>357</v>
      </c>
      <c r="E5" s="155">
        <v>1990.3710000000001</v>
      </c>
      <c r="F5" s="232"/>
    </row>
    <row r="6" spans="1:7" x14ac:dyDescent="0.35">
      <c r="A6" s="155" t="s">
        <v>584</v>
      </c>
      <c r="B6" s="155">
        <v>866.351</v>
      </c>
      <c r="D6" s="155" t="s">
        <v>586</v>
      </c>
      <c r="E6" s="155">
        <v>960.81299999999999</v>
      </c>
      <c r="F6" s="232"/>
    </row>
    <row r="7" spans="1:7" x14ac:dyDescent="0.35">
      <c r="A7" s="155" t="s">
        <v>357</v>
      </c>
      <c r="B7" s="155">
        <v>791.404</v>
      </c>
      <c r="D7" s="155" t="s">
        <v>356</v>
      </c>
      <c r="E7" s="155">
        <v>457.76400000000001</v>
      </c>
      <c r="F7" s="232"/>
    </row>
    <row r="8" spans="1:7" x14ac:dyDescent="0.35">
      <c r="A8" s="155" t="s">
        <v>585</v>
      </c>
      <c r="B8" s="155">
        <v>319.18700000000001</v>
      </c>
      <c r="D8" s="155" t="s">
        <v>563</v>
      </c>
      <c r="E8" s="155">
        <v>343.53</v>
      </c>
      <c r="F8" s="232"/>
    </row>
    <row r="9" spans="1:7" x14ac:dyDescent="0.35">
      <c r="A9" s="155" t="s">
        <v>587</v>
      </c>
      <c r="B9" s="155">
        <v>209.90299999999999</v>
      </c>
      <c r="D9" s="155" t="s">
        <v>358</v>
      </c>
      <c r="E9" s="155">
        <v>202.55600000000001</v>
      </c>
      <c r="F9" s="232"/>
    </row>
    <row r="10" spans="1:7" x14ac:dyDescent="0.35">
      <c r="A10" s="155" t="s">
        <v>589</v>
      </c>
      <c r="B10" s="155">
        <v>175.88399999999999</v>
      </c>
      <c r="D10" s="155" t="s">
        <v>589</v>
      </c>
      <c r="E10" s="155">
        <v>73.933000000000007</v>
      </c>
      <c r="F10" s="232"/>
    </row>
    <row r="11" spans="1:7" x14ac:dyDescent="0.35">
      <c r="A11" s="155" t="s">
        <v>586</v>
      </c>
      <c r="B11" s="155">
        <v>166.54400000000001</v>
      </c>
      <c r="D11" s="155" t="s">
        <v>584</v>
      </c>
      <c r="E11" s="155">
        <v>62.463999999999999</v>
      </c>
      <c r="F11" s="232"/>
    </row>
    <row r="12" spans="1:7" x14ac:dyDescent="0.35">
      <c r="A12" s="155" t="s">
        <v>588</v>
      </c>
      <c r="B12" s="155">
        <v>45.558</v>
      </c>
      <c r="D12" s="155" t="s">
        <v>587</v>
      </c>
      <c r="E12" s="155">
        <v>44.91</v>
      </c>
      <c r="F12" s="232"/>
    </row>
    <row r="13" spans="1:7" x14ac:dyDescent="0.35">
      <c r="A13" s="127" t="s">
        <v>590</v>
      </c>
      <c r="B13" s="127">
        <v>2.246</v>
      </c>
      <c r="D13" s="127" t="s">
        <v>591</v>
      </c>
      <c r="E13" s="127">
        <v>38.838999999999999</v>
      </c>
      <c r="F13" s="233"/>
    </row>
    <row r="14" spans="1:7" x14ac:dyDescent="0.35">
      <c r="A14" s="127" t="s">
        <v>485</v>
      </c>
      <c r="B14" s="127">
        <v>0.71</v>
      </c>
      <c r="D14" s="127" t="s">
        <v>588</v>
      </c>
      <c r="E14" s="127">
        <v>7.8929999999999998</v>
      </c>
      <c r="F14" s="233"/>
    </row>
    <row r="15" spans="1:7" x14ac:dyDescent="0.35">
      <c r="A15" s="127" t="s">
        <v>592</v>
      </c>
      <c r="B15" s="127">
        <v>0.56999999999999995</v>
      </c>
      <c r="D15" s="127" t="s">
        <v>592</v>
      </c>
      <c r="E15" s="127">
        <v>3.6160000000000001</v>
      </c>
      <c r="F15" s="233"/>
    </row>
    <row r="16" spans="1:7" x14ac:dyDescent="0.35">
      <c r="A16" s="127" t="s">
        <v>591</v>
      </c>
      <c r="B16" s="127">
        <v>0.54400000000000004</v>
      </c>
      <c r="D16" s="127" t="s">
        <v>486</v>
      </c>
      <c r="E16" s="127">
        <v>1.6659999999999999</v>
      </c>
      <c r="F16" s="233"/>
    </row>
    <row r="17" spans="1:6" x14ac:dyDescent="0.35">
      <c r="A17" s="127" t="s">
        <v>486</v>
      </c>
      <c r="B17" s="127">
        <v>1.0999999999999999E-2</v>
      </c>
      <c r="D17" s="127" t="s">
        <v>593</v>
      </c>
      <c r="E17" s="127">
        <v>1.516</v>
      </c>
      <c r="F17" s="233"/>
    </row>
    <row r="18" spans="1:6" x14ac:dyDescent="0.35">
      <c r="A18" s="159" t="s">
        <v>293</v>
      </c>
      <c r="B18" s="159">
        <f>SUM(B3:B17)</f>
        <v>10228.797999999999</v>
      </c>
      <c r="D18" s="127" t="s">
        <v>595</v>
      </c>
      <c r="E18" s="127">
        <v>0.443</v>
      </c>
      <c r="F18" s="233"/>
    </row>
    <row r="19" spans="1:6" x14ac:dyDescent="0.35">
      <c r="D19" s="127" t="s">
        <v>485</v>
      </c>
      <c r="E19" s="127">
        <v>0.20100000000000001</v>
      </c>
      <c r="F19" s="233"/>
    </row>
    <row r="20" spans="1:6" x14ac:dyDescent="0.35">
      <c r="D20" s="127" t="s">
        <v>590</v>
      </c>
      <c r="E20" s="127">
        <v>0.114</v>
      </c>
      <c r="F20" s="233"/>
    </row>
    <row r="21" spans="1:6" x14ac:dyDescent="0.35">
      <c r="D21" s="127" t="s">
        <v>487</v>
      </c>
      <c r="E21" s="127">
        <v>5.7000000000000002E-2</v>
      </c>
      <c r="F21" s="233"/>
    </row>
    <row r="22" spans="1:6" x14ac:dyDescent="0.35">
      <c r="D22" s="127" t="s">
        <v>594</v>
      </c>
      <c r="E22" s="127">
        <v>3.0000000000000001E-3</v>
      </c>
    </row>
    <row r="23" spans="1:6" x14ac:dyDescent="0.35">
      <c r="B23" s="233"/>
      <c r="D23" s="159" t="s">
        <v>293</v>
      </c>
      <c r="E23" s="159">
        <f>SUM(E3:E22)</f>
        <v>12440.526999999998</v>
      </c>
    </row>
  </sheetData>
  <mergeCells count="2">
    <mergeCell ref="A2:B2"/>
    <mergeCell ref="D2:E2"/>
  </mergeCells>
  <hyperlinks>
    <hyperlink ref="G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="80" zoomScaleNormal="80" workbookViewId="0">
      <selection activeCell="G1" sqref="G1:H1"/>
    </sheetView>
  </sheetViews>
  <sheetFormatPr defaultColWidth="8.81640625" defaultRowHeight="15.5" x14ac:dyDescent="0.35"/>
  <cols>
    <col min="1" max="1" width="8.81640625" style="1"/>
    <col min="2" max="2" width="14.90625" style="1" customWidth="1"/>
    <col min="3" max="3" width="27.1796875" style="1" customWidth="1"/>
    <col min="4" max="4" width="29.08984375" style="1" customWidth="1"/>
    <col min="5" max="5" width="30.1796875" style="1" bestFit="1" customWidth="1"/>
    <col min="6" max="16384" width="8.81640625" style="1"/>
  </cols>
  <sheetData>
    <row r="1" spans="1:8" x14ac:dyDescent="0.35">
      <c r="A1" s="276" t="s">
        <v>577</v>
      </c>
      <c r="B1" s="276"/>
      <c r="C1" s="276"/>
      <c r="G1" s="277" t="s">
        <v>316</v>
      </c>
      <c r="H1" s="277"/>
    </row>
    <row r="2" spans="1:8" x14ac:dyDescent="0.35">
      <c r="A2" s="64" t="s">
        <v>270</v>
      </c>
      <c r="B2" s="65" t="s">
        <v>347</v>
      </c>
      <c r="C2" s="65" t="s">
        <v>268</v>
      </c>
      <c r="D2" s="207" t="s">
        <v>541</v>
      </c>
      <c r="E2" s="208" t="s">
        <v>542</v>
      </c>
    </row>
    <row r="3" spans="1:8" x14ac:dyDescent="0.35">
      <c r="A3" s="87" t="s">
        <v>271</v>
      </c>
      <c r="B3" s="202">
        <v>6366.7060000000001</v>
      </c>
      <c r="C3" s="202">
        <v>10438.977000000001</v>
      </c>
      <c r="D3" s="203">
        <f>B3</f>
        <v>6366.7060000000001</v>
      </c>
      <c r="E3" s="129">
        <f>C3</f>
        <v>10438.977000000001</v>
      </c>
      <c r="F3" s="39"/>
    </row>
    <row r="4" spans="1:8" x14ac:dyDescent="0.35">
      <c r="A4" s="88" t="s">
        <v>272</v>
      </c>
      <c r="B4" s="204">
        <v>7963.4279999999999</v>
      </c>
      <c r="C4" s="204">
        <v>10703.022999999999</v>
      </c>
      <c r="D4" s="203">
        <f>SUM(B3:B4)</f>
        <v>14330.134</v>
      </c>
      <c r="E4" s="129">
        <f>SUM(C3:C4)</f>
        <v>21142</v>
      </c>
      <c r="F4" s="39"/>
    </row>
    <row r="5" spans="1:8" x14ac:dyDescent="0.35">
      <c r="A5" s="88" t="s">
        <v>273</v>
      </c>
      <c r="B5" s="204">
        <v>8871.4959999999992</v>
      </c>
      <c r="C5" s="204">
        <v>9410.1039999999994</v>
      </c>
      <c r="D5" s="203">
        <f>SUM(B3:B5)</f>
        <v>23201.629999999997</v>
      </c>
      <c r="E5" s="129">
        <f>SUM(C3:C5)</f>
        <v>30552.103999999999</v>
      </c>
      <c r="F5" s="39"/>
    </row>
    <row r="6" spans="1:8" x14ac:dyDescent="0.35">
      <c r="A6" s="88" t="s">
        <v>274</v>
      </c>
      <c r="B6" s="204">
        <v>6651.9059999999999</v>
      </c>
      <c r="C6" s="204">
        <v>10124.074000000001</v>
      </c>
      <c r="D6" s="203">
        <f>SUM(B3:B6)</f>
        <v>29853.535999999996</v>
      </c>
      <c r="E6" s="129">
        <f>SUM(C3:C6)</f>
        <v>40676.178</v>
      </c>
      <c r="F6" s="39"/>
    </row>
    <row r="7" spans="1:8" x14ac:dyDescent="0.35">
      <c r="A7" s="88" t="s">
        <v>275</v>
      </c>
      <c r="B7" s="204">
        <v>6382.6180000000004</v>
      </c>
      <c r="C7" s="204">
        <v>11588.696</v>
      </c>
      <c r="D7" s="203">
        <f>SUM(B3:B7)</f>
        <v>36236.153999999995</v>
      </c>
      <c r="E7" s="129">
        <f>SUM(C3:C7)</f>
        <v>52264.873999999996</v>
      </c>
      <c r="F7" s="39"/>
    </row>
    <row r="8" spans="1:8" x14ac:dyDescent="0.35">
      <c r="A8" s="88" t="s">
        <v>276</v>
      </c>
      <c r="B8" s="204">
        <v>8759.58</v>
      </c>
      <c r="C8" s="204">
        <v>8915.6470000000008</v>
      </c>
      <c r="D8" s="203">
        <f>SUM(B3:B8)</f>
        <v>44995.733999999997</v>
      </c>
      <c r="E8" s="129">
        <f>SUM(C3:C8)</f>
        <v>61180.520999999993</v>
      </c>
      <c r="F8" s="39"/>
      <c r="G8" s="23"/>
      <c r="H8" s="41"/>
    </row>
    <row r="9" spans="1:8" x14ac:dyDescent="0.35">
      <c r="A9" s="88" t="s">
        <v>277</v>
      </c>
      <c r="B9" s="204">
        <v>8285.9240000000009</v>
      </c>
      <c r="C9" s="204">
        <v>10597.550999999999</v>
      </c>
      <c r="D9" s="203">
        <f>SUM(B3:B9)</f>
        <v>53281.657999999996</v>
      </c>
      <c r="E9" s="129">
        <f>SUM(C3:C9)</f>
        <v>71778.071999999986</v>
      </c>
      <c r="F9" s="39"/>
      <c r="G9" s="23"/>
      <c r="H9" s="23"/>
    </row>
    <row r="10" spans="1:8" x14ac:dyDescent="0.35">
      <c r="A10" s="88" t="s">
        <v>278</v>
      </c>
      <c r="B10" s="204">
        <v>7846.9470000000001</v>
      </c>
      <c r="C10" s="204">
        <v>12017.895</v>
      </c>
      <c r="D10" s="203">
        <f>SUM(B3:B10)</f>
        <v>61128.604999999996</v>
      </c>
      <c r="E10" s="129">
        <f>SUM(C3:C10)</f>
        <v>83795.96699999999</v>
      </c>
      <c r="F10" s="39"/>
    </row>
    <row r="11" spans="1:8" x14ac:dyDescent="0.35">
      <c r="A11" s="88" t="s">
        <v>279</v>
      </c>
      <c r="B11" s="204">
        <v>8740.2019999999993</v>
      </c>
      <c r="C11" s="204">
        <v>11358.171</v>
      </c>
      <c r="D11" s="203">
        <f>SUM(B3:B11)</f>
        <v>69868.807000000001</v>
      </c>
      <c r="E11" s="129">
        <f>SUM(C3:C11)</f>
        <v>95154.137999999992</v>
      </c>
      <c r="F11" s="39"/>
    </row>
    <row r="12" spans="1:8" x14ac:dyDescent="0.35">
      <c r="A12" s="88" t="s">
        <v>280</v>
      </c>
      <c r="B12" s="204">
        <v>8293.7690000000002</v>
      </c>
      <c r="C12" s="204">
        <v>10496.352000000001</v>
      </c>
      <c r="D12" s="203">
        <f>SUM(B3:B12)</f>
        <v>78162.576000000001</v>
      </c>
      <c r="E12" s="129">
        <f>SUM(C3:C12)</f>
        <v>105650.48999999999</v>
      </c>
      <c r="F12" s="39"/>
    </row>
    <row r="13" spans="1:8" x14ac:dyDescent="0.35">
      <c r="A13" s="88" t="s">
        <v>281</v>
      </c>
      <c r="B13" s="204">
        <v>9738.2180000000008</v>
      </c>
      <c r="C13" s="204">
        <v>12546.367</v>
      </c>
      <c r="D13" s="203">
        <f>SUM(B3:B13)</f>
        <v>87900.793999999994</v>
      </c>
      <c r="E13" s="129">
        <f>SUM(C3:C13)</f>
        <v>118196.85699999999</v>
      </c>
      <c r="F13" s="39"/>
    </row>
    <row r="14" spans="1:8" x14ac:dyDescent="0.35">
      <c r="A14" s="90" t="s">
        <v>282</v>
      </c>
      <c r="B14" s="205">
        <v>9347.8140000000003</v>
      </c>
      <c r="C14" s="205">
        <v>10748.308000000001</v>
      </c>
      <c r="D14" s="206">
        <f>SUM(B3:B14)</f>
        <v>97248.607999999993</v>
      </c>
      <c r="E14" s="130">
        <f>SUM(C3:C14)</f>
        <v>128945.16499999999</v>
      </c>
    </row>
    <row r="15" spans="1:8" x14ac:dyDescent="0.35">
      <c r="A15" s="8"/>
      <c r="B15" s="8"/>
    </row>
    <row r="17" spans="2:3" x14ac:dyDescent="0.35">
      <c r="B17" s="41"/>
      <c r="C17" s="40"/>
    </row>
    <row r="18" spans="2:3" x14ac:dyDescent="0.35">
      <c r="B18" s="23"/>
      <c r="C18" s="23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411"/>
  <sheetViews>
    <sheetView zoomScale="80" zoomScaleNormal="80" workbookViewId="0">
      <selection activeCell="M1" sqref="M1:N1"/>
    </sheetView>
  </sheetViews>
  <sheetFormatPr defaultColWidth="8.81640625" defaultRowHeight="15.5" x14ac:dyDescent="0.35"/>
  <cols>
    <col min="1" max="1" width="37.1796875" style="1" customWidth="1"/>
    <col min="2" max="2" width="14.36328125" style="1" customWidth="1"/>
    <col min="3" max="3" width="12.1796875" style="1" customWidth="1"/>
    <col min="4" max="4" width="14.90625" style="1" customWidth="1"/>
    <col min="5" max="5" width="11.1796875" style="1" customWidth="1"/>
    <col min="6" max="6" width="11.90625" style="1" bestFit="1" customWidth="1"/>
    <col min="7" max="10" width="8.90625" style="1" bestFit="1" customWidth="1"/>
    <col min="11" max="11" width="10.08984375" style="1" bestFit="1" customWidth="1"/>
    <col min="12" max="16384" width="8.81640625" style="1"/>
  </cols>
  <sheetData>
    <row r="1" spans="1:14" x14ac:dyDescent="0.35">
      <c r="A1" s="317" t="s">
        <v>671</v>
      </c>
      <c r="B1" s="317"/>
      <c r="C1" s="317"/>
      <c r="D1" s="317"/>
      <c r="E1" s="317"/>
      <c r="F1" s="317"/>
      <c r="G1" s="317"/>
      <c r="H1" s="317"/>
      <c r="I1" s="317"/>
      <c r="J1" s="317"/>
      <c r="M1" s="280" t="s">
        <v>316</v>
      </c>
      <c r="N1" s="280"/>
    </row>
    <row r="2" spans="1:14" x14ac:dyDescent="0.35">
      <c r="A2" s="2" t="s">
        <v>478</v>
      </c>
      <c r="B2" s="2" t="s">
        <v>337</v>
      </c>
      <c r="C2" s="2" t="s">
        <v>338</v>
      </c>
      <c r="D2" s="2" t="s">
        <v>339</v>
      </c>
      <c r="E2" s="2" t="s">
        <v>340</v>
      </c>
      <c r="F2" s="2" t="s">
        <v>341</v>
      </c>
      <c r="G2" s="2" t="s">
        <v>342</v>
      </c>
      <c r="H2" s="2" t="s">
        <v>343</v>
      </c>
      <c r="I2" s="2" t="s">
        <v>344</v>
      </c>
      <c r="J2" s="2">
        <v>2023</v>
      </c>
      <c r="K2" s="2" t="s">
        <v>264</v>
      </c>
      <c r="L2" s="8"/>
    </row>
    <row r="3" spans="1:14" x14ac:dyDescent="0.35">
      <c r="A3" s="119" t="s">
        <v>481</v>
      </c>
      <c r="B3" s="252">
        <v>6.7297690000000001</v>
      </c>
      <c r="C3" s="252">
        <v>2.8191700000000002E-3</v>
      </c>
      <c r="D3" s="252">
        <v>8.0965537100000002</v>
      </c>
      <c r="E3" s="252">
        <v>0.2765688</v>
      </c>
      <c r="F3" s="252">
        <v>1.16793E-3</v>
      </c>
      <c r="G3" s="252">
        <v>5.4914549999999999E-2</v>
      </c>
      <c r="H3" s="252">
        <v>2.9995999999999998E-2</v>
      </c>
      <c r="I3" s="252">
        <v>28.41253202</v>
      </c>
      <c r="J3" s="252">
        <v>1.65E-3</v>
      </c>
      <c r="K3" s="180">
        <f>SUM(B3:I3)</f>
        <v>43.604321179999999</v>
      </c>
      <c r="L3" s="94"/>
    </row>
    <row r="4" spans="1:14" x14ac:dyDescent="0.35">
      <c r="A4" s="6" t="s">
        <v>480</v>
      </c>
      <c r="B4" s="253">
        <v>1.096017E-2</v>
      </c>
      <c r="C4" s="253">
        <v>0</v>
      </c>
      <c r="D4" s="253">
        <v>0.47132880999999999</v>
      </c>
      <c r="E4" s="253">
        <v>0.88279468999999999</v>
      </c>
      <c r="F4" s="253">
        <v>0.17518485</v>
      </c>
      <c r="G4" s="253">
        <v>0.36490961</v>
      </c>
      <c r="H4" s="253">
        <v>0.93430922999999999</v>
      </c>
      <c r="I4" s="253">
        <v>0.8740605600000001</v>
      </c>
      <c r="J4" s="253">
        <v>0.13774818</v>
      </c>
      <c r="K4" s="192">
        <f>SUM(B4:I4)</f>
        <v>3.7135479199999999</v>
      </c>
      <c r="L4" s="94"/>
    </row>
    <row r="6" spans="1:14" x14ac:dyDescent="0.35">
      <c r="A6" s="65" t="s">
        <v>539</v>
      </c>
      <c r="B6" s="2" t="s">
        <v>633</v>
      </c>
      <c r="C6" s="2" t="s">
        <v>348</v>
      </c>
      <c r="D6" s="2" t="s">
        <v>634</v>
      </c>
      <c r="E6" s="2" t="s">
        <v>348</v>
      </c>
    </row>
    <row r="7" spans="1:14" x14ac:dyDescent="0.35">
      <c r="A7" s="87" t="s">
        <v>659</v>
      </c>
      <c r="B7" s="252">
        <v>1.65E-3</v>
      </c>
      <c r="C7" s="4">
        <f>B7/$B$14</f>
        <v>1</v>
      </c>
      <c r="D7" s="252">
        <v>0</v>
      </c>
      <c r="E7" s="4">
        <f>D7/$D$14</f>
        <v>0</v>
      </c>
      <c r="F7" s="23"/>
    </row>
    <row r="8" spans="1:14" x14ac:dyDescent="0.35">
      <c r="A8" s="88" t="s">
        <v>660</v>
      </c>
      <c r="B8" s="254">
        <v>0</v>
      </c>
      <c r="C8" s="5">
        <f t="shared" ref="C8:C13" si="0">B8/$B$14</f>
        <v>0</v>
      </c>
      <c r="D8" s="254">
        <v>3.4946399999999998E-3</v>
      </c>
      <c r="E8" s="5">
        <f t="shared" ref="E8:E13" si="1">D8/$D$14</f>
        <v>0.35253493179082995</v>
      </c>
      <c r="F8" s="23"/>
      <c r="G8" s="1" t="s">
        <v>536</v>
      </c>
      <c r="I8" s="41"/>
      <c r="J8" s="41"/>
    </row>
    <row r="9" spans="1:14" ht="15.5" customHeight="1" x14ac:dyDescent="0.35">
      <c r="A9" s="88" t="s">
        <v>661</v>
      </c>
      <c r="B9" s="254">
        <v>0</v>
      </c>
      <c r="C9" s="5">
        <f t="shared" si="0"/>
        <v>0</v>
      </c>
      <c r="D9" s="254">
        <v>2.1099999999999999E-3</v>
      </c>
      <c r="E9" s="5">
        <f t="shared" si="1"/>
        <v>0.21285417269837556</v>
      </c>
      <c r="F9" s="84"/>
      <c r="I9" s="32"/>
      <c r="J9" s="32"/>
    </row>
    <row r="10" spans="1:14" ht="15.5" customHeight="1" x14ac:dyDescent="0.35">
      <c r="A10" s="88" t="s">
        <v>662</v>
      </c>
      <c r="B10" s="254">
        <v>0</v>
      </c>
      <c r="C10" s="5">
        <f t="shared" si="0"/>
        <v>0</v>
      </c>
      <c r="D10" s="254">
        <v>6.1078999999999994E-4</v>
      </c>
      <c r="E10" s="5">
        <f t="shared" si="1"/>
        <v>6.1615734664663892E-2</v>
      </c>
      <c r="F10" s="84"/>
      <c r="I10" s="32"/>
      <c r="J10" s="32"/>
    </row>
    <row r="11" spans="1:14" ht="15.5" customHeight="1" x14ac:dyDescent="0.35">
      <c r="A11" s="88" t="s">
        <v>663</v>
      </c>
      <c r="B11" s="254">
        <v>0</v>
      </c>
      <c r="C11" s="5">
        <f t="shared" si="0"/>
        <v>0</v>
      </c>
      <c r="D11" s="254">
        <v>6.3032000000000008E-4</v>
      </c>
      <c r="E11" s="5">
        <f t="shared" si="1"/>
        <v>6.3585896746559289E-2</v>
      </c>
      <c r="F11" s="84"/>
      <c r="I11" s="32"/>
      <c r="J11" s="32"/>
    </row>
    <row r="12" spans="1:14" ht="15.5" customHeight="1" x14ac:dyDescent="0.35">
      <c r="A12" s="88" t="s">
        <v>664</v>
      </c>
      <c r="B12" s="254">
        <v>0</v>
      </c>
      <c r="C12" s="5">
        <f t="shared" si="0"/>
        <v>0</v>
      </c>
      <c r="D12" s="254">
        <v>1.4748299999999999E-3</v>
      </c>
      <c r="E12" s="5">
        <f t="shared" si="1"/>
        <v>0.14877901399087451</v>
      </c>
      <c r="F12" s="84"/>
      <c r="I12" s="32"/>
      <c r="J12" s="32"/>
      <c r="K12" s="52"/>
    </row>
    <row r="13" spans="1:14" ht="15.5" customHeight="1" x14ac:dyDescent="0.35">
      <c r="A13" s="88" t="s">
        <v>665</v>
      </c>
      <c r="B13" s="254">
        <v>0</v>
      </c>
      <c r="C13" s="5">
        <f t="shared" si="0"/>
        <v>0</v>
      </c>
      <c r="D13" s="254">
        <v>1.59231E-3</v>
      </c>
      <c r="E13" s="5">
        <f t="shared" si="1"/>
        <v>0.16063025010869689</v>
      </c>
      <c r="I13" s="32"/>
      <c r="J13" s="32"/>
    </row>
    <row r="14" spans="1:14" s="8" customFormat="1" ht="15.5" customHeight="1" x14ac:dyDescent="0.35">
      <c r="A14" s="116" t="s">
        <v>264</v>
      </c>
      <c r="B14" s="245">
        <f>SUM(B7:B13)</f>
        <v>1.65E-3</v>
      </c>
      <c r="C14" s="160">
        <f t="shared" ref="C14:E14" si="2">SUM(C7:C13)</f>
        <v>1</v>
      </c>
      <c r="D14" s="245">
        <f t="shared" si="2"/>
        <v>9.9128899999999989E-3</v>
      </c>
      <c r="E14" s="160">
        <f t="shared" si="2"/>
        <v>1</v>
      </c>
      <c r="I14" s="35"/>
      <c r="J14" s="35"/>
    </row>
    <row r="15" spans="1:14" ht="15.5" customHeight="1" x14ac:dyDescent="0.35">
      <c r="B15" s="94"/>
      <c r="C15" s="94"/>
      <c r="D15" s="18"/>
      <c r="I15" s="32"/>
      <c r="J15" s="32"/>
    </row>
    <row r="16" spans="1:14" ht="15.5" customHeight="1" x14ac:dyDescent="0.35">
      <c r="B16" s="94"/>
      <c r="C16" s="94"/>
      <c r="D16" s="94"/>
      <c r="I16" s="32"/>
      <c r="J16" s="32"/>
    </row>
    <row r="17" spans="2:10" ht="15.5" customHeight="1" x14ac:dyDescent="0.35">
      <c r="B17" s="94"/>
      <c r="C17" s="94"/>
      <c r="D17" s="18"/>
      <c r="I17" s="32"/>
      <c r="J17" s="32"/>
    </row>
    <row r="18" spans="2:10" ht="15.5" customHeight="1" x14ac:dyDescent="0.35">
      <c r="B18" s="94"/>
      <c r="C18" s="94"/>
      <c r="D18" s="18"/>
      <c r="I18" s="32"/>
      <c r="J18" s="32"/>
    </row>
    <row r="19" spans="2:10" ht="15.5" customHeight="1" x14ac:dyDescent="0.35">
      <c r="B19" s="94"/>
      <c r="C19" s="94"/>
      <c r="D19" s="18"/>
      <c r="I19" s="32"/>
      <c r="J19" s="32"/>
    </row>
    <row r="20" spans="2:10" ht="15.5" customHeight="1" x14ac:dyDescent="0.35">
      <c r="B20" s="94"/>
      <c r="C20" s="94"/>
      <c r="D20" s="18"/>
      <c r="I20" s="32"/>
      <c r="J20" s="32"/>
    </row>
    <row r="21" spans="2:10" ht="15.5" customHeight="1" x14ac:dyDescent="0.35">
      <c r="B21" s="94"/>
      <c r="C21" s="94"/>
      <c r="D21" s="18"/>
      <c r="I21" s="32"/>
      <c r="J21" s="32"/>
    </row>
    <row r="22" spans="2:10" ht="15.5" customHeight="1" x14ac:dyDescent="0.35">
      <c r="B22" s="94"/>
      <c r="C22" s="94"/>
      <c r="D22" s="18"/>
      <c r="I22" s="32"/>
      <c r="J22" s="32"/>
    </row>
    <row r="23" spans="2:10" ht="15.5" customHeight="1" x14ac:dyDescent="0.35">
      <c r="B23" s="94"/>
      <c r="C23" s="94"/>
      <c r="D23" s="18"/>
      <c r="I23" s="32"/>
      <c r="J23" s="32"/>
    </row>
    <row r="24" spans="2:10" ht="15.5" customHeight="1" x14ac:dyDescent="0.35">
      <c r="B24" s="94"/>
      <c r="C24" s="94"/>
      <c r="D24" s="18"/>
      <c r="I24" s="32"/>
      <c r="J24" s="32"/>
    </row>
    <row r="25" spans="2:10" ht="15.5" customHeight="1" x14ac:dyDescent="0.35">
      <c r="B25" s="94"/>
      <c r="C25" s="94"/>
      <c r="D25" s="18"/>
      <c r="I25" s="32"/>
      <c r="J25" s="32"/>
    </row>
    <row r="26" spans="2:10" ht="15.5" customHeight="1" x14ac:dyDescent="0.35">
      <c r="B26" s="94"/>
      <c r="C26" s="94"/>
      <c r="D26" s="18"/>
      <c r="I26" s="32"/>
      <c r="J26" s="32"/>
    </row>
    <row r="27" spans="2:10" ht="15.5" customHeight="1" x14ac:dyDescent="0.35">
      <c r="B27" s="94"/>
      <c r="C27" s="94"/>
      <c r="D27" s="18"/>
      <c r="I27" s="32"/>
      <c r="J27" s="32"/>
    </row>
    <row r="28" spans="2:10" ht="15.5" customHeight="1" x14ac:dyDescent="0.35">
      <c r="B28" s="94"/>
      <c r="C28" s="94"/>
      <c r="D28" s="18"/>
      <c r="I28" s="32"/>
      <c r="J28" s="32"/>
    </row>
    <row r="29" spans="2:10" ht="15.5" customHeight="1" x14ac:dyDescent="0.35">
      <c r="B29" s="94"/>
      <c r="C29" s="94"/>
      <c r="D29" s="18"/>
      <c r="I29" s="32"/>
      <c r="J29" s="32"/>
    </row>
    <row r="30" spans="2:10" ht="15.5" customHeight="1" x14ac:dyDescent="0.35">
      <c r="B30" s="94"/>
      <c r="C30" s="94"/>
      <c r="D30" s="18"/>
      <c r="I30" s="32"/>
      <c r="J30" s="32"/>
    </row>
    <row r="31" spans="2:10" ht="15.5" customHeight="1" x14ac:dyDescent="0.35">
      <c r="B31" s="94"/>
      <c r="C31" s="94"/>
      <c r="D31" s="18"/>
      <c r="I31" s="32"/>
      <c r="J31" s="32"/>
    </row>
    <row r="32" spans="2:10" ht="15.5" customHeight="1" x14ac:dyDescent="0.35">
      <c r="B32" s="94"/>
      <c r="C32" s="94"/>
      <c r="D32" s="18"/>
      <c r="I32" s="32"/>
      <c r="J32" s="32"/>
    </row>
    <row r="33" spans="2:10" ht="15.5" customHeight="1" x14ac:dyDescent="0.35">
      <c r="B33" s="94"/>
      <c r="C33" s="94"/>
      <c r="D33" s="18"/>
      <c r="I33" s="32"/>
      <c r="J33" s="32"/>
    </row>
    <row r="34" spans="2:10" ht="15.5" customHeight="1" x14ac:dyDescent="0.35">
      <c r="B34" s="94"/>
      <c r="C34" s="94"/>
      <c r="D34" s="18"/>
      <c r="I34" s="32"/>
      <c r="J34" s="32"/>
    </row>
    <row r="35" spans="2:10" ht="15.5" customHeight="1" x14ac:dyDescent="0.35">
      <c r="B35" s="94"/>
      <c r="C35" s="94"/>
      <c r="D35" s="18"/>
      <c r="I35" s="32"/>
      <c r="J35" s="32"/>
    </row>
    <row r="36" spans="2:10" ht="15.5" customHeight="1" x14ac:dyDescent="0.35">
      <c r="B36" s="94"/>
      <c r="C36" s="94"/>
      <c r="D36" s="18"/>
      <c r="I36" s="32"/>
      <c r="J36" s="32"/>
    </row>
    <row r="37" spans="2:10" ht="15.5" customHeight="1" x14ac:dyDescent="0.35">
      <c r="B37" s="94"/>
      <c r="C37" s="94"/>
      <c r="D37" s="18"/>
      <c r="I37" s="32"/>
      <c r="J37" s="32"/>
    </row>
    <row r="38" spans="2:10" ht="15.5" customHeight="1" x14ac:dyDescent="0.35">
      <c r="B38" s="94"/>
      <c r="C38" s="94"/>
      <c r="D38" s="18"/>
      <c r="I38" s="32"/>
      <c r="J38" s="32"/>
    </row>
    <row r="39" spans="2:10" ht="15.5" customHeight="1" x14ac:dyDescent="0.35">
      <c r="B39" s="94"/>
      <c r="C39" s="94"/>
      <c r="D39" s="18"/>
      <c r="I39" s="32"/>
      <c r="J39" s="32"/>
    </row>
    <row r="40" spans="2:10" ht="15.5" customHeight="1" x14ac:dyDescent="0.35">
      <c r="B40" s="94"/>
      <c r="C40" s="94"/>
      <c r="D40" s="18"/>
      <c r="I40" s="32"/>
      <c r="J40" s="32"/>
    </row>
    <row r="41" spans="2:10" ht="15.5" customHeight="1" x14ac:dyDescent="0.35">
      <c r="B41" s="94"/>
      <c r="C41" s="94"/>
      <c r="D41" s="18"/>
      <c r="I41" s="32"/>
      <c r="J41" s="32"/>
    </row>
    <row r="42" spans="2:10" ht="15.5" customHeight="1" x14ac:dyDescent="0.35">
      <c r="B42" s="94"/>
      <c r="C42" s="94"/>
      <c r="D42" s="18"/>
      <c r="I42" s="32"/>
      <c r="J42" s="32"/>
    </row>
    <row r="43" spans="2:10" ht="15.5" customHeight="1" x14ac:dyDescent="0.35">
      <c r="B43" s="94"/>
      <c r="C43" s="94"/>
      <c r="D43" s="18"/>
      <c r="I43" s="32"/>
      <c r="J43" s="32"/>
    </row>
    <row r="44" spans="2:10" ht="15.5" customHeight="1" x14ac:dyDescent="0.35">
      <c r="B44" s="94"/>
      <c r="C44" s="94"/>
      <c r="D44" s="18"/>
      <c r="I44" s="32"/>
      <c r="J44" s="32"/>
    </row>
    <row r="45" spans="2:10" ht="15.5" customHeight="1" x14ac:dyDescent="0.35">
      <c r="B45" s="94"/>
      <c r="C45" s="94"/>
      <c r="D45" s="18"/>
      <c r="I45" s="32"/>
      <c r="J45" s="32"/>
    </row>
    <row r="46" spans="2:10" ht="15.5" customHeight="1" x14ac:dyDescent="0.35">
      <c r="B46" s="94"/>
      <c r="C46" s="94"/>
      <c r="D46" s="18"/>
      <c r="I46" s="32"/>
      <c r="J46" s="32"/>
    </row>
    <row r="47" spans="2:10" ht="15.5" customHeight="1" x14ac:dyDescent="0.35">
      <c r="B47" s="94"/>
      <c r="C47" s="94"/>
      <c r="D47" s="18"/>
      <c r="I47" s="32"/>
      <c r="J47" s="32"/>
    </row>
    <row r="48" spans="2:10" ht="15.5" customHeight="1" x14ac:dyDescent="0.35">
      <c r="B48" s="94"/>
      <c r="C48" s="94"/>
      <c r="D48" s="18"/>
      <c r="I48" s="32"/>
      <c r="J48" s="32"/>
    </row>
    <row r="49" spans="2:10" ht="15.5" customHeight="1" x14ac:dyDescent="0.35">
      <c r="B49" s="94"/>
      <c r="C49" s="94"/>
      <c r="D49" s="18"/>
      <c r="I49" s="32"/>
      <c r="J49" s="32"/>
    </row>
    <row r="50" spans="2:10" ht="15.5" customHeight="1" x14ac:dyDescent="0.35">
      <c r="B50" s="94"/>
      <c r="C50" s="94"/>
      <c r="D50" s="18"/>
      <c r="I50" s="32"/>
      <c r="J50" s="32"/>
    </row>
    <row r="51" spans="2:10" ht="15.5" customHeight="1" x14ac:dyDescent="0.35">
      <c r="B51" s="94"/>
      <c r="C51" s="94"/>
      <c r="D51" s="18"/>
      <c r="I51" s="32"/>
      <c r="J51" s="32"/>
    </row>
    <row r="52" spans="2:10" ht="15.5" customHeight="1" x14ac:dyDescent="0.35">
      <c r="B52" s="94"/>
      <c r="C52" s="94"/>
      <c r="D52" s="18"/>
      <c r="I52" s="32"/>
      <c r="J52" s="32"/>
    </row>
    <row r="53" spans="2:10" ht="15.5" customHeight="1" x14ac:dyDescent="0.35">
      <c r="B53" s="94"/>
      <c r="C53" s="94"/>
      <c r="D53" s="18"/>
      <c r="I53" s="32"/>
      <c r="J53" s="32"/>
    </row>
    <row r="54" spans="2:10" ht="15.5" customHeight="1" x14ac:dyDescent="0.35">
      <c r="B54" s="94"/>
      <c r="C54" s="94"/>
      <c r="D54" s="18"/>
      <c r="I54" s="32"/>
      <c r="J54" s="32"/>
    </row>
    <row r="55" spans="2:10" ht="15.5" customHeight="1" x14ac:dyDescent="0.35">
      <c r="B55" s="94"/>
      <c r="C55" s="94"/>
      <c r="D55" s="18"/>
      <c r="I55" s="32"/>
      <c r="J55" s="32"/>
    </row>
    <row r="56" spans="2:10" ht="15.5" customHeight="1" x14ac:dyDescent="0.35">
      <c r="B56" s="94"/>
      <c r="C56" s="94"/>
      <c r="D56" s="18"/>
      <c r="I56" s="32"/>
      <c r="J56" s="32"/>
    </row>
    <row r="57" spans="2:10" ht="15.5" customHeight="1" x14ac:dyDescent="0.35">
      <c r="B57" s="94"/>
      <c r="C57" s="94"/>
      <c r="D57" s="18"/>
      <c r="I57" s="32"/>
      <c r="J57" s="32"/>
    </row>
    <row r="58" spans="2:10" ht="15.5" customHeight="1" x14ac:dyDescent="0.35">
      <c r="B58" s="94"/>
      <c r="C58" s="94"/>
      <c r="D58" s="18"/>
      <c r="I58" s="32"/>
      <c r="J58" s="32"/>
    </row>
    <row r="59" spans="2:10" ht="15.5" customHeight="1" x14ac:dyDescent="0.35">
      <c r="B59" s="94"/>
      <c r="C59" s="94"/>
      <c r="D59" s="18"/>
      <c r="I59" s="32"/>
      <c r="J59" s="32"/>
    </row>
    <row r="60" spans="2:10" ht="15.5" customHeight="1" x14ac:dyDescent="0.35">
      <c r="B60" s="94"/>
      <c r="C60" s="94"/>
      <c r="D60" s="18"/>
      <c r="I60" s="32"/>
      <c r="J60" s="32"/>
    </row>
    <row r="61" spans="2:10" ht="15.5" customHeight="1" x14ac:dyDescent="0.35">
      <c r="B61" s="94"/>
      <c r="C61" s="94"/>
      <c r="D61" s="18"/>
      <c r="I61" s="32"/>
      <c r="J61" s="32"/>
    </row>
    <row r="62" spans="2:10" ht="15.5" customHeight="1" x14ac:dyDescent="0.35">
      <c r="B62" s="94"/>
      <c r="C62" s="94"/>
      <c r="D62" s="18"/>
      <c r="I62" s="32"/>
      <c r="J62" s="32"/>
    </row>
    <row r="63" spans="2:10" ht="15.5" customHeight="1" x14ac:dyDescent="0.35">
      <c r="B63" s="94"/>
      <c r="C63" s="94"/>
      <c r="D63" s="18"/>
      <c r="I63" s="32"/>
      <c r="J63" s="32"/>
    </row>
    <row r="64" spans="2:10" ht="15.5" customHeight="1" x14ac:dyDescent="0.35">
      <c r="B64" s="94"/>
      <c r="C64" s="94"/>
      <c r="D64" s="18"/>
      <c r="I64" s="32"/>
      <c r="J64" s="32"/>
    </row>
    <row r="65" spans="2:10" ht="15.5" customHeight="1" x14ac:dyDescent="0.35">
      <c r="B65" s="94"/>
      <c r="C65" s="94"/>
      <c r="D65" s="18"/>
      <c r="I65" s="32"/>
      <c r="J65" s="32"/>
    </row>
    <row r="66" spans="2:10" ht="15.5" customHeight="1" x14ac:dyDescent="0.35">
      <c r="B66" s="94"/>
      <c r="C66" s="94"/>
      <c r="D66" s="18"/>
      <c r="I66" s="32"/>
      <c r="J66" s="32"/>
    </row>
    <row r="67" spans="2:10" ht="15.5" customHeight="1" x14ac:dyDescent="0.35">
      <c r="B67" s="94"/>
      <c r="C67" s="94"/>
      <c r="D67" s="18"/>
      <c r="I67" s="32"/>
      <c r="J67" s="32"/>
    </row>
    <row r="68" spans="2:10" ht="15.5" customHeight="1" x14ac:dyDescent="0.35">
      <c r="B68" s="94"/>
      <c r="C68" s="94"/>
      <c r="D68" s="18"/>
      <c r="I68" s="32"/>
      <c r="J68" s="32"/>
    </row>
    <row r="69" spans="2:10" ht="15.5" customHeight="1" x14ac:dyDescent="0.35">
      <c r="B69" s="94"/>
      <c r="C69" s="94"/>
      <c r="D69" s="18"/>
      <c r="I69" s="32"/>
      <c r="J69" s="32"/>
    </row>
    <row r="70" spans="2:10" ht="15.5" customHeight="1" x14ac:dyDescent="0.35">
      <c r="B70" s="94"/>
      <c r="C70" s="94"/>
      <c r="D70" s="18"/>
      <c r="I70" s="32"/>
      <c r="J70" s="32"/>
    </row>
    <row r="71" spans="2:10" ht="15.5" customHeight="1" x14ac:dyDescent="0.35">
      <c r="B71" s="94"/>
      <c r="C71" s="94"/>
      <c r="D71" s="18"/>
      <c r="I71" s="32"/>
      <c r="J71" s="32"/>
    </row>
    <row r="72" spans="2:10" ht="15.5" customHeight="1" x14ac:dyDescent="0.35">
      <c r="B72" s="94"/>
      <c r="C72" s="94"/>
      <c r="D72" s="18"/>
      <c r="I72" s="32"/>
      <c r="J72" s="32"/>
    </row>
    <row r="73" spans="2:10" ht="15.5" customHeight="1" x14ac:dyDescent="0.35">
      <c r="B73" s="94"/>
      <c r="C73" s="94"/>
      <c r="D73" s="18"/>
      <c r="I73" s="32"/>
      <c r="J73" s="32"/>
    </row>
    <row r="74" spans="2:10" ht="15.5" customHeight="1" x14ac:dyDescent="0.35">
      <c r="B74" s="94"/>
      <c r="C74" s="94"/>
      <c r="D74" s="18"/>
      <c r="I74" s="32"/>
      <c r="J74" s="32"/>
    </row>
    <row r="75" spans="2:10" ht="15.5" customHeight="1" x14ac:dyDescent="0.35">
      <c r="B75" s="94"/>
      <c r="C75" s="94"/>
      <c r="D75" s="18"/>
      <c r="I75" s="32"/>
      <c r="J75" s="32"/>
    </row>
    <row r="76" spans="2:10" ht="15.5" customHeight="1" x14ac:dyDescent="0.35">
      <c r="B76" s="94"/>
      <c r="C76" s="94"/>
      <c r="D76" s="18"/>
      <c r="I76" s="32"/>
      <c r="J76" s="32"/>
    </row>
    <row r="77" spans="2:10" ht="15.5" customHeight="1" x14ac:dyDescent="0.35">
      <c r="B77" s="94"/>
      <c r="C77" s="94"/>
      <c r="D77" s="18"/>
      <c r="I77" s="32"/>
      <c r="J77" s="32"/>
    </row>
    <row r="78" spans="2:10" ht="15.5" customHeight="1" x14ac:dyDescent="0.35">
      <c r="B78" s="94"/>
      <c r="C78" s="94"/>
      <c r="D78" s="18"/>
      <c r="I78" s="32"/>
      <c r="J78" s="32"/>
    </row>
    <row r="79" spans="2:10" ht="15.5" customHeight="1" x14ac:dyDescent="0.35">
      <c r="B79" s="94"/>
      <c r="C79" s="94"/>
      <c r="D79" s="18"/>
      <c r="I79" s="32"/>
      <c r="J79" s="32"/>
    </row>
    <row r="80" spans="2:10" ht="15.5" customHeight="1" x14ac:dyDescent="0.35">
      <c r="B80" s="94"/>
      <c r="C80" s="94"/>
      <c r="D80" s="18"/>
      <c r="I80" s="32"/>
      <c r="J80" s="32"/>
    </row>
    <row r="81" spans="2:10" ht="15.5" customHeight="1" x14ac:dyDescent="0.35">
      <c r="B81" s="94"/>
      <c r="C81" s="94"/>
      <c r="D81" s="18"/>
      <c r="I81" s="32"/>
      <c r="J81" s="32"/>
    </row>
    <row r="82" spans="2:10" ht="15.5" customHeight="1" x14ac:dyDescent="0.35">
      <c r="B82" s="94"/>
      <c r="C82" s="94"/>
      <c r="D82" s="18"/>
      <c r="I82" s="32"/>
      <c r="J82" s="32"/>
    </row>
    <row r="83" spans="2:10" ht="15.5" customHeight="1" x14ac:dyDescent="0.35">
      <c r="B83" s="94"/>
      <c r="C83" s="94"/>
      <c r="D83" s="18"/>
      <c r="I83" s="32"/>
      <c r="J83" s="32"/>
    </row>
    <row r="84" spans="2:10" ht="15.5" customHeight="1" x14ac:dyDescent="0.35">
      <c r="B84" s="94"/>
      <c r="C84" s="94"/>
      <c r="D84" s="18"/>
      <c r="I84" s="32"/>
      <c r="J84" s="32"/>
    </row>
    <row r="85" spans="2:10" ht="15.5" customHeight="1" x14ac:dyDescent="0.35">
      <c r="B85" s="94"/>
      <c r="C85" s="94"/>
      <c r="D85" s="18"/>
      <c r="I85" s="32"/>
      <c r="J85" s="32"/>
    </row>
    <row r="86" spans="2:10" ht="15.5" customHeight="1" x14ac:dyDescent="0.35">
      <c r="B86" s="94"/>
      <c r="C86" s="94"/>
      <c r="D86" s="18"/>
      <c r="I86" s="32"/>
      <c r="J86" s="32"/>
    </row>
    <row r="87" spans="2:10" ht="15.5" customHeight="1" x14ac:dyDescent="0.35">
      <c r="B87" s="94"/>
      <c r="C87" s="94"/>
      <c r="D87" s="18"/>
      <c r="I87" s="32"/>
      <c r="J87" s="32"/>
    </row>
    <row r="88" spans="2:10" ht="15.5" customHeight="1" x14ac:dyDescent="0.35">
      <c r="B88" s="94"/>
      <c r="C88" s="94"/>
      <c r="D88" s="18"/>
      <c r="I88" s="32"/>
      <c r="J88" s="32"/>
    </row>
    <row r="89" spans="2:10" ht="15.5" customHeight="1" x14ac:dyDescent="0.35">
      <c r="B89" s="94"/>
      <c r="C89" s="94"/>
      <c r="D89" s="18"/>
      <c r="I89" s="32"/>
      <c r="J89" s="32"/>
    </row>
    <row r="90" spans="2:10" ht="15.5" customHeight="1" x14ac:dyDescent="0.35">
      <c r="B90" s="94"/>
      <c r="C90" s="94"/>
      <c r="D90" s="18"/>
      <c r="I90" s="32"/>
      <c r="J90" s="32"/>
    </row>
    <row r="91" spans="2:10" ht="15.5" customHeight="1" x14ac:dyDescent="0.35">
      <c r="B91" s="94"/>
      <c r="C91" s="94"/>
      <c r="D91" s="18"/>
      <c r="I91" s="32"/>
      <c r="J91" s="32"/>
    </row>
    <row r="92" spans="2:10" ht="15.5" customHeight="1" x14ac:dyDescent="0.35">
      <c r="B92" s="94"/>
      <c r="C92" s="94"/>
      <c r="D92" s="18"/>
      <c r="I92" s="32"/>
      <c r="J92" s="32"/>
    </row>
    <row r="93" spans="2:10" ht="15.5" customHeight="1" x14ac:dyDescent="0.35">
      <c r="B93" s="94"/>
      <c r="C93" s="94"/>
      <c r="D93" s="18"/>
      <c r="I93" s="32"/>
      <c r="J93" s="32"/>
    </row>
    <row r="94" spans="2:10" ht="15.5" customHeight="1" x14ac:dyDescent="0.35">
      <c r="B94" s="94"/>
      <c r="C94" s="94"/>
      <c r="D94" s="18"/>
      <c r="I94" s="32"/>
      <c r="J94" s="32"/>
    </row>
    <row r="95" spans="2:10" ht="15.5" customHeight="1" x14ac:dyDescent="0.35">
      <c r="B95" s="94"/>
      <c r="C95" s="94"/>
      <c r="D95" s="18"/>
      <c r="I95" s="32"/>
      <c r="J95" s="32"/>
    </row>
    <row r="96" spans="2:10" ht="15.5" customHeight="1" x14ac:dyDescent="0.35">
      <c r="B96" s="94"/>
      <c r="C96" s="94"/>
      <c r="D96" s="18"/>
      <c r="I96" s="32"/>
      <c r="J96" s="32"/>
    </row>
    <row r="97" spans="2:10" ht="15.5" customHeight="1" x14ac:dyDescent="0.35">
      <c r="B97" s="94"/>
      <c r="C97" s="94"/>
      <c r="D97" s="18"/>
      <c r="I97" s="32"/>
      <c r="J97" s="32"/>
    </row>
    <row r="98" spans="2:10" ht="15.5" customHeight="1" x14ac:dyDescent="0.35">
      <c r="B98" s="94"/>
      <c r="C98" s="94"/>
      <c r="D98" s="18"/>
      <c r="I98" s="32"/>
      <c r="J98" s="32"/>
    </row>
    <row r="99" spans="2:10" ht="15.5" customHeight="1" x14ac:dyDescent="0.35">
      <c r="B99" s="94"/>
      <c r="C99" s="94"/>
      <c r="D99" s="18"/>
      <c r="I99" s="32"/>
      <c r="J99" s="32"/>
    </row>
    <row r="100" spans="2:10" ht="15.5" customHeight="1" x14ac:dyDescent="0.35">
      <c r="B100" s="94"/>
      <c r="C100" s="94"/>
      <c r="D100" s="18"/>
      <c r="I100" s="32"/>
      <c r="J100" s="32"/>
    </row>
    <row r="101" spans="2:10" ht="15.5" customHeight="1" x14ac:dyDescent="0.35">
      <c r="B101" s="94"/>
      <c r="C101" s="94"/>
      <c r="D101" s="18"/>
      <c r="I101" s="32"/>
      <c r="J101" s="32"/>
    </row>
    <row r="102" spans="2:10" ht="15.5" customHeight="1" x14ac:dyDescent="0.35">
      <c r="B102" s="94"/>
      <c r="C102" s="94"/>
      <c r="D102" s="18"/>
      <c r="I102" s="32"/>
      <c r="J102" s="32"/>
    </row>
    <row r="103" spans="2:10" ht="15.5" customHeight="1" x14ac:dyDescent="0.35">
      <c r="B103" s="94"/>
      <c r="C103" s="94"/>
      <c r="D103" s="18"/>
      <c r="I103" s="32"/>
      <c r="J103" s="32"/>
    </row>
    <row r="104" spans="2:10" ht="15.5" customHeight="1" x14ac:dyDescent="0.35">
      <c r="B104" s="94"/>
      <c r="C104" s="94"/>
      <c r="D104" s="18"/>
      <c r="I104" s="32"/>
      <c r="J104" s="32"/>
    </row>
    <row r="105" spans="2:10" ht="15.5" customHeight="1" x14ac:dyDescent="0.35">
      <c r="B105" s="94"/>
      <c r="C105" s="94"/>
      <c r="D105" s="18"/>
      <c r="I105" s="32"/>
      <c r="J105" s="32"/>
    </row>
    <row r="106" spans="2:10" ht="15.5" customHeight="1" x14ac:dyDescent="0.35">
      <c r="B106" s="94"/>
      <c r="C106" s="94"/>
      <c r="D106" s="18"/>
      <c r="I106" s="32"/>
      <c r="J106" s="32"/>
    </row>
    <row r="107" spans="2:10" ht="15.5" customHeight="1" x14ac:dyDescent="0.35">
      <c r="B107" s="94"/>
      <c r="C107" s="94"/>
      <c r="D107" s="18"/>
      <c r="I107" s="32"/>
      <c r="J107" s="32"/>
    </row>
    <row r="108" spans="2:10" ht="15.5" customHeight="1" x14ac:dyDescent="0.35">
      <c r="B108" s="94"/>
      <c r="C108" s="94"/>
      <c r="D108" s="18"/>
      <c r="I108" s="32"/>
      <c r="J108" s="32"/>
    </row>
    <row r="109" spans="2:10" ht="15.5" customHeight="1" x14ac:dyDescent="0.35">
      <c r="B109" s="94"/>
      <c r="C109" s="94"/>
      <c r="D109" s="18"/>
      <c r="I109" s="32"/>
      <c r="J109" s="32"/>
    </row>
    <row r="110" spans="2:10" ht="15.5" customHeight="1" x14ac:dyDescent="0.35">
      <c r="B110" s="94"/>
      <c r="C110" s="94"/>
      <c r="D110" s="18"/>
      <c r="I110" s="32"/>
      <c r="J110" s="32"/>
    </row>
    <row r="111" spans="2:10" ht="15.5" customHeight="1" x14ac:dyDescent="0.35">
      <c r="B111" s="94"/>
      <c r="C111" s="94"/>
      <c r="D111" s="18"/>
      <c r="I111" s="32"/>
      <c r="J111" s="32"/>
    </row>
    <row r="112" spans="2:10" ht="15.5" customHeight="1" x14ac:dyDescent="0.35">
      <c r="B112" s="94"/>
      <c r="C112" s="94"/>
      <c r="D112" s="18"/>
      <c r="I112" s="32"/>
      <c r="J112" s="32"/>
    </row>
    <row r="113" spans="2:10" ht="15.5" customHeight="1" x14ac:dyDescent="0.35">
      <c r="B113" s="94"/>
      <c r="C113" s="94"/>
      <c r="D113" s="18"/>
      <c r="I113" s="32"/>
      <c r="J113" s="32"/>
    </row>
    <row r="114" spans="2:10" ht="15.5" customHeight="1" x14ac:dyDescent="0.35">
      <c r="B114" s="94"/>
      <c r="C114" s="94"/>
      <c r="D114" s="18"/>
      <c r="I114" s="32"/>
      <c r="J114" s="32"/>
    </row>
    <row r="115" spans="2:10" ht="15.5" customHeight="1" x14ac:dyDescent="0.35">
      <c r="B115" s="94"/>
      <c r="C115" s="94"/>
      <c r="D115" s="18"/>
      <c r="I115" s="32"/>
      <c r="J115" s="32"/>
    </row>
    <row r="116" spans="2:10" ht="15.5" customHeight="1" x14ac:dyDescent="0.35">
      <c r="B116" s="94"/>
      <c r="C116" s="94"/>
      <c r="D116" s="18"/>
      <c r="I116" s="32"/>
      <c r="J116" s="32"/>
    </row>
    <row r="117" spans="2:10" ht="15.5" customHeight="1" x14ac:dyDescent="0.35">
      <c r="B117" s="94"/>
      <c r="C117" s="94"/>
      <c r="D117" s="18"/>
      <c r="I117" s="32"/>
      <c r="J117" s="32"/>
    </row>
    <row r="118" spans="2:10" ht="15.5" customHeight="1" x14ac:dyDescent="0.35">
      <c r="B118" s="94"/>
      <c r="C118" s="94"/>
      <c r="D118" s="18"/>
      <c r="I118" s="32"/>
      <c r="J118" s="32"/>
    </row>
    <row r="119" spans="2:10" ht="15.5" customHeight="1" x14ac:dyDescent="0.35">
      <c r="B119" s="94"/>
      <c r="C119" s="94"/>
      <c r="D119" s="18"/>
      <c r="I119" s="32"/>
      <c r="J119" s="32"/>
    </row>
    <row r="120" spans="2:10" ht="15.5" customHeight="1" x14ac:dyDescent="0.35">
      <c r="B120" s="94"/>
      <c r="C120" s="94"/>
      <c r="D120" s="18"/>
      <c r="I120" s="32"/>
      <c r="J120" s="32"/>
    </row>
    <row r="121" spans="2:10" ht="15.5" customHeight="1" x14ac:dyDescent="0.35">
      <c r="B121" s="94"/>
      <c r="C121" s="94"/>
      <c r="D121" s="18"/>
      <c r="I121" s="32"/>
      <c r="J121" s="32"/>
    </row>
    <row r="122" spans="2:10" ht="15.5" customHeight="1" x14ac:dyDescent="0.35">
      <c r="B122" s="94"/>
      <c r="C122" s="94"/>
      <c r="D122" s="18"/>
      <c r="I122" s="32"/>
      <c r="J122" s="32"/>
    </row>
    <row r="123" spans="2:10" ht="15.5" customHeight="1" x14ac:dyDescent="0.35">
      <c r="B123" s="94"/>
      <c r="C123" s="94"/>
      <c r="D123" s="18"/>
      <c r="I123" s="32"/>
      <c r="J123" s="32"/>
    </row>
    <row r="124" spans="2:10" ht="15.5" customHeight="1" x14ac:dyDescent="0.35">
      <c r="B124" s="94"/>
      <c r="C124" s="94"/>
      <c r="D124" s="18"/>
      <c r="I124" s="32"/>
      <c r="J124" s="32"/>
    </row>
    <row r="125" spans="2:10" ht="15.5" customHeight="1" x14ac:dyDescent="0.35">
      <c r="B125" s="94"/>
      <c r="C125" s="94"/>
      <c r="D125" s="18"/>
      <c r="I125" s="32"/>
      <c r="J125" s="32"/>
    </row>
    <row r="126" spans="2:10" ht="15.5" customHeight="1" x14ac:dyDescent="0.35">
      <c r="B126" s="94"/>
      <c r="C126" s="94"/>
      <c r="D126" s="18"/>
      <c r="I126" s="32"/>
      <c r="J126" s="32"/>
    </row>
    <row r="127" spans="2:10" ht="15.5" customHeight="1" x14ac:dyDescent="0.35">
      <c r="B127" s="94"/>
      <c r="C127" s="94"/>
      <c r="D127" s="18"/>
      <c r="I127" s="32"/>
      <c r="J127" s="32"/>
    </row>
    <row r="128" spans="2:10" ht="15.5" customHeight="1" x14ac:dyDescent="0.35">
      <c r="B128" s="94"/>
      <c r="C128" s="94"/>
      <c r="D128" s="18"/>
      <c r="I128" s="32"/>
      <c r="J128" s="32"/>
    </row>
    <row r="129" spans="2:10" ht="15.5" customHeight="1" x14ac:dyDescent="0.35">
      <c r="B129" s="94"/>
      <c r="C129" s="94"/>
      <c r="D129" s="18"/>
      <c r="I129" s="32"/>
      <c r="J129" s="32"/>
    </row>
    <row r="130" spans="2:10" ht="15.5" customHeight="1" x14ac:dyDescent="0.35">
      <c r="B130" s="94"/>
      <c r="C130" s="94"/>
      <c r="D130" s="18"/>
      <c r="I130" s="32"/>
      <c r="J130" s="32"/>
    </row>
    <row r="131" spans="2:10" ht="15.5" customHeight="1" x14ac:dyDescent="0.35">
      <c r="B131" s="94"/>
      <c r="C131" s="94"/>
      <c r="D131" s="18"/>
      <c r="I131" s="32"/>
      <c r="J131" s="32"/>
    </row>
    <row r="132" spans="2:10" ht="15.5" customHeight="1" x14ac:dyDescent="0.35">
      <c r="B132" s="94"/>
      <c r="C132" s="94"/>
      <c r="D132" s="18"/>
      <c r="I132" s="32"/>
      <c r="J132" s="32"/>
    </row>
    <row r="133" spans="2:10" ht="15.5" customHeight="1" x14ac:dyDescent="0.35">
      <c r="B133" s="94"/>
      <c r="C133" s="94"/>
      <c r="D133" s="18"/>
      <c r="I133" s="32"/>
      <c r="J133" s="32"/>
    </row>
    <row r="134" spans="2:10" ht="15.5" customHeight="1" x14ac:dyDescent="0.35">
      <c r="B134" s="94"/>
      <c r="C134" s="94"/>
      <c r="D134" s="18"/>
      <c r="I134" s="32"/>
      <c r="J134" s="32"/>
    </row>
    <row r="135" spans="2:10" ht="15.5" customHeight="1" x14ac:dyDescent="0.35">
      <c r="B135" s="94"/>
      <c r="C135" s="94"/>
      <c r="D135" s="18"/>
      <c r="I135" s="32"/>
      <c r="J135" s="32"/>
    </row>
    <row r="136" spans="2:10" ht="15.5" customHeight="1" x14ac:dyDescent="0.35">
      <c r="B136" s="94"/>
      <c r="C136" s="94"/>
      <c r="D136" s="18"/>
      <c r="I136" s="32"/>
      <c r="J136" s="32"/>
    </row>
    <row r="137" spans="2:10" ht="15.5" customHeight="1" x14ac:dyDescent="0.35">
      <c r="B137" s="94"/>
      <c r="C137" s="94"/>
      <c r="D137" s="18"/>
      <c r="I137" s="32"/>
      <c r="J137" s="32"/>
    </row>
    <row r="138" spans="2:10" ht="15.5" customHeight="1" x14ac:dyDescent="0.35">
      <c r="B138" s="94"/>
      <c r="C138" s="94"/>
      <c r="D138" s="18"/>
      <c r="I138" s="32"/>
      <c r="J138" s="32"/>
    </row>
    <row r="139" spans="2:10" ht="15.5" customHeight="1" x14ac:dyDescent="0.35">
      <c r="B139" s="94"/>
      <c r="C139" s="94"/>
      <c r="D139" s="18"/>
      <c r="I139" s="32"/>
      <c r="J139" s="32"/>
    </row>
    <row r="140" spans="2:10" ht="15.5" customHeight="1" x14ac:dyDescent="0.35">
      <c r="B140" s="94"/>
      <c r="C140" s="94"/>
      <c r="D140" s="18"/>
      <c r="I140" s="32"/>
      <c r="J140" s="32"/>
    </row>
    <row r="141" spans="2:10" ht="15.5" customHeight="1" x14ac:dyDescent="0.35">
      <c r="B141" s="94"/>
      <c r="C141" s="94"/>
      <c r="D141" s="18"/>
      <c r="I141" s="32"/>
      <c r="J141" s="32"/>
    </row>
    <row r="142" spans="2:10" ht="15.5" customHeight="1" x14ac:dyDescent="0.35">
      <c r="B142" s="94"/>
      <c r="C142" s="94"/>
      <c r="D142" s="18"/>
      <c r="I142" s="32"/>
      <c r="J142" s="32"/>
    </row>
    <row r="143" spans="2:10" ht="15.5" customHeight="1" x14ac:dyDescent="0.35">
      <c r="B143" s="94"/>
      <c r="C143" s="94"/>
      <c r="D143" s="18"/>
      <c r="I143" s="32"/>
      <c r="J143" s="32"/>
    </row>
    <row r="144" spans="2:10" ht="15.5" customHeight="1" x14ac:dyDescent="0.35">
      <c r="B144" s="94"/>
      <c r="C144" s="94"/>
      <c r="D144" s="18"/>
      <c r="I144" s="32"/>
      <c r="J144" s="32"/>
    </row>
    <row r="145" spans="2:10" ht="15.5" customHeight="1" x14ac:dyDescent="0.35">
      <c r="B145" s="94"/>
      <c r="C145" s="94"/>
      <c r="D145" s="18"/>
      <c r="I145" s="32"/>
      <c r="J145" s="32"/>
    </row>
    <row r="146" spans="2:10" ht="15.5" customHeight="1" x14ac:dyDescent="0.35">
      <c r="B146" s="94"/>
      <c r="C146" s="94"/>
      <c r="D146" s="18"/>
      <c r="I146" s="32"/>
      <c r="J146" s="32"/>
    </row>
    <row r="147" spans="2:10" ht="15.5" customHeight="1" x14ac:dyDescent="0.35">
      <c r="B147" s="94"/>
      <c r="C147" s="94"/>
      <c r="D147" s="18"/>
      <c r="I147" s="32"/>
      <c r="J147" s="32"/>
    </row>
    <row r="148" spans="2:10" ht="15.5" customHeight="1" x14ac:dyDescent="0.35">
      <c r="B148" s="94"/>
      <c r="C148" s="94"/>
      <c r="D148" s="18"/>
      <c r="I148" s="32"/>
      <c r="J148" s="32"/>
    </row>
    <row r="149" spans="2:10" ht="15.5" customHeight="1" x14ac:dyDescent="0.35">
      <c r="B149" s="94"/>
      <c r="C149" s="94"/>
      <c r="D149" s="18"/>
      <c r="I149" s="32"/>
      <c r="J149" s="32"/>
    </row>
    <row r="150" spans="2:10" ht="15.5" customHeight="1" x14ac:dyDescent="0.35">
      <c r="B150" s="94"/>
      <c r="C150" s="94"/>
      <c r="D150" s="18"/>
      <c r="I150" s="32"/>
      <c r="J150" s="32"/>
    </row>
    <row r="151" spans="2:10" ht="15.5" customHeight="1" x14ac:dyDescent="0.35">
      <c r="B151" s="94"/>
      <c r="C151" s="94"/>
      <c r="D151" s="18"/>
      <c r="I151" s="32"/>
      <c r="J151" s="32"/>
    </row>
    <row r="152" spans="2:10" ht="15.5" customHeight="1" x14ac:dyDescent="0.35">
      <c r="B152" s="94"/>
      <c r="C152" s="94"/>
      <c r="D152" s="18"/>
      <c r="I152" s="32"/>
      <c r="J152" s="32"/>
    </row>
    <row r="153" spans="2:10" ht="15.5" customHeight="1" x14ac:dyDescent="0.35">
      <c r="B153" s="94"/>
      <c r="C153" s="94"/>
      <c r="D153" s="18"/>
      <c r="I153" s="32"/>
      <c r="J153" s="32"/>
    </row>
    <row r="154" spans="2:10" ht="15.5" customHeight="1" x14ac:dyDescent="0.35">
      <c r="B154" s="94"/>
      <c r="C154" s="94"/>
      <c r="D154" s="18"/>
      <c r="I154" s="32"/>
      <c r="J154" s="32"/>
    </row>
    <row r="155" spans="2:10" ht="15.5" customHeight="1" x14ac:dyDescent="0.35">
      <c r="B155" s="94"/>
      <c r="C155" s="94"/>
      <c r="D155" s="18"/>
      <c r="I155" s="32"/>
      <c r="J155" s="32"/>
    </row>
    <row r="156" spans="2:10" ht="15.5" customHeight="1" x14ac:dyDescent="0.35">
      <c r="B156" s="94"/>
      <c r="C156" s="94"/>
      <c r="D156" s="18"/>
      <c r="I156" s="32"/>
      <c r="J156" s="32"/>
    </row>
    <row r="157" spans="2:10" ht="15.5" customHeight="1" x14ac:dyDescent="0.35">
      <c r="B157" s="94"/>
      <c r="C157" s="94"/>
      <c r="D157" s="18"/>
      <c r="I157" s="32"/>
      <c r="J157" s="32"/>
    </row>
    <row r="158" spans="2:10" ht="15.5" customHeight="1" x14ac:dyDescent="0.35">
      <c r="B158" s="94"/>
      <c r="C158" s="94"/>
      <c r="D158" s="18"/>
      <c r="I158" s="32"/>
      <c r="J158" s="32"/>
    </row>
    <row r="159" spans="2:10" ht="15.5" customHeight="1" x14ac:dyDescent="0.35">
      <c r="B159" s="94"/>
      <c r="C159" s="94"/>
      <c r="D159" s="18"/>
      <c r="I159" s="32"/>
      <c r="J159" s="32"/>
    </row>
    <row r="160" spans="2:10" ht="15.5" customHeight="1" x14ac:dyDescent="0.35">
      <c r="B160" s="94"/>
      <c r="C160" s="94"/>
      <c r="D160" s="18"/>
      <c r="I160" s="32"/>
      <c r="J160" s="32"/>
    </row>
    <row r="161" spans="2:10" ht="15.5" customHeight="1" x14ac:dyDescent="0.35">
      <c r="B161" s="94"/>
      <c r="C161" s="94"/>
      <c r="D161" s="18"/>
      <c r="I161" s="32"/>
      <c r="J161" s="32"/>
    </row>
    <row r="162" spans="2:10" ht="15.5" customHeight="1" x14ac:dyDescent="0.35">
      <c r="B162" s="94"/>
      <c r="C162" s="94"/>
      <c r="D162" s="18"/>
      <c r="I162" s="32"/>
      <c r="J162" s="32"/>
    </row>
    <row r="163" spans="2:10" ht="15.5" customHeight="1" x14ac:dyDescent="0.35">
      <c r="B163" s="94"/>
      <c r="C163" s="94"/>
      <c r="D163" s="18"/>
      <c r="I163" s="32"/>
      <c r="J163" s="32"/>
    </row>
    <row r="164" spans="2:10" ht="15.5" customHeight="1" x14ac:dyDescent="0.35">
      <c r="B164" s="94"/>
      <c r="C164" s="94"/>
      <c r="D164" s="18"/>
      <c r="I164" s="32"/>
      <c r="J164" s="32"/>
    </row>
    <row r="165" spans="2:10" ht="15.5" customHeight="1" x14ac:dyDescent="0.35">
      <c r="B165" s="94"/>
      <c r="C165" s="94"/>
      <c r="D165" s="18"/>
      <c r="I165" s="32"/>
      <c r="J165" s="32"/>
    </row>
    <row r="166" spans="2:10" ht="15.5" customHeight="1" x14ac:dyDescent="0.35">
      <c r="B166" s="94"/>
      <c r="C166" s="94"/>
      <c r="D166" s="18"/>
      <c r="I166" s="32"/>
      <c r="J166" s="32"/>
    </row>
    <row r="167" spans="2:10" ht="15.5" customHeight="1" x14ac:dyDescent="0.35">
      <c r="B167" s="94"/>
      <c r="C167" s="94"/>
      <c r="D167" s="18"/>
      <c r="I167" s="32"/>
      <c r="J167" s="32"/>
    </row>
    <row r="168" spans="2:10" ht="15.5" customHeight="1" x14ac:dyDescent="0.35">
      <c r="B168" s="94"/>
      <c r="C168" s="94"/>
      <c r="D168" s="18"/>
      <c r="I168" s="32"/>
      <c r="J168" s="32"/>
    </row>
    <row r="169" spans="2:10" ht="15.5" customHeight="1" x14ac:dyDescent="0.35">
      <c r="B169" s="94"/>
      <c r="C169" s="94"/>
      <c r="D169" s="18"/>
      <c r="I169" s="32"/>
      <c r="J169" s="32"/>
    </row>
    <row r="170" spans="2:10" ht="15.5" customHeight="1" x14ac:dyDescent="0.35">
      <c r="B170" s="94"/>
      <c r="C170" s="94"/>
      <c r="D170" s="18"/>
      <c r="I170" s="32"/>
      <c r="J170" s="32"/>
    </row>
    <row r="171" spans="2:10" ht="15.5" customHeight="1" x14ac:dyDescent="0.35">
      <c r="B171" s="94"/>
      <c r="C171" s="94"/>
      <c r="D171" s="18"/>
      <c r="I171" s="32"/>
      <c r="J171" s="32"/>
    </row>
    <row r="172" spans="2:10" ht="15.5" customHeight="1" x14ac:dyDescent="0.35">
      <c r="B172" s="94"/>
      <c r="C172" s="94"/>
      <c r="D172" s="18"/>
      <c r="I172" s="32"/>
      <c r="J172" s="32"/>
    </row>
    <row r="173" spans="2:10" ht="15.5" customHeight="1" x14ac:dyDescent="0.35">
      <c r="B173" s="94"/>
      <c r="C173" s="94"/>
      <c r="D173" s="18"/>
      <c r="I173" s="32"/>
      <c r="J173" s="32"/>
    </row>
    <row r="174" spans="2:10" ht="15.5" customHeight="1" x14ac:dyDescent="0.35">
      <c r="B174" s="94"/>
      <c r="C174" s="94"/>
      <c r="D174" s="18"/>
      <c r="I174" s="32"/>
      <c r="J174" s="32"/>
    </row>
    <row r="175" spans="2:10" ht="15.5" customHeight="1" x14ac:dyDescent="0.35">
      <c r="B175" s="94"/>
      <c r="C175" s="94"/>
      <c r="D175" s="18"/>
      <c r="I175" s="32"/>
      <c r="J175" s="32"/>
    </row>
    <row r="176" spans="2:10" ht="15.5" customHeight="1" x14ac:dyDescent="0.35">
      <c r="B176" s="94"/>
      <c r="C176" s="94"/>
      <c r="D176" s="18"/>
      <c r="I176" s="32"/>
      <c r="J176" s="32"/>
    </row>
    <row r="177" spans="2:10" ht="15.5" customHeight="1" x14ac:dyDescent="0.35">
      <c r="B177" s="94"/>
      <c r="C177" s="94"/>
      <c r="D177" s="18"/>
      <c r="I177" s="32"/>
      <c r="J177" s="32"/>
    </row>
    <row r="178" spans="2:10" ht="15.5" customHeight="1" x14ac:dyDescent="0.35">
      <c r="B178" s="94"/>
      <c r="C178" s="94"/>
      <c r="D178" s="18"/>
      <c r="I178" s="32"/>
      <c r="J178" s="32"/>
    </row>
    <row r="179" spans="2:10" ht="15.5" customHeight="1" x14ac:dyDescent="0.35">
      <c r="B179" s="94"/>
      <c r="C179" s="94"/>
      <c r="D179" s="18"/>
      <c r="I179" s="32"/>
      <c r="J179" s="32"/>
    </row>
    <row r="180" spans="2:10" ht="15.5" customHeight="1" x14ac:dyDescent="0.35">
      <c r="B180" s="94"/>
      <c r="C180" s="94"/>
      <c r="D180" s="18"/>
      <c r="I180" s="32"/>
      <c r="J180" s="32"/>
    </row>
    <row r="181" spans="2:10" ht="15.5" customHeight="1" x14ac:dyDescent="0.35">
      <c r="B181" s="94"/>
      <c r="C181" s="94"/>
      <c r="D181" s="18"/>
      <c r="I181" s="32"/>
      <c r="J181" s="32"/>
    </row>
    <row r="182" spans="2:10" ht="15.5" customHeight="1" x14ac:dyDescent="0.35">
      <c r="B182" s="94"/>
      <c r="C182" s="94"/>
      <c r="D182" s="18"/>
      <c r="I182" s="32"/>
      <c r="J182" s="32"/>
    </row>
    <row r="183" spans="2:10" ht="15.5" customHeight="1" x14ac:dyDescent="0.35">
      <c r="B183" s="94"/>
      <c r="C183" s="94"/>
      <c r="D183" s="18"/>
      <c r="I183" s="32"/>
      <c r="J183" s="32"/>
    </row>
    <row r="184" spans="2:10" ht="15.5" customHeight="1" x14ac:dyDescent="0.35">
      <c r="B184" s="94"/>
      <c r="C184" s="94"/>
      <c r="D184" s="18"/>
      <c r="I184" s="32"/>
      <c r="J184" s="32"/>
    </row>
    <row r="185" spans="2:10" ht="15.5" customHeight="1" x14ac:dyDescent="0.35">
      <c r="B185" s="94"/>
      <c r="C185" s="94"/>
      <c r="D185" s="18"/>
      <c r="I185" s="32"/>
      <c r="J185" s="32"/>
    </row>
    <row r="186" spans="2:10" ht="15.5" customHeight="1" x14ac:dyDescent="0.35">
      <c r="B186" s="94"/>
      <c r="C186" s="94"/>
      <c r="D186" s="18"/>
      <c r="I186" s="32"/>
      <c r="J186" s="32"/>
    </row>
    <row r="187" spans="2:10" ht="15.5" customHeight="1" x14ac:dyDescent="0.35">
      <c r="B187" s="94"/>
      <c r="C187" s="94"/>
      <c r="D187" s="18"/>
      <c r="I187" s="32"/>
      <c r="J187" s="32"/>
    </row>
    <row r="188" spans="2:10" ht="15.5" customHeight="1" x14ac:dyDescent="0.35">
      <c r="B188" s="94"/>
      <c r="C188" s="94"/>
      <c r="D188" s="18"/>
      <c r="I188" s="32"/>
      <c r="J188" s="32"/>
    </row>
    <row r="189" spans="2:10" ht="15.5" customHeight="1" x14ac:dyDescent="0.35">
      <c r="B189" s="94"/>
      <c r="C189" s="94"/>
      <c r="D189" s="18"/>
      <c r="I189" s="32"/>
      <c r="J189" s="32"/>
    </row>
    <row r="190" spans="2:10" ht="15.5" customHeight="1" x14ac:dyDescent="0.35">
      <c r="B190" s="94"/>
      <c r="C190" s="94"/>
      <c r="D190" s="18"/>
      <c r="I190" s="32"/>
      <c r="J190" s="32"/>
    </row>
    <row r="191" spans="2:10" ht="15.5" customHeight="1" x14ac:dyDescent="0.35">
      <c r="B191" s="94"/>
      <c r="C191" s="94"/>
      <c r="D191" s="18"/>
      <c r="I191" s="32"/>
      <c r="J191" s="32"/>
    </row>
    <row r="192" spans="2:10" ht="15.5" customHeight="1" x14ac:dyDescent="0.35">
      <c r="B192" s="94"/>
      <c r="C192" s="94"/>
      <c r="D192" s="18"/>
      <c r="I192" s="32"/>
      <c r="J192" s="32"/>
    </row>
    <row r="193" spans="2:10" ht="15.5" customHeight="1" x14ac:dyDescent="0.35">
      <c r="B193" s="94"/>
      <c r="C193" s="94"/>
      <c r="D193" s="18"/>
      <c r="I193" s="32"/>
      <c r="J193" s="32"/>
    </row>
    <row r="194" spans="2:10" ht="15.5" customHeight="1" x14ac:dyDescent="0.35">
      <c r="B194" s="94"/>
      <c r="C194" s="94"/>
      <c r="D194" s="18"/>
      <c r="I194" s="32"/>
      <c r="J194" s="32"/>
    </row>
    <row r="195" spans="2:10" ht="15.5" customHeight="1" x14ac:dyDescent="0.35">
      <c r="B195" s="94"/>
      <c r="C195" s="94"/>
      <c r="D195" s="18"/>
      <c r="I195" s="32"/>
      <c r="J195" s="32"/>
    </row>
    <row r="196" spans="2:10" ht="15.5" customHeight="1" x14ac:dyDescent="0.35">
      <c r="B196" s="94"/>
      <c r="C196" s="94"/>
      <c r="D196" s="18"/>
      <c r="I196" s="32"/>
      <c r="J196" s="32"/>
    </row>
    <row r="197" spans="2:10" ht="15.5" customHeight="1" x14ac:dyDescent="0.35">
      <c r="B197" s="94"/>
      <c r="C197" s="94"/>
      <c r="D197" s="18"/>
      <c r="I197" s="32"/>
      <c r="J197" s="32"/>
    </row>
    <row r="198" spans="2:10" ht="15.5" customHeight="1" x14ac:dyDescent="0.35">
      <c r="B198" s="94"/>
      <c r="C198" s="94"/>
      <c r="D198" s="18"/>
      <c r="I198" s="32"/>
      <c r="J198" s="32"/>
    </row>
    <row r="199" spans="2:10" ht="15.5" customHeight="1" x14ac:dyDescent="0.35">
      <c r="B199" s="94"/>
      <c r="C199" s="94"/>
      <c r="D199" s="18"/>
      <c r="I199" s="32"/>
      <c r="J199" s="32"/>
    </row>
    <row r="200" spans="2:10" ht="15.5" customHeight="1" x14ac:dyDescent="0.35">
      <c r="B200" s="94"/>
      <c r="C200" s="94"/>
      <c r="D200" s="18"/>
      <c r="I200" s="32"/>
      <c r="J200" s="32"/>
    </row>
    <row r="201" spans="2:10" ht="15.5" customHeight="1" x14ac:dyDescent="0.35">
      <c r="B201" s="94"/>
      <c r="C201" s="94"/>
      <c r="D201" s="18"/>
      <c r="I201" s="32"/>
      <c r="J201" s="32"/>
    </row>
    <row r="202" spans="2:10" ht="15.5" customHeight="1" x14ac:dyDescent="0.35">
      <c r="B202" s="94"/>
      <c r="C202" s="94"/>
      <c r="D202" s="18"/>
      <c r="I202" s="32"/>
      <c r="J202" s="32"/>
    </row>
    <row r="203" spans="2:10" ht="15.5" customHeight="1" x14ac:dyDescent="0.35">
      <c r="B203" s="94"/>
      <c r="C203" s="94"/>
      <c r="D203" s="18"/>
      <c r="I203" s="32"/>
      <c r="J203" s="32"/>
    </row>
    <row r="204" spans="2:10" ht="15.5" customHeight="1" x14ac:dyDescent="0.35">
      <c r="B204" s="94"/>
      <c r="C204" s="94"/>
      <c r="D204" s="18"/>
      <c r="I204" s="32"/>
      <c r="J204" s="32"/>
    </row>
    <row r="205" spans="2:10" ht="15.5" customHeight="1" x14ac:dyDescent="0.35">
      <c r="B205" s="94"/>
      <c r="C205" s="94"/>
      <c r="D205" s="18"/>
      <c r="I205" s="32"/>
      <c r="J205" s="32"/>
    </row>
    <row r="206" spans="2:10" ht="15.5" customHeight="1" x14ac:dyDescent="0.35">
      <c r="B206" s="94"/>
      <c r="C206" s="94"/>
      <c r="D206" s="18"/>
      <c r="I206" s="32"/>
      <c r="J206" s="32"/>
    </row>
    <row r="207" spans="2:10" ht="15.5" customHeight="1" x14ac:dyDescent="0.35">
      <c r="B207" s="94"/>
      <c r="C207" s="94"/>
      <c r="D207" s="18"/>
      <c r="I207" s="32"/>
      <c r="J207" s="32"/>
    </row>
    <row r="208" spans="2:10" ht="15.5" customHeight="1" x14ac:dyDescent="0.35">
      <c r="B208" s="94"/>
      <c r="C208" s="94"/>
      <c r="D208" s="18"/>
      <c r="I208" s="32"/>
      <c r="J208" s="32"/>
    </row>
    <row r="209" spans="2:10" ht="15.5" customHeight="1" x14ac:dyDescent="0.35">
      <c r="B209" s="94"/>
      <c r="C209" s="94"/>
      <c r="D209" s="18"/>
      <c r="I209" s="32"/>
      <c r="J209" s="32"/>
    </row>
    <row r="210" spans="2:10" ht="15.5" customHeight="1" x14ac:dyDescent="0.35">
      <c r="B210" s="94"/>
      <c r="C210" s="94"/>
      <c r="D210" s="18"/>
      <c r="I210" s="32"/>
      <c r="J210" s="32"/>
    </row>
    <row r="211" spans="2:10" ht="15.5" customHeight="1" x14ac:dyDescent="0.35">
      <c r="B211" s="94"/>
      <c r="C211" s="94"/>
      <c r="D211" s="18"/>
      <c r="I211" s="32"/>
      <c r="J211" s="32"/>
    </row>
    <row r="212" spans="2:10" ht="15.5" customHeight="1" x14ac:dyDescent="0.35">
      <c r="B212" s="94"/>
      <c r="C212" s="94"/>
      <c r="D212" s="18"/>
      <c r="I212" s="32"/>
      <c r="J212" s="32"/>
    </row>
    <row r="213" spans="2:10" ht="15.5" customHeight="1" x14ac:dyDescent="0.35">
      <c r="B213" s="94"/>
      <c r="C213" s="94"/>
      <c r="D213" s="18"/>
      <c r="I213" s="32"/>
      <c r="J213" s="32"/>
    </row>
    <row r="214" spans="2:10" ht="15.5" customHeight="1" x14ac:dyDescent="0.35">
      <c r="B214" s="94"/>
      <c r="C214" s="94"/>
      <c r="D214" s="18"/>
      <c r="I214" s="32"/>
      <c r="J214" s="32"/>
    </row>
    <row r="215" spans="2:10" ht="15.5" customHeight="1" x14ac:dyDescent="0.35">
      <c r="B215" s="94"/>
      <c r="C215" s="94"/>
      <c r="D215" s="18"/>
      <c r="I215" s="32"/>
      <c r="J215" s="32"/>
    </row>
    <row r="216" spans="2:10" ht="15.5" customHeight="1" x14ac:dyDescent="0.35">
      <c r="B216" s="94"/>
      <c r="C216" s="94"/>
      <c r="D216" s="18"/>
      <c r="I216" s="32"/>
      <c r="J216" s="32"/>
    </row>
    <row r="217" spans="2:10" ht="15.5" customHeight="1" x14ac:dyDescent="0.35">
      <c r="B217" s="94"/>
      <c r="C217" s="94"/>
      <c r="D217" s="18"/>
      <c r="I217" s="32"/>
      <c r="J217" s="32"/>
    </row>
    <row r="218" spans="2:10" ht="15.5" customHeight="1" x14ac:dyDescent="0.35">
      <c r="B218" s="94"/>
      <c r="C218" s="94"/>
      <c r="D218" s="18"/>
      <c r="I218" s="32"/>
      <c r="J218" s="32"/>
    </row>
    <row r="219" spans="2:10" ht="15.5" customHeight="1" x14ac:dyDescent="0.35">
      <c r="B219" s="94"/>
      <c r="C219" s="94"/>
      <c r="D219" s="18"/>
      <c r="I219" s="32"/>
      <c r="J219" s="32"/>
    </row>
    <row r="220" spans="2:10" ht="15.5" customHeight="1" x14ac:dyDescent="0.35">
      <c r="B220" s="94"/>
      <c r="C220" s="94"/>
      <c r="D220" s="18"/>
      <c r="I220" s="32"/>
      <c r="J220" s="32"/>
    </row>
    <row r="221" spans="2:10" ht="15.5" customHeight="1" x14ac:dyDescent="0.35">
      <c r="B221" s="94"/>
      <c r="C221" s="94"/>
      <c r="D221" s="18"/>
      <c r="I221" s="32"/>
      <c r="J221" s="32"/>
    </row>
    <row r="222" spans="2:10" ht="15.5" customHeight="1" x14ac:dyDescent="0.35">
      <c r="B222" s="94"/>
      <c r="C222" s="94"/>
      <c r="D222" s="18"/>
      <c r="I222" s="32"/>
      <c r="J222" s="32"/>
    </row>
    <row r="223" spans="2:10" ht="15.5" customHeight="1" x14ac:dyDescent="0.35">
      <c r="B223" s="94"/>
      <c r="C223" s="94"/>
      <c r="D223" s="18"/>
      <c r="I223" s="32"/>
      <c r="J223" s="32"/>
    </row>
    <row r="224" spans="2:10" ht="15.5" customHeight="1" x14ac:dyDescent="0.35">
      <c r="B224" s="94"/>
      <c r="C224" s="94"/>
      <c r="D224" s="18"/>
      <c r="I224" s="32"/>
      <c r="J224" s="32"/>
    </row>
    <row r="225" spans="2:10" ht="15.5" customHeight="1" x14ac:dyDescent="0.35">
      <c r="B225" s="94"/>
      <c r="C225" s="94"/>
      <c r="D225" s="18"/>
      <c r="I225" s="32"/>
      <c r="J225" s="32"/>
    </row>
    <row r="226" spans="2:10" ht="15.5" customHeight="1" x14ac:dyDescent="0.35">
      <c r="B226" s="94"/>
      <c r="C226" s="94"/>
      <c r="D226" s="18"/>
      <c r="I226" s="32"/>
      <c r="J226" s="32"/>
    </row>
    <row r="227" spans="2:10" ht="15.5" customHeight="1" x14ac:dyDescent="0.35">
      <c r="B227" s="94"/>
      <c r="C227" s="94"/>
      <c r="D227" s="18"/>
      <c r="I227" s="32"/>
      <c r="J227" s="32"/>
    </row>
    <row r="228" spans="2:10" ht="15.5" customHeight="1" x14ac:dyDescent="0.35">
      <c r="B228" s="94"/>
      <c r="C228" s="94"/>
      <c r="D228" s="18"/>
      <c r="I228" s="32"/>
      <c r="J228" s="32"/>
    </row>
    <row r="229" spans="2:10" ht="15.5" customHeight="1" x14ac:dyDescent="0.35">
      <c r="B229" s="94"/>
      <c r="C229" s="94"/>
      <c r="D229" s="18"/>
      <c r="I229" s="32"/>
      <c r="J229" s="32"/>
    </row>
    <row r="230" spans="2:10" ht="15.5" customHeight="1" x14ac:dyDescent="0.35">
      <c r="B230" s="94"/>
      <c r="C230" s="94"/>
      <c r="D230" s="18"/>
      <c r="I230" s="32"/>
      <c r="J230" s="32"/>
    </row>
    <row r="231" spans="2:10" ht="15.5" customHeight="1" x14ac:dyDescent="0.35">
      <c r="B231" s="94"/>
      <c r="C231" s="94"/>
      <c r="D231" s="18"/>
      <c r="I231" s="32"/>
      <c r="J231" s="32"/>
    </row>
    <row r="232" spans="2:10" ht="15.5" customHeight="1" x14ac:dyDescent="0.35">
      <c r="B232" s="94"/>
      <c r="C232" s="94"/>
      <c r="D232" s="18"/>
      <c r="I232" s="32"/>
      <c r="J232" s="32"/>
    </row>
    <row r="233" spans="2:10" ht="15.5" customHeight="1" x14ac:dyDescent="0.35">
      <c r="B233" s="94"/>
      <c r="C233" s="94"/>
      <c r="D233" s="18"/>
      <c r="I233" s="32"/>
      <c r="J233" s="32"/>
    </row>
    <row r="234" spans="2:10" ht="15.5" customHeight="1" x14ac:dyDescent="0.35">
      <c r="B234" s="94"/>
      <c r="C234" s="94"/>
      <c r="D234" s="18"/>
      <c r="I234" s="32"/>
      <c r="J234" s="32"/>
    </row>
    <row r="235" spans="2:10" ht="15.5" customHeight="1" x14ac:dyDescent="0.35">
      <c r="B235" s="94"/>
      <c r="C235" s="94"/>
      <c r="D235" s="18"/>
      <c r="I235" s="32"/>
      <c r="J235" s="32"/>
    </row>
    <row r="236" spans="2:10" ht="15.5" customHeight="1" x14ac:dyDescent="0.35">
      <c r="B236" s="94"/>
      <c r="C236" s="94"/>
      <c r="D236" s="18"/>
      <c r="I236" s="32"/>
      <c r="J236" s="32"/>
    </row>
    <row r="237" spans="2:10" ht="15.5" customHeight="1" x14ac:dyDescent="0.35">
      <c r="B237" s="94"/>
      <c r="C237" s="94"/>
      <c r="D237" s="18"/>
      <c r="I237" s="32"/>
      <c r="J237" s="32"/>
    </row>
    <row r="238" spans="2:10" ht="15.5" customHeight="1" x14ac:dyDescent="0.35">
      <c r="B238" s="94"/>
      <c r="C238" s="94"/>
      <c r="D238" s="18"/>
      <c r="I238" s="32"/>
      <c r="J238" s="32"/>
    </row>
    <row r="239" spans="2:10" ht="15.5" customHeight="1" x14ac:dyDescent="0.35">
      <c r="B239" s="94"/>
      <c r="C239" s="94"/>
      <c r="D239" s="18"/>
      <c r="I239" s="32"/>
      <c r="J239" s="32"/>
    </row>
    <row r="240" spans="2:10" ht="15.5" customHeight="1" x14ac:dyDescent="0.35">
      <c r="B240" s="94"/>
      <c r="C240" s="94"/>
      <c r="D240" s="18"/>
      <c r="I240" s="32"/>
      <c r="J240" s="32"/>
    </row>
    <row r="241" spans="2:10" ht="15.5" customHeight="1" x14ac:dyDescent="0.35">
      <c r="B241" s="94"/>
      <c r="C241" s="94"/>
      <c r="D241" s="18"/>
      <c r="I241" s="32"/>
      <c r="J241" s="32"/>
    </row>
    <row r="242" spans="2:10" ht="15.5" customHeight="1" x14ac:dyDescent="0.35">
      <c r="B242" s="94"/>
      <c r="C242" s="94"/>
      <c r="D242" s="18"/>
      <c r="I242" s="32"/>
      <c r="J242" s="32"/>
    </row>
    <row r="243" spans="2:10" ht="15.5" customHeight="1" x14ac:dyDescent="0.35">
      <c r="B243" s="94"/>
      <c r="C243" s="94"/>
      <c r="D243" s="18"/>
      <c r="I243" s="32"/>
      <c r="J243" s="32"/>
    </row>
    <row r="244" spans="2:10" ht="15.5" customHeight="1" x14ac:dyDescent="0.35">
      <c r="B244" s="94"/>
      <c r="C244" s="94"/>
      <c r="D244" s="18"/>
      <c r="I244" s="32"/>
      <c r="J244" s="32"/>
    </row>
    <row r="245" spans="2:10" ht="15.5" customHeight="1" x14ac:dyDescent="0.35">
      <c r="B245" s="94"/>
      <c r="C245" s="94"/>
      <c r="D245" s="18"/>
      <c r="I245" s="32"/>
      <c r="J245" s="32"/>
    </row>
    <row r="246" spans="2:10" ht="15.5" customHeight="1" x14ac:dyDescent="0.35">
      <c r="B246" s="94"/>
      <c r="C246" s="94"/>
      <c r="D246" s="18"/>
      <c r="I246" s="32"/>
      <c r="J246" s="32"/>
    </row>
    <row r="247" spans="2:10" ht="15.5" customHeight="1" x14ac:dyDescent="0.35">
      <c r="B247" s="94"/>
      <c r="C247" s="94"/>
      <c r="D247" s="18"/>
      <c r="I247" s="32"/>
      <c r="J247" s="32"/>
    </row>
    <row r="248" spans="2:10" ht="15.5" customHeight="1" x14ac:dyDescent="0.35">
      <c r="B248" s="94"/>
      <c r="C248" s="94"/>
      <c r="D248" s="18"/>
      <c r="I248" s="32"/>
      <c r="J248" s="32"/>
    </row>
    <row r="249" spans="2:10" ht="15.5" customHeight="1" x14ac:dyDescent="0.35">
      <c r="B249" s="94"/>
      <c r="C249" s="94"/>
      <c r="D249" s="18"/>
      <c r="I249" s="32"/>
      <c r="J249" s="32"/>
    </row>
    <row r="250" spans="2:10" ht="15.5" customHeight="1" x14ac:dyDescent="0.35">
      <c r="B250" s="94"/>
      <c r="C250" s="94"/>
      <c r="D250" s="18"/>
      <c r="I250" s="32"/>
      <c r="J250" s="32"/>
    </row>
    <row r="251" spans="2:10" ht="15.5" customHeight="1" x14ac:dyDescent="0.35">
      <c r="B251" s="94"/>
      <c r="C251" s="94"/>
      <c r="D251" s="18"/>
      <c r="I251" s="32"/>
      <c r="J251" s="32"/>
    </row>
    <row r="252" spans="2:10" ht="15.5" customHeight="1" x14ac:dyDescent="0.35">
      <c r="B252" s="94"/>
      <c r="C252" s="94"/>
      <c r="D252" s="18"/>
      <c r="I252" s="32"/>
      <c r="J252" s="32"/>
    </row>
    <row r="253" spans="2:10" ht="15.5" customHeight="1" x14ac:dyDescent="0.35">
      <c r="B253" s="94"/>
      <c r="C253" s="94"/>
      <c r="D253" s="18"/>
      <c r="I253" s="32"/>
      <c r="J253" s="32"/>
    </row>
    <row r="254" spans="2:10" ht="15.5" customHeight="1" x14ac:dyDescent="0.35">
      <c r="B254" s="94"/>
      <c r="C254" s="94"/>
      <c r="D254" s="18"/>
      <c r="I254" s="32"/>
      <c r="J254" s="32"/>
    </row>
    <row r="255" spans="2:10" ht="15.5" customHeight="1" x14ac:dyDescent="0.35">
      <c r="B255" s="94"/>
      <c r="C255" s="94"/>
      <c r="D255" s="18"/>
      <c r="I255" s="32"/>
      <c r="J255" s="32"/>
    </row>
    <row r="256" spans="2:10" ht="15.5" customHeight="1" x14ac:dyDescent="0.35">
      <c r="B256" s="94"/>
      <c r="C256" s="94"/>
      <c r="D256" s="18"/>
      <c r="I256" s="32"/>
      <c r="J256" s="32"/>
    </row>
    <row r="257" spans="2:10" ht="15.5" customHeight="1" x14ac:dyDescent="0.35">
      <c r="B257" s="94"/>
      <c r="C257" s="94"/>
      <c r="D257" s="18"/>
      <c r="I257" s="32"/>
      <c r="J257" s="32"/>
    </row>
    <row r="258" spans="2:10" ht="15.5" customHeight="1" x14ac:dyDescent="0.35">
      <c r="B258" s="94"/>
      <c r="C258" s="94"/>
      <c r="D258" s="18"/>
      <c r="I258" s="32"/>
      <c r="J258" s="32"/>
    </row>
    <row r="259" spans="2:10" ht="15.5" customHeight="1" x14ac:dyDescent="0.35">
      <c r="B259" s="94"/>
      <c r="C259" s="94"/>
      <c r="D259" s="18"/>
      <c r="I259" s="32"/>
      <c r="J259" s="32"/>
    </row>
    <row r="260" spans="2:10" ht="15.5" customHeight="1" x14ac:dyDescent="0.35">
      <c r="B260" s="94"/>
      <c r="C260" s="94"/>
      <c r="D260" s="18"/>
      <c r="I260" s="32"/>
      <c r="J260" s="32"/>
    </row>
    <row r="261" spans="2:10" ht="15.5" customHeight="1" x14ac:dyDescent="0.35">
      <c r="B261" s="94"/>
      <c r="C261" s="94"/>
      <c r="D261" s="18"/>
      <c r="I261" s="32"/>
      <c r="J261" s="32"/>
    </row>
    <row r="262" spans="2:10" ht="15.5" customHeight="1" x14ac:dyDescent="0.35">
      <c r="B262" s="94"/>
      <c r="C262" s="94"/>
      <c r="D262" s="18"/>
      <c r="I262" s="32"/>
      <c r="J262" s="32"/>
    </row>
    <row r="263" spans="2:10" ht="15.5" customHeight="1" x14ac:dyDescent="0.35">
      <c r="B263" s="94"/>
      <c r="C263" s="94"/>
      <c r="D263" s="18"/>
      <c r="I263" s="32"/>
      <c r="J263" s="32"/>
    </row>
    <row r="264" spans="2:10" ht="15.5" customHeight="1" x14ac:dyDescent="0.35">
      <c r="B264" s="94"/>
      <c r="C264" s="94"/>
      <c r="D264" s="18"/>
      <c r="I264" s="32"/>
      <c r="J264" s="32"/>
    </row>
    <row r="265" spans="2:10" ht="15.5" customHeight="1" x14ac:dyDescent="0.35">
      <c r="B265" s="94"/>
      <c r="C265" s="94"/>
      <c r="D265" s="18"/>
      <c r="I265" s="32"/>
      <c r="J265" s="32"/>
    </row>
    <row r="266" spans="2:10" ht="15.5" customHeight="1" x14ac:dyDescent="0.35">
      <c r="B266" s="94"/>
      <c r="C266" s="94"/>
      <c r="D266" s="18"/>
      <c r="I266" s="32"/>
      <c r="J266" s="32"/>
    </row>
    <row r="267" spans="2:10" ht="15.5" customHeight="1" x14ac:dyDescent="0.35">
      <c r="B267" s="94"/>
      <c r="C267" s="94"/>
      <c r="D267" s="18"/>
      <c r="I267" s="32"/>
      <c r="J267" s="32"/>
    </row>
    <row r="268" spans="2:10" ht="15.5" customHeight="1" x14ac:dyDescent="0.35">
      <c r="B268" s="94"/>
      <c r="C268" s="94"/>
      <c r="D268" s="18"/>
      <c r="I268" s="32"/>
      <c r="J268" s="32"/>
    </row>
    <row r="269" spans="2:10" ht="15.5" customHeight="1" x14ac:dyDescent="0.35">
      <c r="B269" s="94"/>
      <c r="C269" s="94"/>
      <c r="D269" s="18"/>
      <c r="I269" s="32"/>
      <c r="J269" s="32"/>
    </row>
    <row r="270" spans="2:10" ht="15.5" customHeight="1" x14ac:dyDescent="0.35">
      <c r="B270" s="94"/>
      <c r="C270" s="94"/>
      <c r="D270" s="18"/>
      <c r="I270" s="32"/>
      <c r="J270" s="32"/>
    </row>
    <row r="271" spans="2:10" ht="15.5" customHeight="1" x14ac:dyDescent="0.35">
      <c r="B271" s="94"/>
      <c r="C271" s="94"/>
      <c r="D271" s="18"/>
      <c r="I271" s="32"/>
      <c r="J271" s="32"/>
    </row>
    <row r="272" spans="2:10" ht="15.5" customHeight="1" x14ac:dyDescent="0.35">
      <c r="B272" s="94"/>
      <c r="C272" s="94"/>
      <c r="D272" s="18"/>
      <c r="I272" s="32"/>
      <c r="J272" s="32"/>
    </row>
    <row r="273" spans="2:10" ht="15.5" customHeight="1" x14ac:dyDescent="0.35">
      <c r="B273" s="94"/>
      <c r="C273" s="94"/>
      <c r="D273" s="18"/>
      <c r="I273" s="32"/>
      <c r="J273" s="32"/>
    </row>
    <row r="274" spans="2:10" ht="15.5" customHeight="1" x14ac:dyDescent="0.35">
      <c r="B274" s="94"/>
      <c r="C274" s="94"/>
      <c r="D274" s="18"/>
      <c r="I274" s="32"/>
      <c r="J274" s="32"/>
    </row>
    <row r="275" spans="2:10" ht="15.5" customHeight="1" x14ac:dyDescent="0.35">
      <c r="B275" s="94"/>
      <c r="C275" s="94"/>
      <c r="D275" s="18"/>
      <c r="I275" s="32"/>
      <c r="J275" s="32"/>
    </row>
    <row r="276" spans="2:10" ht="15.5" customHeight="1" x14ac:dyDescent="0.35">
      <c r="B276" s="94"/>
      <c r="C276" s="94"/>
      <c r="D276" s="18"/>
      <c r="I276" s="32"/>
      <c r="J276" s="32"/>
    </row>
    <row r="277" spans="2:10" ht="15.5" customHeight="1" x14ac:dyDescent="0.35">
      <c r="B277" s="94"/>
      <c r="C277" s="94"/>
      <c r="D277" s="18"/>
      <c r="I277" s="32"/>
      <c r="J277" s="32"/>
    </row>
    <row r="278" spans="2:10" ht="15.5" customHeight="1" x14ac:dyDescent="0.35">
      <c r="B278" s="94"/>
      <c r="C278" s="94"/>
      <c r="D278" s="18"/>
      <c r="I278" s="32"/>
      <c r="J278" s="32"/>
    </row>
    <row r="279" spans="2:10" ht="15.5" customHeight="1" x14ac:dyDescent="0.35">
      <c r="B279" s="94"/>
      <c r="C279" s="94"/>
      <c r="D279" s="18"/>
      <c r="I279" s="32"/>
      <c r="J279" s="32"/>
    </row>
    <row r="280" spans="2:10" ht="15.5" customHeight="1" x14ac:dyDescent="0.35">
      <c r="B280" s="94"/>
      <c r="C280" s="94"/>
      <c r="D280" s="18"/>
      <c r="I280" s="32"/>
      <c r="J280" s="32"/>
    </row>
    <row r="281" spans="2:10" ht="15.5" customHeight="1" x14ac:dyDescent="0.35">
      <c r="B281" s="94"/>
      <c r="C281" s="94"/>
      <c r="D281" s="18"/>
      <c r="I281" s="32"/>
      <c r="J281" s="32"/>
    </row>
    <row r="282" spans="2:10" ht="15.5" customHeight="1" x14ac:dyDescent="0.35">
      <c r="B282" s="94"/>
      <c r="C282" s="94"/>
      <c r="D282" s="18"/>
      <c r="I282" s="32"/>
      <c r="J282" s="32"/>
    </row>
    <row r="283" spans="2:10" ht="15.5" customHeight="1" x14ac:dyDescent="0.35">
      <c r="B283" s="94"/>
      <c r="C283" s="94"/>
      <c r="D283" s="18"/>
      <c r="I283" s="32"/>
      <c r="J283" s="32"/>
    </row>
    <row r="284" spans="2:10" ht="15.5" customHeight="1" x14ac:dyDescent="0.35">
      <c r="B284" s="94"/>
      <c r="C284" s="94"/>
      <c r="D284" s="18"/>
      <c r="I284" s="32"/>
      <c r="J284" s="32"/>
    </row>
    <row r="285" spans="2:10" ht="15.5" customHeight="1" x14ac:dyDescent="0.35">
      <c r="B285" s="94"/>
      <c r="C285" s="94"/>
      <c r="D285" s="18"/>
      <c r="I285" s="32"/>
      <c r="J285" s="32"/>
    </row>
    <row r="286" spans="2:10" ht="15.5" customHeight="1" x14ac:dyDescent="0.35">
      <c r="B286" s="94"/>
      <c r="C286" s="94"/>
      <c r="D286" s="18"/>
      <c r="I286" s="32"/>
      <c r="J286" s="32"/>
    </row>
    <row r="287" spans="2:10" ht="15.5" customHeight="1" x14ac:dyDescent="0.35">
      <c r="B287" s="94"/>
      <c r="C287" s="94"/>
      <c r="D287" s="18"/>
      <c r="I287" s="32"/>
      <c r="J287" s="32"/>
    </row>
    <row r="288" spans="2:10" ht="15.5" customHeight="1" x14ac:dyDescent="0.35">
      <c r="B288" s="94"/>
      <c r="C288" s="94"/>
      <c r="D288" s="18"/>
      <c r="I288" s="32"/>
      <c r="J288" s="32"/>
    </row>
    <row r="289" spans="2:10" ht="15.5" customHeight="1" x14ac:dyDescent="0.35">
      <c r="B289" s="94"/>
      <c r="C289" s="94"/>
      <c r="D289" s="18"/>
      <c r="I289" s="32"/>
      <c r="J289" s="32"/>
    </row>
    <row r="290" spans="2:10" ht="15.5" customHeight="1" x14ac:dyDescent="0.35">
      <c r="B290" s="94"/>
      <c r="C290" s="94"/>
      <c r="D290" s="18"/>
      <c r="I290" s="32"/>
      <c r="J290" s="32"/>
    </row>
    <row r="291" spans="2:10" ht="15.5" customHeight="1" x14ac:dyDescent="0.35">
      <c r="B291" s="94"/>
      <c r="C291" s="94"/>
      <c r="D291" s="18"/>
      <c r="I291" s="32"/>
      <c r="J291" s="32"/>
    </row>
    <row r="292" spans="2:10" ht="15.5" customHeight="1" x14ac:dyDescent="0.35">
      <c r="B292" s="94"/>
      <c r="C292" s="94"/>
      <c r="D292" s="18"/>
      <c r="I292" s="32"/>
      <c r="J292" s="32"/>
    </row>
    <row r="293" spans="2:10" ht="15.5" customHeight="1" x14ac:dyDescent="0.35">
      <c r="B293" s="94"/>
      <c r="C293" s="94"/>
      <c r="D293" s="18"/>
      <c r="I293" s="32"/>
      <c r="J293" s="32"/>
    </row>
    <row r="294" spans="2:10" ht="15.5" customHeight="1" x14ac:dyDescent="0.35">
      <c r="B294" s="94"/>
      <c r="C294" s="94"/>
      <c r="D294" s="18"/>
      <c r="I294" s="32"/>
      <c r="J294" s="32"/>
    </row>
    <row r="295" spans="2:10" ht="15.5" customHeight="1" x14ac:dyDescent="0.35">
      <c r="B295" s="94"/>
      <c r="C295" s="94"/>
      <c r="D295" s="18"/>
      <c r="I295" s="32"/>
      <c r="J295" s="32"/>
    </row>
    <row r="296" spans="2:10" ht="15.5" customHeight="1" x14ac:dyDescent="0.35">
      <c r="B296" s="94"/>
      <c r="C296" s="94"/>
      <c r="D296" s="18"/>
      <c r="I296" s="32"/>
      <c r="J296" s="32"/>
    </row>
    <row r="297" spans="2:10" ht="15.5" customHeight="1" x14ac:dyDescent="0.35">
      <c r="B297" s="94"/>
      <c r="C297" s="94"/>
      <c r="D297" s="18"/>
      <c r="I297" s="32"/>
      <c r="J297" s="32"/>
    </row>
    <row r="298" spans="2:10" ht="15.5" customHeight="1" x14ac:dyDescent="0.35">
      <c r="B298" s="94"/>
      <c r="C298" s="94"/>
      <c r="D298" s="18"/>
      <c r="I298" s="32"/>
      <c r="J298" s="32"/>
    </row>
    <row r="299" spans="2:10" ht="15.5" customHeight="1" x14ac:dyDescent="0.35">
      <c r="B299" s="94"/>
      <c r="C299" s="94"/>
      <c r="D299" s="18"/>
      <c r="I299" s="32"/>
      <c r="J299" s="32"/>
    </row>
    <row r="300" spans="2:10" ht="15.5" customHeight="1" x14ac:dyDescent="0.35">
      <c r="B300" s="94"/>
      <c r="C300" s="94"/>
      <c r="D300" s="18"/>
      <c r="I300" s="32"/>
      <c r="J300" s="32"/>
    </row>
    <row r="301" spans="2:10" ht="15.5" customHeight="1" x14ac:dyDescent="0.35">
      <c r="B301" s="94"/>
      <c r="C301" s="94"/>
      <c r="D301" s="18"/>
      <c r="I301" s="32"/>
      <c r="J301" s="32"/>
    </row>
    <row r="302" spans="2:10" ht="15.5" customHeight="1" x14ac:dyDescent="0.35">
      <c r="B302" s="94"/>
      <c r="C302" s="94"/>
      <c r="D302" s="18"/>
      <c r="I302" s="32"/>
      <c r="J302" s="32"/>
    </row>
    <row r="303" spans="2:10" ht="15.5" customHeight="1" x14ac:dyDescent="0.35">
      <c r="B303" s="94"/>
      <c r="C303" s="94"/>
      <c r="D303" s="18"/>
      <c r="I303" s="32"/>
      <c r="J303" s="32"/>
    </row>
    <row r="304" spans="2:10" ht="15.5" customHeight="1" x14ac:dyDescent="0.35">
      <c r="B304" s="94"/>
      <c r="C304" s="94"/>
      <c r="D304" s="18"/>
      <c r="I304" s="32"/>
      <c r="J304" s="32"/>
    </row>
    <row r="305" spans="2:10" ht="15.5" customHeight="1" x14ac:dyDescent="0.35">
      <c r="B305" s="94"/>
      <c r="C305" s="94"/>
      <c r="D305" s="18"/>
      <c r="I305" s="32"/>
      <c r="J305" s="32"/>
    </row>
    <row r="306" spans="2:10" ht="15.5" customHeight="1" x14ac:dyDescent="0.35">
      <c r="B306" s="94"/>
      <c r="C306" s="94"/>
      <c r="D306" s="18"/>
      <c r="I306" s="32"/>
      <c r="J306" s="32"/>
    </row>
    <row r="307" spans="2:10" ht="15.5" customHeight="1" x14ac:dyDescent="0.35">
      <c r="B307" s="94"/>
      <c r="C307" s="94"/>
      <c r="D307" s="18"/>
      <c r="I307" s="32"/>
      <c r="J307" s="32"/>
    </row>
    <row r="308" spans="2:10" ht="15.5" customHeight="1" x14ac:dyDescent="0.35">
      <c r="B308" s="94"/>
      <c r="C308" s="94"/>
      <c r="D308" s="18"/>
      <c r="I308" s="32"/>
      <c r="J308" s="32"/>
    </row>
    <row r="309" spans="2:10" ht="15.5" customHeight="1" x14ac:dyDescent="0.35">
      <c r="B309" s="94"/>
      <c r="C309" s="94"/>
      <c r="D309" s="18"/>
      <c r="I309" s="32"/>
      <c r="J309" s="32"/>
    </row>
    <row r="310" spans="2:10" ht="15.5" customHeight="1" x14ac:dyDescent="0.35">
      <c r="B310" s="94"/>
      <c r="C310" s="94"/>
      <c r="D310" s="18"/>
      <c r="I310" s="32"/>
      <c r="J310" s="32"/>
    </row>
    <row r="311" spans="2:10" ht="15.5" customHeight="1" x14ac:dyDescent="0.35">
      <c r="B311" s="94"/>
      <c r="C311" s="94"/>
      <c r="D311" s="18"/>
      <c r="I311" s="32"/>
      <c r="J311" s="32"/>
    </row>
    <row r="312" spans="2:10" ht="15.5" customHeight="1" x14ac:dyDescent="0.35">
      <c r="B312" s="94"/>
      <c r="C312" s="94"/>
      <c r="D312" s="18"/>
      <c r="I312" s="32"/>
      <c r="J312" s="32"/>
    </row>
    <row r="313" spans="2:10" ht="15.5" customHeight="1" x14ac:dyDescent="0.35">
      <c r="B313" s="94"/>
      <c r="C313" s="94"/>
      <c r="D313" s="18"/>
      <c r="I313" s="32"/>
      <c r="J313" s="32"/>
    </row>
    <row r="314" spans="2:10" ht="15.5" customHeight="1" x14ac:dyDescent="0.35">
      <c r="B314" s="94"/>
      <c r="C314" s="94"/>
      <c r="D314" s="18"/>
      <c r="I314" s="32"/>
      <c r="J314" s="32"/>
    </row>
    <row r="315" spans="2:10" ht="15.5" customHeight="1" x14ac:dyDescent="0.35">
      <c r="B315" s="94"/>
      <c r="C315" s="94"/>
      <c r="D315" s="18"/>
      <c r="I315" s="32"/>
      <c r="J315" s="32"/>
    </row>
    <row r="316" spans="2:10" ht="15.5" customHeight="1" x14ac:dyDescent="0.35">
      <c r="B316" s="94"/>
      <c r="C316" s="94"/>
      <c r="D316" s="18"/>
      <c r="I316" s="32"/>
      <c r="J316" s="32"/>
    </row>
    <row r="317" spans="2:10" ht="15.5" customHeight="1" x14ac:dyDescent="0.35">
      <c r="B317" s="94"/>
      <c r="C317" s="94"/>
      <c r="D317" s="18"/>
      <c r="I317" s="32"/>
      <c r="J317" s="32"/>
    </row>
    <row r="318" spans="2:10" ht="15.5" customHeight="1" x14ac:dyDescent="0.35">
      <c r="B318" s="94"/>
      <c r="C318" s="94"/>
      <c r="D318" s="18"/>
      <c r="I318" s="32"/>
      <c r="J318" s="32"/>
    </row>
    <row r="319" spans="2:10" ht="15.5" customHeight="1" x14ac:dyDescent="0.35">
      <c r="B319" s="94"/>
      <c r="C319" s="94"/>
      <c r="D319" s="18"/>
      <c r="I319" s="32"/>
      <c r="J319" s="32"/>
    </row>
    <row r="320" spans="2:10" ht="15.5" customHeight="1" x14ac:dyDescent="0.35">
      <c r="B320" s="94"/>
      <c r="C320" s="94"/>
      <c r="D320" s="18"/>
      <c r="I320" s="32"/>
      <c r="J320" s="32"/>
    </row>
    <row r="321" spans="2:10" ht="15.5" customHeight="1" x14ac:dyDescent="0.35">
      <c r="B321" s="94"/>
      <c r="C321" s="94"/>
      <c r="D321" s="18"/>
      <c r="I321" s="32"/>
      <c r="J321" s="32"/>
    </row>
    <row r="322" spans="2:10" ht="15.5" customHeight="1" x14ac:dyDescent="0.35">
      <c r="B322" s="94"/>
      <c r="C322" s="94"/>
      <c r="D322" s="18"/>
      <c r="I322" s="32"/>
      <c r="J322" s="32"/>
    </row>
    <row r="323" spans="2:10" ht="15.5" customHeight="1" x14ac:dyDescent="0.35">
      <c r="B323" s="94"/>
      <c r="C323" s="94"/>
      <c r="D323" s="18"/>
      <c r="I323" s="32"/>
      <c r="J323" s="32"/>
    </row>
    <row r="324" spans="2:10" ht="15.5" customHeight="1" x14ac:dyDescent="0.35">
      <c r="B324" s="94"/>
      <c r="C324" s="94"/>
      <c r="D324" s="18"/>
      <c r="I324" s="32"/>
      <c r="J324" s="32"/>
    </row>
    <row r="325" spans="2:10" ht="15.5" customHeight="1" x14ac:dyDescent="0.35">
      <c r="B325" s="94"/>
      <c r="C325" s="94"/>
      <c r="D325" s="18"/>
      <c r="I325" s="32"/>
      <c r="J325" s="32"/>
    </row>
    <row r="326" spans="2:10" ht="15.5" customHeight="1" x14ac:dyDescent="0.35">
      <c r="B326" s="94"/>
      <c r="C326" s="94"/>
      <c r="D326" s="18"/>
      <c r="I326" s="32"/>
      <c r="J326" s="32"/>
    </row>
    <row r="327" spans="2:10" ht="15.5" customHeight="1" x14ac:dyDescent="0.35">
      <c r="B327" s="94"/>
      <c r="C327" s="94"/>
      <c r="D327" s="18"/>
      <c r="I327" s="32"/>
      <c r="J327" s="32"/>
    </row>
    <row r="328" spans="2:10" ht="15.5" customHeight="1" x14ac:dyDescent="0.35">
      <c r="B328" s="94"/>
      <c r="C328" s="94"/>
      <c r="D328" s="18"/>
      <c r="I328" s="32"/>
      <c r="J328" s="32"/>
    </row>
    <row r="329" spans="2:10" ht="15.5" customHeight="1" x14ac:dyDescent="0.35">
      <c r="B329" s="94"/>
      <c r="C329" s="94"/>
      <c r="D329" s="18"/>
      <c r="I329" s="32"/>
      <c r="J329" s="32"/>
    </row>
    <row r="330" spans="2:10" ht="15.5" customHeight="1" x14ac:dyDescent="0.35">
      <c r="B330" s="94"/>
      <c r="C330" s="94"/>
      <c r="D330" s="18"/>
      <c r="I330" s="32"/>
      <c r="J330" s="32"/>
    </row>
    <row r="331" spans="2:10" ht="15.5" customHeight="1" x14ac:dyDescent="0.35">
      <c r="B331" s="94"/>
      <c r="C331" s="94"/>
      <c r="D331" s="18"/>
      <c r="I331" s="32"/>
      <c r="J331" s="32"/>
    </row>
    <row r="332" spans="2:10" ht="15.5" customHeight="1" x14ac:dyDescent="0.35">
      <c r="B332" s="94"/>
      <c r="C332" s="94"/>
      <c r="D332" s="18"/>
      <c r="I332" s="32"/>
      <c r="J332" s="32"/>
    </row>
    <row r="333" spans="2:10" ht="15.5" customHeight="1" x14ac:dyDescent="0.35">
      <c r="B333" s="94"/>
      <c r="C333" s="94"/>
      <c r="D333" s="18"/>
      <c r="I333" s="32"/>
      <c r="J333" s="32"/>
    </row>
    <row r="334" spans="2:10" ht="15.5" customHeight="1" x14ac:dyDescent="0.35">
      <c r="B334" s="94"/>
      <c r="C334" s="94"/>
      <c r="D334" s="18"/>
      <c r="I334" s="32"/>
      <c r="J334" s="32"/>
    </row>
    <row r="335" spans="2:10" ht="15.5" customHeight="1" x14ac:dyDescent="0.35">
      <c r="B335" s="94"/>
      <c r="C335" s="94"/>
      <c r="D335" s="18"/>
      <c r="I335" s="32"/>
      <c r="J335" s="32"/>
    </row>
    <row r="336" spans="2:10" ht="15.5" customHeight="1" x14ac:dyDescent="0.35">
      <c r="B336" s="94"/>
      <c r="C336" s="94"/>
      <c r="D336" s="18"/>
      <c r="I336" s="32"/>
      <c r="J336" s="32"/>
    </row>
    <row r="337" spans="2:10" ht="15.5" customHeight="1" x14ac:dyDescent="0.35">
      <c r="B337" s="94"/>
      <c r="C337" s="94"/>
      <c r="D337" s="18"/>
      <c r="I337" s="32"/>
      <c r="J337" s="32"/>
    </row>
    <row r="338" spans="2:10" ht="15.5" customHeight="1" x14ac:dyDescent="0.35">
      <c r="B338" s="94"/>
      <c r="C338" s="94"/>
      <c r="D338" s="18"/>
      <c r="I338" s="32"/>
      <c r="J338" s="32"/>
    </row>
    <row r="339" spans="2:10" ht="15.5" customHeight="1" x14ac:dyDescent="0.35">
      <c r="B339" s="94"/>
      <c r="C339" s="94"/>
      <c r="D339" s="18"/>
      <c r="I339" s="32"/>
      <c r="J339" s="32"/>
    </row>
    <row r="340" spans="2:10" ht="15.5" customHeight="1" x14ac:dyDescent="0.35">
      <c r="B340" s="94"/>
      <c r="C340" s="94"/>
      <c r="D340" s="18"/>
      <c r="I340" s="32"/>
      <c r="J340" s="32"/>
    </row>
    <row r="341" spans="2:10" ht="15.5" customHeight="1" x14ac:dyDescent="0.35">
      <c r="B341" s="94"/>
      <c r="C341" s="94"/>
      <c r="D341" s="18"/>
      <c r="I341" s="32"/>
      <c r="J341" s="32"/>
    </row>
    <row r="342" spans="2:10" ht="15.5" customHeight="1" x14ac:dyDescent="0.35">
      <c r="B342" s="94"/>
      <c r="C342" s="94"/>
      <c r="D342" s="18"/>
      <c r="I342" s="32"/>
      <c r="J342" s="32"/>
    </row>
    <row r="343" spans="2:10" ht="15.5" customHeight="1" x14ac:dyDescent="0.35">
      <c r="B343" s="94"/>
      <c r="C343" s="94"/>
      <c r="D343" s="18"/>
      <c r="I343" s="32"/>
      <c r="J343" s="32"/>
    </row>
    <row r="344" spans="2:10" ht="15.5" customHeight="1" x14ac:dyDescent="0.35">
      <c r="B344" s="94"/>
      <c r="C344" s="94"/>
      <c r="D344" s="18"/>
      <c r="I344" s="32"/>
      <c r="J344" s="32"/>
    </row>
    <row r="345" spans="2:10" ht="15.5" customHeight="1" x14ac:dyDescent="0.35">
      <c r="B345" s="94"/>
      <c r="C345" s="94"/>
      <c r="D345" s="18"/>
      <c r="I345" s="32"/>
      <c r="J345" s="32"/>
    </row>
    <row r="346" spans="2:10" ht="15.5" customHeight="1" x14ac:dyDescent="0.35">
      <c r="B346" s="94"/>
      <c r="C346" s="94"/>
      <c r="D346" s="18"/>
      <c r="I346" s="32"/>
      <c r="J346" s="32"/>
    </row>
    <row r="347" spans="2:10" ht="15.5" customHeight="1" x14ac:dyDescent="0.35">
      <c r="B347" s="94"/>
      <c r="C347" s="94"/>
      <c r="D347" s="18"/>
      <c r="I347" s="32"/>
      <c r="J347" s="32"/>
    </row>
    <row r="348" spans="2:10" ht="15.5" customHeight="1" x14ac:dyDescent="0.35">
      <c r="B348" s="94"/>
      <c r="C348" s="94"/>
      <c r="D348" s="18"/>
      <c r="I348" s="32"/>
      <c r="J348" s="32"/>
    </row>
    <row r="349" spans="2:10" ht="15.5" customHeight="1" x14ac:dyDescent="0.35">
      <c r="B349" s="94"/>
      <c r="C349" s="94"/>
      <c r="D349" s="18"/>
      <c r="I349" s="32"/>
      <c r="J349" s="32"/>
    </row>
    <row r="350" spans="2:10" ht="15.5" customHeight="1" x14ac:dyDescent="0.35">
      <c r="B350" s="94"/>
      <c r="C350" s="94"/>
      <c r="D350" s="18"/>
      <c r="I350" s="32"/>
      <c r="J350" s="32"/>
    </row>
    <row r="351" spans="2:10" ht="15.5" customHeight="1" x14ac:dyDescent="0.35">
      <c r="B351" s="94"/>
      <c r="C351" s="94"/>
      <c r="D351" s="18"/>
      <c r="I351" s="32"/>
      <c r="J351" s="32"/>
    </row>
    <row r="352" spans="2:10" ht="15.5" customHeight="1" x14ac:dyDescent="0.35">
      <c r="B352" s="94"/>
      <c r="C352" s="94"/>
      <c r="D352" s="18"/>
      <c r="I352" s="32"/>
      <c r="J352" s="32"/>
    </row>
    <row r="353" spans="2:10" x14ac:dyDescent="0.35">
      <c r="B353" s="94"/>
      <c r="C353" s="94"/>
      <c r="D353" s="18"/>
      <c r="I353" s="32"/>
      <c r="J353" s="32"/>
    </row>
    <row r="354" spans="2:10" x14ac:dyDescent="0.35">
      <c r="B354" s="94"/>
      <c r="C354" s="94"/>
      <c r="D354" s="18"/>
      <c r="I354" s="32"/>
      <c r="J354" s="32"/>
    </row>
    <row r="355" spans="2:10" x14ac:dyDescent="0.35">
      <c r="B355" s="94"/>
      <c r="C355" s="94"/>
      <c r="D355" s="18"/>
      <c r="I355" s="32"/>
      <c r="J355" s="32"/>
    </row>
    <row r="356" spans="2:10" x14ac:dyDescent="0.35">
      <c r="B356" s="94"/>
      <c r="C356" s="94"/>
      <c r="D356" s="18"/>
      <c r="I356" s="32"/>
      <c r="J356" s="32"/>
    </row>
    <row r="357" spans="2:10" x14ac:dyDescent="0.35">
      <c r="B357" s="94"/>
      <c r="C357" s="94"/>
      <c r="D357" s="18"/>
      <c r="I357" s="32"/>
      <c r="J357" s="32"/>
    </row>
    <row r="358" spans="2:10" x14ac:dyDescent="0.35">
      <c r="B358" s="94"/>
      <c r="C358" s="94"/>
      <c r="D358" s="18"/>
      <c r="I358" s="32"/>
      <c r="J358" s="32"/>
    </row>
    <row r="359" spans="2:10" x14ac:dyDescent="0.35">
      <c r="B359" s="94"/>
      <c r="C359" s="94"/>
      <c r="D359" s="18"/>
      <c r="I359" s="32"/>
      <c r="J359" s="32"/>
    </row>
    <row r="360" spans="2:10" x14ac:dyDescent="0.35">
      <c r="B360" s="94"/>
      <c r="C360" s="94"/>
      <c r="D360" s="18"/>
      <c r="I360" s="32"/>
      <c r="J360" s="32"/>
    </row>
    <row r="361" spans="2:10" x14ac:dyDescent="0.35">
      <c r="B361" s="94"/>
      <c r="C361" s="94"/>
      <c r="D361" s="18"/>
      <c r="I361" s="32"/>
      <c r="J361" s="32"/>
    </row>
    <row r="362" spans="2:10" x14ac:dyDescent="0.35">
      <c r="B362" s="94"/>
      <c r="C362" s="94"/>
      <c r="D362" s="18"/>
      <c r="I362" s="32"/>
      <c r="J362" s="32"/>
    </row>
    <row r="363" spans="2:10" x14ac:dyDescent="0.35">
      <c r="B363" s="94"/>
      <c r="C363" s="94"/>
      <c r="D363" s="18"/>
      <c r="I363" s="32"/>
      <c r="J363" s="32"/>
    </row>
    <row r="364" spans="2:10" x14ac:dyDescent="0.35">
      <c r="B364" s="94"/>
      <c r="C364" s="94"/>
      <c r="D364" s="18"/>
      <c r="I364" s="32"/>
      <c r="J364" s="32"/>
    </row>
    <row r="365" spans="2:10" x14ac:dyDescent="0.35">
      <c r="B365" s="94"/>
      <c r="C365" s="94"/>
      <c r="D365" s="18"/>
      <c r="I365" s="32"/>
      <c r="J365" s="32"/>
    </row>
    <row r="366" spans="2:10" x14ac:dyDescent="0.35">
      <c r="B366" s="94"/>
      <c r="C366" s="94"/>
      <c r="D366" s="18"/>
      <c r="I366" s="32"/>
      <c r="J366" s="32"/>
    </row>
    <row r="367" spans="2:10" x14ac:dyDescent="0.35">
      <c r="B367" s="94"/>
      <c r="C367" s="94"/>
      <c r="D367" s="18"/>
      <c r="I367" s="32"/>
      <c r="J367" s="32"/>
    </row>
    <row r="368" spans="2:10" x14ac:dyDescent="0.35">
      <c r="B368" s="94"/>
      <c r="C368" s="94"/>
      <c r="D368" s="18"/>
      <c r="I368" s="32"/>
      <c r="J368" s="32"/>
    </row>
    <row r="369" spans="2:10" x14ac:dyDescent="0.35">
      <c r="B369" s="94"/>
      <c r="C369" s="94"/>
      <c r="D369" s="18"/>
      <c r="I369" s="32"/>
      <c r="J369" s="32"/>
    </row>
    <row r="370" spans="2:10" x14ac:dyDescent="0.35">
      <c r="B370" s="94"/>
      <c r="C370" s="94"/>
      <c r="D370" s="18"/>
      <c r="I370" s="32"/>
      <c r="J370" s="32"/>
    </row>
    <row r="371" spans="2:10" x14ac:dyDescent="0.35">
      <c r="B371" s="94"/>
      <c r="C371" s="94"/>
      <c r="D371" s="18"/>
      <c r="I371" s="32"/>
      <c r="J371" s="32"/>
    </row>
    <row r="372" spans="2:10" x14ac:dyDescent="0.35">
      <c r="B372" s="94"/>
      <c r="C372" s="94"/>
      <c r="D372" s="18"/>
      <c r="I372" s="32"/>
      <c r="J372" s="32"/>
    </row>
    <row r="373" spans="2:10" x14ac:dyDescent="0.35">
      <c r="B373" s="94"/>
      <c r="C373" s="94"/>
      <c r="D373" s="18"/>
      <c r="I373" s="32"/>
      <c r="J373" s="32"/>
    </row>
    <row r="374" spans="2:10" x14ac:dyDescent="0.35">
      <c r="B374" s="94"/>
      <c r="C374" s="94"/>
      <c r="D374" s="18"/>
      <c r="I374" s="32"/>
      <c r="J374" s="32"/>
    </row>
    <row r="375" spans="2:10" x14ac:dyDescent="0.35">
      <c r="B375" s="94"/>
      <c r="C375" s="94"/>
      <c r="D375" s="18"/>
      <c r="I375" s="32"/>
      <c r="J375" s="32"/>
    </row>
    <row r="376" spans="2:10" x14ac:dyDescent="0.35">
      <c r="B376" s="94"/>
      <c r="C376" s="94"/>
      <c r="D376" s="18"/>
      <c r="I376" s="32"/>
      <c r="J376" s="32"/>
    </row>
    <row r="377" spans="2:10" x14ac:dyDescent="0.35">
      <c r="B377" s="94"/>
      <c r="C377" s="94"/>
      <c r="D377" s="18"/>
      <c r="I377" s="32"/>
      <c r="J377" s="32"/>
    </row>
    <row r="378" spans="2:10" x14ac:dyDescent="0.35">
      <c r="B378" s="94"/>
      <c r="C378" s="94"/>
      <c r="D378" s="18"/>
      <c r="I378" s="32"/>
      <c r="J378" s="32"/>
    </row>
    <row r="379" spans="2:10" x14ac:dyDescent="0.35">
      <c r="B379" s="94"/>
      <c r="C379" s="94"/>
      <c r="D379" s="18"/>
      <c r="I379" s="32"/>
      <c r="J379" s="32"/>
    </row>
    <row r="380" spans="2:10" x14ac:dyDescent="0.35">
      <c r="B380" s="94"/>
      <c r="C380" s="94"/>
      <c r="D380" s="18"/>
      <c r="I380" s="32"/>
      <c r="J380" s="32"/>
    </row>
    <row r="381" spans="2:10" x14ac:dyDescent="0.35">
      <c r="B381" s="94"/>
      <c r="C381" s="94"/>
      <c r="D381" s="18"/>
      <c r="I381" s="32"/>
      <c r="J381" s="32"/>
    </row>
    <row r="382" spans="2:10" x14ac:dyDescent="0.35">
      <c r="B382" s="94"/>
      <c r="C382" s="94"/>
      <c r="D382" s="18"/>
      <c r="I382" s="32"/>
      <c r="J382" s="32"/>
    </row>
    <row r="383" spans="2:10" x14ac:dyDescent="0.35">
      <c r="B383" s="94"/>
      <c r="C383" s="94"/>
      <c r="D383" s="18"/>
      <c r="I383" s="32"/>
      <c r="J383" s="32"/>
    </row>
    <row r="384" spans="2:10" x14ac:dyDescent="0.35">
      <c r="B384" s="94"/>
      <c r="C384" s="94"/>
      <c r="D384" s="18"/>
      <c r="I384" s="32"/>
      <c r="J384" s="32"/>
    </row>
    <row r="385" spans="2:10" x14ac:dyDescent="0.35">
      <c r="B385" s="94"/>
      <c r="C385" s="94"/>
      <c r="D385" s="18"/>
      <c r="I385" s="32"/>
      <c r="J385" s="32"/>
    </row>
    <row r="386" spans="2:10" x14ac:dyDescent="0.35">
      <c r="B386" s="94"/>
      <c r="C386" s="94"/>
      <c r="D386" s="18"/>
      <c r="I386" s="32"/>
      <c r="J386" s="32"/>
    </row>
    <row r="387" spans="2:10" x14ac:dyDescent="0.35">
      <c r="B387" s="94"/>
      <c r="C387" s="94"/>
      <c r="D387" s="18"/>
      <c r="I387" s="32"/>
      <c r="J387" s="32"/>
    </row>
    <row r="388" spans="2:10" x14ac:dyDescent="0.35">
      <c r="B388" s="94"/>
      <c r="C388" s="94"/>
      <c r="D388" s="18"/>
      <c r="I388" s="32"/>
      <c r="J388" s="32"/>
    </row>
    <row r="389" spans="2:10" x14ac:dyDescent="0.35">
      <c r="B389" s="94"/>
      <c r="C389" s="94"/>
      <c r="D389" s="18"/>
      <c r="I389" s="32"/>
      <c r="J389" s="32"/>
    </row>
    <row r="390" spans="2:10" x14ac:dyDescent="0.35">
      <c r="B390" s="94"/>
      <c r="C390" s="94"/>
      <c r="D390" s="18"/>
      <c r="I390" s="32"/>
      <c r="J390" s="32"/>
    </row>
    <row r="391" spans="2:10" x14ac:dyDescent="0.35">
      <c r="B391" s="94"/>
      <c r="C391" s="94"/>
      <c r="D391" s="18"/>
      <c r="I391" s="32"/>
      <c r="J391" s="32"/>
    </row>
    <row r="392" spans="2:10" x14ac:dyDescent="0.35">
      <c r="B392" s="94"/>
      <c r="C392" s="94"/>
      <c r="D392" s="18"/>
      <c r="I392" s="32"/>
      <c r="J392" s="32"/>
    </row>
    <row r="393" spans="2:10" x14ac:dyDescent="0.35">
      <c r="B393" s="94"/>
      <c r="C393" s="94"/>
      <c r="D393" s="18"/>
      <c r="I393" s="32"/>
      <c r="J393" s="32"/>
    </row>
    <row r="394" spans="2:10" x14ac:dyDescent="0.35">
      <c r="B394" s="94"/>
      <c r="C394" s="94"/>
      <c r="D394" s="18"/>
      <c r="I394" s="32"/>
      <c r="J394" s="32"/>
    </row>
    <row r="395" spans="2:10" x14ac:dyDescent="0.35">
      <c r="B395" s="94"/>
      <c r="C395" s="94"/>
      <c r="D395" s="18"/>
      <c r="I395" s="32"/>
      <c r="J395" s="32"/>
    </row>
    <row r="396" spans="2:10" x14ac:dyDescent="0.35">
      <c r="B396" s="94"/>
      <c r="C396" s="94"/>
      <c r="D396" s="18"/>
      <c r="I396" s="32"/>
      <c r="J396" s="32"/>
    </row>
    <row r="397" spans="2:10" x14ac:dyDescent="0.35">
      <c r="B397" s="94"/>
      <c r="C397" s="94"/>
      <c r="D397" s="18"/>
      <c r="I397" s="32"/>
      <c r="J397" s="32"/>
    </row>
    <row r="398" spans="2:10" x14ac:dyDescent="0.35">
      <c r="B398" s="94"/>
      <c r="C398" s="94"/>
      <c r="D398" s="18"/>
      <c r="I398" s="32"/>
      <c r="J398" s="32"/>
    </row>
    <row r="399" spans="2:10" x14ac:dyDescent="0.35">
      <c r="B399" s="94"/>
      <c r="C399" s="94"/>
      <c r="D399" s="18"/>
      <c r="I399" s="32"/>
      <c r="J399" s="32"/>
    </row>
    <row r="400" spans="2:10" x14ac:dyDescent="0.35">
      <c r="B400" s="94"/>
      <c r="C400" s="94"/>
      <c r="D400" s="18"/>
      <c r="I400" s="32"/>
      <c r="J400" s="32"/>
    </row>
    <row r="401" spans="1:10" x14ac:dyDescent="0.35">
      <c r="B401" s="94"/>
      <c r="C401" s="94"/>
      <c r="D401" s="18"/>
      <c r="I401" s="32"/>
      <c r="J401" s="32"/>
    </row>
    <row r="402" spans="1:10" x14ac:dyDescent="0.35">
      <c r="B402" s="94"/>
      <c r="C402" s="94"/>
      <c r="D402" s="18"/>
      <c r="I402" s="32"/>
      <c r="J402" s="32"/>
    </row>
    <row r="403" spans="1:10" x14ac:dyDescent="0.35">
      <c r="B403" s="94"/>
      <c r="C403" s="94"/>
      <c r="D403" s="18"/>
      <c r="I403" s="32"/>
      <c r="J403" s="32"/>
    </row>
    <row r="404" spans="1:10" x14ac:dyDescent="0.35">
      <c r="B404" s="94"/>
      <c r="C404" s="94"/>
      <c r="D404" s="18"/>
      <c r="I404" s="32"/>
      <c r="J404" s="32"/>
    </row>
    <row r="405" spans="1:10" x14ac:dyDescent="0.35">
      <c r="B405" s="94"/>
      <c r="C405" s="94"/>
      <c r="D405" s="18"/>
      <c r="I405" s="32"/>
      <c r="J405" s="32"/>
    </row>
    <row r="406" spans="1:10" x14ac:dyDescent="0.35">
      <c r="B406" s="94"/>
      <c r="C406" s="94"/>
      <c r="D406" s="18"/>
      <c r="I406" s="32"/>
      <c r="J406" s="32"/>
    </row>
    <row r="407" spans="1:10" x14ac:dyDescent="0.35">
      <c r="B407" s="94"/>
      <c r="C407" s="94"/>
      <c r="D407" s="18"/>
      <c r="I407" s="32"/>
      <c r="J407" s="32"/>
    </row>
    <row r="408" spans="1:10" x14ac:dyDescent="0.35">
      <c r="B408" s="94"/>
      <c r="C408" s="94"/>
      <c r="D408" s="18"/>
      <c r="I408" s="32"/>
      <c r="J408" s="32"/>
    </row>
    <row r="409" spans="1:10" x14ac:dyDescent="0.35">
      <c r="B409" s="94"/>
      <c r="C409" s="94"/>
      <c r="D409" s="18"/>
      <c r="I409" s="32"/>
      <c r="J409" s="32"/>
    </row>
    <row r="410" spans="1:10" x14ac:dyDescent="0.35">
      <c r="A410" s="8"/>
      <c r="B410" s="19"/>
      <c r="C410" s="19"/>
      <c r="I410" s="32"/>
      <c r="J410" s="32"/>
    </row>
    <row r="411" spans="1:10" x14ac:dyDescent="0.35">
      <c r="I411" s="32"/>
      <c r="J411" s="32"/>
    </row>
  </sheetData>
  <sortState xmlns:xlrd2="http://schemas.microsoft.com/office/spreadsheetml/2017/richdata2" ref="A7:C409">
    <sortCondition descending="1" ref="B7:B409"/>
  </sortState>
  <mergeCells count="2">
    <mergeCell ref="A1:J1"/>
    <mergeCell ref="M1:N1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24"/>
  <sheetViews>
    <sheetView zoomScale="90" zoomScaleNormal="90" workbookViewId="0">
      <selection activeCell="G22" sqref="G22"/>
    </sheetView>
  </sheetViews>
  <sheetFormatPr defaultColWidth="9.1796875" defaultRowHeight="15.5" x14ac:dyDescent="0.35"/>
  <cols>
    <col min="1" max="1" width="20.453125" style="1" customWidth="1"/>
    <col min="2" max="2" width="18" style="1" customWidth="1"/>
    <col min="3" max="3" width="23.81640625" style="1" customWidth="1"/>
    <col min="4" max="4" width="13.90625" style="1" customWidth="1"/>
    <col min="5" max="5" width="14.1796875" style="1" bestFit="1" customWidth="1"/>
    <col min="6" max="6" width="20.6328125" style="1" customWidth="1"/>
    <col min="7" max="13" width="14.1796875" style="1" bestFit="1" customWidth="1"/>
    <col min="14" max="16384" width="9.1796875" style="1"/>
  </cols>
  <sheetData>
    <row r="1" spans="1:15" x14ac:dyDescent="0.35">
      <c r="A1" s="145" t="s">
        <v>670</v>
      </c>
      <c r="B1" s="25"/>
      <c r="C1" s="25"/>
      <c r="D1" s="8"/>
      <c r="E1" s="9" t="s">
        <v>316</v>
      </c>
    </row>
    <row r="2" spans="1:15" x14ac:dyDescent="0.35">
      <c r="A2" s="8"/>
      <c r="B2" s="8"/>
      <c r="C2" s="8"/>
      <c r="D2" s="8"/>
      <c r="E2" s="9"/>
    </row>
    <row r="3" spans="1:15" x14ac:dyDescent="0.35">
      <c r="A3" s="318" t="s">
        <v>648</v>
      </c>
      <c r="B3" s="319"/>
      <c r="C3" s="320"/>
    </row>
    <row r="4" spans="1:15" ht="14.5" customHeight="1" x14ac:dyDescent="0.35">
      <c r="A4" s="119" t="s">
        <v>333</v>
      </c>
      <c r="B4" s="119" t="s">
        <v>481</v>
      </c>
      <c r="C4" s="119" t="s">
        <v>480</v>
      </c>
    </row>
    <row r="5" spans="1:15" x14ac:dyDescent="0.35">
      <c r="A5" s="120">
        <v>44621</v>
      </c>
      <c r="B5" s="89">
        <v>481.08582699999999</v>
      </c>
      <c r="C5" s="114">
        <v>4.4491000000000001E-3</v>
      </c>
      <c r="D5" s="179"/>
      <c r="F5" s="86"/>
    </row>
    <row r="6" spans="1:15" x14ac:dyDescent="0.35">
      <c r="A6" s="120">
        <v>44652</v>
      </c>
      <c r="B6" s="89">
        <v>493.62878000000001</v>
      </c>
      <c r="C6" s="114">
        <v>6.7359999999999998E-3</v>
      </c>
      <c r="D6" s="179"/>
    </row>
    <row r="7" spans="1:15" x14ac:dyDescent="0.35">
      <c r="A7" s="120">
        <v>44682</v>
      </c>
      <c r="B7" s="89">
        <v>432.422956</v>
      </c>
      <c r="C7" s="114">
        <v>2.3770860000000001E-2</v>
      </c>
      <c r="D7" s="17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 x14ac:dyDescent="0.35">
      <c r="A8" s="120">
        <v>44713</v>
      </c>
      <c r="B8" s="89">
        <v>519.68320700000004</v>
      </c>
      <c r="C8" s="114">
        <v>0.17143274</v>
      </c>
      <c r="D8" s="179"/>
      <c r="E8" s="11"/>
      <c r="F8" s="11"/>
      <c r="G8" s="11"/>
      <c r="H8" s="12"/>
      <c r="I8" s="11"/>
      <c r="J8" s="11"/>
      <c r="K8" s="11"/>
      <c r="L8" s="11"/>
      <c r="M8" s="11"/>
      <c r="N8" s="11"/>
      <c r="O8" s="11"/>
    </row>
    <row r="9" spans="1:15" x14ac:dyDescent="0.35">
      <c r="A9" s="120">
        <v>44743</v>
      </c>
      <c r="B9" s="89">
        <v>534.04123800000002</v>
      </c>
      <c r="C9" s="114">
        <v>2.7920000000000002E-3</v>
      </c>
      <c r="D9" s="179"/>
      <c r="E9" s="13"/>
      <c r="F9" s="13"/>
      <c r="G9" s="13"/>
      <c r="H9" s="14"/>
      <c r="I9" s="14"/>
      <c r="J9" s="13"/>
      <c r="K9" s="13"/>
      <c r="L9" s="13"/>
      <c r="M9" s="13"/>
      <c r="N9" s="13"/>
      <c r="O9" s="13"/>
    </row>
    <row r="10" spans="1:15" x14ac:dyDescent="0.35">
      <c r="A10" s="120">
        <v>44774</v>
      </c>
      <c r="B10" s="89">
        <v>528.19459400000005</v>
      </c>
      <c r="C10" s="114">
        <v>9.2099999999999994E-3</v>
      </c>
      <c r="D10" s="179"/>
    </row>
    <row r="11" spans="1:15" x14ac:dyDescent="0.35">
      <c r="A11" s="120">
        <v>44805</v>
      </c>
      <c r="B11" s="89">
        <v>563.69858495000005</v>
      </c>
      <c r="C11" s="114">
        <v>1.1331584399999999</v>
      </c>
      <c r="D11" s="179"/>
    </row>
    <row r="12" spans="1:15" x14ac:dyDescent="0.35">
      <c r="A12" s="120">
        <v>44835</v>
      </c>
      <c r="B12" s="89">
        <v>659.44840320000003</v>
      </c>
      <c r="C12" s="114">
        <v>1.3707459999999999E-2</v>
      </c>
      <c r="D12" s="179"/>
    </row>
    <row r="13" spans="1:15" x14ac:dyDescent="0.35">
      <c r="A13" s="120">
        <v>44866</v>
      </c>
      <c r="B13" s="89">
        <v>785.21360384000002</v>
      </c>
      <c r="C13" s="114">
        <v>2.4589999999999998E-3</v>
      </c>
      <c r="D13" s="179"/>
    </row>
    <row r="14" spans="1:15" x14ac:dyDescent="0.35">
      <c r="A14" s="120">
        <v>44896</v>
      </c>
      <c r="B14" s="89">
        <v>791.92970000000003</v>
      </c>
      <c r="C14" s="114">
        <v>2.8726199999999998E-3</v>
      </c>
      <c r="D14" s="179"/>
    </row>
    <row r="15" spans="1:15" x14ac:dyDescent="0.35">
      <c r="A15" s="120">
        <v>44927</v>
      </c>
      <c r="B15" s="89">
        <v>1248.34994467</v>
      </c>
      <c r="C15" s="114">
        <v>0</v>
      </c>
      <c r="D15" s="179"/>
      <c r="E15" s="156"/>
    </row>
    <row r="16" spans="1:15" x14ac:dyDescent="0.35">
      <c r="A16" s="120">
        <v>44958</v>
      </c>
      <c r="B16" s="89">
        <v>736.48282375999997</v>
      </c>
      <c r="C16" s="114">
        <v>4.0723599999999997E-3</v>
      </c>
      <c r="D16" s="179"/>
      <c r="E16" s="156"/>
      <c r="F16" s="156"/>
    </row>
    <row r="17" spans="1:5" x14ac:dyDescent="0.35">
      <c r="A17" s="178">
        <v>44986</v>
      </c>
      <c r="B17" s="89">
        <v>747.29277135000007</v>
      </c>
      <c r="C17" s="114">
        <v>2.26429E-3</v>
      </c>
      <c r="D17" s="193"/>
    </row>
    <row r="18" spans="1:5" x14ac:dyDescent="0.35">
      <c r="A18" s="6" t="s">
        <v>332</v>
      </c>
      <c r="B18" s="97">
        <f>AVERAGE(B5:B17)</f>
        <v>655.49787952076917</v>
      </c>
      <c r="C18" s="97">
        <f>AVERAGE(C5:C17)</f>
        <v>0.1059172976923077</v>
      </c>
      <c r="D18" s="85"/>
      <c r="E18" s="85"/>
    </row>
    <row r="19" spans="1:5" x14ac:dyDescent="0.35">
      <c r="A19" s="8"/>
      <c r="B19" s="16"/>
      <c r="C19" s="16"/>
    </row>
    <row r="20" spans="1:5" ht="15.5" customHeight="1" x14ac:dyDescent="0.35">
      <c r="A20" s="321" t="s">
        <v>650</v>
      </c>
      <c r="B20" s="321"/>
      <c r="C20" s="321"/>
      <c r="D20" s="321"/>
      <c r="E20" s="321"/>
    </row>
    <row r="21" spans="1:5" x14ac:dyDescent="0.35">
      <c r="A21" s="225" t="s">
        <v>649</v>
      </c>
      <c r="B21" s="225" t="s">
        <v>582</v>
      </c>
      <c r="C21" s="225" t="s">
        <v>348</v>
      </c>
      <c r="D21" s="225" t="s">
        <v>634</v>
      </c>
      <c r="E21" s="225" t="s">
        <v>348</v>
      </c>
    </row>
    <row r="22" spans="1:5" x14ac:dyDescent="0.35">
      <c r="A22" s="88" t="s">
        <v>299</v>
      </c>
      <c r="B22" s="89">
        <v>747.29277135000007</v>
      </c>
      <c r="C22" s="246">
        <v>1</v>
      </c>
      <c r="D22" s="89">
        <v>1.5299999999999999E-3</v>
      </c>
      <c r="E22" s="133">
        <v>0.67570850023627715</v>
      </c>
    </row>
    <row r="23" spans="1:5" x14ac:dyDescent="0.35">
      <c r="A23" s="88" t="s">
        <v>567</v>
      </c>
      <c r="B23" s="89">
        <v>0</v>
      </c>
      <c r="C23" s="246">
        <v>0</v>
      </c>
      <c r="D23" s="89">
        <v>7.3428999999999996E-4</v>
      </c>
      <c r="E23" s="133">
        <v>0.32429149976372285</v>
      </c>
    </row>
    <row r="24" spans="1:5" x14ac:dyDescent="0.35">
      <c r="A24" s="116" t="s">
        <v>264</v>
      </c>
      <c r="B24" s="143">
        <v>747.29277135000007</v>
      </c>
      <c r="C24" s="160">
        <v>1</v>
      </c>
      <c r="D24" s="143">
        <v>2.26429E-3</v>
      </c>
      <c r="E24" s="160">
        <v>1</v>
      </c>
    </row>
  </sheetData>
  <sortState xmlns:xlrd2="http://schemas.microsoft.com/office/spreadsheetml/2017/richdata2" ref="A22:C23">
    <sortCondition descending="1" ref="C22:C23"/>
  </sortState>
  <mergeCells count="2">
    <mergeCell ref="A3:C3"/>
    <mergeCell ref="A20:E20"/>
  </mergeCells>
  <hyperlinks>
    <hyperlink ref="E1" location="'Table of Content'!A1" display="Table of Content" xr:uid="{00000000-0004-0000-1E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7"/>
  <sheetViews>
    <sheetView zoomScale="80" zoomScaleNormal="80" workbookViewId="0">
      <selection activeCell="G1" sqref="G1"/>
    </sheetView>
  </sheetViews>
  <sheetFormatPr defaultColWidth="8.81640625" defaultRowHeight="15.5" x14ac:dyDescent="0.35"/>
  <cols>
    <col min="1" max="1" width="8.81640625" style="1"/>
    <col min="2" max="2" width="15.08984375" style="1" customWidth="1"/>
    <col min="3" max="3" width="15" style="1" customWidth="1"/>
    <col min="4" max="4" width="28.81640625" style="1" customWidth="1"/>
    <col min="5" max="5" width="30.1796875" style="1" bestFit="1" customWidth="1"/>
    <col min="6" max="16384" width="8.81640625" style="1"/>
  </cols>
  <sheetData>
    <row r="1" spans="1:7" x14ac:dyDescent="0.35">
      <c r="A1" s="278" t="s">
        <v>564</v>
      </c>
      <c r="B1" s="279"/>
      <c r="C1" s="279"/>
      <c r="D1" s="279"/>
      <c r="G1" s="21" t="s">
        <v>316</v>
      </c>
    </row>
    <row r="2" spans="1:7" x14ac:dyDescent="0.35">
      <c r="A2" s="25" t="s">
        <v>270</v>
      </c>
      <c r="B2" s="25" t="s">
        <v>347</v>
      </c>
      <c r="C2" s="25" t="s">
        <v>268</v>
      </c>
      <c r="D2" s="25" t="s">
        <v>575</v>
      </c>
      <c r="E2" s="63" t="s">
        <v>576</v>
      </c>
    </row>
    <row r="3" spans="1:7" x14ac:dyDescent="0.35">
      <c r="A3" s="88" t="s">
        <v>271</v>
      </c>
      <c r="B3" s="204">
        <v>7798.5060000000003</v>
      </c>
      <c r="C3" s="204">
        <v>10776.953</v>
      </c>
      <c r="D3" s="129">
        <f>SUM(B3)</f>
        <v>7798.5060000000003</v>
      </c>
      <c r="E3" s="129">
        <f>C3</f>
        <v>10776.953</v>
      </c>
    </row>
    <row r="4" spans="1:7" x14ac:dyDescent="0.35">
      <c r="A4" s="88" t="s">
        <v>272</v>
      </c>
      <c r="B4" s="204">
        <v>8096.2759999999998</v>
      </c>
      <c r="C4" s="204">
        <v>8549.1479999999992</v>
      </c>
      <c r="D4" s="129">
        <f>SUM(B3:B4)</f>
        <v>15894.781999999999</v>
      </c>
      <c r="E4" s="129">
        <f>SUM(C3:C4)</f>
        <v>19326.100999999999</v>
      </c>
    </row>
    <row r="5" spans="1:7" x14ac:dyDescent="0.35">
      <c r="A5" s="90" t="s">
        <v>273</v>
      </c>
      <c r="B5" s="205">
        <v>10228.799000000001</v>
      </c>
      <c r="C5" s="205">
        <v>12440.523999999999</v>
      </c>
      <c r="D5" s="130">
        <f>SUM(B3:B5)</f>
        <v>26123.580999999998</v>
      </c>
      <c r="E5" s="130">
        <f>SUM(C3:C5)</f>
        <v>31766.625</v>
      </c>
    </row>
    <row r="6" spans="1:7" x14ac:dyDescent="0.35">
      <c r="A6" s="91"/>
      <c r="B6" s="131"/>
      <c r="C6" s="131"/>
      <c r="D6" s="157"/>
      <c r="E6" s="157"/>
    </row>
    <row r="7" spans="1:7" x14ac:dyDescent="0.35">
      <c r="A7" s="91"/>
      <c r="B7" s="131"/>
      <c r="C7" s="131"/>
      <c r="D7" s="157"/>
      <c r="E7" s="157"/>
    </row>
    <row r="8" spans="1:7" x14ac:dyDescent="0.35">
      <c r="A8" s="91"/>
      <c r="B8" s="131"/>
      <c r="C8" s="131"/>
      <c r="D8" s="132"/>
      <c r="E8" s="241"/>
    </row>
    <row r="9" spans="1:7" x14ac:dyDescent="0.35">
      <c r="A9" s="91"/>
      <c r="B9" s="131"/>
      <c r="C9" s="131"/>
      <c r="D9" s="132"/>
      <c r="E9" s="132"/>
    </row>
    <row r="10" spans="1:7" x14ac:dyDescent="0.35">
      <c r="A10" s="91"/>
      <c r="B10" s="131"/>
      <c r="C10" s="131"/>
      <c r="D10" s="132"/>
      <c r="E10" s="132"/>
    </row>
    <row r="11" spans="1:7" x14ac:dyDescent="0.35">
      <c r="A11" s="91"/>
      <c r="B11" s="131"/>
      <c r="C11" s="131"/>
      <c r="D11" s="132"/>
      <c r="E11" s="132"/>
    </row>
    <row r="12" spans="1:7" x14ac:dyDescent="0.35">
      <c r="A12" s="91"/>
      <c r="B12" s="131"/>
      <c r="C12" s="131"/>
      <c r="D12" s="132"/>
      <c r="E12" s="132"/>
    </row>
    <row r="13" spans="1:7" x14ac:dyDescent="0.35">
      <c r="A13" s="91"/>
      <c r="B13" s="131"/>
      <c r="C13" s="131"/>
      <c r="D13" s="132"/>
      <c r="E13" s="132"/>
    </row>
    <row r="14" spans="1:7" x14ac:dyDescent="0.35">
      <c r="A14" s="91"/>
      <c r="B14" s="131"/>
      <c r="C14" s="131"/>
      <c r="D14" s="132"/>
      <c r="E14" s="132"/>
    </row>
    <row r="15" spans="1:7" x14ac:dyDescent="0.35">
      <c r="D15" s="40"/>
    </row>
    <row r="16" spans="1:7" x14ac:dyDescent="0.35">
      <c r="D16" s="23"/>
      <c r="E16" s="23"/>
    </row>
    <row r="17" spans="4:4" x14ac:dyDescent="0.35">
      <c r="D17" s="40"/>
    </row>
  </sheetData>
  <mergeCells count="1">
    <mergeCell ref="A1:D1"/>
  </mergeCells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1"/>
  <sheetViews>
    <sheetView zoomScale="90" zoomScaleNormal="90" workbookViewId="0">
      <selection activeCell="J1" sqref="J1:K1"/>
    </sheetView>
  </sheetViews>
  <sheetFormatPr defaultColWidth="8.81640625" defaultRowHeight="15.5" x14ac:dyDescent="0.35"/>
  <cols>
    <col min="1" max="1" width="45.90625" style="1" customWidth="1"/>
    <col min="2" max="2" width="9.6328125" style="1" bestFit="1" customWidth="1"/>
    <col min="3" max="3" width="8.81640625" style="1" bestFit="1" customWidth="1"/>
    <col min="4" max="4" width="9.6328125" style="1" bestFit="1" customWidth="1"/>
    <col min="5" max="5" width="8.81640625" style="1" bestFit="1" customWidth="1"/>
    <col min="6" max="6" width="10.6328125" style="1" bestFit="1" customWidth="1"/>
    <col min="7" max="7" width="8.81640625" style="1" bestFit="1" customWidth="1"/>
    <col min="8" max="8" width="9.36328125" style="1" bestFit="1" customWidth="1"/>
    <col min="9" max="10" width="8.81640625" style="1"/>
    <col min="11" max="11" width="11.1796875" style="1" customWidth="1"/>
    <col min="12" max="16384" width="8.81640625" style="1"/>
  </cols>
  <sheetData>
    <row r="1" spans="1:11" x14ac:dyDescent="0.35">
      <c r="A1" s="276" t="s">
        <v>498</v>
      </c>
      <c r="B1" s="276"/>
      <c r="C1" s="276"/>
      <c r="D1" s="276"/>
      <c r="E1" s="276"/>
      <c r="F1" s="276"/>
      <c r="G1" s="276"/>
      <c r="H1" s="276"/>
      <c r="J1" s="280" t="s">
        <v>316</v>
      </c>
      <c r="K1" s="280"/>
    </row>
    <row r="2" spans="1:11" x14ac:dyDescent="0.35">
      <c r="A2" s="281" t="s">
        <v>283</v>
      </c>
      <c r="B2" s="284">
        <v>2022</v>
      </c>
      <c r="C2" s="285"/>
      <c r="D2" s="284">
        <v>2023</v>
      </c>
      <c r="E2" s="286"/>
      <c r="F2" s="286"/>
      <c r="G2" s="285"/>
      <c r="H2" s="283" t="s">
        <v>345</v>
      </c>
      <c r="I2" s="60"/>
    </row>
    <row r="3" spans="1:11" x14ac:dyDescent="0.35">
      <c r="A3" s="282"/>
      <c r="B3" s="106" t="s">
        <v>273</v>
      </c>
      <c r="C3" s="107" t="s">
        <v>284</v>
      </c>
      <c r="D3" s="106" t="s">
        <v>272</v>
      </c>
      <c r="E3" s="106" t="s">
        <v>285</v>
      </c>
      <c r="F3" s="108" t="s">
        <v>273</v>
      </c>
      <c r="G3" s="108" t="s">
        <v>285</v>
      </c>
      <c r="H3" s="282"/>
      <c r="I3" s="60"/>
    </row>
    <row r="4" spans="1:11" x14ac:dyDescent="0.35">
      <c r="A4" s="209" t="s">
        <v>287</v>
      </c>
      <c r="B4" s="210">
        <v>4009.1610000000001</v>
      </c>
      <c r="C4" s="62">
        <f>B4/$B$11</f>
        <v>0.45191492527471411</v>
      </c>
      <c r="D4" s="210">
        <v>3346.9870000000001</v>
      </c>
      <c r="E4" s="62">
        <f>D4/$D$11</f>
        <v>0.4133983327643474</v>
      </c>
      <c r="F4" s="210">
        <v>4906.1840000000002</v>
      </c>
      <c r="G4" s="62">
        <f>F4/$F$11</f>
        <v>0.47964418892188621</v>
      </c>
      <c r="H4" s="216">
        <f>F4-D4</f>
        <v>1559.1970000000001</v>
      </c>
      <c r="I4" s="41"/>
    </row>
    <row r="5" spans="1:11" x14ac:dyDescent="0.35">
      <c r="A5" s="211" t="s">
        <v>286</v>
      </c>
      <c r="B5" s="212">
        <v>4477.8900000000003</v>
      </c>
      <c r="C5" s="57">
        <f t="shared" ref="C5:C10" si="0">B5/$B$11</f>
        <v>0.50475032674876108</v>
      </c>
      <c r="D5" s="212">
        <v>4402.0820000000003</v>
      </c>
      <c r="E5" s="57">
        <f t="shared" ref="E5:E10" si="1">D5/$D$11</f>
        <v>0.5437168890981483</v>
      </c>
      <c r="F5" s="212">
        <v>4646.1639999999998</v>
      </c>
      <c r="G5" s="57">
        <f t="shared" ref="G5:G10" si="2">F5/$F$11</f>
        <v>0.45422380476925983</v>
      </c>
      <c r="H5" s="217">
        <f t="shared" ref="H5:H10" si="3">F5-D5</f>
        <v>244.08199999999943</v>
      </c>
      <c r="I5" s="41"/>
    </row>
    <row r="6" spans="1:11" x14ac:dyDescent="0.35">
      <c r="A6" s="211" t="s">
        <v>288</v>
      </c>
      <c r="B6" s="212">
        <v>322.363</v>
      </c>
      <c r="C6" s="57">
        <f t="shared" si="0"/>
        <v>3.6336942082478764E-2</v>
      </c>
      <c r="D6" s="212">
        <v>261.61700000000002</v>
      </c>
      <c r="E6" s="57">
        <f t="shared" si="1"/>
        <v>3.231325117869005E-2</v>
      </c>
      <c r="F6" s="212">
        <v>373.57100000000003</v>
      </c>
      <c r="G6" s="57">
        <f t="shared" si="2"/>
        <v>3.6521491917086264E-2</v>
      </c>
      <c r="H6" s="217">
        <f t="shared" si="3"/>
        <v>111.95400000000001</v>
      </c>
      <c r="I6" s="41"/>
    </row>
    <row r="7" spans="1:11" x14ac:dyDescent="0.35">
      <c r="A7" s="211" t="s">
        <v>289</v>
      </c>
      <c r="B7" s="212">
        <v>0</v>
      </c>
      <c r="C7" s="57">
        <f t="shared" si="0"/>
        <v>0</v>
      </c>
      <c r="D7" s="212">
        <v>30.702000000000002</v>
      </c>
      <c r="E7" s="57">
        <f t="shared" si="1"/>
        <v>3.7921138063969156E-3</v>
      </c>
      <c r="F7" s="212">
        <v>228.351</v>
      </c>
      <c r="G7" s="57">
        <f t="shared" si="2"/>
        <v>2.2324321750774458E-2</v>
      </c>
      <c r="H7" s="217">
        <f t="shared" si="3"/>
        <v>197.649</v>
      </c>
      <c r="I7" s="41"/>
    </row>
    <row r="8" spans="1:11" x14ac:dyDescent="0.35">
      <c r="A8" s="211" t="s">
        <v>290</v>
      </c>
      <c r="B8" s="212">
        <v>55.045999999999999</v>
      </c>
      <c r="C8" s="57">
        <f t="shared" si="0"/>
        <v>6.2048166628059865E-3</v>
      </c>
      <c r="D8" s="212">
        <v>48.908000000000001</v>
      </c>
      <c r="E8" s="57">
        <f t="shared" si="1"/>
        <v>6.0408019687075874E-3</v>
      </c>
      <c r="F8" s="212">
        <v>66.186000000000007</v>
      </c>
      <c r="G8" s="57">
        <f t="shared" si="2"/>
        <v>6.4705543632248529E-3</v>
      </c>
      <c r="H8" s="217">
        <f t="shared" si="3"/>
        <v>17.278000000000006</v>
      </c>
      <c r="I8" s="41"/>
    </row>
    <row r="9" spans="1:11" x14ac:dyDescent="0.35">
      <c r="A9" s="211" t="s">
        <v>291</v>
      </c>
      <c r="B9" s="212">
        <v>6.907</v>
      </c>
      <c r="C9" s="57">
        <f t="shared" si="0"/>
        <v>7.7856099789268881E-4</v>
      </c>
      <c r="D9" s="212">
        <v>5.4969999999999999</v>
      </c>
      <c r="E9" s="57">
        <f t="shared" si="1"/>
        <v>6.7895412656386698E-4</v>
      </c>
      <c r="F9" s="212">
        <v>7.952</v>
      </c>
      <c r="G9" s="57">
        <f t="shared" si="2"/>
        <v>7.7741287124715233E-4</v>
      </c>
      <c r="H9" s="217">
        <f t="shared" si="3"/>
        <v>2.4550000000000001</v>
      </c>
    </row>
    <row r="10" spans="1:11" x14ac:dyDescent="0.35">
      <c r="A10" s="211" t="s">
        <v>292</v>
      </c>
      <c r="B10" s="212">
        <v>9.1999999999999998E-2</v>
      </c>
      <c r="C10" s="57">
        <f t="shared" si="0"/>
        <v>1.0370292718420062E-5</v>
      </c>
      <c r="D10" s="212">
        <v>0.48299999999999998</v>
      </c>
      <c r="E10" s="57">
        <f t="shared" si="1"/>
        <v>5.9657057145779104E-5</v>
      </c>
      <c r="F10" s="212">
        <v>0.39100000000000001</v>
      </c>
      <c r="G10" s="57">
        <f t="shared" si="2"/>
        <v>3.8225406521332568E-5</v>
      </c>
      <c r="H10" s="217">
        <f t="shared" si="3"/>
        <v>-9.1999999999999971E-2</v>
      </c>
      <c r="I10" s="41"/>
    </row>
    <row r="11" spans="1:11" x14ac:dyDescent="0.35">
      <c r="A11" s="6" t="s">
        <v>264</v>
      </c>
      <c r="B11" s="213">
        <v>8871.4950000000008</v>
      </c>
      <c r="C11" s="214">
        <f>SUM(C4:C10)</f>
        <v>0.99999594205937103</v>
      </c>
      <c r="D11" s="213">
        <v>8096.2760000000017</v>
      </c>
      <c r="E11" s="215">
        <f>SUM(D11)</f>
        <v>8096.2760000000017</v>
      </c>
      <c r="F11" s="213">
        <f>SUM(F4:F10)</f>
        <v>10228.798999999999</v>
      </c>
      <c r="G11" s="214">
        <f>SUM(G4:G10)</f>
        <v>1.0000000000000002</v>
      </c>
      <c r="H11" s="218">
        <f>F11-D11</f>
        <v>2132.5229999999974</v>
      </c>
      <c r="I11" s="41"/>
    </row>
    <row r="13" spans="1:11" x14ac:dyDescent="0.35">
      <c r="G13" s="23"/>
      <c r="H13" s="40"/>
    </row>
    <row r="14" spans="1:11" x14ac:dyDescent="0.35">
      <c r="G14" s="23"/>
      <c r="H14" s="40"/>
    </row>
    <row r="15" spans="1:11" x14ac:dyDescent="0.35">
      <c r="G15" s="23"/>
      <c r="H15" s="40"/>
    </row>
    <row r="16" spans="1:11" x14ac:dyDescent="0.35">
      <c r="G16" s="23"/>
      <c r="H16" s="40"/>
    </row>
    <row r="17" spans="7:8" x14ac:dyDescent="0.35">
      <c r="G17" s="23"/>
      <c r="H17" s="40"/>
    </row>
    <row r="18" spans="7:8" x14ac:dyDescent="0.35">
      <c r="G18" s="23"/>
      <c r="H18" s="40"/>
    </row>
    <row r="19" spans="7:8" x14ac:dyDescent="0.35">
      <c r="G19" s="23"/>
      <c r="H19" s="40"/>
    </row>
    <row r="20" spans="7:8" x14ac:dyDescent="0.35">
      <c r="G20" s="23"/>
      <c r="H20" s="40"/>
    </row>
    <row r="21" spans="7:8" x14ac:dyDescent="0.35">
      <c r="G21" s="23"/>
      <c r="H21" s="40"/>
    </row>
  </sheetData>
  <sortState xmlns:xlrd2="http://schemas.microsoft.com/office/spreadsheetml/2017/richdata2" ref="A5:F11">
    <sortCondition descending="1" ref="F4:F11"/>
  </sortState>
  <mergeCells count="6">
    <mergeCell ref="J1:K1"/>
    <mergeCell ref="A1:H1"/>
    <mergeCell ref="A2:A3"/>
    <mergeCell ref="H2:H3"/>
    <mergeCell ref="B2:C2"/>
    <mergeCell ref="D2:G2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"/>
  <sheetViews>
    <sheetView workbookViewId="0">
      <selection activeCell="I1" sqref="I1:J1"/>
    </sheetView>
  </sheetViews>
  <sheetFormatPr defaultColWidth="8.81640625" defaultRowHeight="15.5" x14ac:dyDescent="0.35"/>
  <cols>
    <col min="1" max="1" width="46.81640625" style="1" customWidth="1"/>
    <col min="2" max="2" width="9.36328125" style="1" bestFit="1" customWidth="1"/>
    <col min="3" max="3" width="9.453125" style="1" bestFit="1" customWidth="1"/>
    <col min="4" max="4" width="9.36328125" style="1" bestFit="1" customWidth="1"/>
    <col min="5" max="5" width="9.453125" style="1" bestFit="1" customWidth="1"/>
    <col min="6" max="6" width="9.36328125" style="1" bestFit="1" customWidth="1"/>
    <col min="7" max="7" width="10.1796875" style="1" customWidth="1"/>
    <col min="8" max="16384" width="8.81640625" style="1"/>
  </cols>
  <sheetData>
    <row r="1" spans="1:10" x14ac:dyDescent="0.35">
      <c r="A1" s="276" t="s">
        <v>497</v>
      </c>
      <c r="B1" s="276"/>
      <c r="C1" s="276"/>
      <c r="D1" s="276"/>
      <c r="E1" s="276"/>
      <c r="F1" s="276"/>
      <c r="G1" s="276"/>
      <c r="I1" s="280" t="s">
        <v>316</v>
      </c>
      <c r="J1" s="280"/>
    </row>
    <row r="2" spans="1:10" x14ac:dyDescent="0.35">
      <c r="A2" s="287" t="s">
        <v>283</v>
      </c>
      <c r="B2" s="284">
        <v>2022</v>
      </c>
      <c r="C2" s="285"/>
      <c r="D2" s="284">
        <v>2023</v>
      </c>
      <c r="E2" s="286"/>
      <c r="F2" s="286"/>
      <c r="G2" s="285"/>
      <c r="H2" s="60"/>
    </row>
    <row r="3" spans="1:10" x14ac:dyDescent="0.35">
      <c r="A3" s="288"/>
      <c r="B3" s="106" t="s">
        <v>273</v>
      </c>
      <c r="C3" s="107" t="s">
        <v>284</v>
      </c>
      <c r="D3" s="106" t="s">
        <v>272</v>
      </c>
      <c r="E3" s="106" t="s">
        <v>285</v>
      </c>
      <c r="F3" s="108" t="s">
        <v>273</v>
      </c>
      <c r="G3" s="108" t="s">
        <v>285</v>
      </c>
      <c r="H3" s="50"/>
    </row>
    <row r="4" spans="1:10" x14ac:dyDescent="0.35">
      <c r="A4" s="149" t="s">
        <v>286</v>
      </c>
      <c r="B4" s="219">
        <v>2504.14</v>
      </c>
      <c r="C4" s="4">
        <f>B4/$B$11</f>
        <v>0.82531573812850989</v>
      </c>
      <c r="D4" s="219">
        <v>2077.0279999999998</v>
      </c>
      <c r="E4" s="4">
        <f>D4/$D$11</f>
        <v>0.76900332662577953</v>
      </c>
      <c r="F4" s="219">
        <v>2075.357</v>
      </c>
      <c r="G4" s="4">
        <f>F4/$F$11</f>
        <v>0.74300176929306316</v>
      </c>
      <c r="H4" s="41"/>
    </row>
    <row r="5" spans="1:10" x14ac:dyDescent="0.35">
      <c r="A5" s="17" t="s">
        <v>287</v>
      </c>
      <c r="B5" s="220">
        <v>527.88300000000004</v>
      </c>
      <c r="C5" s="5">
        <f t="shared" ref="C5:C10" si="0">B5/$B$11</f>
        <v>0.17397994832177605</v>
      </c>
      <c r="D5" s="220">
        <v>589.32899999999995</v>
      </c>
      <c r="E5" s="5">
        <f t="shared" ref="E5:E10" si="1">D5/$D$11</f>
        <v>0.21819444007353009</v>
      </c>
      <c r="F5" s="220">
        <v>471.678</v>
      </c>
      <c r="G5" s="5">
        <f t="shared" ref="G5:G10" si="2">F5/$F$11</f>
        <v>0.1688661702717236</v>
      </c>
      <c r="H5" s="41"/>
    </row>
    <row r="6" spans="1:10" x14ac:dyDescent="0.35">
      <c r="A6" s="17" t="s">
        <v>289</v>
      </c>
      <c r="B6" s="220">
        <v>0</v>
      </c>
      <c r="C6" s="5">
        <f t="shared" si="0"/>
        <v>0</v>
      </c>
      <c r="D6" s="220">
        <v>30.702000000000002</v>
      </c>
      <c r="E6" s="5">
        <f t="shared" si="1"/>
        <v>1.1367174700612936E-2</v>
      </c>
      <c r="F6" s="220">
        <v>228.34399999999999</v>
      </c>
      <c r="G6" s="5">
        <f t="shared" si="2"/>
        <v>8.1749788594181735E-2</v>
      </c>
      <c r="H6" s="41"/>
    </row>
    <row r="7" spans="1:10" x14ac:dyDescent="0.35">
      <c r="A7" s="17" t="s">
        <v>288</v>
      </c>
      <c r="B7" s="220">
        <v>1.0620000000000001</v>
      </c>
      <c r="C7" s="5">
        <f t="shared" si="0"/>
        <v>3.5001450154243676E-4</v>
      </c>
      <c r="D7" s="220">
        <v>2.6850000000000001</v>
      </c>
      <c r="E7" s="5">
        <f t="shared" si="1"/>
        <v>9.9410019123007403E-4</v>
      </c>
      <c r="F7" s="220">
        <v>16.998000000000001</v>
      </c>
      <c r="G7" s="5">
        <f t="shared" si="2"/>
        <v>6.0854802689096332E-3</v>
      </c>
      <c r="H7" s="41"/>
    </row>
    <row r="8" spans="1:10" x14ac:dyDescent="0.35">
      <c r="A8" s="17" t="s">
        <v>290</v>
      </c>
      <c r="B8" s="220">
        <v>0.95699999999999996</v>
      </c>
      <c r="C8" s="5">
        <f t="shared" si="0"/>
        <v>3.154085480001054E-4</v>
      </c>
      <c r="D8" s="220">
        <v>0.76300000000000001</v>
      </c>
      <c r="E8" s="5">
        <f t="shared" si="1"/>
        <v>2.8249476570150708E-4</v>
      </c>
      <c r="F8" s="220">
        <v>0.54</v>
      </c>
      <c r="G8" s="5">
        <f t="shared" si="2"/>
        <v>1.9332623515773631E-4</v>
      </c>
      <c r="H8" s="41"/>
    </row>
    <row r="9" spans="1:10" x14ac:dyDescent="0.35">
      <c r="A9" s="17" t="s">
        <v>292</v>
      </c>
      <c r="B9" s="220">
        <v>8.7999999999999995E-2</v>
      </c>
      <c r="C9" s="5">
        <f t="shared" si="0"/>
        <v>2.9003084873572912E-5</v>
      </c>
      <c r="D9" s="220">
        <v>0.42799999999999999</v>
      </c>
      <c r="E9" s="5">
        <f t="shared" si="1"/>
        <v>1.5846364314579952E-4</v>
      </c>
      <c r="F9" s="220">
        <v>0.28899999999999998</v>
      </c>
      <c r="G9" s="5">
        <f t="shared" si="2"/>
        <v>1.0346533696404776E-4</v>
      </c>
      <c r="H9" s="41"/>
    </row>
    <row r="10" spans="1:10" x14ac:dyDescent="0.35">
      <c r="A10" s="17" t="s">
        <v>291</v>
      </c>
      <c r="B10" s="220">
        <v>0.03</v>
      </c>
      <c r="C10" s="5">
        <f t="shared" si="0"/>
        <v>9.8874152978089481E-6</v>
      </c>
      <c r="D10" s="220">
        <v>0</v>
      </c>
      <c r="E10" s="5">
        <f t="shared" si="1"/>
        <v>0</v>
      </c>
      <c r="F10" s="220">
        <v>0</v>
      </c>
      <c r="G10" s="5">
        <f t="shared" si="2"/>
        <v>0</v>
      </c>
      <c r="H10" s="41"/>
    </row>
    <row r="11" spans="1:10" s="8" customFormat="1" x14ac:dyDescent="0.35">
      <c r="A11" s="6" t="s">
        <v>264</v>
      </c>
      <c r="B11" s="221">
        <f t="shared" ref="B11:G11" si="3">SUM(B4:B10)</f>
        <v>3034.1600000000003</v>
      </c>
      <c r="C11" s="109">
        <f t="shared" si="3"/>
        <v>0.99999999999999989</v>
      </c>
      <c r="D11" s="151">
        <f t="shared" si="3"/>
        <v>2700.9349999999999</v>
      </c>
      <c r="E11" s="109">
        <f t="shared" si="3"/>
        <v>0.99999999999999978</v>
      </c>
      <c r="F11" s="221">
        <f t="shared" si="3"/>
        <v>2793.2060000000001</v>
      </c>
      <c r="G11" s="109">
        <f t="shared" si="3"/>
        <v>0.99999999999999989</v>
      </c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2"/>
  <sheetViews>
    <sheetView zoomScale="90" zoomScaleNormal="90" workbookViewId="0">
      <selection activeCell="J1" sqref="J1:K1"/>
    </sheetView>
  </sheetViews>
  <sheetFormatPr defaultColWidth="8.81640625" defaultRowHeight="15.5" x14ac:dyDescent="0.35"/>
  <cols>
    <col min="1" max="1" width="37" style="1" customWidth="1"/>
    <col min="2" max="3" width="9.81640625" style="1" bestFit="1" customWidth="1"/>
    <col min="4" max="4" width="9.54296875" style="1" bestFit="1" customWidth="1"/>
    <col min="5" max="5" width="9.81640625" style="1" bestFit="1" customWidth="1"/>
    <col min="6" max="6" width="10.6328125" style="1" bestFit="1" customWidth="1"/>
    <col min="7" max="7" width="9.81640625" style="1" bestFit="1" customWidth="1"/>
    <col min="8" max="8" width="9.1796875" style="1" bestFit="1" customWidth="1"/>
    <col min="9" max="16384" width="8.81640625" style="1"/>
  </cols>
  <sheetData>
    <row r="1" spans="1:11" x14ac:dyDescent="0.35">
      <c r="A1" s="276" t="s">
        <v>496</v>
      </c>
      <c r="B1" s="276"/>
      <c r="C1" s="276"/>
      <c r="D1" s="276"/>
      <c r="E1" s="276"/>
      <c r="F1" s="276"/>
      <c r="G1" s="276"/>
      <c r="H1" s="276"/>
      <c r="J1" s="277" t="s">
        <v>316</v>
      </c>
      <c r="K1" s="277"/>
    </row>
    <row r="2" spans="1:11" ht="14.5" customHeight="1" x14ac:dyDescent="0.35">
      <c r="A2" s="287" t="s">
        <v>283</v>
      </c>
      <c r="B2" s="290">
        <v>2022</v>
      </c>
      <c r="C2" s="291"/>
      <c r="D2" s="290">
        <v>2023</v>
      </c>
      <c r="E2" s="292"/>
      <c r="F2" s="292"/>
      <c r="G2" s="291"/>
      <c r="H2" s="289" t="s">
        <v>345</v>
      </c>
      <c r="I2" s="60"/>
    </row>
    <row r="3" spans="1:11" x14ac:dyDescent="0.35">
      <c r="A3" s="288"/>
      <c r="B3" s="2" t="s">
        <v>273</v>
      </c>
      <c r="C3" s="144" t="s">
        <v>284</v>
      </c>
      <c r="D3" s="2" t="s">
        <v>272</v>
      </c>
      <c r="E3" s="2" t="s">
        <v>285</v>
      </c>
      <c r="F3" s="224" t="s">
        <v>273</v>
      </c>
      <c r="G3" s="224" t="s">
        <v>285</v>
      </c>
      <c r="H3" s="288"/>
      <c r="I3" s="50"/>
    </row>
    <row r="4" spans="1:11" x14ac:dyDescent="0.35">
      <c r="A4" s="149" t="s">
        <v>286</v>
      </c>
      <c r="B4" s="219">
        <v>7010.6120000000001</v>
      </c>
      <c r="C4" s="4">
        <f>B4/$B$13</f>
        <v>0.74500906100602715</v>
      </c>
      <c r="D4" s="219">
        <v>6604.4110000000001</v>
      </c>
      <c r="E4" s="4">
        <f>D4/$D$13</f>
        <v>0.77252271220477187</v>
      </c>
      <c r="F4" s="219">
        <v>7723.6120000000001</v>
      </c>
      <c r="G4" s="4">
        <f>F4/$F$13</f>
        <v>0.62084303047387968</v>
      </c>
      <c r="H4" s="128">
        <f t="shared" ref="H4:H10" si="0">F4-D4</f>
        <v>1119.201</v>
      </c>
      <c r="I4" s="13"/>
      <c r="J4" s="23"/>
    </row>
    <row r="5" spans="1:11" x14ac:dyDescent="0.35">
      <c r="A5" s="17" t="s">
        <v>287</v>
      </c>
      <c r="B5" s="220">
        <v>2131.6799999999998</v>
      </c>
      <c r="C5" s="5">
        <f t="shared" ref="C5:C12" si="1">B5/$B$13</f>
        <v>0.22653099546306768</v>
      </c>
      <c r="D5" s="220">
        <v>1611.7059999999999</v>
      </c>
      <c r="E5" s="5">
        <f t="shared" ref="E5:E12" si="2">D5/$D$13</f>
        <v>0.18852241182396187</v>
      </c>
      <c r="F5" s="220">
        <v>4398.8620000000001</v>
      </c>
      <c r="G5" s="5">
        <f t="shared" ref="G5:G12" si="3">F5/$F$13</f>
        <v>0.35359140447712689</v>
      </c>
      <c r="H5" s="125">
        <f t="shared" si="0"/>
        <v>2787.1559999999999</v>
      </c>
      <c r="I5" s="41"/>
      <c r="J5" s="23"/>
    </row>
    <row r="6" spans="1:11" x14ac:dyDescent="0.35">
      <c r="A6" s="17" t="s">
        <v>288</v>
      </c>
      <c r="B6" s="220">
        <v>246.53299999999999</v>
      </c>
      <c r="C6" s="5">
        <f t="shared" si="1"/>
        <v>2.6198756804256016E-2</v>
      </c>
      <c r="D6" s="220">
        <v>292.34699999999998</v>
      </c>
      <c r="E6" s="5">
        <f t="shared" si="2"/>
        <v>3.4196039184255553E-2</v>
      </c>
      <c r="F6" s="220">
        <v>280.85000000000002</v>
      </c>
      <c r="G6" s="5">
        <f t="shared" si="3"/>
        <v>2.2575417448285739E-2</v>
      </c>
      <c r="H6" s="125">
        <f t="shared" si="0"/>
        <v>-11.496999999999957</v>
      </c>
      <c r="I6" s="41"/>
    </row>
    <row r="7" spans="1:11" x14ac:dyDescent="0.35">
      <c r="A7" s="17" t="s">
        <v>289</v>
      </c>
      <c r="B7" s="220">
        <v>0.20899999999999999</v>
      </c>
      <c r="C7" s="5">
        <f t="shared" si="1"/>
        <v>2.2210171344564452E-5</v>
      </c>
      <c r="D7" s="220">
        <v>14.090999999999999</v>
      </c>
      <c r="E7" s="5">
        <f t="shared" si="2"/>
        <v>1.648234420552785E-3</v>
      </c>
      <c r="F7" s="220">
        <v>18.873999999999999</v>
      </c>
      <c r="G7" s="5">
        <f t="shared" si="3"/>
        <v>1.5171387891007475E-3</v>
      </c>
      <c r="H7" s="125">
        <f t="shared" si="0"/>
        <v>4.7829999999999995</v>
      </c>
      <c r="I7" s="41"/>
    </row>
    <row r="8" spans="1:11" x14ac:dyDescent="0.35">
      <c r="A8" s="17" t="s">
        <v>292</v>
      </c>
      <c r="B8" s="220">
        <v>19.838000000000001</v>
      </c>
      <c r="C8" s="5">
        <f t="shared" si="1"/>
        <v>2.1081597087725819E-3</v>
      </c>
      <c r="D8" s="220">
        <v>25.587</v>
      </c>
      <c r="E8" s="5">
        <f t="shared" si="2"/>
        <v>2.9929298217787319E-3</v>
      </c>
      <c r="F8" s="220">
        <v>16.870999999999999</v>
      </c>
      <c r="G8" s="5">
        <f t="shared" si="3"/>
        <v>1.356132696350467E-3</v>
      </c>
      <c r="H8" s="125">
        <f t="shared" si="0"/>
        <v>-8.7160000000000011</v>
      </c>
      <c r="I8" s="41"/>
    </row>
    <row r="9" spans="1:11" x14ac:dyDescent="0.35">
      <c r="A9" s="17" t="s">
        <v>291</v>
      </c>
      <c r="B9" s="220">
        <v>0.16400000000000001</v>
      </c>
      <c r="C9" s="5">
        <f t="shared" si="1"/>
        <v>1.7428077035926174E-5</v>
      </c>
      <c r="D9" s="220">
        <v>0.39100000000000001</v>
      </c>
      <c r="E9" s="5">
        <f t="shared" si="2"/>
        <v>4.5735551659650769E-5</v>
      </c>
      <c r="F9" s="220">
        <v>0.81100000000000005</v>
      </c>
      <c r="G9" s="5">
        <f t="shared" si="3"/>
        <v>6.5190185332240458E-5</v>
      </c>
      <c r="H9" s="125">
        <f t="shared" si="0"/>
        <v>0.42000000000000004</v>
      </c>
      <c r="I9" s="41"/>
    </row>
    <row r="10" spans="1:11" x14ac:dyDescent="0.35">
      <c r="A10" s="17" t="s">
        <v>290</v>
      </c>
      <c r="B10" s="220">
        <v>0.753</v>
      </c>
      <c r="C10" s="5">
        <f t="shared" si="1"/>
        <v>8.0020378097880543E-5</v>
      </c>
      <c r="D10" s="220">
        <v>0.44700000000000001</v>
      </c>
      <c r="E10" s="5">
        <f t="shared" si="2"/>
        <v>5.2285911999651903E-5</v>
      </c>
      <c r="F10" s="220">
        <v>0.52600000000000002</v>
      </c>
      <c r="G10" s="5">
        <f t="shared" si="3"/>
        <v>4.2281180622390238E-5</v>
      </c>
      <c r="H10" s="125">
        <f t="shared" si="0"/>
        <v>7.9000000000000015E-2</v>
      </c>
    </row>
    <row r="11" spans="1:11" x14ac:dyDescent="0.35">
      <c r="A11" s="17" t="s">
        <v>667</v>
      </c>
      <c r="B11" s="220">
        <v>0.312</v>
      </c>
      <c r="C11" s="5">
        <f t="shared" si="1"/>
        <v>3.3155853873225398E-5</v>
      </c>
      <c r="D11" s="220">
        <v>0.16800000000000001</v>
      </c>
      <c r="E11" s="5">
        <f t="shared" si="2"/>
        <v>1.9651081020003398E-5</v>
      </c>
      <c r="F11" s="220">
        <v>0.11600000000000001</v>
      </c>
      <c r="G11" s="5">
        <f t="shared" si="3"/>
        <v>9.3243668292723709E-6</v>
      </c>
      <c r="H11" s="125">
        <f>F11-D11</f>
        <v>-5.2000000000000005E-2</v>
      </c>
      <c r="I11" s="41"/>
    </row>
    <row r="12" spans="1:11" x14ac:dyDescent="0.35">
      <c r="A12" s="17" t="s">
        <v>668</v>
      </c>
      <c r="B12" s="220">
        <v>2E-3</v>
      </c>
      <c r="C12" s="5">
        <f t="shared" si="1"/>
        <v>2.1253752482836796E-7</v>
      </c>
      <c r="D12" s="220"/>
      <c r="E12" s="5">
        <f t="shared" si="2"/>
        <v>0</v>
      </c>
      <c r="F12" s="220">
        <v>1E-3</v>
      </c>
      <c r="G12" s="5">
        <f t="shared" si="3"/>
        <v>8.0382472666141137E-8</v>
      </c>
      <c r="H12" s="125">
        <f>F12-D12</f>
        <v>1E-3</v>
      </c>
    </row>
    <row r="13" spans="1:11" x14ac:dyDescent="0.35">
      <c r="A13" s="6" t="s">
        <v>264</v>
      </c>
      <c r="B13" s="151">
        <f t="shared" ref="B13:G13" si="4">SUM(B4:B12)</f>
        <v>9410.103000000001</v>
      </c>
      <c r="C13" s="109">
        <f t="shared" si="4"/>
        <v>0.99999999999999967</v>
      </c>
      <c r="D13" s="151">
        <f t="shared" si="4"/>
        <v>8549.1479999999992</v>
      </c>
      <c r="E13" s="222">
        <f t="shared" si="4"/>
        <v>1</v>
      </c>
      <c r="F13" s="151">
        <f t="shared" si="4"/>
        <v>12440.522999999999</v>
      </c>
      <c r="G13" s="222">
        <f t="shared" si="4"/>
        <v>1.0000000000000002</v>
      </c>
      <c r="H13" s="151">
        <f t="shared" ref="H13" si="5">SUM(H4:H12)</f>
        <v>3891.3750000000005</v>
      </c>
    </row>
    <row r="14" spans="1:11" x14ac:dyDescent="0.35">
      <c r="G14" s="23"/>
      <c r="H14" s="40"/>
    </row>
    <row r="15" spans="1:11" x14ac:dyDescent="0.35">
      <c r="G15" s="23"/>
      <c r="H15" s="40"/>
    </row>
    <row r="16" spans="1:11" x14ac:dyDescent="0.35">
      <c r="G16" s="23"/>
      <c r="H16" s="40"/>
    </row>
    <row r="17" spans="7:8" x14ac:dyDescent="0.35">
      <c r="G17" s="23"/>
      <c r="H17" s="40"/>
    </row>
    <row r="18" spans="7:8" x14ac:dyDescent="0.35">
      <c r="G18" s="23"/>
      <c r="H18" s="40"/>
    </row>
    <row r="19" spans="7:8" x14ac:dyDescent="0.35">
      <c r="G19" s="23"/>
      <c r="H19" s="40"/>
    </row>
    <row r="20" spans="7:8" x14ac:dyDescent="0.35">
      <c r="G20" s="23"/>
      <c r="H20" s="40"/>
    </row>
    <row r="21" spans="7:8" x14ac:dyDescent="0.35">
      <c r="G21" s="23"/>
      <c r="H21" s="40"/>
    </row>
    <row r="22" spans="7:8" x14ac:dyDescent="0.35">
      <c r="G22" s="23"/>
      <c r="H22" s="40"/>
    </row>
  </sheetData>
  <mergeCells count="6">
    <mergeCell ref="J1:K1"/>
    <mergeCell ref="A2:A3"/>
    <mergeCell ref="A1:H1"/>
    <mergeCell ref="H2:H3"/>
    <mergeCell ref="B2:C2"/>
    <mergeCell ref="D2:G2"/>
  </mergeCells>
  <conditionalFormatting sqref="L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zoomScale="80" zoomScaleNormal="80" workbookViewId="0">
      <selection activeCell="G1" sqref="G1"/>
    </sheetView>
  </sheetViews>
  <sheetFormatPr defaultColWidth="9.1796875" defaultRowHeight="15.5" x14ac:dyDescent="0.35"/>
  <cols>
    <col min="1" max="1" width="39.81640625" style="1" customWidth="1"/>
    <col min="2" max="2" width="8.453125" style="1" bestFit="1" customWidth="1"/>
    <col min="3" max="3" width="9.453125" style="1" bestFit="1" customWidth="1"/>
    <col min="4" max="4" width="11.81640625" style="1" customWidth="1"/>
    <col min="5" max="6" width="10.81640625" style="1" customWidth="1"/>
    <col min="7" max="16384" width="9.1796875" style="1"/>
  </cols>
  <sheetData>
    <row r="1" spans="1:13" x14ac:dyDescent="0.35">
      <c r="A1" s="8" t="s">
        <v>619</v>
      </c>
      <c r="B1" s="8"/>
      <c r="C1" s="8"/>
      <c r="D1" s="8"/>
      <c r="G1" s="58" t="s">
        <v>316</v>
      </c>
      <c r="H1" s="8"/>
      <c r="I1" s="8"/>
      <c r="J1" s="8"/>
      <c r="K1" s="8"/>
      <c r="L1" s="8"/>
      <c r="M1" s="8"/>
    </row>
    <row r="2" spans="1:13" x14ac:dyDescent="0.35">
      <c r="A2" s="177" t="s">
        <v>270</v>
      </c>
      <c r="B2" s="177" t="s">
        <v>481</v>
      </c>
      <c r="C2" s="177" t="s">
        <v>480</v>
      </c>
      <c r="D2" s="177" t="s">
        <v>543</v>
      </c>
      <c r="E2" s="177" t="s">
        <v>294</v>
      </c>
      <c r="F2" s="59"/>
    </row>
    <row r="3" spans="1:13" x14ac:dyDescent="0.35">
      <c r="A3" s="113" t="s">
        <v>273</v>
      </c>
      <c r="B3" s="223">
        <v>8871.4959999999992</v>
      </c>
      <c r="C3" s="223">
        <v>9410.1039999999994</v>
      </c>
      <c r="D3" s="152">
        <f>-Table232[[#This Row],[Imports]]</f>
        <v>-9410.1039999999994</v>
      </c>
      <c r="E3" s="153">
        <f>Table232[[#This Row],[Exports]]-Table232[[#This Row],[Imports]]</f>
        <v>-538.60800000000017</v>
      </c>
      <c r="F3" s="34"/>
    </row>
    <row r="4" spans="1:13" x14ac:dyDescent="0.35">
      <c r="A4" s="113" t="s">
        <v>274</v>
      </c>
      <c r="B4" s="223">
        <v>6651.9059999999999</v>
      </c>
      <c r="C4" s="223">
        <v>10124.074000000001</v>
      </c>
      <c r="D4" s="152">
        <f>-Table232[[#This Row],[Imports]]</f>
        <v>-10124.074000000001</v>
      </c>
      <c r="E4" s="153">
        <f>Table232[[#This Row],[Exports]]-Table232[[#This Row],[Imports]]</f>
        <v>-3472.1680000000006</v>
      </c>
      <c r="F4" s="34"/>
    </row>
    <row r="5" spans="1:13" x14ac:dyDescent="0.35">
      <c r="A5" s="113" t="s">
        <v>275</v>
      </c>
      <c r="B5" s="223">
        <v>6382.6180000000004</v>
      </c>
      <c r="C5" s="223">
        <v>11588.696</v>
      </c>
      <c r="D5" s="152">
        <f>-Table232[[#This Row],[Imports]]</f>
        <v>-11588.696</v>
      </c>
      <c r="E5" s="153">
        <f>Table232[[#This Row],[Exports]]-Table232[[#This Row],[Imports]]</f>
        <v>-5206.0779999999995</v>
      </c>
      <c r="F5" s="34"/>
    </row>
    <row r="6" spans="1:13" x14ac:dyDescent="0.35">
      <c r="A6" s="113" t="s">
        <v>276</v>
      </c>
      <c r="B6" s="223">
        <v>8759.58</v>
      </c>
      <c r="C6" s="223">
        <v>8915.6470000000008</v>
      </c>
      <c r="D6" s="152">
        <f>-Table232[[#This Row],[Imports]]</f>
        <v>-8915.6470000000008</v>
      </c>
      <c r="E6" s="153">
        <f>Table232[[#This Row],[Exports]]-Table232[[#This Row],[Imports]]</f>
        <v>-156.06700000000092</v>
      </c>
      <c r="F6" s="34"/>
    </row>
    <row r="7" spans="1:13" x14ac:dyDescent="0.35">
      <c r="A7" s="113" t="s">
        <v>277</v>
      </c>
      <c r="B7" s="223">
        <v>8285.9240000000009</v>
      </c>
      <c r="C7" s="223">
        <v>10597.550999999999</v>
      </c>
      <c r="D7" s="152">
        <f>-Table232[[#This Row],[Imports]]</f>
        <v>-10597.550999999999</v>
      </c>
      <c r="E7" s="153">
        <f>Table232[[#This Row],[Exports]]-Table232[[#This Row],[Imports]]</f>
        <v>-2311.6269999999986</v>
      </c>
      <c r="F7" s="34"/>
    </row>
    <row r="8" spans="1:13" x14ac:dyDescent="0.35">
      <c r="A8" s="113" t="s">
        <v>278</v>
      </c>
      <c r="B8" s="223">
        <v>7846.9470000000001</v>
      </c>
      <c r="C8" s="223">
        <v>12017.895</v>
      </c>
      <c r="D8" s="152">
        <f>-Table232[[#This Row],[Imports]]</f>
        <v>-12017.895</v>
      </c>
      <c r="E8" s="153">
        <f>Table232[[#This Row],[Exports]]-Table232[[#This Row],[Imports]]</f>
        <v>-4170.9480000000003</v>
      </c>
      <c r="F8" s="34"/>
    </row>
    <row r="9" spans="1:13" x14ac:dyDescent="0.35">
      <c r="A9" s="113" t="s">
        <v>279</v>
      </c>
      <c r="B9" s="223">
        <v>8740.2019999999993</v>
      </c>
      <c r="C9" s="223">
        <v>11358.171</v>
      </c>
      <c r="D9" s="152">
        <f>-Table232[[#This Row],[Imports]]</f>
        <v>-11358.171</v>
      </c>
      <c r="E9" s="153">
        <f>Table232[[#This Row],[Exports]]-Table232[[#This Row],[Imports]]</f>
        <v>-2617.969000000001</v>
      </c>
      <c r="F9" s="34"/>
    </row>
    <row r="10" spans="1:13" x14ac:dyDescent="0.35">
      <c r="A10" s="113" t="s">
        <v>280</v>
      </c>
      <c r="B10" s="223">
        <v>8293.7690000000002</v>
      </c>
      <c r="C10" s="223">
        <v>10496.352000000001</v>
      </c>
      <c r="D10" s="152">
        <f>-Table232[[#This Row],[Imports]]</f>
        <v>-10496.352000000001</v>
      </c>
      <c r="E10" s="153">
        <f>Table232[[#This Row],[Exports]]-Table232[[#This Row],[Imports]]</f>
        <v>-2202.5830000000005</v>
      </c>
      <c r="F10" s="34"/>
    </row>
    <row r="11" spans="1:13" x14ac:dyDescent="0.35">
      <c r="A11" s="113" t="s">
        <v>281</v>
      </c>
      <c r="B11" s="223">
        <v>9738.2180000000008</v>
      </c>
      <c r="C11" s="223">
        <v>12546.367</v>
      </c>
      <c r="D11" s="152">
        <f>-Table232[[#This Row],[Imports]]</f>
        <v>-12546.367</v>
      </c>
      <c r="E11" s="153">
        <f>Table232[[#This Row],[Exports]]-Table232[[#This Row],[Imports]]</f>
        <v>-2808.1489999999994</v>
      </c>
      <c r="F11" s="34"/>
    </row>
    <row r="12" spans="1:13" x14ac:dyDescent="0.35">
      <c r="A12" s="113" t="s">
        <v>282</v>
      </c>
      <c r="B12" s="223">
        <v>9347.8140000000003</v>
      </c>
      <c r="C12" s="223">
        <v>10748.308000000001</v>
      </c>
      <c r="D12" s="152">
        <f>-Table232[[#This Row],[Imports]]</f>
        <v>-10748.308000000001</v>
      </c>
      <c r="E12" s="153">
        <f>Table232[[#This Row],[Exports]]-Table232[[#This Row],[Imports]]</f>
        <v>-1400.4940000000006</v>
      </c>
      <c r="F12" s="34"/>
    </row>
    <row r="13" spans="1:13" x14ac:dyDescent="0.35">
      <c r="A13" s="113" t="s">
        <v>271</v>
      </c>
      <c r="B13" s="223">
        <v>7798.5060000000003</v>
      </c>
      <c r="C13" s="223">
        <v>10776.953</v>
      </c>
      <c r="D13" s="152">
        <f>-Table232[[#This Row],[Imports]]</f>
        <v>-10776.953</v>
      </c>
      <c r="E13" s="153">
        <f>Table232[[#This Row],[Exports]]-Table232[[#This Row],[Imports]]</f>
        <v>-2978.4469999999992</v>
      </c>
      <c r="F13" s="34"/>
    </row>
    <row r="14" spans="1:13" x14ac:dyDescent="0.35">
      <c r="A14" s="113" t="s">
        <v>272</v>
      </c>
      <c r="B14" s="223">
        <v>8096.2759999999998</v>
      </c>
      <c r="C14" s="223">
        <v>8549.1479999999992</v>
      </c>
      <c r="D14" s="152">
        <f>-Table232[[#This Row],[Imports]]</f>
        <v>-8549.1479999999992</v>
      </c>
      <c r="E14" s="153">
        <f>Table232[[#This Row],[Exports]]-Table232[[#This Row],[Imports]]</f>
        <v>-452.87199999999939</v>
      </c>
      <c r="F14" s="34"/>
      <c r="G14" s="23"/>
    </row>
    <row r="15" spans="1:13" x14ac:dyDescent="0.35">
      <c r="A15" s="113" t="s">
        <v>273</v>
      </c>
      <c r="B15" s="223">
        <v>10228.799000000001</v>
      </c>
      <c r="C15" s="223">
        <v>12440.523999999999</v>
      </c>
      <c r="D15" s="152">
        <f>-Table232[[#This Row],[Imports]]</f>
        <v>-12440.523999999999</v>
      </c>
      <c r="E15" s="153">
        <f>Table232[[#This Row],[Exports]]-Table232[[#This Row],[Imports]]</f>
        <v>-2211.7249999999985</v>
      </c>
      <c r="F15" s="34"/>
      <c r="G15" s="23"/>
    </row>
    <row r="16" spans="1:13" x14ac:dyDescent="0.35">
      <c r="B16" s="23"/>
      <c r="C16" s="23"/>
      <c r="D16" s="23"/>
      <c r="E16" s="23"/>
    </row>
    <row r="17" spans="1:13" x14ac:dyDescent="0.35">
      <c r="B17" s="23"/>
      <c r="C17" s="23"/>
      <c r="D17" s="23"/>
      <c r="E17" s="154"/>
    </row>
    <row r="18" spans="1:13" x14ac:dyDescent="0.35">
      <c r="B18" s="23"/>
      <c r="C18" s="23"/>
      <c r="D18" s="23"/>
      <c r="E18" s="23"/>
    </row>
    <row r="19" spans="1:13" x14ac:dyDescent="0.35">
      <c r="C19" s="23"/>
      <c r="D19" s="23"/>
    </row>
    <row r="21" spans="1:13" x14ac:dyDescent="0.35">
      <c r="B21" s="40"/>
      <c r="C21" s="40"/>
    </row>
    <row r="24" spans="1:13" x14ac:dyDescent="0.35">
      <c r="G24" s="293"/>
      <c r="H24" s="293"/>
      <c r="I24" s="293"/>
      <c r="J24" s="293"/>
      <c r="K24" s="293"/>
      <c r="L24" s="293"/>
      <c r="M24" s="293"/>
    </row>
    <row r="27" spans="1:13" x14ac:dyDescent="0.35">
      <c r="A27" s="10"/>
      <c r="B27" s="18"/>
      <c r="D27" s="23"/>
    </row>
    <row r="28" spans="1:13" x14ac:dyDescent="0.35">
      <c r="A28" s="10"/>
      <c r="B28" s="18"/>
      <c r="D28" s="23"/>
    </row>
    <row r="29" spans="1:13" x14ac:dyDescent="0.35">
      <c r="A29" s="10"/>
      <c r="B29" s="18"/>
      <c r="D29" s="23"/>
      <c r="E29" s="23"/>
      <c r="F29" s="23"/>
    </row>
    <row r="30" spans="1:13" x14ac:dyDescent="0.35">
      <c r="A30" s="10"/>
      <c r="B30" s="18"/>
      <c r="D30" s="23"/>
      <c r="E30" s="23"/>
      <c r="F30" s="23"/>
    </row>
    <row r="31" spans="1:13" x14ac:dyDescent="0.35">
      <c r="D31" s="23"/>
      <c r="E31" s="23"/>
      <c r="F31" s="23"/>
    </row>
    <row r="32" spans="1:13" x14ac:dyDescent="0.35">
      <c r="D32" s="23"/>
      <c r="E32" s="23"/>
      <c r="F32" s="23"/>
    </row>
    <row r="33" spans="4:6" x14ac:dyDescent="0.35">
      <c r="D33" s="23"/>
      <c r="E33" s="23"/>
      <c r="F33" s="23"/>
    </row>
    <row r="34" spans="4:6" x14ac:dyDescent="0.35">
      <c r="D34" s="23"/>
      <c r="E34" s="23"/>
      <c r="F34" s="23"/>
    </row>
    <row r="35" spans="4:6" x14ac:dyDescent="0.35">
      <c r="D35" s="23"/>
      <c r="E35" s="23"/>
      <c r="F35" s="23"/>
    </row>
    <row r="36" spans="4:6" x14ac:dyDescent="0.35">
      <c r="D36" s="23"/>
      <c r="E36" s="23"/>
      <c r="F36" s="23"/>
    </row>
    <row r="37" spans="4:6" x14ac:dyDescent="0.35">
      <c r="D37" s="23"/>
      <c r="E37" s="23"/>
      <c r="F37" s="23"/>
    </row>
    <row r="38" spans="4:6" x14ac:dyDescent="0.35">
      <c r="D38" s="23"/>
      <c r="E38" s="23"/>
      <c r="F38" s="23"/>
    </row>
    <row r="39" spans="4:6" x14ac:dyDescent="0.35">
      <c r="E39" s="23"/>
      <c r="F39" s="23"/>
    </row>
    <row r="40" spans="4:6" x14ac:dyDescent="0.35">
      <c r="E40" s="23"/>
      <c r="F40" s="23"/>
    </row>
  </sheetData>
  <mergeCells count="1">
    <mergeCell ref="G24:M24"/>
  </mergeCells>
  <phoneticPr fontId="21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65"/>
  <sheetViews>
    <sheetView zoomScale="90" zoomScaleNormal="90" workbookViewId="0">
      <selection activeCell="G26" sqref="G26"/>
    </sheetView>
  </sheetViews>
  <sheetFormatPr defaultColWidth="8.81640625" defaultRowHeight="15.5" x14ac:dyDescent="0.35"/>
  <cols>
    <col min="1" max="1" width="34.1796875" style="1" customWidth="1"/>
    <col min="2" max="2" width="15.81640625" style="1" customWidth="1"/>
    <col min="3" max="3" width="16" style="1" customWidth="1"/>
    <col min="4" max="4" width="15.1796875" style="1" bestFit="1" customWidth="1"/>
    <col min="5" max="6" width="8.81640625" style="1"/>
    <col min="7" max="7" width="12.36328125" style="1" customWidth="1"/>
    <col min="8" max="8" width="14.1796875" style="1" bestFit="1" customWidth="1"/>
    <col min="9" max="9" width="14.453125" style="1" bestFit="1" customWidth="1"/>
    <col min="10" max="10" width="15.1796875" style="1" bestFit="1" customWidth="1"/>
    <col min="11" max="16384" width="8.81640625" style="1"/>
  </cols>
  <sheetData>
    <row r="1" spans="1:13" x14ac:dyDescent="0.35">
      <c r="A1" s="59" t="s">
        <v>620</v>
      </c>
      <c r="E1" s="8"/>
      <c r="F1" s="21" t="s">
        <v>316</v>
      </c>
      <c r="K1" s="8"/>
      <c r="L1" s="8"/>
      <c r="M1" s="8"/>
    </row>
    <row r="2" spans="1:13" x14ac:dyDescent="0.35">
      <c r="A2" s="110" t="s">
        <v>355</v>
      </c>
      <c r="B2" s="110" t="s">
        <v>347</v>
      </c>
      <c r="C2" s="110" t="s">
        <v>268</v>
      </c>
      <c r="D2" s="110" t="s">
        <v>269</v>
      </c>
    </row>
    <row r="3" spans="1:13" x14ac:dyDescent="0.35">
      <c r="A3" s="87" t="s">
        <v>359</v>
      </c>
      <c r="B3" s="256">
        <v>2160.6590000000001</v>
      </c>
      <c r="C3" s="256">
        <v>23.574999999999999</v>
      </c>
      <c r="D3" s="263">
        <v>2137.0840000000003</v>
      </c>
    </row>
    <row r="4" spans="1:13" x14ac:dyDescent="0.35">
      <c r="A4" s="88" t="s">
        <v>375</v>
      </c>
      <c r="B4" s="258">
        <v>918.81200000000001</v>
      </c>
      <c r="C4" s="258">
        <v>71.423000000000002</v>
      </c>
      <c r="D4" s="264">
        <v>847.38900000000001</v>
      </c>
    </row>
    <row r="5" spans="1:13" x14ac:dyDescent="0.35">
      <c r="A5" s="88" t="s">
        <v>361</v>
      </c>
      <c r="B5" s="258">
        <v>733.98400000000004</v>
      </c>
      <c r="C5" s="258">
        <v>67.915999999999997</v>
      </c>
      <c r="D5" s="264">
        <v>666.06799999999998</v>
      </c>
    </row>
    <row r="6" spans="1:13" x14ac:dyDescent="0.35">
      <c r="A6" s="88" t="s">
        <v>363</v>
      </c>
      <c r="B6" s="258">
        <v>403.505</v>
      </c>
      <c r="C6" s="258">
        <v>0.01</v>
      </c>
      <c r="D6" s="264">
        <v>403.495</v>
      </c>
    </row>
    <row r="7" spans="1:13" x14ac:dyDescent="0.35">
      <c r="A7" s="88" t="s">
        <v>365</v>
      </c>
      <c r="B7" s="258">
        <v>488.87599999999998</v>
      </c>
      <c r="C7" s="258">
        <v>86.908000000000001</v>
      </c>
      <c r="D7" s="264">
        <v>401.96799999999996</v>
      </c>
    </row>
    <row r="8" spans="1:13" x14ac:dyDescent="0.35">
      <c r="A8" s="88" t="s">
        <v>368</v>
      </c>
      <c r="B8" s="258">
        <v>385.68200000000002</v>
      </c>
      <c r="C8" s="258">
        <v>53.281999999999996</v>
      </c>
      <c r="D8" s="264">
        <v>332.40000000000003</v>
      </c>
    </row>
    <row r="9" spans="1:13" x14ac:dyDescent="0.35">
      <c r="A9" s="88" t="s">
        <v>362</v>
      </c>
      <c r="B9" s="258">
        <v>410.81400000000002</v>
      </c>
      <c r="C9" s="258">
        <v>118.39400000000001</v>
      </c>
      <c r="D9" s="264">
        <v>292.42</v>
      </c>
    </row>
    <row r="10" spans="1:13" x14ac:dyDescent="0.35">
      <c r="A10" s="88" t="s">
        <v>369</v>
      </c>
      <c r="B10" s="258">
        <v>189.14</v>
      </c>
      <c r="C10" s="258">
        <v>13.201000000000001</v>
      </c>
      <c r="D10" s="264">
        <v>175.93899999999999</v>
      </c>
    </row>
    <row r="11" spans="1:13" x14ac:dyDescent="0.35">
      <c r="A11" s="88" t="s">
        <v>390</v>
      </c>
      <c r="B11" s="258">
        <v>171.953</v>
      </c>
      <c r="C11" s="258">
        <v>20.664999999999999</v>
      </c>
      <c r="D11" s="264">
        <v>151.28800000000001</v>
      </c>
    </row>
    <row r="12" spans="1:13" x14ac:dyDescent="0.35">
      <c r="A12" s="88" t="s">
        <v>366</v>
      </c>
      <c r="B12" s="258">
        <v>161.68100000000001</v>
      </c>
      <c r="C12" s="258">
        <v>12.532</v>
      </c>
      <c r="D12" s="264">
        <v>149.149</v>
      </c>
    </row>
    <row r="13" spans="1:13" x14ac:dyDescent="0.35">
      <c r="A13" s="88" t="s">
        <v>371</v>
      </c>
      <c r="B13" s="258">
        <v>136.49600000000001</v>
      </c>
      <c r="C13" s="258">
        <v>3.0529999999999999</v>
      </c>
      <c r="D13" s="264">
        <v>133.44300000000001</v>
      </c>
    </row>
    <row r="14" spans="1:13" x14ac:dyDescent="0.35">
      <c r="A14" s="88" t="s">
        <v>377</v>
      </c>
      <c r="B14" s="258">
        <v>124.595</v>
      </c>
      <c r="C14" s="258">
        <v>0.112</v>
      </c>
      <c r="D14" s="264">
        <v>124.483</v>
      </c>
    </row>
    <row r="15" spans="1:13" x14ac:dyDescent="0.35">
      <c r="A15" s="88" t="s">
        <v>374</v>
      </c>
      <c r="B15" s="258">
        <v>141.762</v>
      </c>
      <c r="C15" s="258">
        <v>28.687000000000001</v>
      </c>
      <c r="D15" s="264">
        <v>113.075</v>
      </c>
    </row>
    <row r="16" spans="1:13" x14ac:dyDescent="0.35">
      <c r="A16" s="88" t="s">
        <v>394</v>
      </c>
      <c r="B16" s="258">
        <v>187.501</v>
      </c>
      <c r="C16" s="258">
        <v>128.036</v>
      </c>
      <c r="D16" s="264">
        <v>59.465000000000003</v>
      </c>
    </row>
    <row r="17" spans="1:4" x14ac:dyDescent="0.35">
      <c r="A17" s="88" t="s">
        <v>372</v>
      </c>
      <c r="B17" s="258">
        <v>48.701000000000001</v>
      </c>
      <c r="C17" s="258">
        <v>4.9379999999999997</v>
      </c>
      <c r="D17" s="264">
        <v>43.762999999999998</v>
      </c>
    </row>
    <row r="18" spans="1:4" x14ac:dyDescent="0.35">
      <c r="A18" s="88" t="s">
        <v>417</v>
      </c>
      <c r="B18" s="258">
        <v>19.084</v>
      </c>
      <c r="C18" s="258">
        <v>4.8000000000000001E-2</v>
      </c>
      <c r="D18" s="264">
        <v>19.036000000000001</v>
      </c>
    </row>
    <row r="19" spans="1:4" x14ac:dyDescent="0.35">
      <c r="A19" s="88" t="s">
        <v>304</v>
      </c>
      <c r="B19" s="258">
        <v>23.274999999999999</v>
      </c>
      <c r="C19" s="258">
        <v>4.5439999999999996</v>
      </c>
      <c r="D19" s="264">
        <v>18.730999999999998</v>
      </c>
    </row>
    <row r="20" spans="1:4" x14ac:dyDescent="0.35">
      <c r="A20" s="88" t="s">
        <v>300</v>
      </c>
      <c r="B20" s="258">
        <v>13.412000000000001</v>
      </c>
      <c r="C20" s="258" t="s">
        <v>317</v>
      </c>
      <c r="D20" s="264">
        <v>13.412000000000001</v>
      </c>
    </row>
    <row r="21" spans="1:4" x14ac:dyDescent="0.35">
      <c r="A21" s="88" t="s">
        <v>378</v>
      </c>
      <c r="B21" s="258">
        <v>29.585000000000001</v>
      </c>
      <c r="C21" s="258">
        <v>18.074999999999999</v>
      </c>
      <c r="D21" s="264">
        <v>11.510000000000002</v>
      </c>
    </row>
    <row r="22" spans="1:4" x14ac:dyDescent="0.35">
      <c r="A22" s="88" t="s">
        <v>419</v>
      </c>
      <c r="B22" s="258">
        <v>11.48</v>
      </c>
      <c r="C22" s="258">
        <v>1.4999999999999999E-2</v>
      </c>
      <c r="D22" s="264">
        <v>11.465</v>
      </c>
    </row>
    <row r="23" spans="1:4" x14ac:dyDescent="0.35">
      <c r="A23" s="88" t="s">
        <v>527</v>
      </c>
      <c r="B23" s="258">
        <v>9.6189999999999998</v>
      </c>
      <c r="C23" s="258" t="s">
        <v>317</v>
      </c>
      <c r="D23" s="264">
        <v>9.6189999999999998</v>
      </c>
    </row>
    <row r="24" spans="1:4" x14ac:dyDescent="0.35">
      <c r="A24" s="88" t="s">
        <v>387</v>
      </c>
      <c r="B24" s="258">
        <v>16.158999999999999</v>
      </c>
      <c r="C24" s="258">
        <v>6.64</v>
      </c>
      <c r="D24" s="264">
        <v>9.5189999999999984</v>
      </c>
    </row>
    <row r="25" spans="1:4" x14ac:dyDescent="0.35">
      <c r="A25" s="88" t="s">
        <v>451</v>
      </c>
      <c r="B25" s="258">
        <v>9.3529999999999998</v>
      </c>
      <c r="C25" s="258">
        <v>1.226</v>
      </c>
      <c r="D25" s="264">
        <v>8.1269999999999989</v>
      </c>
    </row>
    <row r="26" spans="1:4" x14ac:dyDescent="0.35">
      <c r="A26" s="88" t="s">
        <v>385</v>
      </c>
      <c r="B26" s="258">
        <v>9.423</v>
      </c>
      <c r="C26" s="258">
        <v>1.421</v>
      </c>
      <c r="D26" s="264">
        <v>8.0020000000000007</v>
      </c>
    </row>
    <row r="27" spans="1:4" x14ac:dyDescent="0.35">
      <c r="A27" s="88" t="s">
        <v>315</v>
      </c>
      <c r="B27" s="258">
        <v>6.79</v>
      </c>
      <c r="C27" s="258" t="s">
        <v>317</v>
      </c>
      <c r="D27" s="264">
        <v>6.79</v>
      </c>
    </row>
    <row r="28" spans="1:4" x14ac:dyDescent="0.35">
      <c r="A28" s="88" t="s">
        <v>393</v>
      </c>
      <c r="B28" s="258">
        <v>6.0469999999999997</v>
      </c>
      <c r="C28" s="258">
        <v>0</v>
      </c>
      <c r="D28" s="264">
        <v>6.0469999999999997</v>
      </c>
    </row>
    <row r="29" spans="1:4" x14ac:dyDescent="0.35">
      <c r="A29" s="88" t="s">
        <v>558</v>
      </c>
      <c r="B29" s="258">
        <v>3.988</v>
      </c>
      <c r="C29" s="258" t="s">
        <v>317</v>
      </c>
      <c r="D29" s="264">
        <v>3.988</v>
      </c>
    </row>
    <row r="30" spans="1:4" x14ac:dyDescent="0.35">
      <c r="A30" s="88" t="s">
        <v>525</v>
      </c>
      <c r="B30" s="258">
        <v>3.738</v>
      </c>
      <c r="C30" s="258">
        <v>4.0000000000000001E-3</v>
      </c>
      <c r="D30" s="264">
        <v>3.734</v>
      </c>
    </row>
    <row r="31" spans="1:4" x14ac:dyDescent="0.35">
      <c r="A31" s="88" t="s">
        <v>396</v>
      </c>
      <c r="B31" s="258">
        <v>3.64</v>
      </c>
      <c r="C31" s="258">
        <v>7.0000000000000001E-3</v>
      </c>
      <c r="D31" s="264">
        <v>3.633</v>
      </c>
    </row>
    <row r="32" spans="1:4" x14ac:dyDescent="0.35">
      <c r="A32" s="88" t="s">
        <v>381</v>
      </c>
      <c r="B32" s="258">
        <v>14.9</v>
      </c>
      <c r="C32" s="258">
        <v>12.488</v>
      </c>
      <c r="D32" s="264">
        <v>2.4120000000000008</v>
      </c>
    </row>
    <row r="33" spans="1:4" x14ac:dyDescent="0.35">
      <c r="A33" s="88" t="s">
        <v>415</v>
      </c>
      <c r="B33" s="258">
        <v>1.72</v>
      </c>
      <c r="C33" s="258">
        <v>5.0999999999999997E-2</v>
      </c>
      <c r="D33" s="264">
        <v>1.669</v>
      </c>
    </row>
    <row r="34" spans="1:4" x14ac:dyDescent="0.35">
      <c r="A34" s="88" t="s">
        <v>452</v>
      </c>
      <c r="B34" s="258">
        <v>1.704</v>
      </c>
      <c r="C34" s="258">
        <v>9.0999999999999998E-2</v>
      </c>
      <c r="D34" s="264">
        <v>1.613</v>
      </c>
    </row>
    <row r="35" spans="1:4" x14ac:dyDescent="0.35">
      <c r="A35" s="88" t="s">
        <v>537</v>
      </c>
      <c r="B35" s="258">
        <v>1.236</v>
      </c>
      <c r="C35" s="258" t="s">
        <v>317</v>
      </c>
      <c r="D35" s="264">
        <v>1.236</v>
      </c>
    </row>
    <row r="36" spans="1:4" x14ac:dyDescent="0.35">
      <c r="A36" s="88" t="s">
        <v>403</v>
      </c>
      <c r="B36" s="258">
        <v>1.875</v>
      </c>
      <c r="C36" s="258">
        <v>1.006</v>
      </c>
      <c r="D36" s="264">
        <v>0.86899999999999999</v>
      </c>
    </row>
    <row r="37" spans="1:4" x14ac:dyDescent="0.35">
      <c r="A37" s="88" t="s">
        <v>528</v>
      </c>
      <c r="B37" s="258">
        <v>0.68899999999999995</v>
      </c>
      <c r="C37" s="258" t="s">
        <v>317</v>
      </c>
      <c r="D37" s="264">
        <v>0.68899999999999995</v>
      </c>
    </row>
    <row r="38" spans="1:4" x14ac:dyDescent="0.35">
      <c r="A38" s="88" t="s">
        <v>380</v>
      </c>
      <c r="B38" s="258">
        <v>26.905999999999999</v>
      </c>
      <c r="C38" s="258">
        <v>26.332000000000001</v>
      </c>
      <c r="D38" s="264">
        <v>0.57399999999999807</v>
      </c>
    </row>
    <row r="39" spans="1:4" x14ac:dyDescent="0.35">
      <c r="A39" s="88" t="s">
        <v>401</v>
      </c>
      <c r="B39" s="258">
        <v>0.54900000000000004</v>
      </c>
      <c r="C39" s="258">
        <v>2E-3</v>
      </c>
      <c r="D39" s="264">
        <v>0.54700000000000004</v>
      </c>
    </row>
    <row r="40" spans="1:4" x14ac:dyDescent="0.35">
      <c r="A40" s="88" t="s">
        <v>416</v>
      </c>
      <c r="B40" s="258">
        <v>0.49399999999999999</v>
      </c>
      <c r="C40" s="258" t="s">
        <v>317</v>
      </c>
      <c r="D40" s="264">
        <v>0.49399999999999999</v>
      </c>
    </row>
    <row r="41" spans="1:4" x14ac:dyDescent="0.35">
      <c r="A41" s="88" t="s">
        <v>526</v>
      </c>
      <c r="B41" s="258">
        <v>0.223</v>
      </c>
      <c r="C41" s="258" t="s">
        <v>317</v>
      </c>
      <c r="D41" s="264">
        <v>0.223</v>
      </c>
    </row>
    <row r="42" spans="1:4" x14ac:dyDescent="0.35">
      <c r="A42" s="88" t="s">
        <v>457</v>
      </c>
      <c r="B42" s="258">
        <v>0.23</v>
      </c>
      <c r="C42" s="258">
        <v>1.4E-2</v>
      </c>
      <c r="D42" s="264">
        <v>0.216</v>
      </c>
    </row>
    <row r="43" spans="1:4" x14ac:dyDescent="0.35">
      <c r="A43" s="88" t="s">
        <v>538</v>
      </c>
      <c r="B43" s="258">
        <v>0.217</v>
      </c>
      <c r="C43" s="258">
        <v>4.0000000000000001E-3</v>
      </c>
      <c r="D43" s="264">
        <v>0.21299999999999999</v>
      </c>
    </row>
    <row r="44" spans="1:4" x14ac:dyDescent="0.35">
      <c r="A44" s="88" t="s">
        <v>557</v>
      </c>
      <c r="B44" s="258">
        <v>0.19700000000000001</v>
      </c>
      <c r="C44" s="258" t="s">
        <v>317</v>
      </c>
      <c r="D44" s="264">
        <v>0.19700000000000001</v>
      </c>
    </row>
    <row r="45" spans="1:4" x14ac:dyDescent="0.35">
      <c r="A45" s="88" t="s">
        <v>421</v>
      </c>
      <c r="B45" s="258">
        <v>0.20499999999999999</v>
      </c>
      <c r="C45" s="258">
        <v>0.04</v>
      </c>
      <c r="D45" s="264">
        <v>0.16499999999999998</v>
      </c>
    </row>
    <row r="46" spans="1:4" x14ac:dyDescent="0.35">
      <c r="A46" s="88" t="s">
        <v>420</v>
      </c>
      <c r="B46" s="258">
        <v>0.15</v>
      </c>
      <c r="C46" s="258" t="s">
        <v>317</v>
      </c>
      <c r="D46" s="264">
        <v>0.15</v>
      </c>
    </row>
    <row r="47" spans="1:4" x14ac:dyDescent="0.35">
      <c r="A47" s="88" t="s">
        <v>427</v>
      </c>
      <c r="B47" s="258">
        <v>0.14399999999999999</v>
      </c>
      <c r="C47" s="258" t="s">
        <v>317</v>
      </c>
      <c r="D47" s="264">
        <v>0.14399999999999999</v>
      </c>
    </row>
    <row r="48" spans="1:4" x14ac:dyDescent="0.35">
      <c r="A48" s="88" t="s">
        <v>529</v>
      </c>
      <c r="B48" s="258">
        <v>0.14099999999999999</v>
      </c>
      <c r="C48" s="258" t="s">
        <v>317</v>
      </c>
      <c r="D48" s="264">
        <v>0.14099999999999999</v>
      </c>
    </row>
    <row r="49" spans="1:4" x14ac:dyDescent="0.35">
      <c r="A49" s="88" t="s">
        <v>524</v>
      </c>
      <c r="B49" s="258">
        <v>0.11899999999999999</v>
      </c>
      <c r="C49" s="258" t="s">
        <v>317</v>
      </c>
      <c r="D49" s="264">
        <v>0.11899999999999999</v>
      </c>
    </row>
    <row r="50" spans="1:4" x14ac:dyDescent="0.35">
      <c r="A50" s="88" t="s">
        <v>640</v>
      </c>
      <c r="B50" s="258">
        <v>0.11899999999999999</v>
      </c>
      <c r="C50" s="258" t="s">
        <v>317</v>
      </c>
      <c r="D50" s="264">
        <v>0.11899999999999999</v>
      </c>
    </row>
    <row r="51" spans="1:4" x14ac:dyDescent="0.35">
      <c r="A51" s="88" t="s">
        <v>302</v>
      </c>
      <c r="B51" s="258">
        <v>0.113</v>
      </c>
      <c r="C51" s="258">
        <v>3.0000000000000001E-3</v>
      </c>
      <c r="D51" s="264">
        <v>0.11</v>
      </c>
    </row>
    <row r="52" spans="1:4" x14ac:dyDescent="0.35">
      <c r="A52" s="88" t="s">
        <v>433</v>
      </c>
      <c r="B52" s="258">
        <v>8.5999999999999993E-2</v>
      </c>
      <c r="C52" s="258" t="s">
        <v>317</v>
      </c>
      <c r="D52" s="264">
        <v>8.5999999999999993E-2</v>
      </c>
    </row>
    <row r="53" spans="1:4" x14ac:dyDescent="0.35">
      <c r="A53" s="88" t="s">
        <v>639</v>
      </c>
      <c r="B53" s="258">
        <v>4.1000000000000002E-2</v>
      </c>
      <c r="C53" s="258" t="s">
        <v>317</v>
      </c>
      <c r="D53" s="264">
        <v>4.1000000000000002E-2</v>
      </c>
    </row>
    <row r="54" spans="1:4" x14ac:dyDescent="0.35">
      <c r="A54" s="88" t="s">
        <v>309</v>
      </c>
      <c r="B54" s="258">
        <v>5.8999999999999997E-2</v>
      </c>
      <c r="C54" s="258">
        <v>3.2000000000000001E-2</v>
      </c>
      <c r="D54" s="264">
        <v>2.6999999999999996E-2</v>
      </c>
    </row>
    <row r="55" spans="1:4" x14ac:dyDescent="0.35">
      <c r="A55" s="88" t="s">
        <v>364</v>
      </c>
      <c r="B55" s="258">
        <v>60.728999999999999</v>
      </c>
      <c r="C55" s="258">
        <v>60.715000000000003</v>
      </c>
      <c r="D55" s="264">
        <v>1.3999999999995794E-2</v>
      </c>
    </row>
    <row r="56" spans="1:4" x14ac:dyDescent="0.35">
      <c r="A56" s="88" t="s">
        <v>608</v>
      </c>
      <c r="B56" s="258">
        <v>1.2E-2</v>
      </c>
      <c r="C56" s="258" t="s">
        <v>317</v>
      </c>
      <c r="D56" s="264">
        <v>1.2E-2</v>
      </c>
    </row>
    <row r="57" spans="1:4" x14ac:dyDescent="0.35">
      <c r="A57" s="88" t="s">
        <v>530</v>
      </c>
      <c r="B57" s="258">
        <v>0.01</v>
      </c>
      <c r="C57" s="258" t="s">
        <v>317</v>
      </c>
      <c r="D57" s="264">
        <v>0.01</v>
      </c>
    </row>
    <row r="58" spans="1:4" x14ac:dyDescent="0.35">
      <c r="A58" s="88" t="s">
        <v>438</v>
      </c>
      <c r="B58" s="258">
        <v>5.0000000000000001E-3</v>
      </c>
      <c r="C58" s="258" t="s">
        <v>317</v>
      </c>
      <c r="D58" s="264">
        <v>5.0000000000000001E-3</v>
      </c>
    </row>
    <row r="59" spans="1:4" x14ac:dyDescent="0.35">
      <c r="A59" s="88" t="s">
        <v>596</v>
      </c>
      <c r="B59" s="258">
        <v>4.0000000000000001E-3</v>
      </c>
      <c r="C59" s="258" t="s">
        <v>317</v>
      </c>
      <c r="D59" s="264">
        <v>4.0000000000000001E-3</v>
      </c>
    </row>
    <row r="60" spans="1:4" x14ac:dyDescent="0.35">
      <c r="A60" s="88" t="s">
        <v>556</v>
      </c>
      <c r="B60" s="258">
        <v>2E-3</v>
      </c>
      <c r="C60" s="258" t="s">
        <v>317</v>
      </c>
      <c r="D60" s="264">
        <v>2E-3</v>
      </c>
    </row>
    <row r="61" spans="1:4" x14ac:dyDescent="0.35">
      <c r="A61" s="88" t="s">
        <v>483</v>
      </c>
      <c r="B61" s="258">
        <v>1E-3</v>
      </c>
      <c r="C61" s="258" t="s">
        <v>317</v>
      </c>
      <c r="D61" s="264">
        <v>1E-3</v>
      </c>
    </row>
    <row r="62" spans="1:4" x14ac:dyDescent="0.35">
      <c r="A62" s="88" t="s">
        <v>408</v>
      </c>
      <c r="B62" s="258">
        <v>1E-3</v>
      </c>
      <c r="C62" s="258" t="s">
        <v>317</v>
      </c>
      <c r="D62" s="264">
        <v>1E-3</v>
      </c>
    </row>
    <row r="63" spans="1:4" x14ac:dyDescent="0.35">
      <c r="A63" s="88" t="s">
        <v>562</v>
      </c>
      <c r="B63" s="258" t="s">
        <v>317</v>
      </c>
      <c r="C63" s="258">
        <v>0</v>
      </c>
      <c r="D63" s="264">
        <v>0</v>
      </c>
    </row>
    <row r="64" spans="1:4" x14ac:dyDescent="0.35">
      <c r="A64" s="88" t="s">
        <v>571</v>
      </c>
      <c r="B64" s="258" t="s">
        <v>317</v>
      </c>
      <c r="C64" s="258">
        <v>0</v>
      </c>
      <c r="D64" s="264">
        <v>0</v>
      </c>
    </row>
    <row r="65" spans="1:4" x14ac:dyDescent="0.35">
      <c r="A65" s="88" t="s">
        <v>422</v>
      </c>
      <c r="B65" s="258" t="s">
        <v>317</v>
      </c>
      <c r="C65" s="258">
        <v>1E-3</v>
      </c>
      <c r="D65" s="264">
        <v>-1E-3</v>
      </c>
    </row>
    <row r="66" spans="1:4" x14ac:dyDescent="0.35">
      <c r="A66" s="88" t="s">
        <v>307</v>
      </c>
      <c r="B66" s="258" t="s">
        <v>317</v>
      </c>
      <c r="C66" s="258">
        <v>1E-3</v>
      </c>
      <c r="D66" s="264">
        <v>-1E-3</v>
      </c>
    </row>
    <row r="67" spans="1:4" x14ac:dyDescent="0.35">
      <c r="A67" s="88" t="s">
        <v>637</v>
      </c>
      <c r="B67" s="258" t="s">
        <v>317</v>
      </c>
      <c r="C67" s="258">
        <v>1E-3</v>
      </c>
      <c r="D67" s="264">
        <v>-1E-3</v>
      </c>
    </row>
    <row r="68" spans="1:4" x14ac:dyDescent="0.35">
      <c r="A68" s="88" t="s">
        <v>638</v>
      </c>
      <c r="B68" s="258" t="s">
        <v>317</v>
      </c>
      <c r="C68" s="258">
        <v>1E-3</v>
      </c>
      <c r="D68" s="264">
        <v>-1E-3</v>
      </c>
    </row>
    <row r="69" spans="1:4" x14ac:dyDescent="0.35">
      <c r="A69" s="88" t="s">
        <v>314</v>
      </c>
      <c r="B69" s="258" t="s">
        <v>317</v>
      </c>
      <c r="C69" s="258">
        <v>1E-3</v>
      </c>
      <c r="D69" s="264">
        <v>-1E-3</v>
      </c>
    </row>
    <row r="70" spans="1:4" x14ac:dyDescent="0.35">
      <c r="A70" s="88" t="s">
        <v>599</v>
      </c>
      <c r="B70" s="258" t="s">
        <v>317</v>
      </c>
      <c r="C70" s="258">
        <v>2E-3</v>
      </c>
      <c r="D70" s="264">
        <v>-2E-3</v>
      </c>
    </row>
    <row r="71" spans="1:4" x14ac:dyDescent="0.35">
      <c r="A71" s="88" t="s">
        <v>607</v>
      </c>
      <c r="B71" s="258" t="s">
        <v>317</v>
      </c>
      <c r="C71" s="258">
        <v>2E-3</v>
      </c>
      <c r="D71" s="264">
        <v>-2E-3</v>
      </c>
    </row>
    <row r="72" spans="1:4" x14ac:dyDescent="0.35">
      <c r="A72" s="88" t="s">
        <v>430</v>
      </c>
      <c r="B72" s="258">
        <v>1E-3</v>
      </c>
      <c r="C72" s="258">
        <v>3.0000000000000001E-3</v>
      </c>
      <c r="D72" s="264">
        <v>-2E-3</v>
      </c>
    </row>
    <row r="73" spans="1:4" x14ac:dyDescent="0.35">
      <c r="A73" s="88" t="s">
        <v>600</v>
      </c>
      <c r="B73" s="258" t="s">
        <v>317</v>
      </c>
      <c r="C73" s="258">
        <v>2E-3</v>
      </c>
      <c r="D73" s="264">
        <v>-2E-3</v>
      </c>
    </row>
    <row r="74" spans="1:4" x14ac:dyDescent="0.35">
      <c r="A74" s="88" t="s">
        <v>440</v>
      </c>
      <c r="B74" s="258" t="s">
        <v>317</v>
      </c>
      <c r="C74" s="258">
        <v>2E-3</v>
      </c>
      <c r="D74" s="264">
        <v>-2E-3</v>
      </c>
    </row>
    <row r="75" spans="1:4" x14ac:dyDescent="0.35">
      <c r="A75" s="88" t="s">
        <v>443</v>
      </c>
      <c r="B75" s="258" t="s">
        <v>317</v>
      </c>
      <c r="C75" s="258">
        <v>2E-3</v>
      </c>
      <c r="D75" s="264">
        <v>-2E-3</v>
      </c>
    </row>
    <row r="76" spans="1:4" x14ac:dyDescent="0.35">
      <c r="A76" s="88" t="s">
        <v>470</v>
      </c>
      <c r="B76" s="258" t="s">
        <v>317</v>
      </c>
      <c r="C76" s="258">
        <v>2E-3</v>
      </c>
      <c r="D76" s="264">
        <v>-2E-3</v>
      </c>
    </row>
    <row r="77" spans="1:4" x14ac:dyDescent="0.35">
      <c r="A77" s="88" t="s">
        <v>475</v>
      </c>
      <c r="B77" s="258" t="s">
        <v>317</v>
      </c>
      <c r="C77" s="258">
        <v>3.0000000000000001E-3</v>
      </c>
      <c r="D77" s="264">
        <v>-3.0000000000000001E-3</v>
      </c>
    </row>
    <row r="78" spans="1:4" x14ac:dyDescent="0.35">
      <c r="A78" s="88" t="s">
        <v>456</v>
      </c>
      <c r="B78" s="258" t="s">
        <v>317</v>
      </c>
      <c r="C78" s="258">
        <v>7.0000000000000001E-3</v>
      </c>
      <c r="D78" s="264">
        <v>-7.0000000000000001E-3</v>
      </c>
    </row>
    <row r="79" spans="1:4" x14ac:dyDescent="0.35">
      <c r="A79" s="88" t="s">
        <v>560</v>
      </c>
      <c r="B79" s="258" t="s">
        <v>317</v>
      </c>
      <c r="C79" s="258">
        <v>8.0000000000000002E-3</v>
      </c>
      <c r="D79" s="264">
        <v>-8.0000000000000002E-3</v>
      </c>
    </row>
    <row r="80" spans="1:4" x14ac:dyDescent="0.35">
      <c r="A80" s="88" t="s">
        <v>455</v>
      </c>
      <c r="B80" s="258">
        <v>2E-3</v>
      </c>
      <c r="C80" s="258">
        <v>0.01</v>
      </c>
      <c r="D80" s="264">
        <v>-8.0000000000000002E-3</v>
      </c>
    </row>
    <row r="81" spans="1:4" x14ac:dyDescent="0.35">
      <c r="A81" s="88" t="s">
        <v>467</v>
      </c>
      <c r="B81" s="258" t="s">
        <v>317</v>
      </c>
      <c r="C81" s="258">
        <v>1.2E-2</v>
      </c>
      <c r="D81" s="264">
        <v>-1.2E-2</v>
      </c>
    </row>
    <row r="82" spans="1:4" x14ac:dyDescent="0.35">
      <c r="A82" s="88" t="s">
        <v>466</v>
      </c>
      <c r="B82" s="258" t="s">
        <v>317</v>
      </c>
      <c r="C82" s="258">
        <v>1.7999999999999999E-2</v>
      </c>
      <c r="D82" s="264">
        <v>-1.7999999999999999E-2</v>
      </c>
    </row>
    <row r="83" spans="1:4" x14ac:dyDescent="0.35">
      <c r="A83" s="88" t="s">
        <v>609</v>
      </c>
      <c r="B83" s="258" t="s">
        <v>317</v>
      </c>
      <c r="C83" s="258">
        <v>1.7999999999999999E-2</v>
      </c>
      <c r="D83" s="264">
        <v>-1.7999999999999999E-2</v>
      </c>
    </row>
    <row r="84" spans="1:4" x14ac:dyDescent="0.35">
      <c r="A84" s="88" t="s">
        <v>636</v>
      </c>
      <c r="B84" s="258" t="s">
        <v>317</v>
      </c>
      <c r="C84" s="258">
        <v>2.3E-2</v>
      </c>
      <c r="D84" s="264">
        <v>-2.3E-2</v>
      </c>
    </row>
    <row r="85" spans="1:4" x14ac:dyDescent="0.35">
      <c r="A85" s="88" t="s">
        <v>471</v>
      </c>
      <c r="B85" s="258" t="s">
        <v>317</v>
      </c>
      <c r="C85" s="258">
        <v>2.3E-2</v>
      </c>
      <c r="D85" s="264">
        <v>-2.3E-2</v>
      </c>
    </row>
    <row r="86" spans="1:4" x14ac:dyDescent="0.35">
      <c r="A86" s="88" t="s">
        <v>465</v>
      </c>
      <c r="B86" s="258" t="s">
        <v>317</v>
      </c>
      <c r="C86" s="258">
        <v>2.5000000000000001E-2</v>
      </c>
      <c r="D86" s="264">
        <v>-2.5000000000000001E-2</v>
      </c>
    </row>
    <row r="87" spans="1:4" x14ac:dyDescent="0.35">
      <c r="A87" s="88" t="s">
        <v>446</v>
      </c>
      <c r="B87" s="258" t="s">
        <v>317</v>
      </c>
      <c r="C87" s="258">
        <v>2.8000000000000001E-2</v>
      </c>
      <c r="D87" s="264">
        <v>-2.8000000000000001E-2</v>
      </c>
    </row>
    <row r="88" spans="1:4" x14ac:dyDescent="0.35">
      <c r="A88" s="88" t="s">
        <v>561</v>
      </c>
      <c r="B88" s="258" t="s">
        <v>317</v>
      </c>
      <c r="C88" s="258">
        <v>2.8000000000000001E-2</v>
      </c>
      <c r="D88" s="264">
        <v>-2.8000000000000001E-2</v>
      </c>
    </row>
    <row r="89" spans="1:4" x14ac:dyDescent="0.35">
      <c r="A89" s="88" t="s">
        <v>305</v>
      </c>
      <c r="B89" s="258" t="s">
        <v>317</v>
      </c>
      <c r="C89" s="258">
        <v>3.2000000000000001E-2</v>
      </c>
      <c r="D89" s="264">
        <v>-3.2000000000000001E-2</v>
      </c>
    </row>
    <row r="90" spans="1:4" x14ac:dyDescent="0.35">
      <c r="A90" s="88" t="s">
        <v>447</v>
      </c>
      <c r="B90" s="258" t="s">
        <v>317</v>
      </c>
      <c r="C90" s="258">
        <v>3.2000000000000001E-2</v>
      </c>
      <c r="D90" s="264">
        <v>-3.2000000000000001E-2</v>
      </c>
    </row>
    <row r="91" spans="1:4" x14ac:dyDescent="0.35">
      <c r="A91" s="88" t="s">
        <v>572</v>
      </c>
      <c r="B91" s="258" t="s">
        <v>317</v>
      </c>
      <c r="C91" s="258">
        <v>3.3000000000000002E-2</v>
      </c>
      <c r="D91" s="264">
        <v>-3.3000000000000002E-2</v>
      </c>
    </row>
    <row r="92" spans="1:4" x14ac:dyDescent="0.35">
      <c r="A92" s="88" t="s">
        <v>598</v>
      </c>
      <c r="B92" s="258" t="s">
        <v>317</v>
      </c>
      <c r="C92" s="258">
        <v>0.04</v>
      </c>
      <c r="D92" s="264">
        <v>-0.04</v>
      </c>
    </row>
    <row r="93" spans="1:4" x14ac:dyDescent="0.35">
      <c r="A93" s="88" t="s">
        <v>439</v>
      </c>
      <c r="B93" s="258">
        <v>3.2000000000000001E-2</v>
      </c>
      <c r="C93" s="258">
        <v>7.2999999999999995E-2</v>
      </c>
      <c r="D93" s="264">
        <v>-4.0999999999999995E-2</v>
      </c>
    </row>
    <row r="94" spans="1:4" x14ac:dyDescent="0.35">
      <c r="A94" s="88" t="s">
        <v>468</v>
      </c>
      <c r="B94" s="258" t="s">
        <v>317</v>
      </c>
      <c r="C94" s="258">
        <v>4.1000000000000002E-2</v>
      </c>
      <c r="D94" s="264">
        <v>-4.1000000000000002E-2</v>
      </c>
    </row>
    <row r="95" spans="1:4" x14ac:dyDescent="0.35">
      <c r="A95" s="88" t="s">
        <v>462</v>
      </c>
      <c r="B95" s="258" t="s">
        <v>317</v>
      </c>
      <c r="C95" s="258">
        <v>7.4999999999999997E-2</v>
      </c>
      <c r="D95" s="264">
        <v>-7.4999999999999997E-2</v>
      </c>
    </row>
    <row r="96" spans="1:4" x14ac:dyDescent="0.35">
      <c r="A96" s="88" t="s">
        <v>473</v>
      </c>
      <c r="B96" s="258" t="s">
        <v>317</v>
      </c>
      <c r="C96" s="258">
        <v>7.5999999999999998E-2</v>
      </c>
      <c r="D96" s="264">
        <v>-7.5999999999999998E-2</v>
      </c>
    </row>
    <row r="97" spans="1:4" x14ac:dyDescent="0.35">
      <c r="A97" s="88" t="s">
        <v>424</v>
      </c>
      <c r="B97" s="258">
        <v>3.0000000000000001E-3</v>
      </c>
      <c r="C97" s="258">
        <v>8.5000000000000006E-2</v>
      </c>
      <c r="D97" s="264">
        <v>-8.2000000000000003E-2</v>
      </c>
    </row>
    <row r="98" spans="1:4" x14ac:dyDescent="0.35">
      <c r="A98" s="88" t="s">
        <v>442</v>
      </c>
      <c r="B98" s="258" t="s">
        <v>317</v>
      </c>
      <c r="C98" s="258">
        <v>9.1999999999999998E-2</v>
      </c>
      <c r="D98" s="264">
        <v>-9.1999999999999998E-2</v>
      </c>
    </row>
    <row r="99" spans="1:4" x14ac:dyDescent="0.35">
      <c r="A99" s="88" t="s">
        <v>306</v>
      </c>
      <c r="B99" s="258">
        <v>5.5E-2</v>
      </c>
      <c r="C99" s="258">
        <v>0.18</v>
      </c>
      <c r="D99" s="264">
        <v>-0.125</v>
      </c>
    </row>
    <row r="100" spans="1:4" x14ac:dyDescent="0.35">
      <c r="A100" s="88" t="s">
        <v>402</v>
      </c>
      <c r="B100" s="258">
        <v>0.126</v>
      </c>
      <c r="C100" s="258">
        <v>0.25900000000000001</v>
      </c>
      <c r="D100" s="264">
        <v>-0.13300000000000001</v>
      </c>
    </row>
    <row r="101" spans="1:4" x14ac:dyDescent="0.35">
      <c r="A101" s="88" t="s">
        <v>431</v>
      </c>
      <c r="B101" s="258" t="s">
        <v>317</v>
      </c>
      <c r="C101" s="258">
        <v>0.13800000000000001</v>
      </c>
      <c r="D101" s="264">
        <v>-0.13800000000000001</v>
      </c>
    </row>
    <row r="102" spans="1:4" x14ac:dyDescent="0.35">
      <c r="A102" s="88" t="s">
        <v>460</v>
      </c>
      <c r="B102" s="258" t="s">
        <v>317</v>
      </c>
      <c r="C102" s="258">
        <v>0.154</v>
      </c>
      <c r="D102" s="264">
        <v>-0.154</v>
      </c>
    </row>
    <row r="103" spans="1:4" x14ac:dyDescent="0.35">
      <c r="A103" s="88" t="s">
        <v>453</v>
      </c>
      <c r="B103" s="258">
        <v>2.9000000000000001E-2</v>
      </c>
      <c r="C103" s="258">
        <v>0.19600000000000001</v>
      </c>
      <c r="D103" s="264">
        <v>-0.16700000000000001</v>
      </c>
    </row>
    <row r="104" spans="1:4" x14ac:dyDescent="0.35">
      <c r="A104" s="88" t="s">
        <v>464</v>
      </c>
      <c r="B104" s="258" t="s">
        <v>317</v>
      </c>
      <c r="C104" s="258">
        <v>0.182</v>
      </c>
      <c r="D104" s="264">
        <v>-0.182</v>
      </c>
    </row>
    <row r="105" spans="1:4" x14ac:dyDescent="0.35">
      <c r="A105" s="88" t="s">
        <v>469</v>
      </c>
      <c r="B105" s="258" t="s">
        <v>317</v>
      </c>
      <c r="C105" s="258">
        <v>0.192</v>
      </c>
      <c r="D105" s="264">
        <v>-0.192</v>
      </c>
    </row>
    <row r="106" spans="1:4" x14ac:dyDescent="0.35">
      <c r="A106" s="88" t="s">
        <v>463</v>
      </c>
      <c r="B106" s="258" t="s">
        <v>317</v>
      </c>
      <c r="C106" s="258">
        <v>0.23699999999999999</v>
      </c>
      <c r="D106" s="264">
        <v>-0.23699999999999999</v>
      </c>
    </row>
    <row r="107" spans="1:4" x14ac:dyDescent="0.35">
      <c r="A107" s="88" t="s">
        <v>458</v>
      </c>
      <c r="B107" s="258" t="s">
        <v>317</v>
      </c>
      <c r="C107" s="258">
        <v>0.29399999999999998</v>
      </c>
      <c r="D107" s="264">
        <v>-0.29399999999999998</v>
      </c>
    </row>
    <row r="108" spans="1:4" x14ac:dyDescent="0.35">
      <c r="A108" s="88" t="s">
        <v>412</v>
      </c>
      <c r="B108" s="258" t="s">
        <v>317</v>
      </c>
      <c r="C108" s="258">
        <v>0.29699999999999999</v>
      </c>
      <c r="D108" s="264">
        <v>-0.29699999999999999</v>
      </c>
    </row>
    <row r="109" spans="1:4" x14ac:dyDescent="0.35">
      <c r="A109" s="88" t="s">
        <v>432</v>
      </c>
      <c r="B109" s="258" t="s">
        <v>317</v>
      </c>
      <c r="C109" s="258">
        <v>0.33300000000000002</v>
      </c>
      <c r="D109" s="264">
        <v>-0.33300000000000002</v>
      </c>
    </row>
    <row r="110" spans="1:4" x14ac:dyDescent="0.35">
      <c r="A110" s="88" t="s">
        <v>461</v>
      </c>
      <c r="B110" s="258" t="s">
        <v>317</v>
      </c>
      <c r="C110" s="258">
        <v>0.35199999999999998</v>
      </c>
      <c r="D110" s="264">
        <v>-0.35199999999999998</v>
      </c>
    </row>
    <row r="111" spans="1:4" x14ac:dyDescent="0.35">
      <c r="A111" s="88" t="s">
        <v>428</v>
      </c>
      <c r="B111" s="258">
        <v>2.5000000000000001E-2</v>
      </c>
      <c r="C111" s="258">
        <v>0.379</v>
      </c>
      <c r="D111" s="264">
        <v>-0.35399999999999998</v>
      </c>
    </row>
    <row r="112" spans="1:4" x14ac:dyDescent="0.35">
      <c r="A112" s="88" t="s">
        <v>418</v>
      </c>
      <c r="B112" s="258" t="s">
        <v>317</v>
      </c>
      <c r="C112" s="258">
        <v>0.377</v>
      </c>
      <c r="D112" s="264">
        <v>-0.377</v>
      </c>
    </row>
    <row r="113" spans="1:4" x14ac:dyDescent="0.35">
      <c r="A113" s="88" t="s">
        <v>459</v>
      </c>
      <c r="B113" s="258" t="s">
        <v>317</v>
      </c>
      <c r="C113" s="258">
        <v>0.502</v>
      </c>
      <c r="D113" s="264">
        <v>-0.502</v>
      </c>
    </row>
    <row r="114" spans="1:4" x14ac:dyDescent="0.35">
      <c r="A114" s="88" t="s">
        <v>450</v>
      </c>
      <c r="B114" s="258" t="s">
        <v>317</v>
      </c>
      <c r="C114" s="258">
        <v>0.51300000000000001</v>
      </c>
      <c r="D114" s="264">
        <v>-0.51300000000000001</v>
      </c>
    </row>
    <row r="115" spans="1:4" x14ac:dyDescent="0.35">
      <c r="A115" s="88" t="s">
        <v>303</v>
      </c>
      <c r="B115" s="258" t="s">
        <v>317</v>
      </c>
      <c r="C115" s="258">
        <v>0.70199999999999996</v>
      </c>
      <c r="D115" s="264">
        <v>-0.70199999999999996</v>
      </c>
    </row>
    <row r="116" spans="1:4" x14ac:dyDescent="0.35">
      <c r="A116" s="88" t="s">
        <v>441</v>
      </c>
      <c r="B116" s="258">
        <v>2.8000000000000001E-2</v>
      </c>
      <c r="C116" s="258">
        <v>0.874</v>
      </c>
      <c r="D116" s="264">
        <v>-0.84599999999999997</v>
      </c>
    </row>
    <row r="117" spans="1:4" x14ac:dyDescent="0.35">
      <c r="A117" s="88" t="s">
        <v>423</v>
      </c>
      <c r="B117" s="258">
        <v>0</v>
      </c>
      <c r="C117" s="258">
        <v>1.131</v>
      </c>
      <c r="D117" s="264">
        <v>-1.131</v>
      </c>
    </row>
    <row r="118" spans="1:4" x14ac:dyDescent="0.35">
      <c r="A118" s="88" t="s">
        <v>532</v>
      </c>
      <c r="B118" s="258" t="s">
        <v>317</v>
      </c>
      <c r="C118" s="258">
        <v>1.2490000000000001</v>
      </c>
      <c r="D118" s="264">
        <v>-1.2490000000000001</v>
      </c>
    </row>
    <row r="119" spans="1:4" x14ac:dyDescent="0.35">
      <c r="A119" s="88" t="s">
        <v>414</v>
      </c>
      <c r="B119" s="258">
        <v>0.11899999999999999</v>
      </c>
      <c r="C119" s="258">
        <v>1.619</v>
      </c>
      <c r="D119" s="264">
        <v>-1.5</v>
      </c>
    </row>
    <row r="120" spans="1:4" x14ac:dyDescent="0.35">
      <c r="A120" s="88" t="s">
        <v>313</v>
      </c>
      <c r="B120" s="258" t="s">
        <v>317</v>
      </c>
      <c r="C120" s="258">
        <v>2.0350000000000001</v>
      </c>
      <c r="D120" s="264">
        <v>-2.0350000000000001</v>
      </c>
    </row>
    <row r="121" spans="1:4" x14ac:dyDescent="0.35">
      <c r="A121" s="88" t="s">
        <v>398</v>
      </c>
      <c r="B121" s="258" t="s">
        <v>317</v>
      </c>
      <c r="C121" s="258">
        <v>2.319</v>
      </c>
      <c r="D121" s="264">
        <v>-2.319</v>
      </c>
    </row>
    <row r="122" spans="1:4" x14ac:dyDescent="0.35">
      <c r="A122" s="88" t="s">
        <v>310</v>
      </c>
      <c r="B122" s="258" t="s">
        <v>317</v>
      </c>
      <c r="C122" s="258">
        <v>2.3690000000000002</v>
      </c>
      <c r="D122" s="264">
        <v>-2.3690000000000002</v>
      </c>
    </row>
    <row r="123" spans="1:4" x14ac:dyDescent="0.35">
      <c r="A123" s="88" t="s">
        <v>425</v>
      </c>
      <c r="B123" s="258" t="s">
        <v>317</v>
      </c>
      <c r="C123" s="258">
        <v>2.4049999999999998</v>
      </c>
      <c r="D123" s="264">
        <v>-2.4049999999999998</v>
      </c>
    </row>
    <row r="124" spans="1:4" x14ac:dyDescent="0.35">
      <c r="A124" s="88" t="s">
        <v>429</v>
      </c>
      <c r="B124" s="258">
        <v>0.49299999999999999</v>
      </c>
      <c r="C124" s="258">
        <v>3.02</v>
      </c>
      <c r="D124" s="264">
        <v>-2.5270000000000001</v>
      </c>
    </row>
    <row r="125" spans="1:4" x14ac:dyDescent="0.35">
      <c r="A125" s="88" t="s">
        <v>405</v>
      </c>
      <c r="B125" s="258">
        <v>1.2070000000000001</v>
      </c>
      <c r="C125" s="258">
        <v>3.762</v>
      </c>
      <c r="D125" s="264">
        <v>-2.5549999999999997</v>
      </c>
    </row>
    <row r="126" spans="1:4" x14ac:dyDescent="0.35">
      <c r="A126" s="88" t="s">
        <v>397</v>
      </c>
      <c r="B126" s="258">
        <v>0.80700000000000005</v>
      </c>
      <c r="C126" s="258">
        <v>3.5459999999999998</v>
      </c>
      <c r="D126" s="264">
        <v>-2.7389999999999999</v>
      </c>
    </row>
    <row r="127" spans="1:4" x14ac:dyDescent="0.35">
      <c r="A127" s="88" t="s">
        <v>426</v>
      </c>
      <c r="B127" s="258">
        <v>2.1999999999999999E-2</v>
      </c>
      <c r="C127" s="258">
        <v>2.8490000000000002</v>
      </c>
      <c r="D127" s="264">
        <v>-2.8270000000000004</v>
      </c>
    </row>
    <row r="128" spans="1:4" x14ac:dyDescent="0.35">
      <c r="A128" s="88" t="s">
        <v>445</v>
      </c>
      <c r="B128" s="258" t="s">
        <v>317</v>
      </c>
      <c r="C128" s="258">
        <v>2.9489999999999998</v>
      </c>
      <c r="D128" s="264">
        <v>-2.9489999999999998</v>
      </c>
    </row>
    <row r="129" spans="1:4" x14ac:dyDescent="0.35">
      <c r="A129" s="88" t="s">
        <v>389</v>
      </c>
      <c r="B129" s="258">
        <v>3.8490000000000002</v>
      </c>
      <c r="C129" s="258">
        <v>6.8220000000000001</v>
      </c>
      <c r="D129" s="264">
        <v>-2.9729999999999999</v>
      </c>
    </row>
    <row r="130" spans="1:4" x14ac:dyDescent="0.35">
      <c r="A130" s="88" t="s">
        <v>435</v>
      </c>
      <c r="B130" s="258">
        <v>7.8E-2</v>
      </c>
      <c r="C130" s="258">
        <v>3.1360000000000001</v>
      </c>
      <c r="D130" s="264">
        <v>-3.0580000000000003</v>
      </c>
    </row>
    <row r="131" spans="1:4" x14ac:dyDescent="0.35">
      <c r="A131" s="88" t="s">
        <v>407</v>
      </c>
      <c r="B131" s="258">
        <v>0.14799999999999999</v>
      </c>
      <c r="C131" s="258">
        <v>3.7240000000000002</v>
      </c>
      <c r="D131" s="264">
        <v>-3.5760000000000001</v>
      </c>
    </row>
    <row r="132" spans="1:4" x14ac:dyDescent="0.35">
      <c r="A132" s="88" t="s">
        <v>437</v>
      </c>
      <c r="B132" s="258" t="s">
        <v>317</v>
      </c>
      <c r="C132" s="258">
        <v>4.165</v>
      </c>
      <c r="D132" s="264">
        <v>-4.165</v>
      </c>
    </row>
    <row r="133" spans="1:4" x14ac:dyDescent="0.35">
      <c r="A133" s="88" t="s">
        <v>434</v>
      </c>
      <c r="B133" s="258" t="s">
        <v>317</v>
      </c>
      <c r="C133" s="258">
        <v>5.17</v>
      </c>
      <c r="D133" s="264">
        <v>-5.17</v>
      </c>
    </row>
    <row r="134" spans="1:4" x14ac:dyDescent="0.35">
      <c r="A134" s="88" t="s">
        <v>454</v>
      </c>
      <c r="B134" s="258">
        <v>0.129</v>
      </c>
      <c r="C134" s="258">
        <v>5.343</v>
      </c>
      <c r="D134" s="264">
        <v>-5.2140000000000004</v>
      </c>
    </row>
    <row r="135" spans="1:4" x14ac:dyDescent="0.35">
      <c r="A135" s="88" t="s">
        <v>411</v>
      </c>
      <c r="B135" s="258">
        <v>3.8260000000000001</v>
      </c>
      <c r="C135" s="258">
        <v>9.7490000000000006</v>
      </c>
      <c r="D135" s="264">
        <v>-5.923</v>
      </c>
    </row>
    <row r="136" spans="1:4" x14ac:dyDescent="0.35">
      <c r="A136" s="88" t="s">
        <v>406</v>
      </c>
      <c r="B136" s="258">
        <v>0.76200000000000001</v>
      </c>
      <c r="C136" s="258">
        <v>8.2810000000000006</v>
      </c>
      <c r="D136" s="264">
        <v>-7.5190000000000001</v>
      </c>
    </row>
    <row r="137" spans="1:4" x14ac:dyDescent="0.35">
      <c r="A137" s="88" t="s">
        <v>301</v>
      </c>
      <c r="B137" s="258">
        <v>1.7190000000000001</v>
      </c>
      <c r="C137" s="258">
        <v>9.8249999999999993</v>
      </c>
      <c r="D137" s="264">
        <v>-8.1059999999999999</v>
      </c>
    </row>
    <row r="138" spans="1:4" x14ac:dyDescent="0.35">
      <c r="A138" s="88" t="s">
        <v>307</v>
      </c>
      <c r="B138" s="258">
        <v>2.234</v>
      </c>
      <c r="C138" s="258">
        <v>11.718999999999999</v>
      </c>
      <c r="D138" s="264">
        <v>-9.4849999999999994</v>
      </c>
    </row>
    <row r="139" spans="1:4" x14ac:dyDescent="0.35">
      <c r="A139" s="88" t="s">
        <v>391</v>
      </c>
      <c r="B139" s="258">
        <v>4.5819999999999999</v>
      </c>
      <c r="C139" s="258">
        <v>15.628</v>
      </c>
      <c r="D139" s="264">
        <v>-11.045999999999999</v>
      </c>
    </row>
    <row r="140" spans="1:4" x14ac:dyDescent="0.35">
      <c r="A140" s="88" t="s">
        <v>395</v>
      </c>
      <c r="B140" s="258">
        <v>0.996</v>
      </c>
      <c r="C140" s="258">
        <v>12.304</v>
      </c>
      <c r="D140" s="264">
        <v>-11.308</v>
      </c>
    </row>
    <row r="141" spans="1:4" x14ac:dyDescent="0.35">
      <c r="A141" s="88" t="s">
        <v>410</v>
      </c>
      <c r="B141" s="258" t="s">
        <v>317</v>
      </c>
      <c r="C141" s="258">
        <v>12.792</v>
      </c>
      <c r="D141" s="264">
        <v>-12.792</v>
      </c>
    </row>
    <row r="142" spans="1:4" x14ac:dyDescent="0.35">
      <c r="A142" s="88" t="s">
        <v>382</v>
      </c>
      <c r="B142" s="258">
        <v>8.1189999999999998</v>
      </c>
      <c r="C142" s="258">
        <v>23.163</v>
      </c>
      <c r="D142" s="264">
        <v>-15.044</v>
      </c>
    </row>
    <row r="143" spans="1:4" x14ac:dyDescent="0.35">
      <c r="A143" s="88" t="s">
        <v>413</v>
      </c>
      <c r="B143" s="258">
        <v>0</v>
      </c>
      <c r="C143" s="258">
        <v>15.132999999999999</v>
      </c>
      <c r="D143" s="264">
        <v>-15.132999999999999</v>
      </c>
    </row>
    <row r="144" spans="1:4" x14ac:dyDescent="0.35">
      <c r="A144" s="88" t="s">
        <v>392</v>
      </c>
      <c r="B144" s="258">
        <v>0.36899999999999999</v>
      </c>
      <c r="C144" s="258">
        <v>16.452999999999999</v>
      </c>
      <c r="D144" s="264">
        <v>-16.084</v>
      </c>
    </row>
    <row r="145" spans="1:4" x14ac:dyDescent="0.35">
      <c r="A145" s="88" t="s">
        <v>404</v>
      </c>
      <c r="B145" s="258">
        <v>0.36399999999999999</v>
      </c>
      <c r="C145" s="258">
        <v>19.605</v>
      </c>
      <c r="D145" s="264">
        <v>-19.241</v>
      </c>
    </row>
    <row r="146" spans="1:4" x14ac:dyDescent="0.35">
      <c r="A146" s="88" t="s">
        <v>384</v>
      </c>
      <c r="B146" s="258">
        <v>6.0789999999999997</v>
      </c>
      <c r="C146" s="258">
        <v>28.321000000000002</v>
      </c>
      <c r="D146" s="264">
        <v>-22.242000000000001</v>
      </c>
    </row>
    <row r="147" spans="1:4" x14ac:dyDescent="0.35">
      <c r="A147" s="88" t="s">
        <v>399</v>
      </c>
      <c r="B147" s="258" t="s">
        <v>317</v>
      </c>
      <c r="C147" s="258">
        <v>31.506</v>
      </c>
      <c r="D147" s="264">
        <v>-31.506</v>
      </c>
    </row>
    <row r="148" spans="1:4" x14ac:dyDescent="0.35">
      <c r="A148" s="88" t="s">
        <v>436</v>
      </c>
      <c r="B148" s="258">
        <v>1.679</v>
      </c>
      <c r="C148" s="258">
        <v>77.536000000000001</v>
      </c>
      <c r="D148" s="264">
        <v>-75.856999999999999</v>
      </c>
    </row>
    <row r="149" spans="1:4" x14ac:dyDescent="0.35">
      <c r="A149" s="88" t="s">
        <v>386</v>
      </c>
      <c r="B149" s="258">
        <v>0.13700000000000001</v>
      </c>
      <c r="C149" s="258">
        <v>91.563999999999993</v>
      </c>
      <c r="D149" s="264">
        <v>-91.426999999999992</v>
      </c>
    </row>
    <row r="150" spans="1:4" x14ac:dyDescent="0.35">
      <c r="A150" s="88" t="s">
        <v>400</v>
      </c>
      <c r="B150" s="258">
        <v>1.6E-2</v>
      </c>
      <c r="C150" s="258">
        <v>105.2</v>
      </c>
      <c r="D150" s="264">
        <v>-105.184</v>
      </c>
    </row>
    <row r="151" spans="1:4" x14ac:dyDescent="0.35">
      <c r="A151" s="88" t="s">
        <v>379</v>
      </c>
      <c r="B151" s="258">
        <v>19.096</v>
      </c>
      <c r="C151" s="258">
        <v>138.029</v>
      </c>
      <c r="D151" s="264">
        <v>-118.93299999999999</v>
      </c>
    </row>
    <row r="152" spans="1:4" x14ac:dyDescent="0.35">
      <c r="A152" s="88" t="s">
        <v>370</v>
      </c>
      <c r="B152" s="258">
        <v>137.21299999999999</v>
      </c>
      <c r="C152" s="258">
        <v>275.40499999999997</v>
      </c>
      <c r="D152" s="264">
        <v>-138.19199999999998</v>
      </c>
    </row>
    <row r="153" spans="1:4" x14ac:dyDescent="0.35">
      <c r="A153" s="88" t="s">
        <v>373</v>
      </c>
      <c r="B153" s="258">
        <v>95.093999999999994</v>
      </c>
      <c r="C153" s="258">
        <v>242.2</v>
      </c>
      <c r="D153" s="264">
        <v>-147.10599999999999</v>
      </c>
    </row>
    <row r="154" spans="1:4" x14ac:dyDescent="0.35">
      <c r="A154" s="88" t="s">
        <v>376</v>
      </c>
      <c r="B154" s="258">
        <v>39.421999999999997</v>
      </c>
      <c r="C154" s="258">
        <v>191.291</v>
      </c>
      <c r="D154" s="264">
        <v>-151.869</v>
      </c>
    </row>
    <row r="155" spans="1:4" x14ac:dyDescent="0.35">
      <c r="A155" s="88" t="s">
        <v>388</v>
      </c>
      <c r="B155" s="258">
        <v>1.145</v>
      </c>
      <c r="C155" s="258">
        <v>157.04</v>
      </c>
      <c r="D155" s="264">
        <v>-155.89499999999998</v>
      </c>
    </row>
    <row r="156" spans="1:4" x14ac:dyDescent="0.35">
      <c r="A156" s="88" t="s">
        <v>312</v>
      </c>
      <c r="B156" s="258" t="s">
        <v>317</v>
      </c>
      <c r="C156" s="258">
        <v>188.00899999999999</v>
      </c>
      <c r="D156" s="264">
        <v>-188.00899999999999</v>
      </c>
    </row>
    <row r="157" spans="1:4" x14ac:dyDescent="0.35">
      <c r="A157" s="88" t="s">
        <v>383</v>
      </c>
      <c r="B157" s="258">
        <v>16.850000000000001</v>
      </c>
      <c r="C157" s="258">
        <v>336.27300000000002</v>
      </c>
      <c r="D157" s="264">
        <v>-319.423</v>
      </c>
    </row>
    <row r="158" spans="1:4" x14ac:dyDescent="0.35">
      <c r="A158" s="88" t="s">
        <v>367</v>
      </c>
      <c r="B158" s="258">
        <v>536.69500000000005</v>
      </c>
      <c r="C158" s="258">
        <v>886.58500000000004</v>
      </c>
      <c r="D158" s="264">
        <v>-349.89</v>
      </c>
    </row>
    <row r="159" spans="1:4" x14ac:dyDescent="0.35">
      <c r="A159" s="88" t="s">
        <v>448</v>
      </c>
      <c r="B159" s="258">
        <v>1.4E-2</v>
      </c>
      <c r="C159" s="258">
        <v>362.416</v>
      </c>
      <c r="D159" s="264">
        <v>-362.40199999999999</v>
      </c>
    </row>
    <row r="160" spans="1:4" x14ac:dyDescent="0.35">
      <c r="A160" s="88" t="s">
        <v>614</v>
      </c>
      <c r="B160" s="258">
        <v>0.20499999999999999</v>
      </c>
      <c r="C160" s="258">
        <v>557.07500000000005</v>
      </c>
      <c r="D160" s="264">
        <v>-556.87</v>
      </c>
    </row>
    <row r="161" spans="1:4" x14ac:dyDescent="0.35">
      <c r="A161" s="88" t="s">
        <v>409</v>
      </c>
      <c r="B161" s="258">
        <v>1.1759999999999999</v>
      </c>
      <c r="C161" s="258">
        <v>692.27</v>
      </c>
      <c r="D161" s="264">
        <v>-691.09399999999994</v>
      </c>
    </row>
    <row r="162" spans="1:4" x14ac:dyDescent="0.35">
      <c r="A162" s="88" t="s">
        <v>360</v>
      </c>
      <c r="B162" s="258">
        <v>696.13499999999999</v>
      </c>
      <c r="C162" s="258">
        <v>1568.202</v>
      </c>
      <c r="D162" s="264">
        <v>-872.06700000000001</v>
      </c>
    </row>
    <row r="163" spans="1:4" x14ac:dyDescent="0.35">
      <c r="A163" s="88" t="s">
        <v>449</v>
      </c>
      <c r="B163" s="258" t="s">
        <v>317</v>
      </c>
      <c r="C163" s="258">
        <v>1152.4749999999999</v>
      </c>
      <c r="D163" s="264">
        <v>-1152.4749999999999</v>
      </c>
    </row>
    <row r="164" spans="1:4" x14ac:dyDescent="0.35">
      <c r="A164" s="90" t="s">
        <v>299</v>
      </c>
      <c r="B164" s="260">
        <v>1705.086</v>
      </c>
      <c r="C164" s="260">
        <v>4374.4089999999997</v>
      </c>
      <c r="D164" s="264">
        <v>-2669.3229999999994</v>
      </c>
    </row>
    <row r="165" spans="1:4" x14ac:dyDescent="0.35">
      <c r="A165" s="116" t="s">
        <v>264</v>
      </c>
      <c r="B165" s="261">
        <v>10228.800999999999</v>
      </c>
      <c r="C165" s="261">
        <v>12440.523999999999</v>
      </c>
      <c r="D165" s="265">
        <v>-2211.723</v>
      </c>
    </row>
  </sheetData>
  <sortState xmlns:xlrd2="http://schemas.microsoft.com/office/spreadsheetml/2017/richdata2" ref="A3:D164">
    <sortCondition descending="1" ref="D3:D164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Tab1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Hilda Ampweya</cp:lastModifiedBy>
  <cp:lastPrinted>2022-10-18T15:02:29Z</cp:lastPrinted>
  <dcterms:created xsi:type="dcterms:W3CDTF">2022-04-20T09:38:20Z</dcterms:created>
  <dcterms:modified xsi:type="dcterms:W3CDTF">2023-05-09T07:05:55Z</dcterms:modified>
</cp:coreProperties>
</file>