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anyanga\Desktop\Website data upload\"/>
    </mc:Choice>
  </mc:AlternateContent>
  <bookViews>
    <workbookView xWindow="0" yWindow="0" windowWidth="20490" windowHeight="7650" firstSheet="1" activeTab="1"/>
  </bookViews>
  <sheets>
    <sheet name="GDP Expenditure CP" sheetId="2" r:id="rId1"/>
    <sheet name="GDP Expenditure KP" sheetId="3" r:id="rId2"/>
    <sheet name="GDP Production CP" sheetId="4" r:id="rId3"/>
    <sheet name="GDP COntribution" sheetId="7" r:id="rId4"/>
    <sheet name="GDP Production KP" sheetId="5" r:id="rId5"/>
    <sheet name="GDP Production Percentage growt" sheetId="6" r:id="rId6"/>
  </sheets>
  <externalReferences>
    <externalReference r:id="rId7"/>
  </externalReferences>
  <calcPr calcId="152511"/>
</workbook>
</file>

<file path=xl/calcChain.xml><?xml version="1.0" encoding="utf-8"?>
<calcChain xmlns="http://schemas.openxmlformats.org/spreadsheetml/2006/main">
  <c r="AN17" i="6" l="1"/>
  <c r="AN17" i="5"/>
  <c r="AN46" i="7"/>
  <c r="AN17" i="7"/>
  <c r="AN17" i="4"/>
  <c r="AC17" i="3"/>
  <c r="AD17" i="3"/>
  <c r="AE17" i="3"/>
  <c r="AG17" i="3"/>
  <c r="AH17" i="3"/>
  <c r="AI17" i="3"/>
  <c r="AJ17" i="3"/>
  <c r="AK17" i="3"/>
  <c r="AL17" i="3"/>
  <c r="AM17" i="3"/>
  <c r="AN17" i="3"/>
  <c r="AF17" i="3"/>
  <c r="AN17" i="2"/>
  <c r="AM17" i="2" l="1"/>
  <c r="B52" i="7"/>
  <c r="C52" i="7"/>
  <c r="D52" i="7"/>
  <c r="E52" i="7"/>
  <c r="F52" i="7"/>
  <c r="G52" i="7"/>
  <c r="H52" i="7"/>
  <c r="I52" i="7"/>
  <c r="J52" i="7"/>
  <c r="K52" i="7"/>
  <c r="L52" i="7"/>
  <c r="M52" i="7"/>
  <c r="N52" i="7"/>
  <c r="AM46" i="7"/>
  <c r="AH46" i="7"/>
  <c r="AL46" i="7"/>
  <c r="AI46" i="7"/>
  <c r="AK46" i="7"/>
  <c r="AJ46" i="7"/>
  <c r="AM17" i="5"/>
  <c r="AM17" i="6" s="1"/>
  <c r="AL17" i="5"/>
  <c r="AK17" i="5"/>
  <c r="AK17" i="6" s="1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BJ55" i="4"/>
  <c r="BJ54" i="4"/>
  <c r="BJ53" i="4"/>
  <c r="Z53" i="4"/>
  <c r="Z55" i="4"/>
  <c r="V53" i="4"/>
  <c r="V55" i="4"/>
  <c r="V22" i="7"/>
  <c r="BJ52" i="4"/>
  <c r="BJ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B51" i="4"/>
  <c r="BJ50" i="4"/>
  <c r="BJ49" i="4"/>
  <c r="BJ48" i="4"/>
  <c r="BJ47" i="4"/>
  <c r="BJ46" i="4"/>
  <c r="AM46" i="4"/>
  <c r="BJ45" i="4"/>
  <c r="BJ44" i="4"/>
  <c r="BJ43" i="4"/>
  <c r="BJ42" i="4"/>
  <c r="BJ41" i="4"/>
  <c r="BJ40" i="4"/>
  <c r="BJ39" i="4"/>
  <c r="BJ38" i="4"/>
  <c r="BJ37" i="4"/>
  <c r="BJ36" i="4"/>
  <c r="BJ35" i="4"/>
  <c r="BJ34" i="4"/>
  <c r="Z34" i="4"/>
  <c r="V34" i="4"/>
  <c r="N34" i="4"/>
  <c r="N53" i="4"/>
  <c r="N55" i="4"/>
  <c r="K34" i="4"/>
  <c r="K53" i="4"/>
  <c r="K55" i="4"/>
  <c r="K31" i="7"/>
  <c r="BJ33" i="4"/>
  <c r="BJ32" i="4"/>
  <c r="BJ31" i="4"/>
  <c r="BJ30" i="4"/>
  <c r="BJ29" i="4"/>
  <c r="BJ28" i="4"/>
  <c r="BJ27" i="4"/>
  <c r="BJ26" i="4"/>
  <c r="BJ25" i="4"/>
  <c r="BJ24" i="4"/>
  <c r="BJ23" i="4"/>
  <c r="BJ22" i="4"/>
  <c r="BJ21" i="4"/>
  <c r="BJ20" i="4"/>
  <c r="BJ19" i="4"/>
  <c r="BJ18" i="4"/>
  <c r="AM17" i="4"/>
  <c r="AM17" i="7" s="1"/>
  <c r="AL17" i="4"/>
  <c r="AL17" i="7" s="1"/>
  <c r="AK17" i="4"/>
  <c r="AK17" i="7" s="1"/>
  <c r="AJ17" i="4"/>
  <c r="AJ17" i="7" s="1"/>
  <c r="AI17" i="4"/>
  <c r="AH17" i="4"/>
  <c r="AG17" i="4"/>
  <c r="AF17" i="4"/>
  <c r="AF15" i="4"/>
  <c r="AE17" i="4"/>
  <c r="AD17" i="4"/>
  <c r="AC17" i="4"/>
  <c r="AB17" i="4"/>
  <c r="AB15" i="4"/>
  <c r="AA17" i="4"/>
  <c r="Z17" i="4"/>
  <c r="Y17" i="4"/>
  <c r="X17" i="4"/>
  <c r="X15" i="4"/>
  <c r="W17" i="4"/>
  <c r="V17" i="4"/>
  <c r="U17" i="4"/>
  <c r="T17" i="4"/>
  <c r="T15" i="4"/>
  <c r="S17" i="4"/>
  <c r="R17" i="4"/>
  <c r="Q17" i="4"/>
  <c r="P17" i="4"/>
  <c r="P15" i="4"/>
  <c r="O17" i="4"/>
  <c r="N17" i="4"/>
  <c r="M17" i="4"/>
  <c r="L17" i="4"/>
  <c r="L15" i="4"/>
  <c r="K17" i="4"/>
  <c r="J17" i="4"/>
  <c r="I17" i="4"/>
  <c r="H17" i="4"/>
  <c r="H15" i="4"/>
  <c r="G17" i="4"/>
  <c r="F17" i="4"/>
  <c r="E17" i="4"/>
  <c r="D17" i="4"/>
  <c r="D15" i="4"/>
  <c r="C17" i="4"/>
  <c r="B17" i="4"/>
  <c r="BJ16" i="4"/>
  <c r="BJ15" i="4"/>
  <c r="AE15" i="4"/>
  <c r="AE34" i="4"/>
  <c r="AE53" i="4"/>
  <c r="AE55" i="4"/>
  <c r="AD15" i="4"/>
  <c r="AD34" i="4"/>
  <c r="AA15" i="4"/>
  <c r="Z15" i="4"/>
  <c r="W15" i="4"/>
  <c r="W34" i="4"/>
  <c r="W53" i="4"/>
  <c r="W55" i="4"/>
  <c r="V15" i="4"/>
  <c r="S15" i="4"/>
  <c r="S34" i="4"/>
  <c r="S53" i="4"/>
  <c r="S55" i="4"/>
  <c r="S12" i="7"/>
  <c r="R15" i="4"/>
  <c r="O15" i="4"/>
  <c r="O34" i="4"/>
  <c r="O53" i="4"/>
  <c r="O55" i="4"/>
  <c r="N15" i="4"/>
  <c r="K15" i="4"/>
  <c r="J15" i="4"/>
  <c r="J34" i="4"/>
  <c r="J53" i="4"/>
  <c r="J55" i="4"/>
  <c r="G15" i="4"/>
  <c r="G34" i="4"/>
  <c r="G53" i="4"/>
  <c r="G55" i="4"/>
  <c r="F15" i="4"/>
  <c r="C15" i="4"/>
  <c r="C34" i="4"/>
  <c r="B15" i="4"/>
  <c r="BJ14" i="4"/>
  <c r="BJ13" i="4"/>
  <c r="BJ12" i="4"/>
  <c r="BJ11" i="4"/>
  <c r="BJ10" i="4"/>
  <c r="BJ9" i="4"/>
  <c r="BJ8" i="4"/>
  <c r="BJ7" i="4"/>
  <c r="BJ6" i="4"/>
  <c r="BJ5" i="4"/>
  <c r="G5" i="7"/>
  <c r="K5" i="7"/>
  <c r="O5" i="7"/>
  <c r="W5" i="7"/>
  <c r="Z5" i="7"/>
  <c r="AE5" i="7"/>
  <c r="G7" i="7"/>
  <c r="O7" i="7"/>
  <c r="W7" i="7"/>
  <c r="AE7" i="7"/>
  <c r="G9" i="7"/>
  <c r="K9" i="7"/>
  <c r="O9" i="7"/>
  <c r="W9" i="7"/>
  <c r="Z9" i="7"/>
  <c r="AE9" i="7"/>
  <c r="Z10" i="7"/>
  <c r="G11" i="7"/>
  <c r="O11" i="7"/>
  <c r="W11" i="7"/>
  <c r="AE11" i="7"/>
  <c r="G12" i="7"/>
  <c r="O12" i="7"/>
  <c r="W12" i="7"/>
  <c r="AE12" i="7"/>
  <c r="G13" i="7"/>
  <c r="J13" i="7"/>
  <c r="O13" i="7"/>
  <c r="S13" i="7"/>
  <c r="W13" i="7"/>
  <c r="AE13" i="7"/>
  <c r="G14" i="7"/>
  <c r="O14" i="7"/>
  <c r="S14" i="7"/>
  <c r="W14" i="7"/>
  <c r="AE14" i="7"/>
  <c r="G15" i="7"/>
  <c r="J15" i="7"/>
  <c r="N15" i="7"/>
  <c r="O15" i="7"/>
  <c r="S15" i="7"/>
  <c r="W15" i="7"/>
  <c r="AE15" i="7"/>
  <c r="G16" i="7"/>
  <c r="O16" i="7"/>
  <c r="S16" i="7"/>
  <c r="W16" i="7"/>
  <c r="AE16" i="7"/>
  <c r="G17" i="7"/>
  <c r="O17" i="7"/>
  <c r="S17" i="7"/>
  <c r="W17" i="7"/>
  <c r="AE17" i="7"/>
  <c r="AH17" i="7"/>
  <c r="AI17" i="7"/>
  <c r="W18" i="7"/>
  <c r="AE18" i="7"/>
  <c r="W19" i="7"/>
  <c r="AE19" i="7"/>
  <c r="W20" i="7"/>
  <c r="Z20" i="7"/>
  <c r="AE20" i="7"/>
  <c r="W21" i="7"/>
  <c r="AE21" i="7"/>
  <c r="W22" i="7"/>
  <c r="AE22" i="7"/>
  <c r="W23" i="7"/>
  <c r="AE23" i="7"/>
  <c r="W24" i="7"/>
  <c r="Z24" i="7"/>
  <c r="AE24" i="7"/>
  <c r="W25" i="7"/>
  <c r="AE25" i="7"/>
  <c r="V26" i="7"/>
  <c r="W26" i="7"/>
  <c r="AE26" i="7"/>
  <c r="W27" i="7"/>
  <c r="AE27" i="7"/>
  <c r="W28" i="7"/>
  <c r="Z28" i="7"/>
  <c r="AE28" i="7"/>
  <c r="W29" i="7"/>
  <c r="AE29" i="7"/>
  <c r="W30" i="7"/>
  <c r="AE30" i="7"/>
  <c r="G31" i="7"/>
  <c r="O31" i="7"/>
  <c r="S31" i="7"/>
  <c r="W31" i="7"/>
  <c r="AE31" i="7"/>
  <c r="G32" i="7"/>
  <c r="J32" i="7"/>
  <c r="K32" i="7"/>
  <c r="O32" i="7"/>
  <c r="S32" i="7"/>
  <c r="W32" i="7"/>
  <c r="AE32" i="7"/>
  <c r="G33" i="7"/>
  <c r="K33" i="7"/>
  <c r="O33" i="7"/>
  <c r="S33" i="7"/>
  <c r="W33" i="7"/>
  <c r="AE33" i="7"/>
  <c r="G34" i="7"/>
  <c r="J34" i="7"/>
  <c r="O34" i="7"/>
  <c r="S34" i="7"/>
  <c r="V34" i="7"/>
  <c r="W34" i="7"/>
  <c r="AE34" i="7"/>
  <c r="G35" i="7"/>
  <c r="K35" i="7"/>
  <c r="O35" i="7"/>
  <c r="S35" i="7"/>
  <c r="W35" i="7"/>
  <c r="AE35" i="7"/>
  <c r="G36" i="7"/>
  <c r="J36" i="7"/>
  <c r="K36" i="7"/>
  <c r="O36" i="7"/>
  <c r="S36" i="7"/>
  <c r="W36" i="7"/>
  <c r="AE36" i="7"/>
  <c r="G37" i="7"/>
  <c r="K37" i="7"/>
  <c r="O37" i="7"/>
  <c r="S37" i="7"/>
  <c r="W37" i="7"/>
  <c r="AE37" i="7"/>
  <c r="G38" i="7"/>
  <c r="J38" i="7"/>
  <c r="K38" i="7"/>
  <c r="O38" i="7"/>
  <c r="S38" i="7"/>
  <c r="W38" i="7"/>
  <c r="AE38" i="7"/>
  <c r="W39" i="7"/>
  <c r="AE39" i="7"/>
  <c r="G40" i="7"/>
  <c r="J40" i="7"/>
  <c r="K40" i="7"/>
  <c r="O40" i="7"/>
  <c r="S40" i="7"/>
  <c r="W40" i="7"/>
  <c r="Z40" i="7"/>
  <c r="AE40" i="7"/>
  <c r="G41" i="7"/>
  <c r="J41" i="7"/>
  <c r="O41" i="7"/>
  <c r="S41" i="7"/>
  <c r="W41" i="7"/>
  <c r="AE41" i="7"/>
  <c r="G42" i="7"/>
  <c r="J42" i="7"/>
  <c r="K42" i="7"/>
  <c r="N42" i="7"/>
  <c r="O42" i="7"/>
  <c r="S42" i="7"/>
  <c r="V42" i="7"/>
  <c r="W42" i="7"/>
  <c r="Z42" i="7"/>
  <c r="AE42" i="7"/>
  <c r="W43" i="7"/>
  <c r="AE43" i="7"/>
  <c r="W44" i="7"/>
  <c r="Z44" i="7"/>
  <c r="AE44" i="7"/>
  <c r="G45" i="7"/>
  <c r="J45" i="7"/>
  <c r="O45" i="7"/>
  <c r="S45" i="7"/>
  <c r="W45" i="7"/>
  <c r="AE45" i="7"/>
  <c r="G46" i="7"/>
  <c r="J46" i="7"/>
  <c r="K46" i="7"/>
  <c r="N46" i="7"/>
  <c r="O46" i="7"/>
  <c r="S46" i="7"/>
  <c r="W47" i="7"/>
  <c r="Z47" i="7"/>
  <c r="AE47" i="7"/>
  <c r="W48" i="7"/>
  <c r="W46" i="7"/>
  <c r="AE48" i="7"/>
  <c r="AE46" i="7"/>
  <c r="W49" i="7"/>
  <c r="Z49" i="7"/>
  <c r="AE49" i="7"/>
  <c r="G50" i="7"/>
  <c r="J50" i="7"/>
  <c r="O50" i="7"/>
  <c r="S50" i="7"/>
  <c r="W50" i="7"/>
  <c r="AE50" i="7"/>
  <c r="G51" i="7"/>
  <c r="J51" i="7"/>
  <c r="O51" i="7"/>
  <c r="S51" i="7"/>
  <c r="W51" i="7"/>
  <c r="Z51" i="7"/>
  <c r="AE51" i="7"/>
  <c r="O52" i="7"/>
  <c r="S52" i="7"/>
  <c r="W52" i="7"/>
  <c r="AE52" i="7"/>
  <c r="G53" i="7"/>
  <c r="J53" i="7"/>
  <c r="K53" i="7"/>
  <c r="O53" i="7"/>
  <c r="S53" i="7"/>
  <c r="W53" i="7"/>
  <c r="Z53" i="7"/>
  <c r="AE53" i="7"/>
  <c r="G54" i="7"/>
  <c r="J54" i="7"/>
  <c r="O54" i="7"/>
  <c r="S54" i="7"/>
  <c r="W54" i="7"/>
  <c r="AE54" i="7"/>
  <c r="G55" i="7"/>
  <c r="J55" i="7"/>
  <c r="K55" i="7"/>
  <c r="O55" i="7"/>
  <c r="S55" i="7"/>
  <c r="W55" i="7"/>
  <c r="Z55" i="7"/>
  <c r="AE55" i="7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AL17" i="2"/>
  <c r="AK17" i="2"/>
  <c r="AJ17" i="2"/>
  <c r="AI17" i="2"/>
  <c r="AH17" i="2"/>
  <c r="AG14" i="2"/>
  <c r="AG17" i="2"/>
  <c r="AF14" i="2"/>
  <c r="AF17" i="2"/>
  <c r="AE14" i="2"/>
  <c r="AE17" i="2"/>
  <c r="AD14" i="2"/>
  <c r="AD17" i="2"/>
  <c r="AC14" i="2"/>
  <c r="AC17" i="2"/>
  <c r="AB14" i="2"/>
  <c r="AB17" i="2"/>
  <c r="AA14" i="2"/>
  <c r="AA17" i="2"/>
  <c r="Z14" i="2"/>
  <c r="Z17" i="2"/>
  <c r="Y14" i="2"/>
  <c r="Y17" i="2"/>
  <c r="X14" i="2"/>
  <c r="X17" i="2"/>
  <c r="W14" i="2"/>
  <c r="W17" i="2"/>
  <c r="V14" i="2"/>
  <c r="V17" i="2"/>
  <c r="U14" i="2"/>
  <c r="U17" i="2"/>
  <c r="T14" i="2"/>
  <c r="T17" i="2"/>
  <c r="S14" i="2"/>
  <c r="S17" i="2"/>
  <c r="R14" i="2"/>
  <c r="R17" i="2"/>
  <c r="Q14" i="2"/>
  <c r="Q17" i="2"/>
  <c r="P14" i="2"/>
  <c r="P17" i="2"/>
  <c r="O14" i="2"/>
  <c r="O17" i="2"/>
  <c r="N14" i="2"/>
  <c r="N17" i="2"/>
  <c r="M14" i="2"/>
  <c r="M17" i="2"/>
  <c r="L14" i="2"/>
  <c r="L17" i="2"/>
  <c r="K14" i="2"/>
  <c r="J14" i="2"/>
  <c r="I14" i="2"/>
  <c r="H14" i="2"/>
  <c r="G14" i="2"/>
  <c r="F14" i="2"/>
  <c r="E14" i="2"/>
  <c r="D14" i="2"/>
  <c r="C14" i="2"/>
  <c r="B14" i="2"/>
  <c r="C53" i="4"/>
  <c r="N6" i="7"/>
  <c r="N8" i="7"/>
  <c r="N5" i="7"/>
  <c r="N7" i="7"/>
  <c r="N9" i="7"/>
  <c r="N11" i="7"/>
  <c r="N12" i="7"/>
  <c r="N14" i="7"/>
  <c r="N16" i="7"/>
  <c r="N10" i="7"/>
  <c r="N31" i="7"/>
  <c r="N33" i="7"/>
  <c r="N35" i="7"/>
  <c r="N37" i="7"/>
  <c r="N17" i="7"/>
  <c r="N32" i="7"/>
  <c r="N36" i="7"/>
  <c r="N38" i="7"/>
  <c r="N41" i="7"/>
  <c r="N45" i="7"/>
  <c r="N54" i="7"/>
  <c r="N50" i="7"/>
  <c r="V55" i="7"/>
  <c r="N55" i="7"/>
  <c r="N51" i="7"/>
  <c r="V49" i="7"/>
  <c r="V36" i="7"/>
  <c r="V15" i="7"/>
  <c r="AD53" i="4"/>
  <c r="K50" i="7"/>
  <c r="V44" i="7"/>
  <c r="V40" i="7"/>
  <c r="N40" i="7"/>
  <c r="V38" i="7"/>
  <c r="K34" i="7"/>
  <c r="V30" i="7"/>
  <c r="V6" i="7"/>
  <c r="V8" i="7"/>
  <c r="V5" i="7"/>
  <c r="V7" i="7"/>
  <c r="V9" i="7"/>
  <c r="V10" i="7"/>
  <c r="V12" i="7"/>
  <c r="V14" i="7"/>
  <c r="V16" i="7"/>
  <c r="V11" i="7"/>
  <c r="V13" i="7"/>
  <c r="V19" i="7"/>
  <c r="V21" i="7"/>
  <c r="V23" i="7"/>
  <c r="V25" i="7"/>
  <c r="V27" i="7"/>
  <c r="V29" i="7"/>
  <c r="V31" i="7"/>
  <c r="V33" i="7"/>
  <c r="V35" i="7"/>
  <c r="V37" i="7"/>
  <c r="V39" i="7"/>
  <c r="V17" i="7"/>
  <c r="V20" i="7"/>
  <c r="V24" i="7"/>
  <c r="V28" i="7"/>
  <c r="V41" i="7"/>
  <c r="V43" i="7"/>
  <c r="V45" i="7"/>
  <c r="V52" i="7"/>
  <c r="V54" i="7"/>
  <c r="V48" i="7"/>
  <c r="V50" i="7"/>
  <c r="V18" i="7"/>
  <c r="V53" i="7"/>
  <c r="N53" i="7"/>
  <c r="V51" i="7"/>
  <c r="V47" i="7"/>
  <c r="V32" i="7"/>
  <c r="N13" i="7"/>
  <c r="K6" i="7"/>
  <c r="K8" i="7"/>
  <c r="K10" i="7"/>
  <c r="K13" i="7"/>
  <c r="K12" i="7"/>
  <c r="K14" i="7"/>
  <c r="K16" i="7"/>
  <c r="K51" i="7"/>
  <c r="K11" i="7"/>
  <c r="K7" i="7"/>
  <c r="K41" i="7"/>
  <c r="K45" i="7"/>
  <c r="K54" i="7"/>
  <c r="K17" i="7"/>
  <c r="Z6" i="7"/>
  <c r="Z8" i="7"/>
  <c r="Z12" i="7"/>
  <c r="Z14" i="7"/>
  <c r="Z16" i="7"/>
  <c r="Z19" i="7"/>
  <c r="Z21" i="7"/>
  <c r="Z23" i="7"/>
  <c r="Z25" i="7"/>
  <c r="Z27" i="7"/>
  <c r="Z29" i="7"/>
  <c r="Z31" i="7"/>
  <c r="Z33" i="7"/>
  <c r="Z35" i="7"/>
  <c r="Z37" i="7"/>
  <c r="Z39" i="7"/>
  <c r="Z17" i="7"/>
  <c r="Z50" i="7"/>
  <c r="Z48" i="7"/>
  <c r="Z46" i="7"/>
  <c r="Z38" i="7"/>
  <c r="Z36" i="7"/>
  <c r="Z34" i="7"/>
  <c r="Z32" i="7"/>
  <c r="Z30" i="7"/>
  <c r="Z26" i="7"/>
  <c r="Z15" i="7"/>
  <c r="Z13" i="7"/>
  <c r="Z11" i="7"/>
  <c r="J6" i="7"/>
  <c r="J8" i="7"/>
  <c r="J10" i="7"/>
  <c r="J12" i="7"/>
  <c r="J14" i="7"/>
  <c r="J16" i="7"/>
  <c r="J31" i="7"/>
  <c r="J33" i="7"/>
  <c r="J35" i="7"/>
  <c r="J37" i="7"/>
  <c r="J5" i="7"/>
  <c r="J7" i="7"/>
  <c r="J9" i="7"/>
  <c r="J11" i="7"/>
  <c r="J17" i="7"/>
  <c r="R34" i="4"/>
  <c r="D34" i="4"/>
  <c r="H34" i="4"/>
  <c r="L34" i="4"/>
  <c r="P34" i="4"/>
  <c r="T34" i="4"/>
  <c r="X34" i="4"/>
  <c r="AB34" i="4"/>
  <c r="AF34" i="4"/>
  <c r="B34" i="4"/>
  <c r="Z54" i="7"/>
  <c r="Z52" i="7"/>
  <c r="Z45" i="7"/>
  <c r="Z43" i="7"/>
  <c r="Z41" i="7"/>
  <c r="N34" i="7"/>
  <c r="Z22" i="7"/>
  <c r="Z18" i="7"/>
  <c r="Z7" i="7"/>
  <c r="K15" i="7"/>
  <c r="S6" i="7"/>
  <c r="S8" i="7"/>
  <c r="S10" i="7"/>
  <c r="S11" i="7"/>
  <c r="S5" i="7"/>
  <c r="S7" i="7"/>
  <c r="S9" i="7"/>
  <c r="AA34" i="4"/>
  <c r="E15" i="4"/>
  <c r="I15" i="4"/>
  <c r="M15" i="4"/>
  <c r="Q15" i="4"/>
  <c r="U15" i="4"/>
  <c r="Y15" i="4"/>
  <c r="AC15" i="4"/>
  <c r="AG15" i="4"/>
  <c r="F34" i="4"/>
  <c r="G6" i="7"/>
  <c r="G8" i="7"/>
  <c r="G10" i="7"/>
  <c r="O6" i="7"/>
  <c r="O8" i="7"/>
  <c r="O10" i="7"/>
  <c r="W6" i="7"/>
  <c r="W8" i="7"/>
  <c r="W10" i="7"/>
  <c r="AE6" i="7"/>
  <c r="AE8" i="7"/>
  <c r="AE10" i="7"/>
  <c r="F53" i="4"/>
  <c r="AC34" i="4"/>
  <c r="M34" i="4"/>
  <c r="E34" i="4"/>
  <c r="AB53" i="4"/>
  <c r="L53" i="4"/>
  <c r="AG34" i="4"/>
  <c r="Y34" i="4"/>
  <c r="Q34" i="4"/>
  <c r="I34" i="4"/>
  <c r="AF53" i="4"/>
  <c r="X53" i="4"/>
  <c r="P53" i="4"/>
  <c r="H53" i="4"/>
  <c r="R53" i="4"/>
  <c r="C55" i="4"/>
  <c r="C53" i="7"/>
  <c r="U34" i="4"/>
  <c r="B53" i="4"/>
  <c r="T53" i="4"/>
  <c r="D53" i="4"/>
  <c r="AD55" i="4"/>
  <c r="AD53" i="7"/>
  <c r="AA53" i="4"/>
  <c r="V46" i="7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AD6" i="7"/>
  <c r="AD8" i="7"/>
  <c r="AD5" i="7"/>
  <c r="AD7" i="7"/>
  <c r="AD9" i="7"/>
  <c r="AD12" i="7"/>
  <c r="AD14" i="7"/>
  <c r="AD16" i="7"/>
  <c r="AD19" i="7"/>
  <c r="AD21" i="7"/>
  <c r="AD23" i="7"/>
  <c r="AD25" i="7"/>
  <c r="AD27" i="7"/>
  <c r="AD29" i="7"/>
  <c r="AD31" i="7"/>
  <c r="AD33" i="7"/>
  <c r="AD35" i="7"/>
  <c r="AD37" i="7"/>
  <c r="AD39" i="7"/>
  <c r="AD10" i="7"/>
  <c r="AD17" i="7"/>
  <c r="AD20" i="7"/>
  <c r="AD24" i="7"/>
  <c r="AD26" i="7"/>
  <c r="AD30" i="7"/>
  <c r="AD32" i="7"/>
  <c r="AD36" i="7"/>
  <c r="AD38" i="7"/>
  <c r="AD41" i="7"/>
  <c r="AD43" i="7"/>
  <c r="AD45" i="7"/>
  <c r="AD52" i="7"/>
  <c r="AD54" i="7"/>
  <c r="AD11" i="7"/>
  <c r="AD13" i="7"/>
  <c r="AD15" i="7"/>
  <c r="AD18" i="7"/>
  <c r="AD48" i="7"/>
  <c r="AD50" i="7"/>
  <c r="AD28" i="7"/>
  <c r="AD40" i="7"/>
  <c r="AD44" i="7"/>
  <c r="AD47" i="7"/>
  <c r="AD51" i="7"/>
  <c r="AD55" i="7"/>
  <c r="AD22" i="7"/>
  <c r="AD42" i="7"/>
  <c r="AD49" i="7"/>
  <c r="AD34" i="7"/>
  <c r="T53" i="7"/>
  <c r="T55" i="4"/>
  <c r="U53" i="4"/>
  <c r="R55" i="4"/>
  <c r="R53" i="7"/>
  <c r="P55" i="4"/>
  <c r="P53" i="7"/>
  <c r="AF53" i="7"/>
  <c r="AF55" i="4"/>
  <c r="Q53" i="4"/>
  <c r="AG53" i="4"/>
  <c r="AB55" i="4"/>
  <c r="AB53" i="7"/>
  <c r="M53" i="4"/>
  <c r="F55" i="4"/>
  <c r="F53" i="7"/>
  <c r="AA55" i="4"/>
  <c r="AA53" i="7"/>
  <c r="D55" i="4"/>
  <c r="D53" i="7"/>
  <c r="B55" i="4"/>
  <c r="B53" i="7"/>
  <c r="C6" i="7"/>
  <c r="C8" i="7"/>
  <c r="C10" i="7"/>
  <c r="C11" i="7"/>
  <c r="C32" i="7"/>
  <c r="C36" i="7"/>
  <c r="C38" i="7"/>
  <c r="C51" i="7"/>
  <c r="C15" i="7"/>
  <c r="C5" i="7"/>
  <c r="C9" i="7"/>
  <c r="C31" i="7"/>
  <c r="C33" i="7"/>
  <c r="C35" i="7"/>
  <c r="C37" i="7"/>
  <c r="C40" i="7"/>
  <c r="C41" i="7"/>
  <c r="C45" i="7"/>
  <c r="C54" i="7"/>
  <c r="C12" i="7"/>
  <c r="C13" i="7"/>
  <c r="C14" i="7"/>
  <c r="C16" i="7"/>
  <c r="C17" i="7"/>
  <c r="C50" i="7"/>
  <c r="C55" i="7"/>
  <c r="C42" i="7"/>
  <c r="C46" i="7"/>
  <c r="C7" i="7"/>
  <c r="C34" i="7"/>
  <c r="H55" i="4"/>
  <c r="H53" i="7"/>
  <c r="X55" i="4"/>
  <c r="X53" i="7"/>
  <c r="I53" i="4"/>
  <c r="Y53" i="4"/>
  <c r="L53" i="7"/>
  <c r="L55" i="4"/>
  <c r="E53" i="4"/>
  <c r="AC53" i="4"/>
  <c r="AL17" i="6"/>
  <c r="AC55" i="4"/>
  <c r="AC53" i="7"/>
  <c r="M55" i="4"/>
  <c r="M53" i="7"/>
  <c r="AG53" i="7"/>
  <c r="AG55" i="4"/>
  <c r="E55" i="4"/>
  <c r="E53" i="7"/>
  <c r="Y55" i="4"/>
  <c r="Y53" i="7"/>
  <c r="X5" i="7"/>
  <c r="X7" i="7"/>
  <c r="X9" i="7"/>
  <c r="X11" i="7"/>
  <c r="X13" i="7"/>
  <c r="X18" i="7"/>
  <c r="X20" i="7"/>
  <c r="X22" i="7"/>
  <c r="X24" i="7"/>
  <c r="X26" i="7"/>
  <c r="X28" i="7"/>
  <c r="X30" i="7"/>
  <c r="X32" i="7"/>
  <c r="X36" i="7"/>
  <c r="X38" i="7"/>
  <c r="X10" i="7"/>
  <c r="X29" i="7"/>
  <c r="X40" i="7"/>
  <c r="X42" i="7"/>
  <c r="X44" i="7"/>
  <c r="X55" i="7"/>
  <c r="X6" i="7"/>
  <c r="X17" i="7"/>
  <c r="X21" i="7"/>
  <c r="X25" i="7"/>
  <c r="X31" i="7"/>
  <c r="X33" i="7"/>
  <c r="X35" i="7"/>
  <c r="X37" i="7"/>
  <c r="X47" i="7"/>
  <c r="X49" i="7"/>
  <c r="X12" i="7"/>
  <c r="X23" i="7"/>
  <c r="X27" i="7"/>
  <c r="X41" i="7"/>
  <c r="X43" i="7"/>
  <c r="X45" i="7"/>
  <c r="X50" i="7"/>
  <c r="X48" i="7"/>
  <c r="X19" i="7"/>
  <c r="X52" i="7"/>
  <c r="X8" i="7"/>
  <c r="X16" i="7"/>
  <c r="X39" i="7"/>
  <c r="X14" i="7"/>
  <c r="X54" i="7"/>
  <c r="X51" i="7"/>
  <c r="X15" i="7"/>
  <c r="X34" i="7"/>
  <c r="D5" i="7"/>
  <c r="D7" i="7"/>
  <c r="D9" i="7"/>
  <c r="D6" i="7"/>
  <c r="D8" i="7"/>
  <c r="D10" i="7"/>
  <c r="D13" i="7"/>
  <c r="D12" i="7"/>
  <c r="D14" i="7"/>
  <c r="D16" i="7"/>
  <c r="D32" i="7"/>
  <c r="D36" i="7"/>
  <c r="D38" i="7"/>
  <c r="D40" i="7"/>
  <c r="D42" i="7"/>
  <c r="D46" i="7"/>
  <c r="D55" i="7"/>
  <c r="D33" i="7"/>
  <c r="D54" i="7"/>
  <c r="D35" i="7"/>
  <c r="D11" i="7"/>
  <c r="D31" i="7"/>
  <c r="D41" i="7"/>
  <c r="D45" i="7"/>
  <c r="D50" i="7"/>
  <c r="D37" i="7"/>
  <c r="D17" i="7"/>
  <c r="D15" i="7"/>
  <c r="D51" i="7"/>
  <c r="D34" i="7"/>
  <c r="F6" i="7"/>
  <c r="F8" i="7"/>
  <c r="F10" i="7"/>
  <c r="F5" i="7"/>
  <c r="F7" i="7"/>
  <c r="F9" i="7"/>
  <c r="F12" i="7"/>
  <c r="F14" i="7"/>
  <c r="F16" i="7"/>
  <c r="F13" i="7"/>
  <c r="F31" i="7"/>
  <c r="F33" i="7"/>
  <c r="F35" i="7"/>
  <c r="F37" i="7"/>
  <c r="F17" i="7"/>
  <c r="F11" i="7"/>
  <c r="F41" i="7"/>
  <c r="F45" i="7"/>
  <c r="F54" i="7"/>
  <c r="F50" i="7"/>
  <c r="F38" i="7"/>
  <c r="F42" i="7"/>
  <c r="F46" i="7"/>
  <c r="F36" i="7"/>
  <c r="F40" i="7"/>
  <c r="F51" i="7"/>
  <c r="F55" i="7"/>
  <c r="F32" i="7"/>
  <c r="F15" i="7"/>
  <c r="F34" i="7"/>
  <c r="AB5" i="7"/>
  <c r="AB7" i="7"/>
  <c r="AB9" i="7"/>
  <c r="AB6" i="7"/>
  <c r="AB8" i="7"/>
  <c r="AB10" i="7"/>
  <c r="AB11" i="7"/>
  <c r="AB13" i="7"/>
  <c r="AB18" i="7"/>
  <c r="AB20" i="7"/>
  <c r="AB22" i="7"/>
  <c r="AB24" i="7"/>
  <c r="AB26" i="7"/>
  <c r="AB28" i="7"/>
  <c r="AB30" i="7"/>
  <c r="AB32" i="7"/>
  <c r="AB36" i="7"/>
  <c r="AB38" i="7"/>
  <c r="AB12" i="7"/>
  <c r="AB14" i="7"/>
  <c r="AB16" i="7"/>
  <c r="AB31" i="7"/>
  <c r="AB33" i="7"/>
  <c r="AB35" i="7"/>
  <c r="AB37" i="7"/>
  <c r="AB40" i="7"/>
  <c r="AB42" i="7"/>
  <c r="AB44" i="7"/>
  <c r="AB55" i="7"/>
  <c r="AB19" i="7"/>
  <c r="AB23" i="7"/>
  <c r="AB27" i="7"/>
  <c r="AB39" i="7"/>
  <c r="AB47" i="7"/>
  <c r="AB49" i="7"/>
  <c r="AB21" i="7"/>
  <c r="AB25" i="7"/>
  <c r="AB48" i="7"/>
  <c r="AB46" i="7"/>
  <c r="AB54" i="7"/>
  <c r="AB17" i="7"/>
  <c r="AB41" i="7"/>
  <c r="AB43" i="7"/>
  <c r="AB45" i="7"/>
  <c r="AB50" i="7"/>
  <c r="AB29" i="7"/>
  <c r="AB52" i="7"/>
  <c r="AB15" i="7"/>
  <c r="AB51" i="7"/>
  <c r="AB34" i="7"/>
  <c r="Q55" i="4"/>
  <c r="Q53" i="7"/>
  <c r="P5" i="7"/>
  <c r="P7" i="7"/>
  <c r="P9" i="7"/>
  <c r="P13" i="7"/>
  <c r="P6" i="7"/>
  <c r="P8" i="7"/>
  <c r="P32" i="7"/>
  <c r="P36" i="7"/>
  <c r="P38" i="7"/>
  <c r="P10" i="7"/>
  <c r="P11" i="7"/>
  <c r="P12" i="7"/>
  <c r="P14" i="7"/>
  <c r="P16" i="7"/>
  <c r="P40" i="7"/>
  <c r="P42" i="7"/>
  <c r="P46" i="7"/>
  <c r="P55" i="7"/>
  <c r="P17" i="7"/>
  <c r="P37" i="7"/>
  <c r="P50" i="7"/>
  <c r="P52" i="7"/>
  <c r="P35" i="7"/>
  <c r="P54" i="7"/>
  <c r="P33" i="7"/>
  <c r="P41" i="7"/>
  <c r="P45" i="7"/>
  <c r="P31" i="7"/>
  <c r="P51" i="7"/>
  <c r="P15" i="7"/>
  <c r="P34" i="7"/>
  <c r="U55" i="4"/>
  <c r="U53" i="7"/>
  <c r="L5" i="7"/>
  <c r="L7" i="7"/>
  <c r="L9" i="7"/>
  <c r="L6" i="7"/>
  <c r="L8" i="7"/>
  <c r="L10" i="7"/>
  <c r="L13" i="7"/>
  <c r="L32" i="7"/>
  <c r="L36" i="7"/>
  <c r="L38" i="7"/>
  <c r="L31" i="7"/>
  <c r="L33" i="7"/>
  <c r="L35" i="7"/>
  <c r="L37" i="7"/>
  <c r="L40" i="7"/>
  <c r="L42" i="7"/>
  <c r="L46" i="7"/>
  <c r="L55" i="7"/>
  <c r="L12" i="7"/>
  <c r="L14" i="7"/>
  <c r="L16" i="7"/>
  <c r="L17" i="7"/>
  <c r="L50" i="7"/>
  <c r="L54" i="7"/>
  <c r="L11" i="7"/>
  <c r="L41" i="7"/>
  <c r="L45" i="7"/>
  <c r="L15" i="7"/>
  <c r="L51" i="7"/>
  <c r="L34" i="7"/>
  <c r="AF5" i="7"/>
  <c r="AF7" i="7"/>
  <c r="AF9" i="7"/>
  <c r="AF11" i="7"/>
  <c r="AF13" i="7"/>
  <c r="AF18" i="7"/>
  <c r="AF20" i="7"/>
  <c r="AF22" i="7"/>
  <c r="AF24" i="7"/>
  <c r="AF26" i="7"/>
  <c r="AF28" i="7"/>
  <c r="AF30" i="7"/>
  <c r="AF32" i="7"/>
  <c r="AF36" i="7"/>
  <c r="AF38" i="7"/>
  <c r="AF12" i="7"/>
  <c r="AF14" i="7"/>
  <c r="AF16" i="7"/>
  <c r="AF8" i="7"/>
  <c r="AF10" i="7"/>
  <c r="AF19" i="7"/>
  <c r="AF23" i="7"/>
  <c r="AF27" i="7"/>
  <c r="AF39" i="7"/>
  <c r="AF40" i="7"/>
  <c r="AF42" i="7"/>
  <c r="AF44" i="7"/>
  <c r="AF55" i="7"/>
  <c r="AF21" i="7"/>
  <c r="AF17" i="7"/>
  <c r="AF47" i="7"/>
  <c r="AF49" i="7"/>
  <c r="AF6" i="7"/>
  <c r="AF37" i="7"/>
  <c r="AF50" i="7"/>
  <c r="AF54" i="7"/>
  <c r="AF48" i="7"/>
  <c r="AF29" i="7"/>
  <c r="AF35" i="7"/>
  <c r="AF41" i="7"/>
  <c r="AF43" i="7"/>
  <c r="AF45" i="7"/>
  <c r="AF33" i="7"/>
  <c r="AF52" i="7"/>
  <c r="AF25" i="7"/>
  <c r="AF31" i="7"/>
  <c r="AF51" i="7"/>
  <c r="AF15" i="7"/>
  <c r="AF34" i="7"/>
  <c r="T5" i="7"/>
  <c r="T7" i="7"/>
  <c r="T9" i="7"/>
  <c r="T6" i="7"/>
  <c r="T8" i="7"/>
  <c r="T13" i="7"/>
  <c r="T12" i="7"/>
  <c r="T14" i="7"/>
  <c r="T16" i="7"/>
  <c r="T32" i="7"/>
  <c r="T36" i="7"/>
  <c r="T38" i="7"/>
  <c r="T40" i="7"/>
  <c r="T42" i="7"/>
  <c r="T46" i="7"/>
  <c r="T55" i="7"/>
  <c r="T10" i="7"/>
  <c r="T11" i="7"/>
  <c r="T17" i="7"/>
  <c r="T33" i="7"/>
  <c r="T54" i="7"/>
  <c r="T35" i="7"/>
  <c r="T31" i="7"/>
  <c r="T41" i="7"/>
  <c r="T45" i="7"/>
  <c r="T37" i="7"/>
  <c r="T50" i="7"/>
  <c r="T52" i="7"/>
  <c r="T15" i="7"/>
  <c r="T51" i="7"/>
  <c r="T34" i="7"/>
  <c r="AD46" i="7"/>
  <c r="H5" i="7"/>
  <c r="H7" i="7"/>
  <c r="H9" i="7"/>
  <c r="H11" i="7"/>
  <c r="H13" i="7"/>
  <c r="H32" i="7"/>
  <c r="H36" i="7"/>
  <c r="H38" i="7"/>
  <c r="H40" i="7"/>
  <c r="H6" i="7"/>
  <c r="H8" i="7"/>
  <c r="H10" i="7"/>
  <c r="H12" i="7"/>
  <c r="H14" i="7"/>
  <c r="H16" i="7"/>
  <c r="H42" i="7"/>
  <c r="H46" i="7"/>
  <c r="H55" i="7"/>
  <c r="H17" i="7"/>
  <c r="H31" i="7"/>
  <c r="H33" i="7"/>
  <c r="H35" i="7"/>
  <c r="H37" i="7"/>
  <c r="H41" i="7"/>
  <c r="H45" i="7"/>
  <c r="H54" i="7"/>
  <c r="H50" i="7"/>
  <c r="H15" i="7"/>
  <c r="H51" i="7"/>
  <c r="H34" i="7"/>
  <c r="B6" i="7"/>
  <c r="B8" i="7"/>
  <c r="B10" i="7"/>
  <c r="B12" i="7"/>
  <c r="B14" i="7"/>
  <c r="B16" i="7"/>
  <c r="B31" i="7"/>
  <c r="B33" i="7"/>
  <c r="B35" i="7"/>
  <c r="B37" i="7"/>
  <c r="B11" i="7"/>
  <c r="B13" i="7"/>
  <c r="B17" i="7"/>
  <c r="B5" i="7"/>
  <c r="B9" i="7"/>
  <c r="B40" i="7"/>
  <c r="B41" i="7"/>
  <c r="B45" i="7"/>
  <c r="B54" i="7"/>
  <c r="B50" i="7"/>
  <c r="B7" i="7"/>
  <c r="B36" i="7"/>
  <c r="B55" i="7"/>
  <c r="B51" i="7"/>
  <c r="B42" i="7"/>
  <c r="B46" i="7"/>
  <c r="B32" i="7"/>
  <c r="B38" i="7"/>
  <c r="B15" i="7"/>
  <c r="B34" i="7"/>
  <c r="R6" i="7"/>
  <c r="R8" i="7"/>
  <c r="R12" i="7"/>
  <c r="R14" i="7"/>
  <c r="R16" i="7"/>
  <c r="R5" i="7"/>
  <c r="R7" i="7"/>
  <c r="R9" i="7"/>
  <c r="R31" i="7"/>
  <c r="R33" i="7"/>
  <c r="R35" i="7"/>
  <c r="R37" i="7"/>
  <c r="R13" i="7"/>
  <c r="R17" i="7"/>
  <c r="R10" i="7"/>
  <c r="R41" i="7"/>
  <c r="R45" i="7"/>
  <c r="R52" i="7"/>
  <c r="R54" i="7"/>
  <c r="R11" i="7"/>
  <c r="R50" i="7"/>
  <c r="R36" i="7"/>
  <c r="R55" i="7"/>
  <c r="R40" i="7"/>
  <c r="R42" i="7"/>
  <c r="R46" i="7"/>
  <c r="R51" i="7"/>
  <c r="R32" i="7"/>
  <c r="R38" i="7"/>
  <c r="R15" i="7"/>
  <c r="R34" i="7"/>
  <c r="I53" i="7"/>
  <c r="I55" i="4"/>
  <c r="AA6" i="7"/>
  <c r="AA8" i="7"/>
  <c r="AA10" i="7"/>
  <c r="AA5" i="7"/>
  <c r="AA7" i="7"/>
  <c r="AA9" i="7"/>
  <c r="AA11" i="7"/>
  <c r="AA13" i="7"/>
  <c r="AA12" i="7"/>
  <c r="AA14" i="7"/>
  <c r="AA16" i="7"/>
  <c r="AA19" i="7"/>
  <c r="AA21" i="7"/>
  <c r="AA23" i="7"/>
  <c r="AA25" i="7"/>
  <c r="AA27" i="7"/>
  <c r="AA28" i="7"/>
  <c r="AA39" i="7"/>
  <c r="AA47" i="7"/>
  <c r="AA49" i="7"/>
  <c r="AA51" i="7"/>
  <c r="AA17" i="7"/>
  <c r="AA18" i="7"/>
  <c r="AA22" i="7"/>
  <c r="AA41" i="7"/>
  <c r="AA43" i="7"/>
  <c r="AA45" i="7"/>
  <c r="AA52" i="7"/>
  <c r="AA54" i="7"/>
  <c r="AA33" i="7"/>
  <c r="AA36" i="7"/>
  <c r="AA40" i="7"/>
  <c r="AA44" i="7"/>
  <c r="AA48" i="7"/>
  <c r="AA46" i="7"/>
  <c r="AA38" i="7"/>
  <c r="AA26" i="7"/>
  <c r="AA31" i="7"/>
  <c r="AA50" i="7"/>
  <c r="AA55" i="7"/>
  <c r="AA29" i="7"/>
  <c r="AA32" i="7"/>
  <c r="AA37" i="7"/>
  <c r="AA42" i="7"/>
  <c r="AA20" i="7"/>
  <c r="AA24" i="7"/>
  <c r="AA30" i="7"/>
  <c r="AA35" i="7"/>
  <c r="AA15" i="7"/>
  <c r="AA34" i="7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I5" i="7"/>
  <c r="I7" i="7"/>
  <c r="I9" i="7"/>
  <c r="I11" i="7"/>
  <c r="I12" i="7"/>
  <c r="I14" i="7"/>
  <c r="I16" i="7"/>
  <c r="I8" i="7"/>
  <c r="I32" i="7"/>
  <c r="I36" i="7"/>
  <c r="I38" i="7"/>
  <c r="I50" i="7"/>
  <c r="I6" i="7"/>
  <c r="I10" i="7"/>
  <c r="I13" i="7"/>
  <c r="I40" i="7"/>
  <c r="I42" i="7"/>
  <c r="I46" i="7"/>
  <c r="I55" i="7"/>
  <c r="I31" i="7"/>
  <c r="I54" i="7"/>
  <c r="I37" i="7"/>
  <c r="I41" i="7"/>
  <c r="I45" i="7"/>
  <c r="I35" i="7"/>
  <c r="I33" i="7"/>
  <c r="I51" i="7"/>
  <c r="I17" i="7"/>
  <c r="I15" i="7"/>
  <c r="I34" i="7"/>
  <c r="E5" i="7"/>
  <c r="E7" i="7"/>
  <c r="E9" i="7"/>
  <c r="E11" i="7"/>
  <c r="E6" i="7"/>
  <c r="E8" i="7"/>
  <c r="E10" i="7"/>
  <c r="E12" i="7"/>
  <c r="E14" i="7"/>
  <c r="E16" i="7"/>
  <c r="E50" i="7"/>
  <c r="E32" i="7"/>
  <c r="E36" i="7"/>
  <c r="E38" i="7"/>
  <c r="E42" i="7"/>
  <c r="E46" i="7"/>
  <c r="E55" i="7"/>
  <c r="E35" i="7"/>
  <c r="E40" i="7"/>
  <c r="E51" i="7"/>
  <c r="E13" i="7"/>
  <c r="E33" i="7"/>
  <c r="E54" i="7"/>
  <c r="E31" i="7"/>
  <c r="E41" i="7"/>
  <c r="E45" i="7"/>
  <c r="E37" i="7"/>
  <c r="E17" i="7"/>
  <c r="E15" i="7"/>
  <c r="E34" i="7"/>
  <c r="M5" i="7"/>
  <c r="M7" i="7"/>
  <c r="M9" i="7"/>
  <c r="M11" i="7"/>
  <c r="M13" i="7"/>
  <c r="M50" i="7"/>
  <c r="M12" i="7"/>
  <c r="M14" i="7"/>
  <c r="M16" i="7"/>
  <c r="M8" i="7"/>
  <c r="M31" i="7"/>
  <c r="M33" i="7"/>
  <c r="M35" i="7"/>
  <c r="M37" i="7"/>
  <c r="M40" i="7"/>
  <c r="M42" i="7"/>
  <c r="M46" i="7"/>
  <c r="M55" i="7"/>
  <c r="M38" i="7"/>
  <c r="M41" i="7"/>
  <c r="M45" i="7"/>
  <c r="M10" i="7"/>
  <c r="M36" i="7"/>
  <c r="M51" i="7"/>
  <c r="M6" i="7"/>
  <c r="M32" i="7"/>
  <c r="M54" i="7"/>
  <c r="M17" i="7"/>
  <c r="M15" i="7"/>
  <c r="M34" i="7"/>
  <c r="AF46" i="7"/>
  <c r="U5" i="7"/>
  <c r="U7" i="7"/>
  <c r="U9" i="7"/>
  <c r="U11" i="7"/>
  <c r="U10" i="7"/>
  <c r="U12" i="7"/>
  <c r="U14" i="7"/>
  <c r="U16" i="7"/>
  <c r="U6" i="7"/>
  <c r="U50" i="7"/>
  <c r="U8" i="7"/>
  <c r="U32" i="7"/>
  <c r="U36" i="7"/>
  <c r="U38" i="7"/>
  <c r="U40" i="7"/>
  <c r="U42" i="7"/>
  <c r="U46" i="7"/>
  <c r="U55" i="7"/>
  <c r="U13" i="7"/>
  <c r="U35" i="7"/>
  <c r="U51" i="7"/>
  <c r="U33" i="7"/>
  <c r="U54" i="7"/>
  <c r="U31" i="7"/>
  <c r="U41" i="7"/>
  <c r="U45" i="7"/>
  <c r="U37" i="7"/>
  <c r="U52" i="7"/>
  <c r="U17" i="7"/>
  <c r="U15" i="7"/>
  <c r="U34" i="7"/>
  <c r="AG5" i="7"/>
  <c r="AG7" i="7"/>
  <c r="AG9" i="7"/>
  <c r="AG10" i="7"/>
  <c r="AG11" i="7"/>
  <c r="AG13" i="7"/>
  <c r="AG18" i="7"/>
  <c r="AG20" i="7"/>
  <c r="AG22" i="7"/>
  <c r="AG24" i="7"/>
  <c r="AG28" i="7"/>
  <c r="AG31" i="7"/>
  <c r="AG33" i="7"/>
  <c r="AG35" i="7"/>
  <c r="AG37" i="7"/>
  <c r="AG48" i="7"/>
  <c r="AG50" i="7"/>
  <c r="AG8" i="7"/>
  <c r="AG19" i="7"/>
  <c r="AG23" i="7"/>
  <c r="AG27" i="7"/>
  <c r="AG39" i="7"/>
  <c r="AG40" i="7"/>
  <c r="AG42" i="7"/>
  <c r="AG44" i="7"/>
  <c r="AG55" i="7"/>
  <c r="AG6" i="7"/>
  <c r="AG16" i="7"/>
  <c r="AG25" i="7"/>
  <c r="AG26" i="7"/>
  <c r="AG36" i="7"/>
  <c r="AG51" i="7"/>
  <c r="AG52" i="7"/>
  <c r="AG14" i="7"/>
  <c r="AG32" i="7"/>
  <c r="AG49" i="7"/>
  <c r="AG54" i="7"/>
  <c r="AG12" i="7"/>
  <c r="AG21" i="7"/>
  <c r="AG29" i="7"/>
  <c r="AG30" i="7"/>
  <c r="AG38" i="7"/>
  <c r="AG41" i="7"/>
  <c r="AG43" i="7"/>
  <c r="AG45" i="7"/>
  <c r="AG47" i="7"/>
  <c r="AG46" i="7"/>
  <c r="AG17" i="7"/>
  <c r="AG15" i="7"/>
  <c r="AG34" i="7"/>
  <c r="Q5" i="7"/>
  <c r="Q7" i="7"/>
  <c r="Q9" i="7"/>
  <c r="Q11" i="7"/>
  <c r="Q10" i="7"/>
  <c r="Q13" i="7"/>
  <c r="Q6" i="7"/>
  <c r="Q8" i="7"/>
  <c r="Q12" i="7"/>
  <c r="Q14" i="7"/>
  <c r="Q16" i="7"/>
  <c r="Q31" i="7"/>
  <c r="Q33" i="7"/>
  <c r="Q35" i="7"/>
  <c r="Q37" i="7"/>
  <c r="Q50" i="7"/>
  <c r="Q40" i="7"/>
  <c r="Q42" i="7"/>
  <c r="Q46" i="7"/>
  <c r="Q55" i="7"/>
  <c r="Q51" i="7"/>
  <c r="Q52" i="7"/>
  <c r="Q41" i="7"/>
  <c r="Q45" i="7"/>
  <c r="Q32" i="7"/>
  <c r="Q38" i="7"/>
  <c r="Q54" i="7"/>
  <c r="Q36" i="7"/>
  <c r="Q17" i="7"/>
  <c r="Q15" i="7"/>
  <c r="Q34" i="7"/>
  <c r="X46" i="7"/>
  <c r="Y5" i="7"/>
  <c r="Y7" i="7"/>
  <c r="Y9" i="7"/>
  <c r="Y6" i="7"/>
  <c r="Y8" i="7"/>
  <c r="Y12" i="7"/>
  <c r="Y14" i="7"/>
  <c r="Y16" i="7"/>
  <c r="Y18" i="7"/>
  <c r="Y20" i="7"/>
  <c r="Y22" i="7"/>
  <c r="Y24" i="7"/>
  <c r="Y11" i="7"/>
  <c r="Y13" i="7"/>
  <c r="Y19" i="7"/>
  <c r="Y23" i="7"/>
  <c r="Y26" i="7"/>
  <c r="Y30" i="7"/>
  <c r="Y32" i="7"/>
  <c r="Y36" i="7"/>
  <c r="Y38" i="7"/>
  <c r="Y48" i="7"/>
  <c r="Y50" i="7"/>
  <c r="Y29" i="7"/>
  <c r="Y40" i="7"/>
  <c r="Y42" i="7"/>
  <c r="Y44" i="7"/>
  <c r="Y55" i="7"/>
  <c r="Y10" i="7"/>
  <c r="Y21" i="7"/>
  <c r="Y25" i="7"/>
  <c r="Y31" i="7"/>
  <c r="Y49" i="7"/>
  <c r="Y54" i="7"/>
  <c r="Y27" i="7"/>
  <c r="Y37" i="7"/>
  <c r="Y41" i="7"/>
  <c r="Y43" i="7"/>
  <c r="Y45" i="7"/>
  <c r="Y35" i="7"/>
  <c r="Y47" i="7"/>
  <c r="Y46" i="7"/>
  <c r="Y51" i="7"/>
  <c r="Y52" i="7"/>
  <c r="Y28" i="7"/>
  <c r="Y33" i="7"/>
  <c r="Y39" i="7"/>
  <c r="Y17" i="7"/>
  <c r="Y15" i="7"/>
  <c r="Y34" i="7"/>
  <c r="AC5" i="7"/>
  <c r="AC7" i="7"/>
  <c r="AC9" i="7"/>
  <c r="AC10" i="7"/>
  <c r="AC6" i="7"/>
  <c r="AC8" i="7"/>
  <c r="AC11" i="7"/>
  <c r="AC13" i="7"/>
  <c r="AC18" i="7"/>
  <c r="AC20" i="7"/>
  <c r="AC22" i="7"/>
  <c r="AC24" i="7"/>
  <c r="AC21" i="7"/>
  <c r="AC25" i="7"/>
  <c r="AC29" i="7"/>
  <c r="AC48" i="7"/>
  <c r="AC50" i="7"/>
  <c r="AC12" i="7"/>
  <c r="AC14" i="7"/>
  <c r="AC16" i="7"/>
  <c r="AC28" i="7"/>
  <c r="AC31" i="7"/>
  <c r="AC33" i="7"/>
  <c r="AC35" i="7"/>
  <c r="AC37" i="7"/>
  <c r="AC40" i="7"/>
  <c r="AC42" i="7"/>
  <c r="AC44" i="7"/>
  <c r="AC55" i="7"/>
  <c r="AC19" i="7"/>
  <c r="AC30" i="7"/>
  <c r="AC38" i="7"/>
  <c r="AC39" i="7"/>
  <c r="AC47" i="7"/>
  <c r="AC51" i="7"/>
  <c r="AC52" i="7"/>
  <c r="AC32" i="7"/>
  <c r="AC43" i="7"/>
  <c r="AC23" i="7"/>
  <c r="AC36" i="7"/>
  <c r="AC26" i="7"/>
  <c r="AC27" i="7"/>
  <c r="AC49" i="7"/>
  <c r="AC54" i="7"/>
  <c r="AC41" i="7"/>
  <c r="AC45" i="7"/>
  <c r="AC17" i="7"/>
  <c r="AC15" i="7"/>
  <c r="AC34" i="7"/>
  <c r="AC46" i="7"/>
  <c r="AF17" i="6"/>
  <c r="AB17" i="6"/>
  <c r="X17" i="6"/>
  <c r="T17" i="6"/>
  <c r="P17" i="6"/>
  <c r="H17" i="6"/>
  <c r="D17" i="6"/>
  <c r="AG17" i="6"/>
  <c r="AC17" i="6"/>
  <c r="U17" i="6"/>
  <c r="M17" i="6"/>
  <c r="I17" i="6"/>
  <c r="E17" i="6"/>
  <c r="Y17" i="6"/>
  <c r="Q17" i="6"/>
  <c r="L17" i="6"/>
  <c r="AA17" i="6"/>
  <c r="W17" i="6"/>
  <c r="S17" i="6"/>
  <c r="O17" i="6"/>
  <c r="K17" i="6"/>
  <c r="G17" i="6"/>
  <c r="AI17" i="6"/>
  <c r="AE17" i="6"/>
  <c r="AH17" i="6"/>
  <c r="AD17" i="6"/>
  <c r="Z17" i="6"/>
  <c r="V17" i="6"/>
  <c r="R17" i="6"/>
  <c r="N17" i="6"/>
  <c r="J17" i="6"/>
  <c r="F17" i="6"/>
  <c r="AJ17" i="6"/>
  <c r="C17" i="6"/>
</calcChain>
</file>

<file path=xl/comments1.xml><?xml version="1.0" encoding="utf-8"?>
<comments xmlns="http://schemas.openxmlformats.org/spreadsheetml/2006/main">
  <authors>
    <author>Titus kamatuka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</rPr>
          <t>Titus kamatuka:</t>
        </r>
        <r>
          <rPr>
            <sz val="9"/>
            <color indexed="81"/>
            <rFont val="Tahoma"/>
            <family val="2"/>
          </rPr>
          <t xml:space="preserve">
Under the old series, manufacturing sector was not well establish and therefore did not have this breakdown  of many subsector until the year 2000.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</rPr>
          <t>Titus kamatuka:</t>
        </r>
        <r>
          <rPr>
            <sz val="9"/>
            <color indexed="81"/>
            <rFont val="Tahoma"/>
            <family val="2"/>
          </rPr>
          <t xml:space="preserve">
This is the new series, where other manufacturing is broken down in subsectors from the year 2000</t>
        </r>
      </text>
    </comment>
  </commentList>
</comments>
</file>

<file path=xl/comments2.xml><?xml version="1.0" encoding="utf-8"?>
<comments xmlns="http://schemas.openxmlformats.org/spreadsheetml/2006/main">
  <authors>
    <author>Titus kamatuka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</rPr>
          <t>Titus kamatuka:</t>
        </r>
        <r>
          <rPr>
            <sz val="9"/>
            <color indexed="81"/>
            <rFont val="Tahoma"/>
            <family val="2"/>
          </rPr>
          <t xml:space="preserve">
Under the old series, manufacturing sector was not well establish and therefore did not have this breakdown  of many subsector until the year 2000.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</rPr>
          <t>Titus kamatuka:</t>
        </r>
        <r>
          <rPr>
            <sz val="9"/>
            <color indexed="81"/>
            <rFont val="Tahoma"/>
            <family val="2"/>
          </rPr>
          <t xml:space="preserve">
This is the new series, where other manufacturing is broken down in subsectors from the year 2000</t>
        </r>
      </text>
    </comment>
  </commentList>
</comments>
</file>

<file path=xl/sharedStrings.xml><?xml version="1.0" encoding="utf-8"?>
<sst xmlns="http://schemas.openxmlformats.org/spreadsheetml/2006/main" count="481" uniqueCount="120">
  <si>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</si>
  <si>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</si>
  <si>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</si>
  <si>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</si>
  <si>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</si>
  <si>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</si>
  <si>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</si>
  <si>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</si>
  <si>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</si>
  <si>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</si>
  <si>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</si>
  <si>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</si>
  <si>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</si>
  <si>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</si>
  <si>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</si>
  <si>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</si>
  <si>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</si>
  <si>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</si>
  <si>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</si>
  <si>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</si>
  <si>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</si>
  <si>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</si>
  <si>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</si>
  <si>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</si>
  <si>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</si>
  <si>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</si>
  <si>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</si>
  <si>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</si>
  <si>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</si>
  <si>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</si>
  <si>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</si>
  <si>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</si>
  <si>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</si>
  <si>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Final consumption expenditure</t>
  </si>
  <si>
    <t>Gross fixed capital formation</t>
  </si>
  <si>
    <t>Discrepancy</t>
  </si>
  <si>
    <t>Expenditure on gross domestic product</t>
  </si>
  <si>
    <t>Current prices N$ millions</t>
  </si>
  <si>
    <t>Expenditure category</t>
  </si>
  <si>
    <t>1980</t>
  </si>
  <si>
    <t xml:space="preserve">  Private</t>
  </si>
  <si>
    <t xml:space="preserve">  General government</t>
  </si>
  <si>
    <t>Changes in inventories 1)</t>
  </si>
  <si>
    <t>Gross domestic expenditure</t>
  </si>
  <si>
    <t>Exports of goods and services</t>
  </si>
  <si>
    <t>Imports of goods and services</t>
  </si>
  <si>
    <t>Gross domestic product at market prices</t>
  </si>
  <si>
    <t>Gross domestic product by activity</t>
  </si>
  <si>
    <t>Constant 2010 prices - N$ millions</t>
  </si>
  <si>
    <t>Industry</t>
  </si>
  <si>
    <t>Agriculture and forestry</t>
  </si>
  <si>
    <t xml:space="preserve">  Livestock farming</t>
  </si>
  <si>
    <t xml:space="preserve">  Crop farming and forestry</t>
  </si>
  <si>
    <t>Fishing and fish processing on board</t>
  </si>
  <si>
    <t>Mining and quarrying</t>
  </si>
  <si>
    <t xml:space="preserve">  Diamond mining</t>
  </si>
  <si>
    <t xml:space="preserve">  Uranium mining</t>
  </si>
  <si>
    <t xml:space="preserve">  Metal Ores</t>
  </si>
  <si>
    <t xml:space="preserve">  Other mining and quarrying</t>
  </si>
  <si>
    <t>Primary industries</t>
  </si>
  <si>
    <t>Manufacturing</t>
  </si>
  <si>
    <t xml:space="preserve">  Meat processing</t>
  </si>
  <si>
    <t xml:space="preserve">  Grain Mill products</t>
  </si>
  <si>
    <t xml:space="preserve">  Other food products </t>
  </si>
  <si>
    <t xml:space="preserve">  Beverages</t>
  </si>
  <si>
    <t xml:space="preserve">  Textile and wearing apparel</t>
  </si>
  <si>
    <t xml:space="preserve">  Leather and related products</t>
  </si>
  <si>
    <t xml:space="preserve">  Wood and wood products</t>
  </si>
  <si>
    <t xml:space="preserve">  Publishing and Printing</t>
  </si>
  <si>
    <t xml:space="preserve">  Chemical and related products</t>
  </si>
  <si>
    <t xml:space="preserve">  Rubber and Plastics products</t>
  </si>
  <si>
    <t xml:space="preserve">  Non-metallic minerals products</t>
  </si>
  <si>
    <t xml:space="preserve">  Basic non-ferrous metals</t>
  </si>
  <si>
    <t xml:space="preserve">  Fabricated Metals</t>
  </si>
  <si>
    <t xml:space="preserve">  Diamond processing</t>
  </si>
  <si>
    <t xml:space="preserve">  Other manufacturing</t>
  </si>
  <si>
    <t>Electricity and water</t>
  </si>
  <si>
    <t>Construction</t>
  </si>
  <si>
    <t>Secondary industries</t>
  </si>
  <si>
    <t>Wholesale and retail trade, repairs</t>
  </si>
  <si>
    <t>Hotels and restaurants</t>
  </si>
  <si>
    <t>Transport, and communication</t>
  </si>
  <si>
    <t xml:space="preserve">  Transport </t>
  </si>
  <si>
    <t xml:space="preserve">  Storage</t>
  </si>
  <si>
    <t xml:space="preserve">  Post and telecommunications</t>
  </si>
  <si>
    <t>Financial intermediation</t>
  </si>
  <si>
    <t>Real estate and business services</t>
  </si>
  <si>
    <t xml:space="preserve">  Real Estate</t>
  </si>
  <si>
    <t xml:space="preserve">  Business service</t>
  </si>
  <si>
    <t>Community, social and personal service activities</t>
  </si>
  <si>
    <t>Public administration and defence</t>
  </si>
  <si>
    <t>Education</t>
  </si>
  <si>
    <t>Health</t>
  </si>
  <si>
    <t>Private household with employed persons</t>
  </si>
  <si>
    <t>Tertiary industries</t>
  </si>
  <si>
    <t>Less: Financial intermediation services indirectly measured</t>
  </si>
  <si>
    <t>All industries at basic prices</t>
  </si>
  <si>
    <t>Taxes less subsidies on products</t>
  </si>
  <si>
    <t>GDP at market prices</t>
  </si>
  <si>
    <t>Constant 2010 prices - Percentage change</t>
  </si>
  <si>
    <t xml:space="preserve">  Transport and storage</t>
  </si>
  <si>
    <t xml:space="preserve">  Business services</t>
  </si>
  <si>
    <t>Current prices - N$ millions</t>
  </si>
  <si>
    <t xml:space="preserve">  Uranium</t>
  </si>
  <si>
    <t xml:space="preserve">  Real  estate</t>
  </si>
  <si>
    <t>Constant 2010- N$ million</t>
  </si>
  <si>
    <t>2014</t>
  </si>
  <si>
    <t>Producers of Governement Services</t>
  </si>
  <si>
    <t>Other manufacturing</t>
  </si>
  <si>
    <t xml:space="preserve">  Other manufacturing n.e.s</t>
  </si>
  <si>
    <t>Exchange rate US$</t>
  </si>
  <si>
    <t>GDP at mkt prices in US$</t>
  </si>
  <si>
    <t>2015</t>
  </si>
  <si>
    <t xml:space="preserve">  Other manufacturing (old series)</t>
  </si>
  <si>
    <t xml:space="preserve">  Other manufacturing (new series)</t>
  </si>
  <si>
    <t>2016</t>
  </si>
  <si>
    <t>`</t>
  </si>
  <si>
    <t>Current prices - Percentage</t>
  </si>
  <si>
    <t>2017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</si>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</sst>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.0%"/>
    <numFmt numFmtId="166" formatCode="0.0"/>
    <numFmt numFmtId="167" formatCode="_(* #,##0_);_(* \(#,##0\);_(* &quot;-&quot;??_);_(@_)"/>
    <numFmt numFmtId="168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/>
    <xf numFmtId="40" fontId="4" fillId="0" borderId="0" applyFont="0" applyFill="0" applyBorder="0" applyAlignment="0" applyProtection="0"/>
  </cellStyleXfs>
  <cellXfs count="132">
    <xf numFmtId="0" fontId="0" fillId="0" borderId="0" xfId="0"/>
    <xf numFmtId="3" fontId="5" fillId="0" borderId="0" xfId="10" applyNumberFormat="1" applyFont="1" applyAlignment="1"/>
    <xf numFmtId="3" fontId="5" fillId="0" borderId="0" xfId="2" applyNumberFormat="1" applyFont="1" applyFill="1" applyAlignment="1"/>
    <xf numFmtId="3" fontId="5" fillId="0" borderId="0" xfId="10" applyNumberFormat="1" applyFont="1" applyFill="1" applyAlignment="1"/>
    <xf numFmtId="3" fontId="6" fillId="0" borderId="2" xfId="2" applyNumberFormat="1" applyFont="1" applyFill="1" applyBorder="1" applyAlignment="1"/>
    <xf numFmtId="3" fontId="6" fillId="0" borderId="2" xfId="10" applyNumberFormat="1" applyFont="1" applyFill="1" applyBorder="1" applyAlignment="1">
      <alignment vertical="center"/>
    </xf>
    <xf numFmtId="167" fontId="1" fillId="0" borderId="0" xfId="5" applyNumberFormat="1" applyFont="1"/>
    <xf numFmtId="9" fontId="1" fillId="0" borderId="0" xfId="13" applyFont="1"/>
    <xf numFmtId="165" fontId="1" fillId="0" borderId="0" xfId="13" applyNumberFormat="1" applyFont="1"/>
    <xf numFmtId="3" fontId="5" fillId="0" borderId="1" xfId="11" applyNumberFormat="1" applyFont="1" applyBorder="1" applyAlignment="1"/>
    <xf numFmtId="3" fontId="6" fillId="0" borderId="2" xfId="11" applyNumberFormat="1" applyFont="1" applyBorder="1" applyAlignment="1"/>
    <xf numFmtId="1" fontId="10" fillId="0" borderId="0" xfId="13" applyNumberFormat="1" applyFont="1"/>
    <xf numFmtId="1" fontId="0" fillId="0" borderId="0" xfId="0" applyNumberFormat="1" applyFill="1"/>
    <xf numFmtId="0" fontId="0" fillId="0" borderId="0" xfId="0"/>
    <xf numFmtId="3" fontId="5" fillId="0" borderId="0" xfId="2" applyNumberFormat="1" applyFont="1" applyAlignment="1">
      <alignment wrapText="1"/>
    </xf>
    <xf numFmtId="165" fontId="7" fillId="0" borderId="0" xfId="2" applyNumberFormat="1" applyFont="1" applyBorder="1" applyAlignment="1">
      <alignment vertical="center"/>
    </xf>
    <xf numFmtId="165" fontId="7" fillId="0" borderId="1" xfId="2" applyNumberFormat="1" applyFont="1" applyBorder="1" applyAlignment="1">
      <alignment vertical="center"/>
    </xf>
    <xf numFmtId="3" fontId="3" fillId="0" borderId="0" xfId="2" applyNumberFormat="1" applyFont="1" applyAlignment="1">
      <alignment wrapText="1"/>
    </xf>
    <xf numFmtId="166" fontId="3" fillId="0" borderId="0" xfId="2" applyNumberFormat="1" applyFont="1" applyAlignment="1"/>
    <xf numFmtId="3" fontId="7" fillId="0" borderId="2" xfId="2" applyNumberFormat="1" applyFont="1" applyBorder="1" applyAlignment="1">
      <alignment vertical="center" wrapText="1"/>
    </xf>
    <xf numFmtId="166" fontId="7" fillId="0" borderId="2" xfId="2" applyNumberFormat="1" applyFont="1" applyBorder="1" applyAlignment="1">
      <alignment vertical="center" wrapText="1"/>
    </xf>
    <xf numFmtId="3" fontId="3" fillId="0" borderId="0" xfId="2" applyNumberFormat="1" applyFont="1" applyAlignment="1"/>
    <xf numFmtId="3" fontId="6" fillId="0" borderId="0" xfId="12" applyNumberFormat="1" applyFont="1" applyBorder="1" applyAlignment="1">
      <alignment vertical="center" wrapText="1"/>
    </xf>
    <xf numFmtId="3" fontId="6" fillId="0" borderId="0" xfId="12" applyNumberFormat="1" applyFont="1" applyAlignment="1"/>
    <xf numFmtId="3" fontId="6" fillId="0" borderId="1" xfId="11" quotePrefix="1" applyNumberFormat="1" applyFont="1" applyBorder="1" applyAlignment="1">
      <alignment horizontal="right" vertical="center"/>
    </xf>
    <xf numFmtId="3" fontId="0" fillId="0" borderId="0" xfId="0" applyNumberFormat="1"/>
    <xf numFmtId="166" fontId="0" fillId="0" borderId="0" xfId="0" applyNumberFormat="1"/>
    <xf numFmtId="166" fontId="2" fillId="0" borderId="2" xfId="0" applyNumberFormat="1" applyFont="1" applyBorder="1"/>
    <xf numFmtId="0" fontId="2" fillId="0" borderId="0" xfId="0" applyFont="1"/>
    <xf numFmtId="0" fontId="2" fillId="0" borderId="2" xfId="0" applyFont="1" applyBorder="1"/>
    <xf numFmtId="166" fontId="1" fillId="0" borderId="0" xfId="13" applyNumberFormat="1" applyFont="1"/>
    <xf numFmtId="3" fontId="3" fillId="0" borderId="0" xfId="2" applyNumberFormat="1" applyFont="1" applyFill="1" applyAlignment="1">
      <alignment wrapText="1"/>
    </xf>
    <xf numFmtId="3" fontId="5" fillId="0" borderId="0" xfId="2" applyNumberFormat="1" applyFont="1" applyFill="1" applyAlignment="1">
      <alignment wrapText="1"/>
    </xf>
    <xf numFmtId="3" fontId="5" fillId="0" borderId="0" xfId="2" applyNumberFormat="1" applyFont="1" applyAlignment="1">
      <alignment wrapText="1"/>
    </xf>
    <xf numFmtId="165" fontId="7" fillId="0" borderId="0" xfId="2" applyNumberFormat="1" applyFont="1" applyBorder="1" applyAlignment="1">
      <alignment vertical="center"/>
    </xf>
    <xf numFmtId="165" fontId="7" fillId="0" borderId="1" xfId="2" applyNumberFormat="1" applyFont="1" applyBorder="1" applyAlignment="1">
      <alignment vertical="center"/>
    </xf>
    <xf numFmtId="3" fontId="3" fillId="0" borderId="0" xfId="2" applyNumberFormat="1" applyFont="1" applyAlignment="1">
      <alignment wrapText="1"/>
    </xf>
    <xf numFmtId="166" fontId="3" fillId="0" borderId="0" xfId="2" applyNumberFormat="1" applyFont="1" applyAlignment="1"/>
    <xf numFmtId="3" fontId="7" fillId="0" borderId="2" xfId="2" applyNumberFormat="1" applyFont="1" applyBorder="1" applyAlignment="1">
      <alignment vertical="center" wrapText="1"/>
    </xf>
    <xf numFmtId="166" fontId="7" fillId="0" borderId="2" xfId="2" applyNumberFormat="1" applyFont="1" applyBorder="1" applyAlignment="1">
      <alignment vertical="center" wrapText="1"/>
    </xf>
    <xf numFmtId="3" fontId="3" fillId="0" borderId="0" xfId="2" applyNumberFormat="1" applyFont="1" applyAlignment="1"/>
    <xf numFmtId="3" fontId="7" fillId="0" borderId="0" xfId="2" applyNumberFormat="1" applyFont="1" applyBorder="1" applyAlignment="1">
      <alignment vertical="center" wrapText="1"/>
    </xf>
    <xf numFmtId="3" fontId="3" fillId="0" borderId="0" xfId="2" applyNumberFormat="1" applyFont="1" applyBorder="1" applyAlignment="1">
      <alignment vertical="center" wrapText="1"/>
    </xf>
    <xf numFmtId="166" fontId="7" fillId="0" borderId="1" xfId="2" applyNumberFormat="1" applyFont="1" applyBorder="1" applyAlignment="1">
      <alignment vertical="center"/>
    </xf>
    <xf numFmtId="3" fontId="3" fillId="0" borderId="0" xfId="2" applyNumberFormat="1" applyFont="1" applyBorder="1" applyAlignment="1" applyProtection="1">
      <alignment wrapText="1"/>
    </xf>
    <xf numFmtId="3" fontId="6" fillId="0" borderId="0" xfId="12" applyNumberFormat="1" applyFont="1" applyBorder="1" applyAlignment="1">
      <alignment vertical="center" wrapText="1"/>
    </xf>
    <xf numFmtId="3" fontId="6" fillId="0" borderId="0" xfId="12" applyNumberFormat="1" applyFont="1" applyAlignment="1"/>
    <xf numFmtId="3" fontId="6" fillId="0" borderId="1" xfId="11" quotePrefix="1" applyNumberFormat="1" applyFont="1" applyBorder="1" applyAlignment="1">
      <alignment horizontal="right" vertical="center"/>
    </xf>
    <xf numFmtId="3" fontId="5" fillId="0" borderId="0" xfId="11" applyNumberFormat="1" applyFont="1" applyAlignment="1"/>
    <xf numFmtId="3" fontId="6" fillId="0" borderId="2" xfId="11" applyNumberFormat="1" applyFont="1" applyBorder="1" applyAlignment="1">
      <alignment vertical="center"/>
    </xf>
    <xf numFmtId="3" fontId="5" fillId="0" borderId="0" xfId="11" applyNumberFormat="1" applyFont="1" applyAlignment="1">
      <alignment vertical="center"/>
    </xf>
    <xf numFmtId="3" fontId="6" fillId="0" borderId="1" xfId="11" applyNumberFormat="1" applyFont="1" applyBorder="1" applyAlignment="1"/>
    <xf numFmtId="3" fontId="5" fillId="0" borderId="0" xfId="11" applyNumberFormat="1" applyFont="1" applyFill="1" applyBorder="1" applyAlignment="1"/>
    <xf numFmtId="3" fontId="5" fillId="0" borderId="0" xfId="0" applyNumberFormat="1" applyFont="1" applyAlignment="1"/>
    <xf numFmtId="3" fontId="6" fillId="0" borderId="1" xfId="0" applyNumberFormat="1" applyFont="1" applyBorder="1" applyAlignment="1"/>
    <xf numFmtId="3" fontId="6" fillId="0" borderId="0" xfId="0" applyNumberFormat="1" applyFont="1" applyAlignment="1"/>
    <xf numFmtId="167" fontId="5" fillId="0" borderId="0" xfId="5" applyNumberFormat="1" applyFont="1" applyAlignment="1"/>
    <xf numFmtId="3" fontId="6" fillId="0" borderId="2" xfId="0" applyNumberFormat="1" applyFont="1" applyBorder="1" applyAlignment="1"/>
    <xf numFmtId="3" fontId="0" fillId="0" borderId="0" xfId="0" applyNumberFormat="1" applyFill="1"/>
    <xf numFmtId="4" fontId="0" fillId="0" borderId="0" xfId="0" applyNumberFormat="1" applyFill="1"/>
    <xf numFmtId="3" fontId="5" fillId="0" borderId="0" xfId="11" applyNumberFormat="1" applyFont="1" applyBorder="1" applyAlignment="1"/>
    <xf numFmtId="3" fontId="5" fillId="0" borderId="0" xfId="11" applyNumberFormat="1" applyFont="1" applyBorder="1" applyAlignment="1">
      <alignment vertical="center"/>
    </xf>
    <xf numFmtId="3" fontId="5" fillId="0" borderId="0" xfId="5" applyNumberFormat="1" applyFont="1" applyAlignment="1"/>
    <xf numFmtId="0" fontId="0" fillId="0" borderId="0" xfId="0" applyFill="1"/>
    <xf numFmtId="3" fontId="6" fillId="0" borderId="0" xfId="0" applyNumberFormat="1" applyFont="1" applyBorder="1" applyAlignment="1"/>
    <xf numFmtId="3" fontId="3" fillId="0" borderId="0" xfId="2" applyNumberFormat="1" applyFont="1" applyFill="1" applyAlignment="1">
      <alignment wrapText="1"/>
    </xf>
    <xf numFmtId="3" fontId="5" fillId="0" borderId="0" xfId="2" applyNumberFormat="1" applyFont="1" applyFill="1" applyAlignment="1">
      <alignment wrapText="1"/>
    </xf>
    <xf numFmtId="3" fontId="5" fillId="0" borderId="0" xfId="11" applyNumberFormat="1" applyFont="1" applyFill="1" applyAlignment="1"/>
    <xf numFmtId="3" fontId="5" fillId="0" borderId="0" xfId="0" applyNumberFormat="1" applyFont="1" applyFill="1" applyAlignment="1"/>
    <xf numFmtId="167" fontId="5" fillId="0" borderId="0" xfId="5" applyNumberFormat="1" applyFont="1" applyFill="1" applyAlignment="1"/>
    <xf numFmtId="3" fontId="5" fillId="0" borderId="0" xfId="5" applyNumberFormat="1" applyFont="1" applyFill="1" applyAlignment="1"/>
    <xf numFmtId="0" fontId="0" fillId="0" borderId="0" xfId="0"/>
    <xf numFmtId="3" fontId="5" fillId="0" borderId="0" xfId="2" applyNumberFormat="1" applyFont="1" applyAlignment="1"/>
    <xf numFmtId="3" fontId="8" fillId="0" borderId="0" xfId="2" applyNumberFormat="1" applyFont="1" applyAlignment="1"/>
    <xf numFmtId="3" fontId="6" fillId="0" borderId="0" xfId="2" applyNumberFormat="1" applyFont="1" applyBorder="1" applyAlignment="1">
      <alignment vertical="center"/>
    </xf>
    <xf numFmtId="3" fontId="6" fillId="0" borderId="1" xfId="2" applyNumberFormat="1" applyFont="1" applyBorder="1" applyAlignment="1">
      <alignment vertical="center"/>
    </xf>
    <xf numFmtId="165" fontId="7" fillId="0" borderId="1" xfId="8" quotePrefix="1" applyNumberFormat="1" applyFont="1" applyBorder="1" applyAlignment="1">
      <alignment horizontal="right" vertical="center"/>
    </xf>
    <xf numFmtId="3" fontId="5" fillId="0" borderId="0" xfId="9" applyNumberFormat="1" applyFont="1" applyAlignment="1"/>
    <xf numFmtId="3" fontId="0" fillId="0" borderId="0" xfId="0" applyNumberFormat="1"/>
    <xf numFmtId="3" fontId="6" fillId="0" borderId="0" xfId="9" applyNumberFormat="1" applyFont="1" applyBorder="1" applyAlignment="1"/>
    <xf numFmtId="166" fontId="0" fillId="0" borderId="0" xfId="0" applyNumberFormat="1" applyFill="1"/>
    <xf numFmtId="164" fontId="0" fillId="0" borderId="0" xfId="1" applyFont="1"/>
    <xf numFmtId="166" fontId="0" fillId="0" borderId="0" xfId="0" applyNumberFormat="1" applyFill="1" applyBorder="1"/>
    <xf numFmtId="3" fontId="7" fillId="0" borderId="2" xfId="2" applyNumberFormat="1" applyFont="1" applyFill="1" applyBorder="1" applyAlignment="1">
      <alignment vertical="center" wrapText="1"/>
    </xf>
    <xf numFmtId="0" fontId="2" fillId="0" borderId="2" xfId="0" applyFont="1" applyFill="1" applyBorder="1"/>
    <xf numFmtId="166" fontId="2" fillId="0" borderId="2" xfId="0" applyNumberFormat="1" applyFont="1" applyFill="1" applyBorder="1"/>
    <xf numFmtId="3" fontId="3" fillId="0" borderId="1" xfId="2" applyNumberFormat="1" applyFont="1" applyFill="1" applyBorder="1" applyAlignment="1">
      <alignment vertical="center" wrapText="1"/>
    </xf>
    <xf numFmtId="0" fontId="0" fillId="0" borderId="1" xfId="0" applyFill="1" applyBorder="1"/>
    <xf numFmtId="166" fontId="0" fillId="0" borderId="1" xfId="0" applyNumberFormat="1" applyFill="1" applyBorder="1"/>
    <xf numFmtId="166" fontId="7" fillId="0" borderId="1" xfId="2" applyNumberFormat="1" applyFont="1" applyFill="1" applyBorder="1" applyAlignment="1">
      <alignment vertical="center"/>
    </xf>
    <xf numFmtId="0" fontId="2" fillId="0" borderId="1" xfId="0" applyFont="1" applyFill="1" applyBorder="1"/>
    <xf numFmtId="166" fontId="2" fillId="0" borderId="1" xfId="0" applyNumberFormat="1" applyFont="1" applyFill="1" applyBorder="1"/>
    <xf numFmtId="3" fontId="3" fillId="0" borderId="3" xfId="2" applyNumberFormat="1" applyFont="1" applyFill="1" applyBorder="1" applyAlignment="1" applyProtection="1">
      <alignment wrapText="1"/>
    </xf>
    <xf numFmtId="0" fontId="0" fillId="0" borderId="3" xfId="0" applyFill="1" applyBorder="1"/>
    <xf numFmtId="1" fontId="5" fillId="0" borderId="0" xfId="13" applyNumberFormat="1" applyFont="1" applyFill="1" applyAlignment="1"/>
    <xf numFmtId="3" fontId="5" fillId="0" borderId="0" xfId="11" applyNumberFormat="1" applyFont="1" applyFill="1" applyBorder="1" applyAlignment="1">
      <alignment vertical="center"/>
    </xf>
    <xf numFmtId="3" fontId="6" fillId="0" borderId="2" xfId="2" applyNumberFormat="1" applyFont="1" applyFill="1" applyBorder="1" applyAlignment="1">
      <alignment vertical="center"/>
    </xf>
    <xf numFmtId="3" fontId="6" fillId="0" borderId="2" xfId="10" applyNumberFormat="1" applyFont="1" applyFill="1" applyBorder="1" applyAlignment="1"/>
    <xf numFmtId="3" fontId="5" fillId="0" borderId="0" xfId="9" applyNumberFormat="1" applyFont="1" applyFill="1" applyAlignment="1"/>
    <xf numFmtId="3" fontId="6" fillId="0" borderId="2" xfId="9" applyNumberFormat="1" applyFont="1" applyFill="1" applyBorder="1" applyAlignment="1"/>
    <xf numFmtId="3" fontId="3" fillId="0" borderId="0" xfId="2" applyNumberFormat="1" applyFont="1" applyAlignment="1">
      <alignment horizontal="left" wrapText="1" indent="1"/>
    </xf>
    <xf numFmtId="3" fontId="3" fillId="0" borderId="0" xfId="2" applyNumberFormat="1" applyFont="1" applyFill="1" applyAlignment="1">
      <alignment horizontal="left" wrapText="1" indent="2"/>
    </xf>
    <xf numFmtId="3" fontId="5" fillId="0" borderId="0" xfId="2" applyNumberFormat="1" applyFont="1" applyFill="1" applyAlignment="1">
      <alignment horizontal="left" wrapText="1" indent="2"/>
    </xf>
    <xf numFmtId="3" fontId="3" fillId="0" borderId="0" xfId="2" applyNumberFormat="1" applyFont="1" applyAlignment="1">
      <alignment horizontal="left" wrapText="1" indent="2"/>
    </xf>
    <xf numFmtId="1" fontId="0" fillId="0" borderId="0" xfId="0" applyNumberFormat="1"/>
    <xf numFmtId="165" fontId="0" fillId="0" borderId="0" xfId="15" applyNumberFormat="1" applyFont="1"/>
    <xf numFmtId="3" fontId="11" fillId="0" borderId="0" xfId="2" applyNumberFormat="1" applyFont="1" applyAlignment="1">
      <alignment wrapText="1"/>
    </xf>
    <xf numFmtId="0" fontId="1" fillId="0" borderId="0" xfId="0" applyFont="1"/>
    <xf numFmtId="166" fontId="1" fillId="0" borderId="0" xfId="0" applyNumberFormat="1" applyFont="1"/>
    <xf numFmtId="168" fontId="0" fillId="0" borderId="0" xfId="0" applyNumberFormat="1"/>
    <xf numFmtId="168" fontId="5" fillId="0" borderId="2" xfId="2" applyNumberFormat="1" applyFont="1" applyFill="1" applyBorder="1" applyAlignment="1"/>
    <xf numFmtId="168" fontId="0" fillId="0" borderId="2" xfId="0" applyNumberFormat="1" applyBorder="1"/>
    <xf numFmtId="0" fontId="2" fillId="0" borderId="1" xfId="0" applyFont="1" applyBorder="1"/>
    <xf numFmtId="167" fontId="2" fillId="0" borderId="1" xfId="1" applyNumberFormat="1" applyFont="1" applyBorder="1"/>
    <xf numFmtId="165" fontId="0" fillId="0" borderId="0" xfId="0" applyNumberFormat="1"/>
    <xf numFmtId="9" fontId="6" fillId="0" borderId="0" xfId="9" applyNumberFormat="1" applyFont="1" applyBorder="1" applyAlignment="1"/>
    <xf numFmtId="9" fontId="0" fillId="0" borderId="0" xfId="0" applyNumberFormat="1"/>
    <xf numFmtId="1" fontId="2" fillId="0" borderId="0" xfId="0" applyNumberFormat="1" applyFont="1"/>
    <xf numFmtId="164" fontId="2" fillId="0" borderId="0" xfId="1" applyFont="1"/>
    <xf numFmtId="3" fontId="2" fillId="0" borderId="0" xfId="0" applyNumberFormat="1" applyFont="1"/>
    <xf numFmtId="165" fontId="10" fillId="0" borderId="0" xfId="15" applyNumberFormat="1" applyFont="1"/>
    <xf numFmtId="168" fontId="1" fillId="0" borderId="0" xfId="13" applyNumberFormat="1" applyFont="1"/>
    <xf numFmtId="168" fontId="6" fillId="0" borderId="1" xfId="11" quotePrefix="1" applyNumberFormat="1" applyFont="1" applyBorder="1" applyAlignment="1">
      <alignment horizontal="right" vertical="center"/>
    </xf>
    <xf numFmtId="168" fontId="5" fillId="0" borderId="0" xfId="11" applyNumberFormat="1" applyFont="1" applyAlignment="1"/>
    <xf numFmtId="168" fontId="5" fillId="0" borderId="0" xfId="11" applyNumberFormat="1" applyFont="1" applyFill="1" applyAlignment="1"/>
    <xf numFmtId="168" fontId="6" fillId="0" borderId="2" xfId="11" applyNumberFormat="1" applyFont="1" applyBorder="1" applyAlignment="1">
      <alignment vertical="center"/>
    </xf>
    <xf numFmtId="168" fontId="1" fillId="0" borderId="0" xfId="5" applyNumberFormat="1" applyFont="1"/>
    <xf numFmtId="168" fontId="5" fillId="0" borderId="1" xfId="11" applyNumberFormat="1" applyFont="1" applyBorder="1" applyAlignment="1"/>
    <xf numFmtId="168" fontId="6" fillId="0" borderId="1" xfId="11" applyNumberFormat="1" applyFont="1" applyBorder="1" applyAlignment="1"/>
    <xf numFmtId="168" fontId="5" fillId="0" borderId="0" xfId="11" applyNumberFormat="1" applyFont="1" applyFill="1" applyBorder="1" applyAlignment="1"/>
    <xf numFmtId="168" fontId="10" fillId="0" borderId="0" xfId="13" applyNumberFormat="1" applyFont="1"/>
    <xf numFmtId="166" fontId="5" fillId="0" borderId="0" xfId="0" applyNumberFormat="1" applyFont="1" applyAlignment="1"/>
  </cellXfs>
  <cellStyles count="18">
    <cellStyle name="Comma" xfId="1" builtinId="3"/>
    <cellStyle name="Comma 2" xfId="5"/>
    <cellStyle name="Comma 3" xfId="17"/>
    <cellStyle name="Normal" xfId="0" builtinId="0"/>
    <cellStyle name="Normal 10" xfId="6"/>
    <cellStyle name="Normal 12" xfId="7"/>
    <cellStyle name="Normal 2" xfId="2"/>
    <cellStyle name="Normal 3" xfId="8"/>
    <cellStyle name="Normal 4" xfId="9"/>
    <cellStyle name="Normal 5" xfId="10"/>
    <cellStyle name="Normal 6" xfId="11"/>
    <cellStyle name="Normal 7" xfId="12"/>
    <cellStyle name="Normal 8" xfId="16"/>
    <cellStyle name="Percent" xfId="15" builtinId="5"/>
    <cellStyle name="Percent 10" xfId="4"/>
    <cellStyle name="Percent 12" xfId="14"/>
    <cellStyle name="Percent 2" xfId="3"/>
    <cellStyle name="Percent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eliminary%20National%20accounts\PNA%202017\National%20Accounts%20Time%20Series_1980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Expenditure CP"/>
      <sheetName val="GDP Expenditure KP"/>
      <sheetName val="GDP Production CP"/>
      <sheetName val="GDP Production KP"/>
      <sheetName val="GDP Production Percentage growt"/>
    </sheetNames>
    <sheetDataSet>
      <sheetData sheetId="0"/>
      <sheetData sheetId="1"/>
      <sheetData sheetId="2">
        <row r="55">
          <cell r="B55">
            <v>1886.3284228864679</v>
          </cell>
          <cell r="C55">
            <v>1971.7542823599024</v>
          </cell>
          <cell r="D55">
            <v>2297.6281260381538</v>
          </cell>
          <cell r="E55">
            <v>2555.735369168488</v>
          </cell>
          <cell r="F55">
            <v>2873.8370229001835</v>
          </cell>
          <cell r="G55">
            <v>3579.095419176434</v>
          </cell>
          <cell r="H55">
            <v>4127.2196950582475</v>
          </cell>
          <cell r="I55">
            <v>4675.4273077780008</v>
          </cell>
          <cell r="J55">
            <v>5664.2259454047462</v>
          </cell>
          <cell r="K55">
            <v>6639.4173765969781</v>
          </cell>
          <cell r="L55">
            <v>7207.6085374691302</v>
          </cell>
          <cell r="M55">
            <v>8263.6057472699813</v>
          </cell>
          <cell r="N55">
            <v>9767.3400405510602</v>
          </cell>
          <cell r="O55">
            <v>10517.013711271733</v>
          </cell>
          <cell r="P55">
            <v>12913.002626433219</v>
          </cell>
          <cell r="Q55">
            <v>14299.762659454125</v>
          </cell>
          <cell r="R55">
            <v>16962.203618313404</v>
          </cell>
          <cell r="S55">
            <v>18905.005308440988</v>
          </cell>
          <cell r="T55">
            <v>21154.192738775266</v>
          </cell>
          <cell r="U55">
            <v>23331.902203769067</v>
          </cell>
          <cell r="V55">
            <v>26607.149526005192</v>
          </cell>
          <cell r="W55">
            <v>29929.474371639662</v>
          </cell>
          <cell r="X55">
            <v>34527.85363538986</v>
          </cell>
          <cell r="Y55">
            <v>36401.291208378927</v>
          </cell>
          <cell r="Z55">
            <v>41861.709604177559</v>
          </cell>
          <cell r="AA55">
            <v>45287.067798280863</v>
          </cell>
          <cell r="AB55">
            <v>53054.997900539594</v>
          </cell>
          <cell r="AC55">
            <v>61582.894460948475</v>
          </cell>
          <cell r="AD55">
            <v>70110.507139597175</v>
          </cell>
          <cell r="AE55">
            <v>75214.180742659752</v>
          </cell>
          <cell r="AF55">
            <v>82599.188454900388</v>
          </cell>
          <cell r="AG55">
            <v>90107.563151905459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3"/>
  <sheetViews>
    <sheetView workbookViewId="0">
      <pane xSplit="1" ySplit="4" topLeftCell="AE5" activePane="bottomRight" state="frozen"/>
      <selection pane="topRight" activeCell="B1" sqref="B1"/>
      <selection pane="bottomLeft" activeCell="A5" sqref="A5"/>
      <selection pane="bottomRight" activeCell="AM17" sqref="AM17"/>
    </sheetView>
  </sheetViews>
  <sheetFormatPr defaultRowHeight="15" x14ac:dyDescent="0.25"/>
  <cols>
    <col min="1" max="1" width="32.7109375" style="71" customWidth="1"/>
    <col min="2" max="2" width="17.5703125" style="71" bestFit="1" customWidth="1"/>
    <col min="3" max="28" width="9.140625" style="71"/>
    <col min="29" max="32" width="9.28515625" style="71" bestFit="1" customWidth="1"/>
    <col min="33" max="40" width="9.5703125" style="71" bestFit="1" customWidth="1"/>
    <col min="41" max="44" width="10.5703125" style="71" bestFit="1" customWidth="1"/>
    <col min="45" max="16384" width="9.140625" style="71"/>
  </cols>
  <sheetData>
    <row r="1" spans="1:44" x14ac:dyDescent="0.25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44" x14ac:dyDescent="0.25">
      <c r="A2" s="74" t="s">
        <v>37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</row>
    <row r="3" spans="1:44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1:44" x14ac:dyDescent="0.25">
      <c r="A4" s="75" t="s">
        <v>38</v>
      </c>
      <c r="B4" s="76" t="s">
        <v>39</v>
      </c>
      <c r="C4" s="76" t="s">
        <v>0</v>
      </c>
      <c r="D4" s="76" t="s">
        <v>1</v>
      </c>
      <c r="E4" s="76" t="s">
        <v>2</v>
      </c>
      <c r="F4" s="76" t="s">
        <v>3</v>
      </c>
      <c r="G4" s="76" t="s">
        <v>4</v>
      </c>
      <c r="H4" s="76" t="s">
        <v>5</v>
      </c>
      <c r="I4" s="76" t="s">
        <v>6</v>
      </c>
      <c r="J4" s="76" t="s">
        <v>7</v>
      </c>
      <c r="K4" s="76" t="s">
        <v>8</v>
      </c>
      <c r="L4" s="76" t="s">
        <v>9</v>
      </c>
      <c r="M4" s="76" t="s">
        <v>10</v>
      </c>
      <c r="N4" s="76" t="s">
        <v>11</v>
      </c>
      <c r="O4" s="76" t="s">
        <v>12</v>
      </c>
      <c r="P4" s="76" t="s">
        <v>13</v>
      </c>
      <c r="Q4" s="76" t="s">
        <v>14</v>
      </c>
      <c r="R4" s="76" t="s">
        <v>15</v>
      </c>
      <c r="S4" s="76" t="s">
        <v>16</v>
      </c>
      <c r="T4" s="76" t="s">
        <v>17</v>
      </c>
      <c r="U4" s="76" t="s">
        <v>18</v>
      </c>
      <c r="V4" s="76" t="s">
        <v>19</v>
      </c>
      <c r="W4" s="76" t="s">
        <v>20</v>
      </c>
      <c r="X4" s="76" t="s">
        <v>21</v>
      </c>
      <c r="Y4" s="76" t="s">
        <v>22</v>
      </c>
      <c r="Z4" s="76" t="s">
        <v>23</v>
      </c>
      <c r="AA4" s="76" t="s">
        <v>24</v>
      </c>
      <c r="AB4" s="76" t="s">
        <v>25</v>
      </c>
      <c r="AC4" s="76" t="s">
        <v>26</v>
      </c>
      <c r="AD4" s="76" t="s">
        <v>27</v>
      </c>
      <c r="AE4" s="76" t="s">
        <v>28</v>
      </c>
      <c r="AF4" s="76" t="s">
        <v>29</v>
      </c>
      <c r="AG4" s="76" t="s">
        <v>30</v>
      </c>
      <c r="AH4" s="76" t="s">
        <v>31</v>
      </c>
      <c r="AI4" s="76" t="s">
        <v>32</v>
      </c>
      <c r="AJ4" s="76" t="s">
        <v>106</v>
      </c>
      <c r="AK4" s="76" t="s">
        <v>112</v>
      </c>
      <c r="AL4" s="76" t="s">
        <v>115</v>
      </c>
      <c r="AM4" s="76" t="s">
        <v>118</v>
      </c>
      <c r="AN4" s="76" t="s">
        <v>119</v>
      </c>
    </row>
    <row r="5" spans="1:44" x14ac:dyDescent="0.25">
      <c r="A5" s="72" t="s">
        <v>33</v>
      </c>
      <c r="B5" s="2">
        <v>1202.6878619591121</v>
      </c>
      <c r="C5" s="2">
        <v>1876.2925095454082</v>
      </c>
      <c r="D5" s="2">
        <v>2224.1710005279288</v>
      </c>
      <c r="E5" s="2">
        <v>2413.9856142268436</v>
      </c>
      <c r="F5" s="2">
        <v>2727.9274022242898</v>
      </c>
      <c r="G5" s="2">
        <v>2797.8652698068681</v>
      </c>
      <c r="H5" s="2">
        <v>3413.6431231541533</v>
      </c>
      <c r="I5" s="2">
        <v>4439.5231967217696</v>
      </c>
      <c r="J5" s="2">
        <v>4799.9469656590572</v>
      </c>
      <c r="K5" s="2">
        <v>5577.9580670597188</v>
      </c>
      <c r="L5" s="2">
        <v>5539.7061183102633</v>
      </c>
      <c r="M5" s="2">
        <v>7413.6492284114611</v>
      </c>
      <c r="N5" s="2">
        <v>8346.6156600299928</v>
      </c>
      <c r="O5" s="2">
        <v>9115.8948212343148</v>
      </c>
      <c r="P5" s="2">
        <v>10426.270093886073</v>
      </c>
      <c r="Q5" s="2">
        <v>11930.178722479095</v>
      </c>
      <c r="R5" s="2">
        <v>14293.405489466895</v>
      </c>
      <c r="S5" s="2">
        <v>16519.270092265469</v>
      </c>
      <c r="T5" s="2">
        <v>18170.920839171711</v>
      </c>
      <c r="U5" s="2">
        <v>20062.117879390706</v>
      </c>
      <c r="V5" s="3">
        <v>22857.14902780941</v>
      </c>
      <c r="W5" s="1">
        <v>26720.251911074371</v>
      </c>
      <c r="X5" s="1">
        <v>29409.864739548626</v>
      </c>
      <c r="Y5" s="1">
        <v>32816.960719118368</v>
      </c>
      <c r="Z5" s="1">
        <v>34609.422845053952</v>
      </c>
      <c r="AA5" s="1">
        <v>35639.815519073949</v>
      </c>
      <c r="AB5" s="1">
        <v>40866.959287400627</v>
      </c>
      <c r="AC5" s="1">
        <v>49864.195648525238</v>
      </c>
      <c r="AD5" s="1">
        <v>59359.335278870429</v>
      </c>
      <c r="AE5" s="1">
        <v>70950.056758711027</v>
      </c>
      <c r="AF5" s="1">
        <v>73327.043451461825</v>
      </c>
      <c r="AG5" s="1">
        <v>80711.861639728566</v>
      </c>
      <c r="AH5" s="1">
        <v>96198.194441276064</v>
      </c>
      <c r="AI5" s="1">
        <v>112719.494140625</v>
      </c>
      <c r="AJ5" s="1">
        <v>126429.265625</v>
      </c>
      <c r="AK5" s="1">
        <v>144773.4375</v>
      </c>
      <c r="AL5" s="1">
        <v>161447.96484375</v>
      </c>
      <c r="AM5" s="1">
        <v>167095.21484375</v>
      </c>
      <c r="AN5" s="1">
        <v>179878.53125</v>
      </c>
      <c r="AO5" s="104"/>
      <c r="AP5" s="104"/>
      <c r="AQ5" s="104"/>
      <c r="AR5" s="104"/>
    </row>
    <row r="6" spans="1:44" s="63" customFormat="1" x14ac:dyDescent="0.25">
      <c r="A6" s="2" t="s">
        <v>40</v>
      </c>
      <c r="B6" s="2">
        <v>935.00910449482353</v>
      </c>
      <c r="C6" s="2">
        <v>1467.0482110356306</v>
      </c>
      <c r="D6" s="2">
        <v>1727.4026756132198</v>
      </c>
      <c r="E6" s="2">
        <v>1845.6847207195947</v>
      </c>
      <c r="F6" s="2">
        <v>2085.6688381029621</v>
      </c>
      <c r="G6" s="2">
        <v>2011.0210978403245</v>
      </c>
      <c r="H6" s="2">
        <v>2460.982635934567</v>
      </c>
      <c r="I6" s="2">
        <v>3285.8039140634587</v>
      </c>
      <c r="J6" s="2">
        <v>3473.2016021714808</v>
      </c>
      <c r="K6" s="2">
        <v>4116.568770778973</v>
      </c>
      <c r="L6" s="2">
        <v>3845.4845879947557</v>
      </c>
      <c r="M6" s="2">
        <v>5315.7980615215556</v>
      </c>
      <c r="N6" s="2">
        <v>5736.8156520234734</v>
      </c>
      <c r="O6" s="2">
        <v>6377.4177965827557</v>
      </c>
      <c r="P6" s="2">
        <v>7378.4138744531019</v>
      </c>
      <c r="Q6" s="2">
        <v>8346.7622174739226</v>
      </c>
      <c r="R6" s="2">
        <v>10045.570471066929</v>
      </c>
      <c r="S6" s="2">
        <v>11796.098437844483</v>
      </c>
      <c r="T6" s="2">
        <v>12985.786266589774</v>
      </c>
      <c r="U6" s="2">
        <v>14211.111622063638</v>
      </c>
      <c r="V6" s="3">
        <v>16481.651685785528</v>
      </c>
      <c r="W6" s="3">
        <v>19750.161084989104</v>
      </c>
      <c r="X6" s="3">
        <v>21796.650657309674</v>
      </c>
      <c r="Y6" s="3">
        <v>24533.832018071211</v>
      </c>
      <c r="Z6" s="3">
        <v>25916.18750678487</v>
      </c>
      <c r="AA6" s="3">
        <v>26734.33310172896</v>
      </c>
      <c r="AB6" s="3">
        <v>30340.495958193584</v>
      </c>
      <c r="AC6" s="3">
        <v>35169.349543426208</v>
      </c>
      <c r="AD6" s="3">
        <v>44077.795307596549</v>
      </c>
      <c r="AE6" s="3">
        <v>53005.063917922453</v>
      </c>
      <c r="AF6" s="3">
        <v>52219.566915054646</v>
      </c>
      <c r="AG6" s="3">
        <v>59816.861089618724</v>
      </c>
      <c r="AH6" s="3">
        <v>69513.734021638826</v>
      </c>
      <c r="AI6" s="3">
        <v>80807.609375</v>
      </c>
      <c r="AJ6" s="3">
        <v>90014.6015625</v>
      </c>
      <c r="AK6" s="3">
        <v>106313.5625</v>
      </c>
      <c r="AL6" s="3">
        <v>121051.8125</v>
      </c>
      <c r="AM6" s="3">
        <v>124433.75</v>
      </c>
      <c r="AN6" s="3">
        <v>134726.125</v>
      </c>
      <c r="AO6" s="104"/>
      <c r="AP6" s="104"/>
      <c r="AQ6" s="104"/>
      <c r="AR6" s="104"/>
    </row>
    <row r="7" spans="1:44" s="63" customFormat="1" x14ac:dyDescent="0.25">
      <c r="A7" s="2" t="s">
        <v>41</v>
      </c>
      <c r="B7" s="2">
        <v>267.67875746428859</v>
      </c>
      <c r="C7" s="2">
        <v>409.24429850977759</v>
      </c>
      <c r="D7" s="2">
        <v>496.76832491470907</v>
      </c>
      <c r="E7" s="2">
        <v>568.30089350724916</v>
      </c>
      <c r="F7" s="2">
        <v>642.25856412132782</v>
      </c>
      <c r="G7" s="2">
        <v>786.84417196654374</v>
      </c>
      <c r="H7" s="2">
        <v>952.66048721958623</v>
      </c>
      <c r="I7" s="2">
        <v>1153.7192826583112</v>
      </c>
      <c r="J7" s="2">
        <v>1326.7453634875765</v>
      </c>
      <c r="K7" s="2">
        <v>1461.3892962807454</v>
      </c>
      <c r="L7" s="2">
        <v>1694.2215303155078</v>
      </c>
      <c r="M7" s="2">
        <v>2097.8511668899059</v>
      </c>
      <c r="N7" s="2">
        <v>2609.8000080065194</v>
      </c>
      <c r="O7" s="2">
        <v>2738.4770246515595</v>
      </c>
      <c r="P7" s="2">
        <v>3047.8562194329702</v>
      </c>
      <c r="Q7" s="2">
        <v>3583.4165050051724</v>
      </c>
      <c r="R7" s="2">
        <v>4247.8350183999664</v>
      </c>
      <c r="S7" s="2">
        <v>4723.1716544209867</v>
      </c>
      <c r="T7" s="2">
        <v>5185.1345725819392</v>
      </c>
      <c r="U7" s="2">
        <v>5851.0062573270679</v>
      </c>
      <c r="V7" s="3">
        <v>6375.4973420238812</v>
      </c>
      <c r="W7" s="3">
        <v>6970.0908260852675</v>
      </c>
      <c r="X7" s="3">
        <v>7613.2140822389529</v>
      </c>
      <c r="Y7" s="3">
        <v>8283.1287010471551</v>
      </c>
      <c r="Z7" s="3">
        <v>8693.2353382690835</v>
      </c>
      <c r="AA7" s="3">
        <v>8905.4824173449852</v>
      </c>
      <c r="AB7" s="3">
        <v>10526.463329207045</v>
      </c>
      <c r="AC7" s="3">
        <v>14694.846105099032</v>
      </c>
      <c r="AD7" s="3">
        <v>15281.53997127388</v>
      </c>
      <c r="AE7" s="3">
        <v>17944.992840788571</v>
      </c>
      <c r="AF7" s="3">
        <v>21107.476536407186</v>
      </c>
      <c r="AG7" s="3">
        <v>20895.000550109849</v>
      </c>
      <c r="AH7" s="3">
        <v>26684.460419637242</v>
      </c>
      <c r="AI7" s="3">
        <v>31911.884765625</v>
      </c>
      <c r="AJ7" s="3">
        <v>36414.6640625</v>
      </c>
      <c r="AK7" s="3">
        <v>38459.875</v>
      </c>
      <c r="AL7" s="3">
        <v>40396.15234375</v>
      </c>
      <c r="AM7" s="3">
        <v>42661.46484375</v>
      </c>
      <c r="AN7" s="3">
        <v>45152.40625</v>
      </c>
      <c r="AO7" s="12"/>
      <c r="AP7" s="12"/>
      <c r="AQ7" s="12"/>
      <c r="AR7" s="12"/>
    </row>
    <row r="8" spans="1:44" s="63" customFormat="1" x14ac:dyDescent="0.25">
      <c r="A8" s="2" t="s">
        <v>34</v>
      </c>
      <c r="B8" s="2">
        <v>473.47862040026996</v>
      </c>
      <c r="C8" s="2">
        <v>485.21119691581538</v>
      </c>
      <c r="D8" s="2">
        <v>464.9379999448185</v>
      </c>
      <c r="E8" s="2">
        <v>406.78853754597469</v>
      </c>
      <c r="F8" s="2">
        <v>376.2458183513067</v>
      </c>
      <c r="G8" s="2">
        <v>439.13012584570561</v>
      </c>
      <c r="H8" s="2">
        <v>495.88729863391649</v>
      </c>
      <c r="I8" s="2">
        <v>588.99295798242451</v>
      </c>
      <c r="J8" s="2">
        <v>764.72029352923857</v>
      </c>
      <c r="K8" s="2">
        <v>979.96930398065751</v>
      </c>
      <c r="L8" s="2">
        <v>1330.5645857628617</v>
      </c>
      <c r="M8" s="2">
        <v>1142.5290360525071</v>
      </c>
      <c r="N8" s="2">
        <v>1742.5828368558398</v>
      </c>
      <c r="O8" s="2">
        <v>1983.5018066345508</v>
      </c>
      <c r="P8" s="2">
        <v>2274.5441416744147</v>
      </c>
      <c r="Q8" s="2">
        <v>2841.056908364721</v>
      </c>
      <c r="R8" s="2">
        <v>3565.7143845164342</v>
      </c>
      <c r="S8" s="2">
        <v>3316.725542778569</v>
      </c>
      <c r="T8" s="2">
        <v>4358.5575860976069</v>
      </c>
      <c r="U8" s="2">
        <v>4800.6548373120149</v>
      </c>
      <c r="V8" s="3">
        <v>4498.1301214639552</v>
      </c>
      <c r="W8" s="3">
        <v>6391.2247260747636</v>
      </c>
      <c r="X8" s="3">
        <v>7065.8639542721112</v>
      </c>
      <c r="Y8" s="3">
        <v>7120.687090259662</v>
      </c>
      <c r="Z8" s="3">
        <v>7921.8520277362713</v>
      </c>
      <c r="AA8" s="3">
        <v>8594.3742037248194</v>
      </c>
      <c r="AB8" s="3">
        <v>11685.831750705849</v>
      </c>
      <c r="AC8" s="3">
        <v>13554.009582825651</v>
      </c>
      <c r="AD8" s="3">
        <v>17750.522325650069</v>
      </c>
      <c r="AE8" s="3">
        <v>21024.940997499445</v>
      </c>
      <c r="AF8" s="3">
        <v>20884.23332480916</v>
      </c>
      <c r="AG8" s="3">
        <v>20453.174260648822</v>
      </c>
      <c r="AH8" s="3">
        <v>27514.249074347455</v>
      </c>
      <c r="AI8" s="3">
        <v>32565.482421875</v>
      </c>
      <c r="AJ8" s="3">
        <v>46369.96484375</v>
      </c>
      <c r="AK8" s="3">
        <v>50031.75390625</v>
      </c>
      <c r="AL8" s="3">
        <v>37247.625</v>
      </c>
      <c r="AM8" s="3">
        <v>28400.361328125</v>
      </c>
      <c r="AN8" s="3">
        <v>24221.048828125</v>
      </c>
      <c r="AO8" s="12"/>
      <c r="AP8" s="12"/>
      <c r="AQ8" s="12"/>
      <c r="AR8" s="12"/>
    </row>
    <row r="9" spans="1:44" s="63" customFormat="1" x14ac:dyDescent="0.25">
      <c r="A9" s="2" t="s">
        <v>42</v>
      </c>
      <c r="B9" s="2">
        <v>-22.286808902620759</v>
      </c>
      <c r="C9" s="2">
        <v>-30.156022198275881</v>
      </c>
      <c r="D9" s="2">
        <v>-45.286737118519163</v>
      </c>
      <c r="E9" s="2">
        <v>30.449199064802873</v>
      </c>
      <c r="F9" s="2">
        <v>3.62007821501629</v>
      </c>
      <c r="G9" s="2">
        <v>-83.720240580865379</v>
      </c>
      <c r="H9" s="2">
        <v>-159.5725282071283</v>
      </c>
      <c r="I9" s="2">
        <v>11.608739672911277</v>
      </c>
      <c r="J9" s="2">
        <v>87.283745453322098</v>
      </c>
      <c r="K9" s="2">
        <v>5.7272732595913283</v>
      </c>
      <c r="L9" s="2">
        <v>622.56296192338118</v>
      </c>
      <c r="M9" s="2">
        <v>133.64527996487453</v>
      </c>
      <c r="N9" s="2">
        <v>62.113708194026358</v>
      </c>
      <c r="O9" s="2">
        <v>-359.21616561973582</v>
      </c>
      <c r="P9" s="2">
        <v>207.87511691476547</v>
      </c>
      <c r="Q9" s="2">
        <v>-49.060613138491185</v>
      </c>
      <c r="R9" s="2">
        <v>-53.919379933611602</v>
      </c>
      <c r="S9" s="2">
        <v>75.881592294074693</v>
      </c>
      <c r="T9" s="2">
        <v>426.88283916037221</v>
      </c>
      <c r="U9" s="2">
        <v>47.023706181226352</v>
      </c>
      <c r="V9" s="3">
        <v>140.49161387446034</v>
      </c>
      <c r="W9" s="3">
        <v>423.79320400417345</v>
      </c>
      <c r="X9" s="3">
        <v>-503.63003130184973</v>
      </c>
      <c r="Y9" s="3">
        <v>104.79787913343034</v>
      </c>
      <c r="Z9" s="3">
        <v>215.71499476507046</v>
      </c>
      <c r="AA9" s="3">
        <v>497.74814402432798</v>
      </c>
      <c r="AB9" s="3">
        <v>341.72076908054441</v>
      </c>
      <c r="AC9" s="3">
        <v>1450.0499093661988</v>
      </c>
      <c r="AD9" s="3">
        <v>1763.1900663627498</v>
      </c>
      <c r="AE9" s="3">
        <v>-1128.7360824127129</v>
      </c>
      <c r="AF9" s="3">
        <v>-957.75682457614766</v>
      </c>
      <c r="AG9" s="3">
        <v>-291.21473309025458</v>
      </c>
      <c r="AH9" s="3">
        <v>1042.55707822215</v>
      </c>
      <c r="AI9" s="3">
        <v>-1784.8572998046875</v>
      </c>
      <c r="AJ9" s="3">
        <v>259.06570434570312</v>
      </c>
      <c r="AK9" s="3">
        <v>778.946533203125</v>
      </c>
      <c r="AL9" s="3">
        <v>2276.27783203125</v>
      </c>
      <c r="AM9" s="3">
        <v>1564.2242431640625</v>
      </c>
      <c r="AN9" s="3">
        <v>-72.494850158691406</v>
      </c>
      <c r="AO9" s="12"/>
      <c r="AP9" s="12"/>
      <c r="AQ9" s="12"/>
      <c r="AR9" s="12"/>
    </row>
    <row r="10" spans="1:44" s="63" customFormat="1" x14ac:dyDescent="0.25">
      <c r="A10" s="96" t="s">
        <v>43</v>
      </c>
      <c r="B10" s="4">
        <v>1653.8796734567611</v>
      </c>
      <c r="C10" s="4">
        <v>2331.3476842629475</v>
      </c>
      <c r="D10" s="4">
        <v>2643.8222633542277</v>
      </c>
      <c r="E10" s="4">
        <v>2851.2233508376212</v>
      </c>
      <c r="F10" s="4">
        <v>3107.7932987906129</v>
      </c>
      <c r="G10" s="4">
        <v>3153.2751550717085</v>
      </c>
      <c r="H10" s="4">
        <v>3749.9578935809413</v>
      </c>
      <c r="I10" s="4">
        <v>5040.1248943771061</v>
      </c>
      <c r="J10" s="4">
        <v>5651.9510046416181</v>
      </c>
      <c r="K10" s="4">
        <v>6563.654644299967</v>
      </c>
      <c r="L10" s="4">
        <v>7492.8336659965062</v>
      </c>
      <c r="M10" s="4">
        <v>8689.8235444288421</v>
      </c>
      <c r="N10" s="4">
        <v>10151.312205079859</v>
      </c>
      <c r="O10" s="4">
        <v>10740.180462249131</v>
      </c>
      <c r="P10" s="4">
        <v>12908.689352475252</v>
      </c>
      <c r="Q10" s="4">
        <v>14722.175017705324</v>
      </c>
      <c r="R10" s="4">
        <v>17805.200494049721</v>
      </c>
      <c r="S10" s="4">
        <v>19911.877227338111</v>
      </c>
      <c r="T10" s="4">
        <v>22956.361264429688</v>
      </c>
      <c r="U10" s="4">
        <v>24909.796422883945</v>
      </c>
      <c r="V10" s="5">
        <v>27495.770763147826</v>
      </c>
      <c r="W10" s="5">
        <v>33535.269841153306</v>
      </c>
      <c r="X10" s="5">
        <v>35972.098662518889</v>
      </c>
      <c r="Y10" s="5">
        <v>40042.445688511463</v>
      </c>
      <c r="Z10" s="5">
        <v>42746.98986755529</v>
      </c>
      <c r="AA10" s="5">
        <v>44731.937866823093</v>
      </c>
      <c r="AB10" s="5">
        <v>52894.511807187017</v>
      </c>
      <c r="AC10" s="97">
        <v>64868.25514071709</v>
      </c>
      <c r="AD10" s="97">
        <v>78873.047670883243</v>
      </c>
      <c r="AE10" s="97">
        <v>90846.261673797766</v>
      </c>
      <c r="AF10" s="97">
        <v>93253.519951694834</v>
      </c>
      <c r="AG10" s="97">
        <v>100873.82116728714</v>
      </c>
      <c r="AH10" s="97">
        <v>124755.00059384566</v>
      </c>
      <c r="AI10" s="97">
        <v>143500.11926269531</v>
      </c>
      <c r="AJ10" s="97">
        <v>173058.2961730957</v>
      </c>
      <c r="AK10" s="97">
        <v>195584.13793945313</v>
      </c>
      <c r="AL10" s="97">
        <v>200971.86767578125</v>
      </c>
      <c r="AM10" s="97">
        <v>197059.80041503906</v>
      </c>
      <c r="AN10" s="97">
        <v>204027.08522796631</v>
      </c>
      <c r="AO10" s="12"/>
      <c r="AP10" s="12"/>
      <c r="AQ10" s="12"/>
      <c r="AR10" s="12"/>
    </row>
    <row r="11" spans="1:44" s="63" customFormat="1" x14ac:dyDescent="0.25">
      <c r="A11" s="2" t="s">
        <v>44</v>
      </c>
      <c r="B11" s="2">
        <v>1327.7513651482429</v>
      </c>
      <c r="C11" s="2">
        <v>1113.4143237777225</v>
      </c>
      <c r="D11" s="2">
        <v>1204.4953648548583</v>
      </c>
      <c r="E11" s="2">
        <v>1152.9667547317458</v>
      </c>
      <c r="F11" s="2">
        <v>1305.9460038490079</v>
      </c>
      <c r="G11" s="2">
        <v>1850.058318396261</v>
      </c>
      <c r="H11" s="2">
        <v>2336.5424425861534</v>
      </c>
      <c r="I11" s="2">
        <v>2176.1636987561542</v>
      </c>
      <c r="J11" s="2">
        <v>2623.9699902418829</v>
      </c>
      <c r="K11" s="2">
        <v>3315.7731543969871</v>
      </c>
      <c r="L11" s="2">
        <v>3144.3793334742691</v>
      </c>
      <c r="M11" s="2">
        <v>3640.8927335181552</v>
      </c>
      <c r="N11" s="2">
        <v>4207.3054531989701</v>
      </c>
      <c r="O11" s="2">
        <v>4951.1893038214021</v>
      </c>
      <c r="P11" s="2">
        <v>5742.1112030578979</v>
      </c>
      <c r="Q11" s="2">
        <v>6448.771775178041</v>
      </c>
      <c r="R11" s="2">
        <v>7787.2631120159976</v>
      </c>
      <c r="S11" s="2">
        <v>8165.0156182445598</v>
      </c>
      <c r="T11" s="2">
        <v>8857.9890927173728</v>
      </c>
      <c r="U11" s="2">
        <v>9792.0088878477618</v>
      </c>
      <c r="V11" s="3">
        <v>11088.223994876844</v>
      </c>
      <c r="W11" s="3">
        <v>12573.708671082968</v>
      </c>
      <c r="X11" s="3">
        <v>16298.892245557399</v>
      </c>
      <c r="Y11" s="3">
        <v>16184.97135245308</v>
      </c>
      <c r="Z11" s="3">
        <v>16991.110380458849</v>
      </c>
      <c r="AA11" s="3">
        <v>18678.35300203439</v>
      </c>
      <c r="AB11" s="3">
        <v>24565.615213536305</v>
      </c>
      <c r="AC11" s="3">
        <v>31088.484578792166</v>
      </c>
      <c r="AD11" s="3">
        <v>38108.052305092751</v>
      </c>
      <c r="AE11" s="3">
        <v>39372.187245174588</v>
      </c>
      <c r="AF11" s="3">
        <v>39447.129176957678</v>
      </c>
      <c r="AG11" s="3">
        <v>41022.509958608862</v>
      </c>
      <c r="AH11" s="3">
        <v>46391.213507564586</v>
      </c>
      <c r="AI11" s="3">
        <v>50571.78515625</v>
      </c>
      <c r="AJ11" s="3">
        <v>53720.9921875</v>
      </c>
      <c r="AK11" s="3">
        <v>57644.6484375</v>
      </c>
      <c r="AL11" s="3">
        <v>68207.078125</v>
      </c>
      <c r="AM11" s="3">
        <v>67747.7890625</v>
      </c>
      <c r="AN11" s="3">
        <v>74418.3359375</v>
      </c>
      <c r="AO11" s="12"/>
      <c r="AP11" s="12"/>
      <c r="AQ11" s="12"/>
      <c r="AR11" s="12"/>
    </row>
    <row r="12" spans="1:44" s="63" customFormat="1" x14ac:dyDescent="0.25">
      <c r="A12" s="2" t="s">
        <v>45</v>
      </c>
      <c r="B12" s="2">
        <v>1061.5289830456261</v>
      </c>
      <c r="C12" s="2">
        <v>1338.468803503778</v>
      </c>
      <c r="D12" s="2">
        <v>1401.6708372182939</v>
      </c>
      <c r="E12" s="2">
        <v>1347.6618265895254</v>
      </c>
      <c r="F12" s="2">
        <v>1483.7892838207906</v>
      </c>
      <c r="G12" s="2">
        <v>1437.8241683920514</v>
      </c>
      <c r="H12" s="2">
        <v>1909.4085738003628</v>
      </c>
      <c r="I12" s="2">
        <v>2406.0086093362379</v>
      </c>
      <c r="J12" s="2">
        <v>2538.6886829103478</v>
      </c>
      <c r="K12" s="2">
        <v>3092.3915349211561</v>
      </c>
      <c r="L12" s="2">
        <v>3623.5599890930248</v>
      </c>
      <c r="M12" s="2">
        <v>4126.6950265205278</v>
      </c>
      <c r="N12" s="2">
        <v>4788.6589845339286</v>
      </c>
      <c r="O12" s="2">
        <v>5258.0494396250442</v>
      </c>
      <c r="P12" s="2">
        <v>5909.0831202139025</v>
      </c>
      <c r="Q12" s="2">
        <v>7052.4412777405869</v>
      </c>
      <c r="R12" s="2">
        <v>8770.8483342277723</v>
      </c>
      <c r="S12" s="2">
        <v>9610.3728014387852</v>
      </c>
      <c r="T12" s="2">
        <v>10868.672514279997</v>
      </c>
      <c r="U12" s="2">
        <v>11739.39236463723</v>
      </c>
      <c r="V12" s="3">
        <v>12084.446483</v>
      </c>
      <c r="W12" s="3">
        <v>14555.876188779208</v>
      </c>
      <c r="X12" s="3">
        <v>17032.279646319908</v>
      </c>
      <c r="Y12" s="3">
        <v>19573.903386689995</v>
      </c>
      <c r="Z12" s="3">
        <v>17958.706085966285</v>
      </c>
      <c r="AA12" s="3">
        <v>18615.131684389449</v>
      </c>
      <c r="AB12" s="3">
        <v>22453.974011164941</v>
      </c>
      <c r="AC12" s="3">
        <v>34374.042884816045</v>
      </c>
      <c r="AD12" s="3">
        <v>46871.012653392449</v>
      </c>
      <c r="AE12" s="3">
        <v>55004.730170390154</v>
      </c>
      <c r="AF12" s="3">
        <v>50101.534800220412</v>
      </c>
      <c r="AG12" s="3">
        <v>51789.32436162627</v>
      </c>
      <c r="AH12" s="3">
        <v>64283.874544728023</v>
      </c>
      <c r="AI12" s="3">
        <v>71280.3671875</v>
      </c>
      <c r="AJ12" s="3">
        <v>88015.8125</v>
      </c>
      <c r="AK12" s="3">
        <v>103146.3984375</v>
      </c>
      <c r="AL12" s="3">
        <v>103173.5234375</v>
      </c>
      <c r="AM12" s="3">
        <v>84202.578125</v>
      </c>
      <c r="AN12" s="3">
        <v>86306.9296875</v>
      </c>
      <c r="AO12" s="12"/>
      <c r="AP12" s="12"/>
      <c r="AQ12" s="12"/>
      <c r="AR12" s="12"/>
    </row>
    <row r="13" spans="1:44" s="63" customFormat="1" x14ac:dyDescent="0.25">
      <c r="A13" s="2" t="s">
        <v>35</v>
      </c>
      <c r="B13" s="2">
        <v>-51.840342322689594</v>
      </c>
      <c r="C13" s="2">
        <v>-156.36322387830978</v>
      </c>
      <c r="D13" s="2">
        <v>-183.19364920201838</v>
      </c>
      <c r="E13" s="2">
        <v>-145.82963801335427</v>
      </c>
      <c r="F13" s="2">
        <v>-91.368811727446655</v>
      </c>
      <c r="G13" s="2">
        <v>-30.133167174123855</v>
      </c>
      <c r="H13" s="2">
        <v>-110.2451772437239</v>
      </c>
      <c r="I13" s="2">
        <v>-233.42759300462149</v>
      </c>
      <c r="J13" s="2">
        <v>-173.5303380396067</v>
      </c>
      <c r="K13" s="2">
        <v>-242.80591210851981</v>
      </c>
      <c r="L13" s="2">
        <v>47.641784071378424</v>
      </c>
      <c r="M13" s="2">
        <v>-38.92414028148869</v>
      </c>
      <c r="N13" s="2">
        <v>0.42733303261047695</v>
      </c>
      <c r="O13" s="2">
        <v>-235.34162154426576</v>
      </c>
      <c r="P13" s="2">
        <v>-220.8292819317976</v>
      </c>
      <c r="Q13" s="2">
        <v>-208.41991597046672</v>
      </c>
      <c r="R13" s="2">
        <v>-11.960813279096328</v>
      </c>
      <c r="S13" s="2">
        <v>157.87008492037057</v>
      </c>
      <c r="T13" s="2">
        <v>-334.1027705740471</v>
      </c>
      <c r="U13" s="2">
        <v>-81.163099401603176</v>
      </c>
      <c r="V13" s="3">
        <v>107.60125098052595</v>
      </c>
      <c r="W13" s="3">
        <v>-1623.6279518174033</v>
      </c>
      <c r="X13" s="3">
        <v>-710.85762636651998</v>
      </c>
      <c r="Y13" s="3">
        <v>-252.22244589561524</v>
      </c>
      <c r="Z13" s="3">
        <v>82.315442129704024</v>
      </c>
      <c r="AA13" s="3">
        <v>491.90861381282957</v>
      </c>
      <c r="AB13" s="3">
        <v>-1951.1551090187786</v>
      </c>
      <c r="AC13" s="3">
        <v>0.19762625526345801</v>
      </c>
      <c r="AD13" s="3">
        <v>0.41981701362965396</v>
      </c>
      <c r="AE13" s="3">
        <v>0.4619940775228315</v>
      </c>
      <c r="AF13" s="3">
        <v>7.412646830198355E-2</v>
      </c>
      <c r="AG13" s="3">
        <v>0</v>
      </c>
      <c r="AH13" s="3">
        <v>0.26855702739703702</v>
      </c>
      <c r="AI13" s="3">
        <v>1.8310546875E-3</v>
      </c>
      <c r="AJ13" s="3">
        <v>-7.110595703125E-3</v>
      </c>
      <c r="AK13" s="3">
        <v>0.205810546875</v>
      </c>
      <c r="AL13" s="3">
        <v>-8.30078125E-3</v>
      </c>
      <c r="AM13" s="3">
        <v>-6.2255859375E-2</v>
      </c>
      <c r="AN13" s="3">
        <v>-6.2255859375E-2</v>
      </c>
      <c r="AO13" s="12"/>
      <c r="AP13" s="12"/>
      <c r="AQ13" s="12"/>
      <c r="AR13" s="12"/>
    </row>
    <row r="14" spans="1:44" s="63" customFormat="1" x14ac:dyDescent="0.25">
      <c r="A14" s="96" t="s">
        <v>46</v>
      </c>
      <c r="B14" s="4">
        <f>'[1]GDP Production CP'!B55</f>
        <v>1886.3284228864679</v>
      </c>
      <c r="C14" s="4">
        <f>'[1]GDP Production CP'!C55</f>
        <v>1971.7542823599024</v>
      </c>
      <c r="D14" s="4">
        <f>'[1]GDP Production CP'!D55</f>
        <v>2297.6281260381538</v>
      </c>
      <c r="E14" s="4">
        <f>'[1]GDP Production CP'!E55</f>
        <v>2555.735369168488</v>
      </c>
      <c r="F14" s="4">
        <f>'[1]GDP Production CP'!F55</f>
        <v>2873.8370229001835</v>
      </c>
      <c r="G14" s="4">
        <f>'[1]GDP Production CP'!G55</f>
        <v>3579.095419176434</v>
      </c>
      <c r="H14" s="4">
        <f>'[1]GDP Production CP'!H55</f>
        <v>4127.2196950582475</v>
      </c>
      <c r="I14" s="4">
        <f>'[1]GDP Production CP'!I55</f>
        <v>4675.4273077780008</v>
      </c>
      <c r="J14" s="4">
        <f>'[1]GDP Production CP'!J55</f>
        <v>5664.2259454047462</v>
      </c>
      <c r="K14" s="4">
        <f>'[1]GDP Production CP'!K55</f>
        <v>6639.4173765969781</v>
      </c>
      <c r="L14" s="4">
        <f>'[1]GDP Production CP'!L55</f>
        <v>7207.6085374691302</v>
      </c>
      <c r="M14" s="4">
        <f>'[1]GDP Production CP'!M55</f>
        <v>8263.6057472699813</v>
      </c>
      <c r="N14" s="4">
        <f>'[1]GDP Production CP'!N55</f>
        <v>9767.3400405510602</v>
      </c>
      <c r="O14" s="4">
        <f>'[1]GDP Production CP'!O55</f>
        <v>10517.013711271733</v>
      </c>
      <c r="P14" s="4">
        <f>'[1]GDP Production CP'!P55</f>
        <v>12913.002626433219</v>
      </c>
      <c r="Q14" s="4">
        <f>'[1]GDP Production CP'!Q55</f>
        <v>14299.762659454125</v>
      </c>
      <c r="R14" s="4">
        <f>'[1]GDP Production CP'!R55</f>
        <v>16962.203618313404</v>
      </c>
      <c r="S14" s="4">
        <f>'[1]GDP Production CP'!S55</f>
        <v>18905.005308440988</v>
      </c>
      <c r="T14" s="4">
        <f>'[1]GDP Production CP'!T55</f>
        <v>21154.192738775266</v>
      </c>
      <c r="U14" s="4">
        <f>'[1]GDP Production CP'!U55</f>
        <v>23331.902203769067</v>
      </c>
      <c r="V14" s="4">
        <f>'[1]GDP Production CP'!V55</f>
        <v>26607.149526005192</v>
      </c>
      <c r="W14" s="4">
        <f>'[1]GDP Production CP'!W55</f>
        <v>29929.474371639662</v>
      </c>
      <c r="X14" s="4">
        <f>'[1]GDP Production CP'!X55</f>
        <v>34527.85363538986</v>
      </c>
      <c r="Y14" s="4">
        <f>'[1]GDP Production CP'!Y55</f>
        <v>36401.291208378927</v>
      </c>
      <c r="Z14" s="4">
        <f>'[1]GDP Production CP'!Z55</f>
        <v>41861.709604177559</v>
      </c>
      <c r="AA14" s="4">
        <f>'[1]GDP Production CP'!AA55</f>
        <v>45287.067798280863</v>
      </c>
      <c r="AB14" s="4">
        <f>'[1]GDP Production CP'!AB55</f>
        <v>53054.997900539594</v>
      </c>
      <c r="AC14" s="4">
        <f>'[1]GDP Production CP'!AC55</f>
        <v>61582.894460948475</v>
      </c>
      <c r="AD14" s="4">
        <f>'[1]GDP Production CP'!AD55</f>
        <v>70110.507139597175</v>
      </c>
      <c r="AE14" s="4">
        <f>'[1]GDP Production CP'!AE55</f>
        <v>75214.180742659752</v>
      </c>
      <c r="AF14" s="4">
        <f>'[1]GDP Production CP'!AF55</f>
        <v>82599.188454900388</v>
      </c>
      <c r="AG14" s="4">
        <f>'[1]GDP Production CP'!AG55</f>
        <v>90107.563151905459</v>
      </c>
      <c r="AH14" s="4">
        <v>106862.60811370962</v>
      </c>
      <c r="AI14" s="4">
        <v>122791.5390625</v>
      </c>
      <c r="AJ14" s="4">
        <v>138763.46875</v>
      </c>
      <c r="AK14" s="4">
        <v>150082.59375</v>
      </c>
      <c r="AL14" s="4">
        <v>166005.5625</v>
      </c>
      <c r="AM14" s="4">
        <v>180605.359375</v>
      </c>
      <c r="AN14" s="4">
        <v>192138.21875</v>
      </c>
      <c r="AO14" s="12"/>
      <c r="AP14" s="12"/>
      <c r="AQ14" s="12"/>
      <c r="AR14" s="12"/>
    </row>
    <row r="15" spans="1:44" x14ac:dyDescent="0.25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</row>
    <row r="16" spans="1:44" s="109" customFormat="1" x14ac:dyDescent="0.25">
      <c r="A16" s="110" t="s">
        <v>110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>
        <v>2.6</v>
      </c>
      <c r="M16" s="111">
        <v>2.8</v>
      </c>
      <c r="N16" s="111">
        <v>2.9</v>
      </c>
      <c r="O16" s="111">
        <v>3.3</v>
      </c>
      <c r="P16" s="111">
        <v>3.5</v>
      </c>
      <c r="Q16" s="111">
        <v>3.6</v>
      </c>
      <c r="R16" s="111">
        <v>4.3</v>
      </c>
      <c r="S16" s="111">
        <v>4.5999999999999996</v>
      </c>
      <c r="T16" s="111">
        <v>5.5</v>
      </c>
      <c r="U16" s="111">
        <v>6.1</v>
      </c>
      <c r="V16" s="111">
        <v>6.9</v>
      </c>
      <c r="W16" s="111">
        <v>8.6</v>
      </c>
      <c r="X16" s="111">
        <v>10.5</v>
      </c>
      <c r="Y16" s="111">
        <v>7.5</v>
      </c>
      <c r="Z16" s="111">
        <v>6.5</v>
      </c>
      <c r="AA16" s="111">
        <v>6.4</v>
      </c>
      <c r="AB16" s="111">
        <v>6.9</v>
      </c>
      <c r="AC16" s="111">
        <v>7.1874000000000002</v>
      </c>
      <c r="AD16" s="111">
        <v>8.3752999999999993</v>
      </c>
      <c r="AE16" s="111">
        <v>8.6191999999999993</v>
      </c>
      <c r="AF16" s="111">
        <v>7.5736999999999997</v>
      </c>
      <c r="AG16" s="111">
        <v>7.3545999999999996</v>
      </c>
      <c r="AH16" s="111">
        <v>8.3283000000000005</v>
      </c>
      <c r="AI16" s="111">
        <v>9.6516999999999999</v>
      </c>
      <c r="AJ16" s="111">
        <v>11.870900000000001</v>
      </c>
      <c r="AK16" s="111">
        <v>12.2118</v>
      </c>
      <c r="AL16" s="111">
        <v>14.687882496940029</v>
      </c>
      <c r="AM16" s="111">
        <v>13.305</v>
      </c>
      <c r="AN16" s="111">
        <v>13.305</v>
      </c>
    </row>
    <row r="17" spans="1:40" s="28" customFormat="1" x14ac:dyDescent="0.25">
      <c r="A17" s="112" t="s">
        <v>111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3">
        <f>L14/L16</f>
        <v>2772.1571297958194</v>
      </c>
      <c r="M17" s="113">
        <f t="shared" ref="M17:AM17" si="0">M14/M16</f>
        <v>2951.2877668821366</v>
      </c>
      <c r="N17" s="113">
        <f t="shared" si="0"/>
        <v>3368.0482898451933</v>
      </c>
      <c r="O17" s="113">
        <f t="shared" si="0"/>
        <v>3186.9738519005255</v>
      </c>
      <c r="P17" s="113">
        <f t="shared" si="0"/>
        <v>3689.4293218380626</v>
      </c>
      <c r="Q17" s="113">
        <f t="shared" si="0"/>
        <v>3972.1562942928126</v>
      </c>
      <c r="R17" s="113">
        <f t="shared" si="0"/>
        <v>3944.6985158868383</v>
      </c>
      <c r="S17" s="113">
        <f t="shared" si="0"/>
        <v>4109.7837627045628</v>
      </c>
      <c r="T17" s="113">
        <f t="shared" si="0"/>
        <v>3846.2168615955029</v>
      </c>
      <c r="U17" s="113">
        <f t="shared" si="0"/>
        <v>3824.9020006178798</v>
      </c>
      <c r="V17" s="113">
        <f t="shared" si="0"/>
        <v>3856.1086269572743</v>
      </c>
      <c r="W17" s="113">
        <f t="shared" si="0"/>
        <v>3480.1714385627515</v>
      </c>
      <c r="X17" s="113">
        <f t="shared" si="0"/>
        <v>3288.3670128942722</v>
      </c>
      <c r="Y17" s="113">
        <f t="shared" si="0"/>
        <v>4853.5054944505237</v>
      </c>
      <c r="Z17" s="113">
        <f t="shared" si="0"/>
        <v>6440.2630160273166</v>
      </c>
      <c r="AA17" s="113">
        <f t="shared" si="0"/>
        <v>7076.1043434813846</v>
      </c>
      <c r="AB17" s="113">
        <f t="shared" si="0"/>
        <v>7689.1301305129846</v>
      </c>
      <c r="AC17" s="113">
        <f t="shared" si="0"/>
        <v>8568.1740909019227</v>
      </c>
      <c r="AD17" s="113">
        <f t="shared" si="0"/>
        <v>8371.1039771228716</v>
      </c>
      <c r="AE17" s="113">
        <f t="shared" si="0"/>
        <v>8726.352879926184</v>
      </c>
      <c r="AF17" s="113">
        <f t="shared" si="0"/>
        <v>10906.054960574143</v>
      </c>
      <c r="AG17" s="113">
        <f t="shared" si="0"/>
        <v>12251.864568012599</v>
      </c>
      <c r="AH17" s="113">
        <f t="shared" si="0"/>
        <v>12831.263056531299</v>
      </c>
      <c r="AI17" s="113">
        <f t="shared" si="0"/>
        <v>12722.270590932167</v>
      </c>
      <c r="AJ17" s="113">
        <f t="shared" si="0"/>
        <v>11689.380649318922</v>
      </c>
      <c r="AK17" s="113">
        <f t="shared" si="0"/>
        <v>12289.964931459735</v>
      </c>
      <c r="AL17" s="113">
        <f t="shared" si="0"/>
        <v>11302.212046874996</v>
      </c>
      <c r="AM17" s="113">
        <f t="shared" si="0"/>
        <v>13574.247228485532</v>
      </c>
      <c r="AN17" s="113">
        <f t="shared" ref="AN17" si="1">AN14/AN16</f>
        <v>14441.053645246149</v>
      </c>
    </row>
    <row r="19" spans="1:40" x14ac:dyDescent="0.25">
      <c r="AC19" s="26"/>
      <c r="AD19" s="26"/>
      <c r="AE19" s="26"/>
      <c r="AF19" s="26"/>
      <c r="AG19" s="26"/>
      <c r="AH19" s="26"/>
      <c r="AI19" s="26"/>
      <c r="AJ19" s="26"/>
      <c r="AK19" s="104"/>
      <c r="AL19" s="104"/>
      <c r="AM19" s="104"/>
      <c r="AN19" s="104"/>
    </row>
    <row r="20" spans="1:40" x14ac:dyDescent="0.25"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</row>
    <row r="21" spans="1:40" x14ac:dyDescent="0.25"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</row>
    <row r="22" spans="1:40" x14ac:dyDescent="0.25"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</row>
    <row r="23" spans="1:40" x14ac:dyDescent="0.25"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</row>
    <row r="24" spans="1:40" x14ac:dyDescent="0.25"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</row>
    <row r="25" spans="1:40" x14ac:dyDescent="0.25"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</row>
    <row r="26" spans="1:40" x14ac:dyDescent="0.25"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</row>
    <row r="27" spans="1:40" x14ac:dyDescent="0.25"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</row>
    <row r="28" spans="1:40" x14ac:dyDescent="0.25"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</row>
    <row r="29" spans="1:40" x14ac:dyDescent="0.25"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</row>
    <row r="30" spans="1:40" x14ac:dyDescent="0.25">
      <c r="AE30" s="78"/>
      <c r="AF30" s="78"/>
      <c r="AG30" s="78"/>
      <c r="AH30" s="78"/>
      <c r="AI30" s="78"/>
      <c r="AJ30" s="78"/>
      <c r="AK30" s="78"/>
    </row>
    <row r="31" spans="1:40" x14ac:dyDescent="0.25"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</row>
    <row r="32" spans="1:40" x14ac:dyDescent="0.25"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</row>
    <row r="33" spans="29:39" x14ac:dyDescent="0.25"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</row>
    <row r="34" spans="29:39" x14ac:dyDescent="0.25"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</row>
    <row r="35" spans="29:39" x14ac:dyDescent="0.25"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</row>
    <row r="36" spans="29:39" x14ac:dyDescent="0.25"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</row>
    <row r="37" spans="29:39" x14ac:dyDescent="0.25"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</row>
    <row r="38" spans="29:39" x14ac:dyDescent="0.25"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</row>
    <row r="39" spans="29:39" x14ac:dyDescent="0.25"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</row>
    <row r="40" spans="29:39" x14ac:dyDescent="0.25"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</row>
    <row r="41" spans="29:39" x14ac:dyDescent="0.25">
      <c r="AE41" s="78"/>
      <c r="AF41" s="78"/>
      <c r="AG41" s="78"/>
      <c r="AH41" s="78"/>
      <c r="AI41" s="78"/>
    </row>
    <row r="42" spans="29:39" x14ac:dyDescent="0.25">
      <c r="AE42" s="78"/>
    </row>
    <row r="43" spans="29:39" x14ac:dyDescent="0.25">
      <c r="AE43" s="7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1"/>
  <sheetViews>
    <sheetView tabSelected="1" workbookViewId="0">
      <pane xSplit="1" ySplit="4" topLeftCell="AC5" activePane="bottomRight" state="frozen"/>
      <selection pane="topRight" activeCell="B1" sqref="B1"/>
      <selection pane="bottomLeft" activeCell="A5" sqref="A5"/>
      <selection pane="bottomRight" activeCell="AN16" sqref="AN16"/>
    </sheetView>
  </sheetViews>
  <sheetFormatPr defaultRowHeight="15" x14ac:dyDescent="0.25"/>
  <cols>
    <col min="1" max="1" width="38" style="71" customWidth="1"/>
    <col min="2" max="6" width="9.140625" style="71"/>
    <col min="7" max="7" width="10" style="71" customWidth="1"/>
    <col min="8" max="11" width="9.140625" style="71"/>
    <col min="12" max="19" width="10.5703125" style="71" bestFit="1" customWidth="1"/>
    <col min="20" max="25" width="9.5703125" style="71" bestFit="1" customWidth="1"/>
    <col min="26" max="28" width="10.5703125" style="71" bestFit="1" customWidth="1"/>
    <col min="29" max="29" width="10.7109375" style="71" bestFit="1" customWidth="1"/>
    <col min="30" max="31" width="10.5703125" style="71" bestFit="1" customWidth="1"/>
    <col min="32" max="33" width="10.7109375" style="71" bestFit="1" customWidth="1"/>
    <col min="34" max="39" width="11.5703125" style="71" bestFit="1" customWidth="1"/>
    <col min="40" max="44" width="13.7109375" style="71" bestFit="1" customWidth="1"/>
    <col min="45" max="16384" width="9.140625" style="71"/>
  </cols>
  <sheetData>
    <row r="1" spans="1:44" x14ac:dyDescent="0.25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44" x14ac:dyDescent="0.25">
      <c r="A2" s="74" t="s">
        <v>105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1:44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44" x14ac:dyDescent="0.25">
      <c r="A4" s="75" t="s">
        <v>38</v>
      </c>
      <c r="B4" s="76" t="s">
        <v>39</v>
      </c>
      <c r="C4" s="76" t="s">
        <v>0</v>
      </c>
      <c r="D4" s="76" t="s">
        <v>1</v>
      </c>
      <c r="E4" s="76" t="s">
        <v>2</v>
      </c>
      <c r="F4" s="76" t="s">
        <v>3</v>
      </c>
      <c r="G4" s="76" t="s">
        <v>4</v>
      </c>
      <c r="H4" s="76" t="s">
        <v>5</v>
      </c>
      <c r="I4" s="76" t="s">
        <v>6</v>
      </c>
      <c r="J4" s="76" t="s">
        <v>7</v>
      </c>
      <c r="K4" s="76" t="s">
        <v>8</v>
      </c>
      <c r="L4" s="76" t="s">
        <v>9</v>
      </c>
      <c r="M4" s="76" t="s">
        <v>10</v>
      </c>
      <c r="N4" s="76" t="s">
        <v>11</v>
      </c>
      <c r="O4" s="76" t="s">
        <v>12</v>
      </c>
      <c r="P4" s="76" t="s">
        <v>13</v>
      </c>
      <c r="Q4" s="76" t="s">
        <v>14</v>
      </c>
      <c r="R4" s="76" t="s">
        <v>15</v>
      </c>
      <c r="S4" s="76" t="s">
        <v>16</v>
      </c>
      <c r="T4" s="76" t="s">
        <v>17</v>
      </c>
      <c r="U4" s="76" t="s">
        <v>18</v>
      </c>
      <c r="V4" s="76" t="s">
        <v>19</v>
      </c>
      <c r="W4" s="76" t="s">
        <v>20</v>
      </c>
      <c r="X4" s="76" t="s">
        <v>21</v>
      </c>
      <c r="Y4" s="76" t="s">
        <v>22</v>
      </c>
      <c r="Z4" s="76" t="s">
        <v>23</v>
      </c>
      <c r="AA4" s="76" t="s">
        <v>24</v>
      </c>
      <c r="AB4" s="76" t="s">
        <v>25</v>
      </c>
      <c r="AC4" s="76" t="s">
        <v>26</v>
      </c>
      <c r="AD4" s="76" t="s">
        <v>27</v>
      </c>
      <c r="AE4" s="76" t="s">
        <v>28</v>
      </c>
      <c r="AF4" s="76" t="s">
        <v>29</v>
      </c>
      <c r="AG4" s="76" t="s">
        <v>30</v>
      </c>
      <c r="AH4" s="76" t="s">
        <v>31</v>
      </c>
      <c r="AI4" s="76" t="s">
        <v>32</v>
      </c>
      <c r="AJ4" s="76" t="s">
        <v>106</v>
      </c>
      <c r="AK4" s="76" t="s">
        <v>112</v>
      </c>
      <c r="AL4" s="76" t="s">
        <v>115</v>
      </c>
      <c r="AM4" s="76" t="s">
        <v>118</v>
      </c>
      <c r="AN4" s="76" t="s">
        <v>119</v>
      </c>
    </row>
    <row r="5" spans="1:44" x14ac:dyDescent="0.25">
      <c r="A5" s="72" t="s">
        <v>33</v>
      </c>
      <c r="B5" s="77">
        <v>23351.888229898974</v>
      </c>
      <c r="C5" s="77">
        <v>31316.627275725801</v>
      </c>
      <c r="D5" s="77">
        <v>32006.35135694575</v>
      </c>
      <c r="E5" s="77">
        <v>30923.543619703076</v>
      </c>
      <c r="F5" s="77">
        <v>31918.515759538437</v>
      </c>
      <c r="G5" s="77">
        <v>29106.386472453127</v>
      </c>
      <c r="H5" s="77">
        <v>30963.424625756117</v>
      </c>
      <c r="I5" s="77">
        <v>35298.00096761687</v>
      </c>
      <c r="J5" s="77">
        <v>33844.511830908916</v>
      </c>
      <c r="K5" s="77">
        <v>34419.19048617348</v>
      </c>
      <c r="L5" s="77">
        <v>30283.235195836296</v>
      </c>
      <c r="M5" s="77">
        <v>34458.893606034952</v>
      </c>
      <c r="N5" s="77">
        <v>34224.812115973218</v>
      </c>
      <c r="O5" s="77">
        <v>34243.884141032475</v>
      </c>
      <c r="P5" s="77">
        <v>34552.099884452218</v>
      </c>
      <c r="Q5" s="77">
        <v>35569.637034963591</v>
      </c>
      <c r="R5" s="77">
        <v>38522.254452034496</v>
      </c>
      <c r="S5" s="77">
        <v>41030.471217265876</v>
      </c>
      <c r="T5" s="77">
        <v>42467.53360099897</v>
      </c>
      <c r="U5" s="77">
        <v>43399.452871209782</v>
      </c>
      <c r="V5" s="77">
        <v>45372.763805418588</v>
      </c>
      <c r="W5" s="77">
        <v>48715.589939303252</v>
      </c>
      <c r="X5" s="77">
        <v>47863.312742603419</v>
      </c>
      <c r="Y5" s="77">
        <v>51208.407708789724</v>
      </c>
      <c r="Z5" s="77">
        <v>52568.004510380124</v>
      </c>
      <c r="AA5" s="77">
        <v>52096.924194813633</v>
      </c>
      <c r="AB5" s="77">
        <v>56911.688571812723</v>
      </c>
      <c r="AC5" s="77">
        <v>61280.71474598522</v>
      </c>
      <c r="AD5" s="77">
        <v>68651.066884919404</v>
      </c>
      <c r="AE5" s="77">
        <v>76172.442547499028</v>
      </c>
      <c r="AF5" s="77">
        <v>73327.043451461825</v>
      </c>
      <c r="AG5" s="77">
        <v>79370.051323068692</v>
      </c>
      <c r="AH5" s="77">
        <v>85561.086523328922</v>
      </c>
      <c r="AI5" s="77">
        <v>92572.12109375</v>
      </c>
      <c r="AJ5" s="77">
        <v>98377.841796875</v>
      </c>
      <c r="AK5" s="77">
        <v>110852.490234375</v>
      </c>
      <c r="AL5" s="77">
        <v>116608.787109375</v>
      </c>
      <c r="AM5" s="77">
        <v>113204.076171875</v>
      </c>
      <c r="AN5" s="77">
        <v>115326.6015625</v>
      </c>
      <c r="AO5" s="104"/>
      <c r="AP5" s="104"/>
      <c r="AQ5" s="104"/>
      <c r="AR5" s="104"/>
    </row>
    <row r="6" spans="1:44" x14ac:dyDescent="0.25">
      <c r="A6" s="72" t="s">
        <v>40</v>
      </c>
      <c r="B6" s="77">
        <v>17063.845548285964</v>
      </c>
      <c r="C6" s="77">
        <v>23315.763503896469</v>
      </c>
      <c r="D6" s="77">
        <v>23774.716460057047</v>
      </c>
      <c r="E6" s="77">
        <v>22677.865703891137</v>
      </c>
      <c r="F6" s="77">
        <v>23491.602371905818</v>
      </c>
      <c r="G6" s="77">
        <v>20231.521474141005</v>
      </c>
      <c r="H6" s="77">
        <v>21829.940534197442</v>
      </c>
      <c r="I6" s="77">
        <v>25888.054795791526</v>
      </c>
      <c r="J6" s="77">
        <v>24245.518550799199</v>
      </c>
      <c r="K6" s="77">
        <v>24962.129170354983</v>
      </c>
      <c r="L6" s="77">
        <v>20629.452728810269</v>
      </c>
      <c r="M6" s="77">
        <v>23631.457044591778</v>
      </c>
      <c r="N6" s="77">
        <v>22824.019103187064</v>
      </c>
      <c r="O6" s="77">
        <v>22776.605436900019</v>
      </c>
      <c r="P6" s="77">
        <v>22917.999106943967</v>
      </c>
      <c r="Q6" s="77">
        <v>23616.747067453121</v>
      </c>
      <c r="R6" s="77">
        <v>26137.981750323299</v>
      </c>
      <c r="S6" s="77">
        <v>28089.356965501018</v>
      </c>
      <c r="T6" s="77">
        <v>29117.880644526635</v>
      </c>
      <c r="U6" s="77">
        <v>29510.454798659881</v>
      </c>
      <c r="V6" s="77">
        <v>31222.380598809512</v>
      </c>
      <c r="W6" s="77">
        <v>34032.806460750217</v>
      </c>
      <c r="X6" s="77">
        <v>33534.633156462856</v>
      </c>
      <c r="Y6" s="77">
        <v>36320.082489272034</v>
      </c>
      <c r="Z6" s="77">
        <v>37010.744363860947</v>
      </c>
      <c r="AA6" s="77">
        <v>37302.671918585736</v>
      </c>
      <c r="AB6" s="77">
        <v>40546.962713083907</v>
      </c>
      <c r="AC6" s="77">
        <v>43025.249070088685</v>
      </c>
      <c r="AD6" s="77">
        <v>48526.891475386772</v>
      </c>
      <c r="AE6" s="77">
        <v>55275.296097505154</v>
      </c>
      <c r="AF6" s="77">
        <v>52219.566915054638</v>
      </c>
      <c r="AG6" s="77">
        <v>56854.209395971557</v>
      </c>
      <c r="AH6" s="77">
        <v>62310.150731195317</v>
      </c>
      <c r="AI6" s="77">
        <v>68201.40625</v>
      </c>
      <c r="AJ6" s="77">
        <v>72884.7109375</v>
      </c>
      <c r="AK6" s="77">
        <v>82239.453125</v>
      </c>
      <c r="AL6" s="77">
        <v>88207.90625</v>
      </c>
      <c r="AM6" s="77">
        <v>85274.578125</v>
      </c>
      <c r="AN6" s="77">
        <v>87400.0859375</v>
      </c>
      <c r="AO6" s="104"/>
      <c r="AP6" s="104"/>
      <c r="AQ6" s="104"/>
      <c r="AR6" s="104"/>
    </row>
    <row r="7" spans="1:44" s="63" customFormat="1" x14ac:dyDescent="0.25">
      <c r="A7" s="2" t="s">
        <v>41</v>
      </c>
      <c r="B7" s="98">
        <v>6120.2252858905995</v>
      </c>
      <c r="C7" s="98">
        <v>7667.3868232817285</v>
      </c>
      <c r="D7" s="98">
        <v>7904.5102615750775</v>
      </c>
      <c r="E7" s="98">
        <v>8003.0592950119863</v>
      </c>
      <c r="F7" s="98">
        <v>8155.3824098811156</v>
      </c>
      <c r="G7" s="98">
        <v>8926.1044405434259</v>
      </c>
      <c r="H7" s="98">
        <v>9110.7665416156469</v>
      </c>
      <c r="I7" s="98">
        <v>9132.4621496672789</v>
      </c>
      <c r="J7" s="98">
        <v>9477.6723818942282</v>
      </c>
      <c r="K7" s="98">
        <v>9257.1296118498904</v>
      </c>
      <c r="L7" s="98">
        <v>9812.5554717141404</v>
      </c>
      <c r="M7" s="98">
        <v>10968.568160224973</v>
      </c>
      <c r="N7" s="98">
        <v>11703.372081355177</v>
      </c>
      <c r="O7" s="98">
        <v>11785.122650809912</v>
      </c>
      <c r="P7" s="98">
        <v>11970.774698966783</v>
      </c>
      <c r="Q7" s="98">
        <v>12293.496801082858</v>
      </c>
      <c r="R7" s="98">
        <v>12612.359175406682</v>
      </c>
      <c r="S7" s="98">
        <v>13121.412418640934</v>
      </c>
      <c r="T7" s="98">
        <v>13525.040388499898</v>
      </c>
      <c r="U7" s="98">
        <v>14130.092114883722</v>
      </c>
      <c r="V7" s="98">
        <v>14309.518917062001</v>
      </c>
      <c r="W7" s="98">
        <v>14725.576528329992</v>
      </c>
      <c r="X7" s="98">
        <v>14346.31458676954</v>
      </c>
      <c r="Y7" s="98">
        <v>14796.287825019728</v>
      </c>
      <c r="Z7" s="98">
        <v>15531.477928455612</v>
      </c>
      <c r="AA7" s="98">
        <v>14612.147923500193</v>
      </c>
      <c r="AB7" s="98">
        <v>16216.804445944035</v>
      </c>
      <c r="AC7" s="98">
        <v>18255.465675896536</v>
      </c>
      <c r="AD7" s="98">
        <v>20124.175409532629</v>
      </c>
      <c r="AE7" s="98">
        <v>20897.146449993877</v>
      </c>
      <c r="AF7" s="98">
        <v>21107.476536407186</v>
      </c>
      <c r="AG7" s="98">
        <v>22515.841927097135</v>
      </c>
      <c r="AH7" s="98">
        <v>23250.935792133609</v>
      </c>
      <c r="AI7" s="98">
        <v>24370.71484375</v>
      </c>
      <c r="AJ7" s="98">
        <v>25493.130859375</v>
      </c>
      <c r="AK7" s="98">
        <v>28613.037109375</v>
      </c>
      <c r="AL7" s="98">
        <v>28400.880859375</v>
      </c>
      <c r="AM7" s="98">
        <v>27929.498046875</v>
      </c>
      <c r="AN7" s="98">
        <v>27926.515625</v>
      </c>
      <c r="AO7" s="12"/>
      <c r="AP7" s="12"/>
      <c r="AQ7" s="12"/>
      <c r="AR7" s="12"/>
    </row>
    <row r="8" spans="1:44" s="63" customFormat="1" x14ac:dyDescent="0.25">
      <c r="A8" s="2" t="s">
        <v>34</v>
      </c>
      <c r="B8" s="98">
        <v>6376.7937828987278</v>
      </c>
      <c r="C8" s="98">
        <v>5784.9777849902421</v>
      </c>
      <c r="D8" s="98">
        <v>4770.7461908345695</v>
      </c>
      <c r="E8" s="98">
        <v>3616.567384856578</v>
      </c>
      <c r="F8" s="98">
        <v>3102.1101768413255</v>
      </c>
      <c r="G8" s="98">
        <v>3124.3960893267954</v>
      </c>
      <c r="H8" s="98">
        <v>2915.875921234976</v>
      </c>
      <c r="I8" s="98">
        <v>3054.4014832951925</v>
      </c>
      <c r="J8" s="98">
        <v>3444.0717492137187</v>
      </c>
      <c r="K8" s="98">
        <v>3769.3088368818635</v>
      </c>
      <c r="L8" s="98">
        <v>4553.4227614421025</v>
      </c>
      <c r="M8" s="98">
        <v>3522.2518112179537</v>
      </c>
      <c r="N8" s="98">
        <v>4922.5808233736489</v>
      </c>
      <c r="O8" s="98">
        <v>5195.1926745151577</v>
      </c>
      <c r="P8" s="98">
        <v>5547.1636721689474</v>
      </c>
      <c r="Q8" s="98">
        <v>6386.2533069107476</v>
      </c>
      <c r="R8" s="98">
        <v>7494.8466421766079</v>
      </c>
      <c r="S8" s="98">
        <v>6497.9173574507313</v>
      </c>
      <c r="T8" s="98">
        <v>8079.4601366788002</v>
      </c>
      <c r="U8" s="98">
        <v>8418.6389696440638</v>
      </c>
      <c r="V8" s="98">
        <v>7660.3199845758918</v>
      </c>
      <c r="W8" s="98">
        <v>10363.276484839676</v>
      </c>
      <c r="X8" s="98">
        <v>10283.072596989765</v>
      </c>
      <c r="Y8" s="98">
        <v>9769.7411515554977</v>
      </c>
      <c r="Z8" s="98">
        <v>10377.535388885521</v>
      </c>
      <c r="AA8" s="98">
        <v>10750.526235525002</v>
      </c>
      <c r="AB8" s="98">
        <v>13952.871285117872</v>
      </c>
      <c r="AC8" s="98">
        <v>15647.39846178983</v>
      </c>
      <c r="AD8" s="98">
        <v>18463.215715618921</v>
      </c>
      <c r="AE8" s="98">
        <v>21137.359049328272</v>
      </c>
      <c r="AF8" s="98">
        <v>20884.231243955986</v>
      </c>
      <c r="AG8" s="98">
        <v>19973.05184048591</v>
      </c>
      <c r="AH8" s="98">
        <v>26204.960998471666</v>
      </c>
      <c r="AI8" s="98">
        <v>29745.080078125</v>
      </c>
      <c r="AJ8" s="98">
        <v>39756.984375</v>
      </c>
      <c r="AK8" s="98">
        <v>42913.16796875</v>
      </c>
      <c r="AL8" s="98">
        <v>30660.498046875</v>
      </c>
      <c r="AM8" s="98">
        <v>23254.396484375</v>
      </c>
      <c r="AN8" s="98">
        <v>19971.173828125</v>
      </c>
      <c r="AO8" s="12"/>
      <c r="AP8" s="12"/>
      <c r="AQ8" s="12"/>
      <c r="AR8" s="12"/>
    </row>
    <row r="9" spans="1:44" s="63" customFormat="1" x14ac:dyDescent="0.25">
      <c r="A9" s="2" t="s">
        <v>42</v>
      </c>
      <c r="B9" s="98">
        <v>-81.367554825050277</v>
      </c>
      <c r="C9" s="98">
        <v>-89.271885549382745</v>
      </c>
      <c r="D9" s="98">
        <v>-46.849782701416039</v>
      </c>
      <c r="E9" s="98">
        <v>16.264212875229475</v>
      </c>
      <c r="F9" s="98">
        <v>6.8348250794841565</v>
      </c>
      <c r="G9" s="98">
        <v>-42.700046207359783</v>
      </c>
      <c r="H9" s="98">
        <v>-72.85955500375195</v>
      </c>
      <c r="I9" s="98">
        <v>-0.79920613900249593</v>
      </c>
      <c r="J9" s="98">
        <v>40.885985729790271</v>
      </c>
      <c r="K9" s="98">
        <v>1.0211650677007968E-2</v>
      </c>
      <c r="L9" s="98">
        <v>300.89397506000461</v>
      </c>
      <c r="M9" s="98">
        <v>79.766782515141173</v>
      </c>
      <c r="N9" s="98">
        <v>20.754866598329539</v>
      </c>
      <c r="O9" s="98">
        <v>-197.51041514823794</v>
      </c>
      <c r="P9" s="98">
        <v>86.961094632554847</v>
      </c>
      <c r="Q9" s="98">
        <v>-22.652472629296483</v>
      </c>
      <c r="R9" s="98">
        <v>-18.511918043978362</v>
      </c>
      <c r="S9" s="98">
        <v>35.08008364748305</v>
      </c>
      <c r="T9" s="98">
        <v>144.29653390335307</v>
      </c>
      <c r="U9" s="98">
        <v>21.192902553890612</v>
      </c>
      <c r="V9" s="98">
        <v>74.468616705810803</v>
      </c>
      <c r="W9" s="98">
        <v>152.39395904628878</v>
      </c>
      <c r="X9" s="98">
        <v>-143.66203028718678</v>
      </c>
      <c r="Y9" s="98">
        <v>28.233903682890688</v>
      </c>
      <c r="Z9" s="98">
        <v>87.960802307710125</v>
      </c>
      <c r="AA9" s="98">
        <v>188.65063844955276</v>
      </c>
      <c r="AB9" s="98">
        <v>93.023948848499444</v>
      </c>
      <c r="AC9" s="98">
        <v>163.49482717494942</v>
      </c>
      <c r="AD9" s="98">
        <v>1328.2428697853859</v>
      </c>
      <c r="AE9" s="98">
        <v>-1979.4468077527649</v>
      </c>
      <c r="AF9" s="98">
        <v>-957.75682457614766</v>
      </c>
      <c r="AG9" s="98">
        <v>-949.75611730607932</v>
      </c>
      <c r="AH9" s="98">
        <v>387.52884741726621</v>
      </c>
      <c r="AI9" s="98">
        <v>-2020.9224853515625</v>
      </c>
      <c r="AJ9" s="98">
        <v>-360.02719116210937</v>
      </c>
      <c r="AK9" s="98">
        <v>-432.19967651367187</v>
      </c>
      <c r="AL9" s="98">
        <v>-143.38667297363281</v>
      </c>
      <c r="AM9" s="98">
        <v>603.63592529296875</v>
      </c>
      <c r="AN9" s="98">
        <v>-1011.0098266601562</v>
      </c>
      <c r="AO9" s="12"/>
      <c r="AP9" s="12"/>
      <c r="AQ9" s="12"/>
      <c r="AR9" s="12"/>
    </row>
    <row r="10" spans="1:44" s="63" customFormat="1" x14ac:dyDescent="0.25">
      <c r="A10" s="96" t="s">
        <v>43</v>
      </c>
      <c r="B10" s="99">
        <v>29323.860641823234</v>
      </c>
      <c r="C10" s="99">
        <v>36306.58958891857</v>
      </c>
      <c r="D10" s="99">
        <v>35990.430278373417</v>
      </c>
      <c r="E10" s="99">
        <v>33884.817164202315</v>
      </c>
      <c r="F10" s="99">
        <v>34234.814382680874</v>
      </c>
      <c r="G10" s="99">
        <v>31373.165862966645</v>
      </c>
      <c r="H10" s="99">
        <v>32820.857717033628</v>
      </c>
      <c r="I10" s="99">
        <v>37409.441560060055</v>
      </c>
      <c r="J10" s="99">
        <v>36594.1471624392</v>
      </c>
      <c r="K10" s="99">
        <v>37364.282803071932</v>
      </c>
      <c r="L10" s="99">
        <v>35335.697474993627</v>
      </c>
      <c r="M10" s="99">
        <v>37412.783243950114</v>
      </c>
      <c r="N10" s="99">
        <v>38539.532756172805</v>
      </c>
      <c r="O10" s="99">
        <v>38079.186800662952</v>
      </c>
      <c r="P10" s="99">
        <v>39789.932519264839</v>
      </c>
      <c r="Q10" s="99">
        <v>41313.909881682222</v>
      </c>
      <c r="R10" s="99">
        <v>45411.037954874402</v>
      </c>
      <c r="S10" s="99">
        <v>46905.954357979637</v>
      </c>
      <c r="T10" s="99">
        <v>50448.475309001413</v>
      </c>
      <c r="U10" s="99">
        <v>51283.242474459228</v>
      </c>
      <c r="V10" s="99">
        <v>52528.269028348128</v>
      </c>
      <c r="W10" s="99">
        <v>59046.713031734005</v>
      </c>
      <c r="X10" s="99">
        <v>57073.856993365771</v>
      </c>
      <c r="Y10" s="99">
        <v>60339.516148018462</v>
      </c>
      <c r="Z10" s="99">
        <v>62542.292162989768</v>
      </c>
      <c r="AA10" s="99">
        <v>62866.401453662438</v>
      </c>
      <c r="AB10" s="99">
        <v>70737.700027760584</v>
      </c>
      <c r="AC10" s="99">
        <v>77091.608034949997</v>
      </c>
      <c r="AD10" s="99">
        <v>88442.525470323715</v>
      </c>
      <c r="AE10" s="99">
        <v>95330.354789074525</v>
      </c>
      <c r="AF10" s="99">
        <v>93253.517870841664</v>
      </c>
      <c r="AG10" s="99">
        <v>98393.347046248513</v>
      </c>
      <c r="AH10" s="99">
        <v>112153.57636921786</v>
      </c>
      <c r="AI10" s="99">
        <v>120296.27868652344</v>
      </c>
      <c r="AJ10" s="99">
        <v>137774.79898071289</v>
      </c>
      <c r="AK10" s="99">
        <v>153333.45852661133</v>
      </c>
      <c r="AL10" s="99">
        <v>147125.89848327637</v>
      </c>
      <c r="AM10" s="99">
        <v>137062.10858154297</v>
      </c>
      <c r="AN10" s="99">
        <v>134286.76556396484</v>
      </c>
      <c r="AO10" s="12"/>
      <c r="AP10" s="12"/>
      <c r="AQ10" s="12"/>
      <c r="AR10" s="12"/>
    </row>
    <row r="11" spans="1:44" s="63" customFormat="1" x14ac:dyDescent="0.25">
      <c r="A11" s="2" t="s">
        <v>44</v>
      </c>
      <c r="B11" s="98">
        <v>17357.975627850283</v>
      </c>
      <c r="C11" s="98">
        <v>15666.113412586385</v>
      </c>
      <c r="D11" s="98">
        <v>15202.512929640394</v>
      </c>
      <c r="E11" s="98">
        <v>13479.279068759204</v>
      </c>
      <c r="F11" s="98">
        <v>13732.932029222915</v>
      </c>
      <c r="G11" s="98">
        <v>17302.263720879691</v>
      </c>
      <c r="H11" s="98">
        <v>19340.500907034795</v>
      </c>
      <c r="I11" s="98">
        <v>17565.05789738055</v>
      </c>
      <c r="J11" s="98">
        <v>16764.940876553195</v>
      </c>
      <c r="K11" s="98">
        <v>16985.820953178645</v>
      </c>
      <c r="L11" s="98">
        <v>15110.383292413077</v>
      </c>
      <c r="M11" s="98">
        <v>19465.086836024937</v>
      </c>
      <c r="N11" s="98">
        <v>20695.543497864619</v>
      </c>
      <c r="O11" s="98">
        <v>22910.933501325562</v>
      </c>
      <c r="P11" s="98">
        <v>22172.456592152459</v>
      </c>
      <c r="Q11" s="98">
        <v>24286.855962387326</v>
      </c>
      <c r="R11" s="98">
        <v>24957.67782341066</v>
      </c>
      <c r="S11" s="98">
        <v>24283.111040942869</v>
      </c>
      <c r="T11" s="98">
        <v>24113.894211458435</v>
      </c>
      <c r="U11" s="98">
        <v>25183.784943342067</v>
      </c>
      <c r="V11" s="98">
        <v>24972.015792543763</v>
      </c>
      <c r="W11" s="98">
        <v>24305.249843354435</v>
      </c>
      <c r="X11" s="98">
        <v>28251.279009503083</v>
      </c>
      <c r="Y11" s="98">
        <v>30751.552711450415</v>
      </c>
      <c r="Z11" s="98">
        <v>32404.518718546886</v>
      </c>
      <c r="AA11" s="98">
        <v>32135.564374047408</v>
      </c>
      <c r="AB11" s="98">
        <v>37067.006274236548</v>
      </c>
      <c r="AC11" s="98">
        <v>39430.004758659707</v>
      </c>
      <c r="AD11" s="98">
        <v>37712.82402111619</v>
      </c>
      <c r="AE11" s="98">
        <v>38385.375771680869</v>
      </c>
      <c r="AF11" s="98">
        <v>39447.123078667675</v>
      </c>
      <c r="AG11" s="98">
        <v>38147.514717881902</v>
      </c>
      <c r="AH11" s="98">
        <v>38531.168424181204</v>
      </c>
      <c r="AI11" s="98">
        <v>39609.703125</v>
      </c>
      <c r="AJ11" s="98">
        <v>39421.46484375</v>
      </c>
      <c r="AK11" s="98">
        <v>39282.859375</v>
      </c>
      <c r="AL11" s="98">
        <v>42305.35546875</v>
      </c>
      <c r="AM11" s="98">
        <v>39125.19921875</v>
      </c>
      <c r="AN11" s="98">
        <v>45076.21875</v>
      </c>
      <c r="AO11" s="12"/>
      <c r="AP11" s="12"/>
      <c r="AQ11" s="12"/>
      <c r="AR11" s="12"/>
    </row>
    <row r="12" spans="1:44" s="63" customFormat="1" x14ac:dyDescent="0.25">
      <c r="A12" s="2" t="s">
        <v>45</v>
      </c>
      <c r="B12" s="98">
        <v>13858.429448329876</v>
      </c>
      <c r="C12" s="98">
        <v>15957.26091069581</v>
      </c>
      <c r="D12" s="98">
        <v>14175.176031160754</v>
      </c>
      <c r="E12" s="98">
        <v>12312.23767994483</v>
      </c>
      <c r="F12" s="98">
        <v>12462.469290805015</v>
      </c>
      <c r="G12" s="98">
        <v>12850.838476699575</v>
      </c>
      <c r="H12" s="98">
        <v>13642.240363351219</v>
      </c>
      <c r="I12" s="98">
        <v>15419.727172730434</v>
      </c>
      <c r="J12" s="98">
        <v>14859.108739378771</v>
      </c>
      <c r="K12" s="98">
        <v>14635.056671425567</v>
      </c>
      <c r="L12" s="98">
        <v>14398.058310598684</v>
      </c>
      <c r="M12" s="98">
        <v>14907.019345503164</v>
      </c>
      <c r="N12" s="98">
        <v>15710.137858098982</v>
      </c>
      <c r="O12" s="98">
        <v>15555.914284828628</v>
      </c>
      <c r="P12" s="98">
        <v>16138.116576013659</v>
      </c>
      <c r="Q12" s="98">
        <v>17611.782453285516</v>
      </c>
      <c r="R12" s="98">
        <v>20379.704841077983</v>
      </c>
      <c r="S12" s="98">
        <v>21078.698067305064</v>
      </c>
      <c r="T12" s="98">
        <v>22691.327462273133</v>
      </c>
      <c r="U12" s="98">
        <v>23007.71560808803</v>
      </c>
      <c r="V12" s="98">
        <v>21809.627718178868</v>
      </c>
      <c r="W12" s="98">
        <v>24922.052988570587</v>
      </c>
      <c r="X12" s="98">
        <v>26455.02009807622</v>
      </c>
      <c r="Y12" s="98">
        <v>29234.384448058612</v>
      </c>
      <c r="Z12" s="98">
        <v>26325.823346319296</v>
      </c>
      <c r="AA12" s="98">
        <v>26569.528375626902</v>
      </c>
      <c r="AB12" s="98">
        <v>30905.841486868994</v>
      </c>
      <c r="AC12" s="98">
        <v>40861.497082174981</v>
      </c>
      <c r="AD12" s="98">
        <v>48490.382947923201</v>
      </c>
      <c r="AE12" s="98">
        <v>55820.898281773974</v>
      </c>
      <c r="AF12" s="98">
        <v>50101.54540827014</v>
      </c>
      <c r="AG12" s="98">
        <v>49736.366990072129</v>
      </c>
      <c r="AH12" s="98">
        <v>59486.482456765894</v>
      </c>
      <c r="AI12" s="98">
        <v>63587.19140625</v>
      </c>
      <c r="AJ12" s="98">
        <v>74759.6171875</v>
      </c>
      <c r="AK12" s="98">
        <v>83944.9921875</v>
      </c>
      <c r="AL12" s="98">
        <v>79539.3671875</v>
      </c>
      <c r="AM12" s="98">
        <v>67249.1484375</v>
      </c>
      <c r="AN12" s="98">
        <v>70506.1796875</v>
      </c>
      <c r="AO12" s="12"/>
      <c r="AP12" s="12"/>
      <c r="AQ12" s="12"/>
      <c r="AR12" s="12"/>
    </row>
    <row r="13" spans="1:44" s="63" customFormat="1" x14ac:dyDescent="0.25">
      <c r="A13" s="2" t="s">
        <v>35</v>
      </c>
      <c r="B13" s="98">
        <v>-57.287042190640605</v>
      </c>
      <c r="C13" s="98">
        <v>21.177338696638234</v>
      </c>
      <c r="D13" s="98">
        <v>50.593378051167683</v>
      </c>
      <c r="E13" s="98">
        <v>26.81734386850912</v>
      </c>
      <c r="F13" s="98">
        <v>37.980941893315162</v>
      </c>
      <c r="G13" s="98">
        <v>22.37550673325438</v>
      </c>
      <c r="H13" s="98">
        <v>40.259753083224787</v>
      </c>
      <c r="I13" s="98">
        <v>47.484913841036622</v>
      </c>
      <c r="J13" s="98">
        <v>20.222332375926719</v>
      </c>
      <c r="K13" s="98">
        <v>33.00273325903504</v>
      </c>
      <c r="L13" s="98">
        <v>-60.939346163586009</v>
      </c>
      <c r="M13" s="98">
        <v>-12.172101145334125</v>
      </c>
      <c r="N13" s="98">
        <v>-47.053327174508915</v>
      </c>
      <c r="O13" s="98">
        <v>1.5528793274754864</v>
      </c>
      <c r="P13" s="98">
        <v>-1.548622079083068</v>
      </c>
      <c r="Q13" s="98">
        <v>0.50682043083595374</v>
      </c>
      <c r="R13" s="98">
        <v>12.390105057372166</v>
      </c>
      <c r="S13" s="98">
        <v>14.883413979855618</v>
      </c>
      <c r="T13" s="98">
        <v>-2.8932324212565788</v>
      </c>
      <c r="U13" s="98">
        <v>9.1390849524275861</v>
      </c>
      <c r="V13" s="98">
        <v>-9.696057993216419</v>
      </c>
      <c r="W13" s="98">
        <v>45.394853177375737</v>
      </c>
      <c r="X13" s="98">
        <v>-24.165150284674112</v>
      </c>
      <c r="Y13" s="98">
        <v>-20.640821826918035</v>
      </c>
      <c r="Z13" s="98">
        <v>-31.390922591327918</v>
      </c>
      <c r="AA13" s="98">
        <v>-72.087193015478206</v>
      </c>
      <c r="AB13" s="98">
        <v>-5.286919866557751</v>
      </c>
      <c r="AC13" s="98">
        <v>0</v>
      </c>
      <c r="AD13" s="98">
        <v>0</v>
      </c>
      <c r="AE13" s="98">
        <v>0</v>
      </c>
      <c r="AF13" s="98">
        <v>0</v>
      </c>
      <c r="AG13" s="98">
        <v>0</v>
      </c>
      <c r="AH13" s="98">
        <v>0</v>
      </c>
      <c r="AI13" s="98">
        <v>-1.3427734375E-3</v>
      </c>
      <c r="AJ13" s="98">
        <v>1.800537109375E-3</v>
      </c>
      <c r="AK13" s="98">
        <v>2.410888671875E-3</v>
      </c>
      <c r="AL13" s="98">
        <v>2.86865234375E-3</v>
      </c>
      <c r="AM13" s="98">
        <v>2.62451171875E-3</v>
      </c>
      <c r="AN13" s="98">
        <v>2.62451171875E-3</v>
      </c>
      <c r="AO13" s="12"/>
      <c r="AP13" s="12"/>
      <c r="AQ13" s="12"/>
      <c r="AR13" s="12"/>
    </row>
    <row r="14" spans="1:44" s="63" customFormat="1" x14ac:dyDescent="0.25">
      <c r="A14" s="96" t="s">
        <v>46</v>
      </c>
      <c r="B14" s="99">
        <v>32688.891566674181</v>
      </c>
      <c r="C14" s="99">
        <v>33006.447639867882</v>
      </c>
      <c r="D14" s="99">
        <v>32875.052026769641</v>
      </c>
      <c r="E14" s="99">
        <v>32275.59176727309</v>
      </c>
      <c r="F14" s="99">
        <v>32199.133626040217</v>
      </c>
      <c r="G14" s="99">
        <v>32348.592751147389</v>
      </c>
      <c r="H14" s="99">
        <v>33890.737400713151</v>
      </c>
      <c r="I14" s="99">
        <v>35095.135968351344</v>
      </c>
      <c r="J14" s="99">
        <v>35380.51169549847</v>
      </c>
      <c r="K14" s="99">
        <v>36038.120407901544</v>
      </c>
      <c r="L14" s="99">
        <v>36775.986486204594</v>
      </c>
      <c r="M14" s="99">
        <v>39778.971014707553</v>
      </c>
      <c r="N14" s="99">
        <v>42638.81751203251</v>
      </c>
      <c r="O14" s="99">
        <v>41965.320666332424</v>
      </c>
      <c r="P14" s="99">
        <v>42691.270172031516</v>
      </c>
      <c r="Q14" s="99">
        <v>44355.808871499394</v>
      </c>
      <c r="R14" s="99">
        <v>45771.346570905225</v>
      </c>
      <c r="S14" s="99">
        <v>47702.943336717217</v>
      </c>
      <c r="T14" s="99">
        <v>49273.126496964367</v>
      </c>
      <c r="U14" s="99">
        <v>50933.275360023996</v>
      </c>
      <c r="V14" s="99">
        <v>52711.958710332743</v>
      </c>
      <c r="W14" s="99">
        <v>53332.878566185515</v>
      </c>
      <c r="X14" s="99">
        <v>55886.80945842767</v>
      </c>
      <c r="Y14" s="99">
        <v>58256.295214048805</v>
      </c>
      <c r="Z14" s="99">
        <v>65404.079375193774</v>
      </c>
      <c r="AA14" s="99">
        <v>67058.320295073951</v>
      </c>
      <c r="AB14" s="99">
        <v>71801.472842968797</v>
      </c>
      <c r="AC14" s="99">
        <v>75660.115711434715</v>
      </c>
      <c r="AD14" s="99">
        <v>77664.966543516697</v>
      </c>
      <c r="AE14" s="99">
        <v>77894.832278981426</v>
      </c>
      <c r="AF14" s="99">
        <v>82599.095541239192</v>
      </c>
      <c r="AG14" s="99">
        <v>86804.494774058287</v>
      </c>
      <c r="AH14" s="99">
        <v>91198.262336633183</v>
      </c>
      <c r="AI14" s="99">
        <v>96318.7890625</v>
      </c>
      <c r="AJ14" s="99">
        <v>102436.6484375</v>
      </c>
      <c r="AK14" s="99">
        <v>108671.328125</v>
      </c>
      <c r="AL14" s="99">
        <v>109891.890625</v>
      </c>
      <c r="AM14" s="99">
        <v>108938.1640625</v>
      </c>
      <c r="AN14" s="99">
        <v>108856.8125</v>
      </c>
      <c r="AO14" s="12"/>
      <c r="AP14" s="12"/>
      <c r="AQ14" s="12"/>
      <c r="AR14" s="12"/>
    </row>
    <row r="15" spans="1:44" x14ac:dyDescent="0.25"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7"/>
      <c r="AL15" s="77"/>
      <c r="AM15" s="77"/>
      <c r="AN15" s="77"/>
    </row>
    <row r="16" spans="1:44" s="109" customFormat="1" x14ac:dyDescent="0.25">
      <c r="A16" s="110" t="s">
        <v>110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>
        <v>2.6</v>
      </c>
      <c r="M16" s="111">
        <v>2.8</v>
      </c>
      <c r="N16" s="111">
        <v>2.9</v>
      </c>
      <c r="O16" s="111">
        <v>3.3</v>
      </c>
      <c r="P16" s="111">
        <v>3.5</v>
      </c>
      <c r="Q16" s="111">
        <v>3.6</v>
      </c>
      <c r="R16" s="111">
        <v>4.3</v>
      </c>
      <c r="S16" s="111">
        <v>4.5999999999999996</v>
      </c>
      <c r="T16" s="111">
        <v>5.5</v>
      </c>
      <c r="U16" s="111">
        <v>6.1</v>
      </c>
      <c r="V16" s="111">
        <v>6.9</v>
      </c>
      <c r="W16" s="111">
        <v>8.6</v>
      </c>
      <c r="X16" s="111">
        <v>10.5</v>
      </c>
      <c r="Y16" s="111">
        <v>7.5</v>
      </c>
      <c r="Z16" s="111">
        <v>6.5</v>
      </c>
      <c r="AA16" s="111">
        <v>6.4</v>
      </c>
      <c r="AB16" s="111">
        <v>6.9</v>
      </c>
      <c r="AC16" s="111">
        <v>7.2</v>
      </c>
      <c r="AD16" s="111">
        <v>8.4</v>
      </c>
      <c r="AE16" s="111">
        <v>8.6</v>
      </c>
      <c r="AF16" s="111">
        <v>7.57</v>
      </c>
      <c r="AG16" s="111">
        <v>7.3545999999999996</v>
      </c>
      <c r="AH16" s="111">
        <v>8.3283000000000005</v>
      </c>
      <c r="AI16" s="111">
        <v>9.6516999999999999</v>
      </c>
      <c r="AJ16" s="111">
        <v>11.870900000000001</v>
      </c>
      <c r="AK16" s="111">
        <v>12.2118</v>
      </c>
      <c r="AL16" s="111">
        <v>14.687882496940029</v>
      </c>
      <c r="AM16" s="111">
        <v>13.305</v>
      </c>
      <c r="AN16" s="111">
        <v>13.150250441878587</v>
      </c>
    </row>
    <row r="17" spans="1:40" s="28" customFormat="1" x14ac:dyDescent="0.25">
      <c r="A17" s="112" t="s">
        <v>111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3">
        <f>L14/L16</f>
        <v>14144.610187001766</v>
      </c>
      <c r="M17" s="113">
        <f t="shared" ref="M17:AB17" si="0">M14/M16</f>
        <v>14206.775362395556</v>
      </c>
      <c r="N17" s="113">
        <f t="shared" si="0"/>
        <v>14703.040521390521</v>
      </c>
      <c r="O17" s="113">
        <f t="shared" si="0"/>
        <v>12716.763838282553</v>
      </c>
      <c r="P17" s="113">
        <f t="shared" si="0"/>
        <v>12197.505763437575</v>
      </c>
      <c r="Q17" s="113">
        <f t="shared" si="0"/>
        <v>12321.058019860942</v>
      </c>
      <c r="R17" s="113">
        <f t="shared" si="0"/>
        <v>10644.499202536099</v>
      </c>
      <c r="S17" s="113">
        <f t="shared" si="0"/>
        <v>10370.205073199395</v>
      </c>
      <c r="T17" s="113">
        <f t="shared" si="0"/>
        <v>8958.750272175339</v>
      </c>
      <c r="U17" s="113">
        <f t="shared" si="0"/>
        <v>8349.7172721350817</v>
      </c>
      <c r="V17" s="113">
        <f t="shared" si="0"/>
        <v>7639.4143058453246</v>
      </c>
      <c r="W17" s="113">
        <f t="shared" si="0"/>
        <v>6201.49750769599</v>
      </c>
      <c r="X17" s="113">
        <f t="shared" si="0"/>
        <v>5322.5532817550165</v>
      </c>
      <c r="Y17" s="113">
        <f t="shared" si="0"/>
        <v>7767.5060285398404</v>
      </c>
      <c r="Z17" s="113">
        <f t="shared" si="0"/>
        <v>10062.166057722119</v>
      </c>
      <c r="AA17" s="113">
        <f t="shared" si="0"/>
        <v>10477.862546105303</v>
      </c>
      <c r="AB17" s="113">
        <f t="shared" si="0"/>
        <v>10406.010556951998</v>
      </c>
      <c r="AC17" s="113">
        <f t="shared" ref="AC17:AE17" si="1">AC14/$AF$16</f>
        <v>9994.7312696743338</v>
      </c>
      <c r="AD17" s="113">
        <f t="shared" si="1"/>
        <v>10259.572859117132</v>
      </c>
      <c r="AE17" s="113">
        <f t="shared" si="1"/>
        <v>10289.938213868088</v>
      </c>
      <c r="AF17" s="113">
        <f>AF14/$AF$16</f>
        <v>10911.373255117462</v>
      </c>
      <c r="AG17" s="113">
        <f t="shared" ref="AG17:AN17" si="2">AG14/$AF$16</f>
        <v>11466.908160377581</v>
      </c>
      <c r="AH17" s="113">
        <f t="shared" si="2"/>
        <v>12047.326596649033</v>
      </c>
      <c r="AI17" s="113">
        <f t="shared" si="2"/>
        <v>12723.750206406869</v>
      </c>
      <c r="AJ17" s="113">
        <f t="shared" si="2"/>
        <v>13531.921854359312</v>
      </c>
      <c r="AK17" s="113">
        <f t="shared" si="2"/>
        <v>14355.525511889035</v>
      </c>
      <c r="AL17" s="113">
        <f t="shared" si="2"/>
        <v>14516.762301849405</v>
      </c>
      <c r="AM17" s="113">
        <f t="shared" si="2"/>
        <v>14390.774644980185</v>
      </c>
      <c r="AN17" s="113">
        <f t="shared" si="2"/>
        <v>14380.028071334213</v>
      </c>
    </row>
    <row r="18" spans="1:40" x14ac:dyDescent="0.25"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105"/>
      <c r="AN18" s="105"/>
    </row>
    <row r="19" spans="1:40" x14ac:dyDescent="0.25"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</row>
    <row r="20" spans="1:40" x14ac:dyDescent="0.25"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</row>
    <row r="21" spans="1:40" x14ac:dyDescent="0.25"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</row>
    <row r="22" spans="1:40" x14ac:dyDescent="0.25"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</row>
    <row r="23" spans="1:40" x14ac:dyDescent="0.25"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</row>
    <row r="24" spans="1:40" x14ac:dyDescent="0.25">
      <c r="G24" s="81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</row>
    <row r="25" spans="1:40" x14ac:dyDescent="0.25"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</row>
    <row r="26" spans="1:40" x14ac:dyDescent="0.25"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</row>
    <row r="27" spans="1:40" x14ac:dyDescent="0.25"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</row>
    <row r="28" spans="1:40" x14ac:dyDescent="0.25"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</row>
    <row r="30" spans="1:40" x14ac:dyDescent="0.25"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</row>
    <row r="31" spans="1:40" x14ac:dyDescent="0.25"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</row>
    <row r="32" spans="1:40" x14ac:dyDescent="0.25"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</row>
    <row r="33" spans="29:39" x14ac:dyDescent="0.25"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</row>
    <row r="34" spans="29:39" x14ac:dyDescent="0.25"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</row>
    <row r="35" spans="29:39" x14ac:dyDescent="0.25"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</row>
    <row r="36" spans="29:39" x14ac:dyDescent="0.25"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</row>
    <row r="37" spans="29:39" x14ac:dyDescent="0.25"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</row>
    <row r="38" spans="29:39" x14ac:dyDescent="0.25"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</row>
    <row r="39" spans="29:39" x14ac:dyDescent="0.25"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</row>
    <row r="40" spans="29:39" x14ac:dyDescent="0.25">
      <c r="AC40" s="78"/>
    </row>
    <row r="41" spans="29:39" x14ac:dyDescent="0.25">
      <c r="AC41" s="7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72"/>
  <sheetViews>
    <sheetView zoomScaleNormal="100" workbookViewId="0">
      <pane xSplit="1" ySplit="4" topLeftCell="AH47" activePane="bottomRight" state="frozen"/>
      <selection pane="topRight" activeCell="B1" sqref="B1"/>
      <selection pane="bottomLeft" activeCell="A5" sqref="A5"/>
      <selection pane="bottomRight" activeCell="AN57" sqref="AN57"/>
    </sheetView>
  </sheetViews>
  <sheetFormatPr defaultRowHeight="15" x14ac:dyDescent="0.25"/>
  <cols>
    <col min="1" max="1" width="40.7109375" style="71" customWidth="1"/>
    <col min="2" max="15" width="9.140625" style="71"/>
    <col min="16" max="16" width="8.140625" style="71" customWidth="1"/>
    <col min="17" max="17" width="9.140625" style="71" customWidth="1"/>
    <col min="18" max="18" width="7.85546875" style="71" customWidth="1"/>
    <col min="19" max="19" width="9.140625" style="71"/>
    <col min="20" max="21" width="6.42578125" style="71" bestFit="1" customWidth="1"/>
    <col min="22" max="22" width="7.28515625" style="71" customWidth="1"/>
    <col min="23" max="23" width="6.7109375" style="71" customWidth="1"/>
    <col min="24" max="26" width="9.140625" style="71"/>
    <col min="27" max="27" width="7.42578125" style="71" customWidth="1"/>
    <col min="28" max="39" width="9.140625" style="71"/>
    <col min="40" max="44" width="10.7109375" style="71" bestFit="1" customWidth="1"/>
    <col min="45" max="45" width="10.5703125" style="71" bestFit="1" customWidth="1"/>
    <col min="46" max="50" width="9.140625" style="71"/>
    <col min="51" max="54" width="10.28515625" style="71" bestFit="1" customWidth="1"/>
    <col min="55" max="62" width="11.28515625" style="71" bestFit="1" customWidth="1"/>
    <col min="63" max="16384" width="9.140625" style="71"/>
  </cols>
  <sheetData>
    <row r="1" spans="1:62" x14ac:dyDescent="0.25">
      <c r="A1" s="46" t="s">
        <v>47</v>
      </c>
    </row>
    <row r="2" spans="1:62" ht="15" customHeight="1" x14ac:dyDescent="0.25">
      <c r="A2" s="45" t="s">
        <v>102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  <c r="O2" s="59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spans="1:62" ht="15" customHeight="1" x14ac:dyDescent="0.25">
      <c r="A3" s="34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</row>
    <row r="4" spans="1:62" ht="15" customHeight="1" x14ac:dyDescent="0.25">
      <c r="A4" s="35" t="s">
        <v>49</v>
      </c>
      <c r="B4" s="47" t="s">
        <v>39</v>
      </c>
      <c r="C4" s="47" t="s">
        <v>0</v>
      </c>
      <c r="D4" s="47" t="s">
        <v>1</v>
      </c>
      <c r="E4" s="47" t="s">
        <v>2</v>
      </c>
      <c r="F4" s="47" t="s">
        <v>3</v>
      </c>
      <c r="G4" s="47" t="s">
        <v>4</v>
      </c>
      <c r="H4" s="47" t="s">
        <v>5</v>
      </c>
      <c r="I4" s="47" t="s">
        <v>6</v>
      </c>
      <c r="J4" s="47" t="s">
        <v>7</v>
      </c>
      <c r="K4" s="47" t="s">
        <v>8</v>
      </c>
      <c r="L4" s="47" t="s">
        <v>9</v>
      </c>
      <c r="M4" s="47" t="s">
        <v>10</v>
      </c>
      <c r="N4" s="47" t="s">
        <v>11</v>
      </c>
      <c r="O4" s="47" t="s">
        <v>12</v>
      </c>
      <c r="P4" s="47" t="s">
        <v>13</v>
      </c>
      <c r="Q4" s="47" t="s">
        <v>14</v>
      </c>
      <c r="R4" s="47" t="s">
        <v>15</v>
      </c>
      <c r="S4" s="47" t="s">
        <v>16</v>
      </c>
      <c r="T4" s="47" t="s">
        <v>17</v>
      </c>
      <c r="U4" s="47" t="s">
        <v>18</v>
      </c>
      <c r="V4" s="47" t="s">
        <v>19</v>
      </c>
      <c r="W4" s="47" t="s">
        <v>20</v>
      </c>
      <c r="X4" s="47" t="s">
        <v>21</v>
      </c>
      <c r="Y4" s="47" t="s">
        <v>22</v>
      </c>
      <c r="Z4" s="47" t="s">
        <v>23</v>
      </c>
      <c r="AA4" s="47" t="s">
        <v>24</v>
      </c>
      <c r="AB4" s="47" t="s">
        <v>25</v>
      </c>
      <c r="AC4" s="47" t="s">
        <v>26</v>
      </c>
      <c r="AD4" s="47" t="s">
        <v>27</v>
      </c>
      <c r="AE4" s="47" t="s">
        <v>28</v>
      </c>
      <c r="AF4" s="47" t="s">
        <v>29</v>
      </c>
      <c r="AG4" s="47" t="s">
        <v>30</v>
      </c>
      <c r="AH4" s="47" t="s">
        <v>31</v>
      </c>
      <c r="AI4" s="47" t="s">
        <v>32</v>
      </c>
      <c r="AJ4" s="47" t="s">
        <v>106</v>
      </c>
      <c r="AK4" s="47" t="s">
        <v>112</v>
      </c>
      <c r="AL4" s="47" t="s">
        <v>115</v>
      </c>
      <c r="AM4" s="47" t="s">
        <v>118</v>
      </c>
      <c r="AN4" s="47" t="s">
        <v>119</v>
      </c>
    </row>
    <row r="5" spans="1:62" ht="15" customHeight="1" x14ac:dyDescent="0.25">
      <c r="A5" s="36" t="s">
        <v>50</v>
      </c>
      <c r="B5" s="53">
        <v>140.4263963445834</v>
      </c>
      <c r="C5" s="53">
        <v>157.2652249882596</v>
      </c>
      <c r="D5" s="53">
        <v>167.27314477411437</v>
      </c>
      <c r="E5" s="53">
        <v>173.56596944891592</v>
      </c>
      <c r="F5" s="53">
        <v>197.86551034106438</v>
      </c>
      <c r="G5" s="53">
        <v>221.79394133288088</v>
      </c>
      <c r="H5" s="53">
        <v>276.03347177794177</v>
      </c>
      <c r="I5" s="53">
        <v>369.212533471749</v>
      </c>
      <c r="J5" s="53">
        <v>437.4897840265001</v>
      </c>
      <c r="K5" s="53">
        <v>472.10953781461603</v>
      </c>
      <c r="L5" s="53">
        <v>499.56498994594818</v>
      </c>
      <c r="M5" s="53">
        <v>601.24623134187618</v>
      </c>
      <c r="N5" s="53">
        <v>402.16726968798093</v>
      </c>
      <c r="O5" s="53">
        <v>450.16827279072214</v>
      </c>
      <c r="P5" s="53">
        <v>879.20320481764838</v>
      </c>
      <c r="Q5" s="53">
        <v>872.07044703595625</v>
      </c>
      <c r="R5" s="53">
        <v>971.37531529349712</v>
      </c>
      <c r="S5" s="53">
        <v>979.22047445469502</v>
      </c>
      <c r="T5" s="53">
        <v>905.4558091562742</v>
      </c>
      <c r="U5" s="53">
        <v>1100.7963720015262</v>
      </c>
      <c r="V5" s="48">
        <v>1664.6005114884497</v>
      </c>
      <c r="W5" s="48">
        <v>1510.2675589166074</v>
      </c>
      <c r="X5" s="48">
        <v>1914.54664018123</v>
      </c>
      <c r="Y5" s="48">
        <v>2031.5737451935829</v>
      </c>
      <c r="Z5" s="48">
        <v>2252.2401145136901</v>
      </c>
      <c r="AA5" s="48">
        <v>2860.6377482752378</v>
      </c>
      <c r="AB5" s="48">
        <v>3275.2552632419302</v>
      </c>
      <c r="AC5" s="60">
        <v>3265.7168226733465</v>
      </c>
      <c r="AD5" s="60">
        <v>2833.6612200395962</v>
      </c>
      <c r="AE5" s="60">
        <v>3265.245413195561</v>
      </c>
      <c r="AF5" s="60">
        <v>4214.0192105892011</v>
      </c>
      <c r="AG5" s="60">
        <v>4496.2598179644383</v>
      </c>
      <c r="AH5" s="60">
        <v>5278.6014550011487</v>
      </c>
      <c r="AI5" s="60">
        <v>4131.2667236328125</v>
      </c>
      <c r="AJ5" s="60">
        <v>5445.2053833007812</v>
      </c>
      <c r="AK5" s="60">
        <v>4972.6512451171875</v>
      </c>
      <c r="AL5" s="60">
        <v>5603.9026184082031</v>
      </c>
      <c r="AM5" s="60">
        <v>8089.09228515625</v>
      </c>
      <c r="AN5" s="60">
        <v>8817.5200500488281</v>
      </c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>
        <f t="shared" ref="BJ5:BJ55" si="0">AY5-AN5</f>
        <v>-8817.5200500488281</v>
      </c>
    </row>
    <row r="6" spans="1:62" ht="15" customHeight="1" x14ac:dyDescent="0.25">
      <c r="A6" s="33" t="s">
        <v>51</v>
      </c>
      <c r="B6" s="53">
        <v>105.93557261845622</v>
      </c>
      <c r="C6" s="53">
        <v>113.73926864940239</v>
      </c>
      <c r="D6" s="53">
        <v>116.00972322751826</v>
      </c>
      <c r="E6" s="53">
        <v>114.14715848623932</v>
      </c>
      <c r="F6" s="53">
        <v>130.28649469818495</v>
      </c>
      <c r="G6" s="53">
        <v>144.77526978905263</v>
      </c>
      <c r="H6" s="53">
        <v>184.46673933217829</v>
      </c>
      <c r="I6" s="53">
        <v>258.50983770556348</v>
      </c>
      <c r="J6" s="53">
        <v>308.81910322789309</v>
      </c>
      <c r="K6" s="53">
        <v>324.05735404574233</v>
      </c>
      <c r="L6" s="53">
        <v>328.97362646157717</v>
      </c>
      <c r="M6" s="53">
        <v>378.4818523941089</v>
      </c>
      <c r="N6" s="53">
        <v>272.81461489237665</v>
      </c>
      <c r="O6" s="53">
        <v>293.31052630653141</v>
      </c>
      <c r="P6" s="53">
        <v>570.9506858915895</v>
      </c>
      <c r="Q6" s="53">
        <v>517.40558292163087</v>
      </c>
      <c r="R6" s="53">
        <v>583.39916111104822</v>
      </c>
      <c r="S6" s="53">
        <v>541.64626153703614</v>
      </c>
      <c r="T6" s="53">
        <v>458.94186593126807</v>
      </c>
      <c r="U6" s="53">
        <v>532.24257193305311</v>
      </c>
      <c r="V6" s="48">
        <v>822.29169224667601</v>
      </c>
      <c r="W6" s="48">
        <v>610.20136951976417</v>
      </c>
      <c r="X6" s="48">
        <v>864.16038946765343</v>
      </c>
      <c r="Y6" s="48">
        <v>868.62610004019677</v>
      </c>
      <c r="Z6" s="48">
        <v>929.79524210420163</v>
      </c>
      <c r="AA6" s="48">
        <v>1606.2467186270469</v>
      </c>
      <c r="AB6" s="48">
        <v>1836.2555524550717</v>
      </c>
      <c r="AC6" s="60">
        <v>1963.4852542817989</v>
      </c>
      <c r="AD6" s="60">
        <v>1340.2460741471916</v>
      </c>
      <c r="AE6" s="60">
        <v>1537.5734350573634</v>
      </c>
      <c r="AF6" s="60">
        <v>2496.2502903399841</v>
      </c>
      <c r="AG6" s="60">
        <v>2846.1954355364751</v>
      </c>
      <c r="AH6" s="60">
        <v>3226.7852274663123</v>
      </c>
      <c r="AI6" s="60">
        <v>2349.867431640625</v>
      </c>
      <c r="AJ6" s="60">
        <v>3261.93896484375</v>
      </c>
      <c r="AK6" s="60">
        <v>2858.560546875</v>
      </c>
      <c r="AL6" s="60">
        <v>3281.3876953125</v>
      </c>
      <c r="AM6" s="60">
        <v>4987.35498046875</v>
      </c>
      <c r="AN6" s="60">
        <v>5019.23974609375</v>
      </c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>
        <f t="shared" si="0"/>
        <v>-5019.23974609375</v>
      </c>
    </row>
    <row r="7" spans="1:62" ht="15" customHeight="1" x14ac:dyDescent="0.25">
      <c r="A7" s="33" t="s">
        <v>52</v>
      </c>
      <c r="B7" s="53">
        <v>34.490823726127168</v>
      </c>
      <c r="C7" s="53">
        <v>43.52595633885722</v>
      </c>
      <c r="D7" s="53">
        <v>51.263421546596092</v>
      </c>
      <c r="E7" s="53">
        <v>59.418810962676595</v>
      </c>
      <c r="F7" s="53">
        <v>67.579015642879426</v>
      </c>
      <c r="G7" s="53">
        <v>77.018671543828262</v>
      </c>
      <c r="H7" s="53">
        <v>91.566732445763463</v>
      </c>
      <c r="I7" s="53">
        <v>110.70269576618551</v>
      </c>
      <c r="J7" s="53">
        <v>128.67068079860701</v>
      </c>
      <c r="K7" s="53">
        <v>148.05218376887368</v>
      </c>
      <c r="L7" s="53">
        <v>170.59136348437102</v>
      </c>
      <c r="M7" s="53">
        <v>222.76437894776723</v>
      </c>
      <c r="N7" s="53">
        <v>129.35265479560428</v>
      </c>
      <c r="O7" s="53">
        <v>156.85774648419073</v>
      </c>
      <c r="P7" s="53">
        <v>308.25251892605894</v>
      </c>
      <c r="Q7" s="53">
        <v>354.66486411432538</v>
      </c>
      <c r="R7" s="53">
        <v>387.97615418244897</v>
      </c>
      <c r="S7" s="53">
        <v>437.57421291765883</v>
      </c>
      <c r="T7" s="53">
        <v>446.51394322500607</v>
      </c>
      <c r="U7" s="53">
        <v>568.55380006847304</v>
      </c>
      <c r="V7" s="48">
        <v>842.30881924177356</v>
      </c>
      <c r="W7" s="48">
        <v>900.06618939684336</v>
      </c>
      <c r="X7" s="48">
        <v>1050.3862507135766</v>
      </c>
      <c r="Y7" s="48">
        <v>1162.947645153386</v>
      </c>
      <c r="Z7" s="48">
        <v>1322.4448724094887</v>
      </c>
      <c r="AA7" s="48">
        <v>1254.3910296481911</v>
      </c>
      <c r="AB7" s="48">
        <v>1438.9997107868583</v>
      </c>
      <c r="AC7" s="60">
        <v>1302.2315683915476</v>
      </c>
      <c r="AD7" s="60">
        <v>1493.4151458924046</v>
      </c>
      <c r="AE7" s="60">
        <v>1727.6719781381978</v>
      </c>
      <c r="AF7" s="60">
        <v>1717.768920249217</v>
      </c>
      <c r="AG7" s="60">
        <v>1650.064382427963</v>
      </c>
      <c r="AH7" s="60">
        <v>2051.8162275348363</v>
      </c>
      <c r="AI7" s="60">
        <v>1781.3992919921875</v>
      </c>
      <c r="AJ7" s="60">
        <v>2183.2664184570312</v>
      </c>
      <c r="AK7" s="60">
        <v>2114.0906982421875</v>
      </c>
      <c r="AL7" s="60">
        <v>2322.5149230957031</v>
      </c>
      <c r="AM7" s="60">
        <v>3101.7373046875</v>
      </c>
      <c r="AN7" s="60">
        <v>3798.2803039550781</v>
      </c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>
        <f t="shared" si="0"/>
        <v>-3798.2803039550781</v>
      </c>
    </row>
    <row r="8" spans="1:62" ht="15" customHeight="1" x14ac:dyDescent="0.25">
      <c r="A8" s="36" t="s">
        <v>53</v>
      </c>
      <c r="B8" s="53">
        <v>10.922183258582798</v>
      </c>
      <c r="C8" s="53">
        <v>15.325861665832182</v>
      </c>
      <c r="D8" s="53">
        <v>27.316193805197983</v>
      </c>
      <c r="E8" s="53">
        <v>32.698624692847822</v>
      </c>
      <c r="F8" s="53">
        <v>30.504641240341641</v>
      </c>
      <c r="G8" s="53">
        <v>43.151187373668755</v>
      </c>
      <c r="H8" s="53">
        <v>44.243893703807004</v>
      </c>
      <c r="I8" s="53">
        <v>58.580648550789036</v>
      </c>
      <c r="J8" s="53">
        <v>82.398751637986834</v>
      </c>
      <c r="K8" s="53">
        <v>90.248887698938006</v>
      </c>
      <c r="L8" s="53">
        <v>154.09029744269364</v>
      </c>
      <c r="M8" s="53">
        <v>224.07646679796503</v>
      </c>
      <c r="N8" s="53">
        <v>290.64885880167412</v>
      </c>
      <c r="O8" s="53">
        <v>338.17042196108275</v>
      </c>
      <c r="P8" s="53">
        <v>439.5134957954121</v>
      </c>
      <c r="Q8" s="53">
        <v>491.22318762894957</v>
      </c>
      <c r="R8" s="53">
        <v>628.77068379036496</v>
      </c>
      <c r="S8" s="53">
        <v>650.15006458088146</v>
      </c>
      <c r="T8" s="53">
        <v>933.49771206899368</v>
      </c>
      <c r="U8" s="53">
        <v>971.09029135117521</v>
      </c>
      <c r="V8" s="48">
        <v>1256.3432784266854</v>
      </c>
      <c r="W8" s="48">
        <v>1452.9207826633576</v>
      </c>
      <c r="X8" s="48">
        <v>1629.5471591376584</v>
      </c>
      <c r="Y8" s="48">
        <v>1775.4065861852675</v>
      </c>
      <c r="Z8" s="48">
        <v>1564.4591702731259</v>
      </c>
      <c r="AA8" s="48">
        <v>1932.0649927196614</v>
      </c>
      <c r="AB8" s="48">
        <v>1948.1971157839519</v>
      </c>
      <c r="AC8" s="60">
        <v>1997.7058758761377</v>
      </c>
      <c r="AD8" s="60">
        <v>2515.8174091823785</v>
      </c>
      <c r="AE8" s="60">
        <v>2942.3522098221601</v>
      </c>
      <c r="AF8" s="60">
        <v>2871.1670384616755</v>
      </c>
      <c r="AG8" s="60">
        <v>2921.2860404492376</v>
      </c>
      <c r="AH8" s="60">
        <v>3328.7007315877449</v>
      </c>
      <c r="AI8" s="60">
        <v>3659.1943359375</v>
      </c>
      <c r="AJ8" s="60">
        <v>3837.072509765625</v>
      </c>
      <c r="AK8" s="60">
        <v>3888.099365234375</v>
      </c>
      <c r="AL8" s="60">
        <v>4538.9033203125</v>
      </c>
      <c r="AM8" s="60">
        <v>4471.849609375</v>
      </c>
      <c r="AN8" s="60">
        <v>4990.63134765625</v>
      </c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>
        <f t="shared" si="0"/>
        <v>-4990.63134765625</v>
      </c>
    </row>
    <row r="9" spans="1:62" ht="15" customHeight="1" x14ac:dyDescent="0.25">
      <c r="A9" s="36" t="s">
        <v>54</v>
      </c>
      <c r="B9" s="53">
        <v>633.00739948593184</v>
      </c>
      <c r="C9" s="53">
        <v>460.08406464104081</v>
      </c>
      <c r="D9" s="53">
        <v>471.76723829973923</v>
      </c>
      <c r="E9" s="53">
        <v>476.16773353917409</v>
      </c>
      <c r="F9" s="53">
        <v>519.45334635060465</v>
      </c>
      <c r="G9" s="53">
        <v>855.04438972110404</v>
      </c>
      <c r="H9" s="53">
        <v>936.12385856296112</v>
      </c>
      <c r="I9" s="53">
        <v>803.07210425944254</v>
      </c>
      <c r="J9" s="53">
        <v>1126.2843561036511</v>
      </c>
      <c r="K9" s="53">
        <v>1367.4315631611712</v>
      </c>
      <c r="L9" s="53">
        <v>1070.5267885297571</v>
      </c>
      <c r="M9" s="53">
        <v>1084.7010005116758</v>
      </c>
      <c r="N9" s="53">
        <v>1079.1872413631888</v>
      </c>
      <c r="O9" s="53">
        <v>818.79836661666195</v>
      </c>
      <c r="P9" s="53">
        <v>1249.6781037678052</v>
      </c>
      <c r="Q9" s="53">
        <v>1058.1816004107736</v>
      </c>
      <c r="R9" s="53">
        <v>1539.2305462568197</v>
      </c>
      <c r="S9" s="53">
        <v>1728.849352352825</v>
      </c>
      <c r="T9" s="53">
        <v>1835.2973594653886</v>
      </c>
      <c r="U9" s="53">
        <v>1949.2159643590305</v>
      </c>
      <c r="V9" s="48">
        <v>2689.2537588527616</v>
      </c>
      <c r="W9" s="48">
        <v>3661.1510991523273</v>
      </c>
      <c r="X9" s="48">
        <v>4792.9384801912483</v>
      </c>
      <c r="Y9" s="48">
        <v>2991.6954411612701</v>
      </c>
      <c r="Z9" s="48">
        <v>4147.3530191087821</v>
      </c>
      <c r="AA9" s="48">
        <v>4257.3734725371751</v>
      </c>
      <c r="AB9" s="48">
        <v>6654.1435532317555</v>
      </c>
      <c r="AC9" s="60">
        <v>7833.1590449050127</v>
      </c>
      <c r="AD9" s="60">
        <v>12034.259830623012</v>
      </c>
      <c r="AE9" s="60">
        <v>8177.268895287646</v>
      </c>
      <c r="AF9" s="60">
        <v>8597.5841697557153</v>
      </c>
      <c r="AG9" s="60">
        <v>7833.4567639811048</v>
      </c>
      <c r="AH9" s="60">
        <v>13561.956789413849</v>
      </c>
      <c r="AI9" s="60">
        <v>16218.223455429077</v>
      </c>
      <c r="AJ9" s="60">
        <v>16938.989566802979</v>
      </c>
      <c r="AK9" s="60">
        <v>17627.105373382568</v>
      </c>
      <c r="AL9" s="60">
        <v>19630.11742401123</v>
      </c>
      <c r="AM9" s="60">
        <v>21515.082443237305</v>
      </c>
      <c r="AN9" s="60">
        <v>26981.102432250977</v>
      </c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>
        <f t="shared" si="0"/>
        <v>-26981.102432250977</v>
      </c>
    </row>
    <row r="10" spans="1:62" ht="15" customHeight="1" x14ac:dyDescent="0.25">
      <c r="A10" s="36" t="s">
        <v>55</v>
      </c>
      <c r="B10" s="53">
        <v>367.31955377470621</v>
      </c>
      <c r="C10" s="53">
        <v>189.20608305057516</v>
      </c>
      <c r="D10" s="53">
        <v>146.98630862649284</v>
      </c>
      <c r="E10" s="53">
        <v>181.89283698547843</v>
      </c>
      <c r="F10" s="53">
        <v>164.99792165004422</v>
      </c>
      <c r="G10" s="53">
        <v>268.31619748564913</v>
      </c>
      <c r="H10" s="53">
        <v>328.36130093126133</v>
      </c>
      <c r="I10" s="53">
        <v>351.30175538896759</v>
      </c>
      <c r="J10" s="53">
        <v>610.63816285888106</v>
      </c>
      <c r="K10" s="53">
        <v>714.76467394798431</v>
      </c>
      <c r="L10" s="53">
        <v>553.92362707838481</v>
      </c>
      <c r="M10" s="53">
        <v>722.39244120368176</v>
      </c>
      <c r="N10" s="53">
        <v>774.84611221207217</v>
      </c>
      <c r="O10" s="53">
        <v>598.26849106247789</v>
      </c>
      <c r="P10" s="53">
        <v>871.67809652413246</v>
      </c>
      <c r="Q10" s="53">
        <v>762.9577100639126</v>
      </c>
      <c r="R10" s="53">
        <v>1168.7144309619409</v>
      </c>
      <c r="S10" s="53">
        <v>1251.1621437766585</v>
      </c>
      <c r="T10" s="53">
        <v>1357.9948256608845</v>
      </c>
      <c r="U10" s="53">
        <v>1696.5746861644773</v>
      </c>
      <c r="V10" s="48">
        <v>1933.6311768395112</v>
      </c>
      <c r="W10" s="48">
        <v>2853.6370463988883</v>
      </c>
      <c r="X10" s="48">
        <v>3591.4380237814867</v>
      </c>
      <c r="Y10" s="48">
        <v>2629.9324299558439</v>
      </c>
      <c r="Z10" s="48">
        <v>3443.8058107263146</v>
      </c>
      <c r="AA10" s="48">
        <v>3182.1454247412839</v>
      </c>
      <c r="AB10" s="48">
        <v>4591.057488684839</v>
      </c>
      <c r="AC10" s="60">
        <v>3645.5753494993892</v>
      </c>
      <c r="AD10" s="60">
        <v>5971.269621512326</v>
      </c>
      <c r="AE10" s="60">
        <v>2615.6514829564512</v>
      </c>
      <c r="AF10" s="60">
        <v>4740.9302769646692</v>
      </c>
      <c r="AG10" s="60">
        <v>4255.2481914665832</v>
      </c>
      <c r="AH10" s="60">
        <v>8148.4714104838076</v>
      </c>
      <c r="AI10" s="60">
        <v>10683.275390625</v>
      </c>
      <c r="AJ10" s="60">
        <v>12434.333984375</v>
      </c>
      <c r="AK10" s="60">
        <v>12171.435546875</v>
      </c>
      <c r="AL10" s="60">
        <v>12196.34375</v>
      </c>
      <c r="AM10" s="60">
        <v>13198.5517578125</v>
      </c>
      <c r="AN10" s="60">
        <v>18203.365234375</v>
      </c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>
        <f t="shared" si="0"/>
        <v>-18203.365234375</v>
      </c>
    </row>
    <row r="11" spans="1:62" ht="15" customHeight="1" x14ac:dyDescent="0.25">
      <c r="A11" s="65" t="s">
        <v>103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3"/>
      <c r="P11" s="63"/>
      <c r="Q11" s="63"/>
      <c r="R11" s="63"/>
      <c r="S11" s="63"/>
      <c r="T11" s="63"/>
      <c r="U11" s="63"/>
      <c r="V11" s="68">
        <v>486.64600691494621</v>
      </c>
      <c r="W11" s="68">
        <v>489.204250960693</v>
      </c>
      <c r="X11" s="68">
        <v>617.1476456298434</v>
      </c>
      <c r="Y11" s="68">
        <v>19.803646127020102</v>
      </c>
      <c r="Z11" s="68">
        <v>193.27773245800233</v>
      </c>
      <c r="AA11" s="68">
        <v>390.36317063147362</v>
      </c>
      <c r="AB11" s="68">
        <v>673.24665843424748</v>
      </c>
      <c r="AC11" s="67">
        <v>2245.4889761837994</v>
      </c>
      <c r="AD11" s="67">
        <v>4158.7362543186746</v>
      </c>
      <c r="AE11" s="67">
        <v>3249.7906420016288</v>
      </c>
      <c r="AF11" s="67">
        <v>1778.4170868721258</v>
      </c>
      <c r="AG11" s="67">
        <v>1505.4980713598629</v>
      </c>
      <c r="AH11" s="67">
        <v>2223.3275567025689</v>
      </c>
      <c r="AI11" s="67">
        <v>1900.06884765625</v>
      </c>
      <c r="AJ11" s="67">
        <v>1458.526123046875</v>
      </c>
      <c r="AK11" s="67">
        <v>1693.46044921875</v>
      </c>
      <c r="AL11" s="67">
        <v>1762.593017578125</v>
      </c>
      <c r="AM11" s="67">
        <v>1702.0750732421875</v>
      </c>
      <c r="AN11" s="67">
        <v>2849.032470703125</v>
      </c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>
        <f t="shared" si="0"/>
        <v>-2849.032470703125</v>
      </c>
    </row>
    <row r="12" spans="1:62" ht="15" customHeight="1" x14ac:dyDescent="0.25">
      <c r="A12" s="65" t="s">
        <v>57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3"/>
      <c r="P12" s="63"/>
      <c r="Q12" s="63"/>
      <c r="R12" s="63"/>
      <c r="S12" s="63"/>
      <c r="T12" s="63"/>
      <c r="U12" s="63"/>
      <c r="V12" s="68">
        <v>234.92226797407528</v>
      </c>
      <c r="W12" s="68">
        <v>291.76129865984336</v>
      </c>
      <c r="X12" s="68">
        <v>513.88150515937264</v>
      </c>
      <c r="Y12" s="68">
        <v>301.78471905464392</v>
      </c>
      <c r="Z12" s="68">
        <v>375.40844171771636</v>
      </c>
      <c r="AA12" s="68">
        <v>563.17875632934738</v>
      </c>
      <c r="AB12" s="68">
        <v>1170.9688409156156</v>
      </c>
      <c r="AC12" s="67">
        <v>1375.9228579159444</v>
      </c>
      <c r="AD12" s="67">
        <v>1144.9425445991064</v>
      </c>
      <c r="AE12" s="67">
        <v>1350.6344240989501</v>
      </c>
      <c r="AF12" s="67">
        <v>1143.7829765413044</v>
      </c>
      <c r="AG12" s="67">
        <v>908.96218162102559</v>
      </c>
      <c r="AH12" s="67">
        <v>1065.8465597924837</v>
      </c>
      <c r="AI12" s="67">
        <v>1387.4863128662109</v>
      </c>
      <c r="AJ12" s="67">
        <v>1529.3127059936523</v>
      </c>
      <c r="AK12" s="67">
        <v>2825.7962303161621</v>
      </c>
      <c r="AL12" s="67">
        <v>4839.8988037109375</v>
      </c>
      <c r="AM12" s="67">
        <v>5801.2068328857422</v>
      </c>
      <c r="AN12" s="67">
        <v>4710.3161773681641</v>
      </c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>
        <f t="shared" si="0"/>
        <v>-4710.3161773681641</v>
      </c>
    </row>
    <row r="13" spans="1:62" ht="15" customHeight="1" x14ac:dyDescent="0.25">
      <c r="A13" s="36" t="s">
        <v>58</v>
      </c>
      <c r="B13" s="60">
        <v>265.68784571122563</v>
      </c>
      <c r="C13" s="60">
        <v>270.87798159046565</v>
      </c>
      <c r="D13" s="60">
        <v>324.78092967324642</v>
      </c>
      <c r="E13" s="60">
        <v>294.27489655369567</v>
      </c>
      <c r="F13" s="60">
        <v>354.45542470056046</v>
      </c>
      <c r="G13" s="60">
        <v>586.72819223545491</v>
      </c>
      <c r="H13" s="60">
        <v>607.76255763169979</v>
      </c>
      <c r="I13" s="60">
        <v>451.77034887047495</v>
      </c>
      <c r="J13" s="60">
        <v>515.64619324477007</v>
      </c>
      <c r="K13" s="60">
        <v>652.66688921318689</v>
      </c>
      <c r="L13" s="60">
        <v>516.60316145137233</v>
      </c>
      <c r="M13" s="60">
        <v>362.30855930799407</v>
      </c>
      <c r="N13" s="60">
        <v>304.34112915111666</v>
      </c>
      <c r="O13" s="60">
        <v>220.52987555418406</v>
      </c>
      <c r="P13" s="60">
        <v>378.00000724367271</v>
      </c>
      <c r="Q13" s="60">
        <v>295.22389034686103</v>
      </c>
      <c r="R13" s="60">
        <v>370.51611529487877</v>
      </c>
      <c r="S13" s="60">
        <v>477.68720857616654</v>
      </c>
      <c r="T13" s="60">
        <v>477.30253380450404</v>
      </c>
      <c r="U13" s="60">
        <v>252.64127819455325</v>
      </c>
      <c r="V13" s="60">
        <v>34.054307124228899</v>
      </c>
      <c r="W13" s="60">
        <v>26.548503132902681</v>
      </c>
      <c r="X13" s="60">
        <v>70.47130562054565</v>
      </c>
      <c r="Y13" s="60">
        <v>40.174646023762193</v>
      </c>
      <c r="Z13" s="60">
        <v>134.8610342067488</v>
      </c>
      <c r="AA13" s="60">
        <v>121.68612083507014</v>
      </c>
      <c r="AB13" s="60">
        <v>218.87056519705357</v>
      </c>
      <c r="AC13" s="60">
        <v>566.17186130587925</v>
      </c>
      <c r="AD13" s="60">
        <v>759.31141019290499</v>
      </c>
      <c r="AE13" s="60">
        <v>961.19234623061584</v>
      </c>
      <c r="AF13" s="60">
        <v>934.45382937761588</v>
      </c>
      <c r="AG13" s="60">
        <v>1163.7483195336331</v>
      </c>
      <c r="AH13" s="60">
        <v>2124.3112624349887</v>
      </c>
      <c r="AI13" s="60">
        <v>2247.3929042816162</v>
      </c>
      <c r="AJ13" s="60">
        <v>1516.8167533874512</v>
      </c>
      <c r="AK13" s="60">
        <v>936.41314697265625</v>
      </c>
      <c r="AL13" s="60">
        <v>831.28185272216797</v>
      </c>
      <c r="AM13" s="60">
        <v>813.248779296875</v>
      </c>
      <c r="AN13" s="60">
        <v>1218.3885498046875</v>
      </c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>
        <f t="shared" si="0"/>
        <v>-1218.3885498046875</v>
      </c>
    </row>
    <row r="14" spans="1:62" ht="15" customHeight="1" x14ac:dyDescent="0.25">
      <c r="A14" s="38" t="s">
        <v>59</v>
      </c>
      <c r="B14" s="57">
        <v>784.35597908909801</v>
      </c>
      <c r="C14" s="57">
        <v>632.67515129513254</v>
      </c>
      <c r="D14" s="57">
        <v>666.35657687905154</v>
      </c>
      <c r="E14" s="57">
        <v>682.43232768093787</v>
      </c>
      <c r="F14" s="57">
        <v>747.8234979320107</v>
      </c>
      <c r="G14" s="57">
        <v>1119.9895184276536</v>
      </c>
      <c r="H14" s="57">
        <v>1256.40122404471</v>
      </c>
      <c r="I14" s="57">
        <v>1230.8652862819806</v>
      </c>
      <c r="J14" s="57">
        <v>1646.172891768138</v>
      </c>
      <c r="K14" s="57">
        <v>1929.7899886747252</v>
      </c>
      <c r="L14" s="57">
        <v>1724.1820759183988</v>
      </c>
      <c r="M14" s="57">
        <v>1910.023698651517</v>
      </c>
      <c r="N14" s="57">
        <v>1772.0033698528439</v>
      </c>
      <c r="O14" s="57">
        <v>1607.1370613684669</v>
      </c>
      <c r="P14" s="57">
        <v>2568.3948043808659</v>
      </c>
      <c r="Q14" s="57">
        <v>2421.4752350756794</v>
      </c>
      <c r="R14" s="57">
        <v>3139.3765453406818</v>
      </c>
      <c r="S14" s="57">
        <v>3358.2198913884013</v>
      </c>
      <c r="T14" s="57">
        <v>3674.2508806906562</v>
      </c>
      <c r="U14" s="57">
        <v>4021.1026277117317</v>
      </c>
      <c r="V14" s="49">
        <v>5610.1975487678974</v>
      </c>
      <c r="W14" s="49">
        <v>6624.3394407322921</v>
      </c>
      <c r="X14" s="49">
        <v>8337.0322795101365</v>
      </c>
      <c r="Y14" s="49">
        <v>6798.6757725401203</v>
      </c>
      <c r="Z14" s="49">
        <v>7964.052303895598</v>
      </c>
      <c r="AA14" s="49">
        <v>9050.0762135320729</v>
      </c>
      <c r="AB14" s="49">
        <v>11877.595932257638</v>
      </c>
      <c r="AC14" s="49">
        <v>13096.581743454497</v>
      </c>
      <c r="AD14" s="49">
        <v>17383.738459844986</v>
      </c>
      <c r="AE14" s="49">
        <v>14384.866518305367</v>
      </c>
      <c r="AF14" s="49">
        <v>15682.770418806591</v>
      </c>
      <c r="AG14" s="49">
        <v>15251.002622394781</v>
      </c>
      <c r="AH14" s="49">
        <v>22169.25897600274</v>
      </c>
      <c r="AI14" s="49">
        <v>24008.68451499939</v>
      </c>
      <c r="AJ14" s="49">
        <v>26221.267459869385</v>
      </c>
      <c r="AK14" s="49">
        <v>26487.855983734131</v>
      </c>
      <c r="AL14" s="49">
        <v>29772.923362731934</v>
      </c>
      <c r="AM14" s="49">
        <v>34076.024337768555</v>
      </c>
      <c r="AN14" s="49">
        <v>40789.253829956055</v>
      </c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>
        <f t="shared" si="0"/>
        <v>-40789.253829956055</v>
      </c>
    </row>
    <row r="15" spans="1:62" ht="15" customHeight="1" x14ac:dyDescent="0.25">
      <c r="A15" s="36" t="s">
        <v>60</v>
      </c>
      <c r="B15" s="56">
        <f>SUM(B16:B17)</f>
        <v>160.07381363214611</v>
      </c>
      <c r="C15" s="56">
        <f t="shared" ref="C15:AG15" si="1">SUM(C16:C17)</f>
        <v>190.59132355879214</v>
      </c>
      <c r="D15" s="56">
        <f t="shared" si="1"/>
        <v>229.92163781625737</v>
      </c>
      <c r="E15" s="56">
        <f t="shared" si="1"/>
        <v>262.89787501986484</v>
      </c>
      <c r="F15" s="56">
        <f t="shared" si="1"/>
        <v>284.33772385637451</v>
      </c>
      <c r="G15" s="56">
        <f t="shared" si="1"/>
        <v>331.38248864237971</v>
      </c>
      <c r="H15" s="56">
        <f t="shared" si="1"/>
        <v>387.49296668007071</v>
      </c>
      <c r="I15" s="56">
        <f t="shared" si="1"/>
        <v>472.80701367831296</v>
      </c>
      <c r="J15" s="56">
        <f t="shared" si="1"/>
        <v>546.55972265943819</v>
      </c>
      <c r="K15" s="56">
        <f t="shared" si="1"/>
        <v>638.87293693149854</v>
      </c>
      <c r="L15" s="56">
        <f t="shared" si="1"/>
        <v>750.30180815852532</v>
      </c>
      <c r="M15" s="56">
        <f t="shared" si="1"/>
        <v>785.59121140078196</v>
      </c>
      <c r="N15" s="56">
        <f t="shared" si="1"/>
        <v>974.8689269869559</v>
      </c>
      <c r="O15" s="56">
        <f t="shared" si="1"/>
        <v>1176.6635427872889</v>
      </c>
      <c r="P15" s="56">
        <f t="shared" si="1"/>
        <v>1360.5146709821895</v>
      </c>
      <c r="Q15" s="56">
        <f t="shared" si="1"/>
        <v>1461.2597753234936</v>
      </c>
      <c r="R15" s="56">
        <f t="shared" si="1"/>
        <v>1335.8176257139712</v>
      </c>
      <c r="S15" s="56">
        <f t="shared" si="1"/>
        <v>1654.9161475126193</v>
      </c>
      <c r="T15" s="56">
        <f t="shared" si="1"/>
        <v>2041.3225477001404</v>
      </c>
      <c r="U15" s="56">
        <f t="shared" si="1"/>
        <v>2073.6797344218621</v>
      </c>
      <c r="V15" s="56">
        <f t="shared" si="1"/>
        <v>2651.0790608102061</v>
      </c>
      <c r="W15" s="56">
        <f t="shared" si="1"/>
        <v>2947.0529625604086</v>
      </c>
      <c r="X15" s="56">
        <f t="shared" si="1"/>
        <v>3326.035327886892</v>
      </c>
      <c r="Y15" s="56">
        <f t="shared" si="1"/>
        <v>4246.3782200319574</v>
      </c>
      <c r="Z15" s="56">
        <f t="shared" si="1"/>
        <v>4522.0726374700307</v>
      </c>
      <c r="AA15" s="56">
        <f t="shared" si="1"/>
        <v>4847.9584632163551</v>
      </c>
      <c r="AB15" s="56">
        <f t="shared" si="1"/>
        <v>6818.9972697400699</v>
      </c>
      <c r="AC15" s="56">
        <f t="shared" si="1"/>
        <v>8401.2412125193841</v>
      </c>
      <c r="AD15" s="56">
        <f t="shared" si="1"/>
        <v>8006.4748837917759</v>
      </c>
      <c r="AE15" s="56">
        <f t="shared" si="1"/>
        <v>9800.9603096137907</v>
      </c>
      <c r="AF15" s="56">
        <f t="shared" si="1"/>
        <v>10306.28477561517</v>
      </c>
      <c r="AG15" s="56">
        <f t="shared" si="1"/>
        <v>12302.741879723299</v>
      </c>
      <c r="AH15" s="56">
        <v>13026.679228389734</v>
      </c>
      <c r="AI15" s="56">
        <v>13508.861274719238</v>
      </c>
      <c r="AJ15" s="56">
        <v>13910.90941619873</v>
      </c>
      <c r="AK15" s="56">
        <v>14603.370281219482</v>
      </c>
      <c r="AL15" s="56">
        <v>18289.435192108154</v>
      </c>
      <c r="AM15" s="56">
        <v>20300.271328687668</v>
      </c>
      <c r="AN15" s="56">
        <v>19424.549831628799</v>
      </c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>
        <f t="shared" si="0"/>
        <v>-19424.549831628799</v>
      </c>
    </row>
    <row r="16" spans="1:62" ht="15" customHeight="1" x14ac:dyDescent="0.25">
      <c r="A16" s="36" t="s">
        <v>61</v>
      </c>
      <c r="B16" s="53">
        <v>23.968813451851354</v>
      </c>
      <c r="C16" s="53">
        <v>22.715547737087697</v>
      </c>
      <c r="D16" s="53">
        <v>31.909792802082968</v>
      </c>
      <c r="E16" s="53">
        <v>32.148995166266403</v>
      </c>
      <c r="F16" s="53">
        <v>37.6293035040418</v>
      </c>
      <c r="G16" s="53">
        <v>42.931518708197224</v>
      </c>
      <c r="H16" s="53">
        <v>48.613043834640969</v>
      </c>
      <c r="I16" s="53">
        <v>51.999289488783973</v>
      </c>
      <c r="J16" s="53">
        <v>57.57971319370008</v>
      </c>
      <c r="K16" s="53">
        <v>75.698488693326851</v>
      </c>
      <c r="L16" s="53">
        <v>77.122322995191155</v>
      </c>
      <c r="M16" s="53">
        <v>99.849415829293875</v>
      </c>
      <c r="N16" s="53">
        <v>112.21619697351096</v>
      </c>
      <c r="O16" s="53">
        <v>122.83106757509522</v>
      </c>
      <c r="P16" s="53">
        <v>111.65022110000011</v>
      </c>
      <c r="Q16" s="53">
        <v>123.20078701101072</v>
      </c>
      <c r="R16" s="53">
        <v>147.90093494915075</v>
      </c>
      <c r="S16" s="53">
        <v>116.24503996532587</v>
      </c>
      <c r="T16" s="53">
        <v>131.34179255850131</v>
      </c>
      <c r="U16" s="53">
        <v>139.26423009761822</v>
      </c>
      <c r="V16" s="56">
        <v>80.580256721280193</v>
      </c>
      <c r="W16" s="56">
        <v>100.57175639595039</v>
      </c>
      <c r="X16" s="56">
        <v>137.40423657197334</v>
      </c>
      <c r="Y16" s="56">
        <v>133.55537143543256</v>
      </c>
      <c r="Z16" s="56">
        <v>145.70536897378133</v>
      </c>
      <c r="AA16" s="56">
        <v>162.71624557175755</v>
      </c>
      <c r="AB16" s="56">
        <v>175.37666502097136</v>
      </c>
      <c r="AC16" s="62">
        <v>355.99376718042686</v>
      </c>
      <c r="AD16" s="62">
        <v>327.95414070599327</v>
      </c>
      <c r="AE16" s="62">
        <v>403.69609306104076</v>
      </c>
      <c r="AF16" s="62">
        <v>367.581879267967</v>
      </c>
      <c r="AG16" s="62">
        <v>426.13188254890565</v>
      </c>
      <c r="AH16" s="62">
        <v>492.05504285986171</v>
      </c>
      <c r="AI16" s="62">
        <v>680.08575439453125</v>
      </c>
      <c r="AJ16" s="62">
        <v>562.8050537109375</v>
      </c>
      <c r="AK16" s="62">
        <v>628.69049072265625</v>
      </c>
      <c r="AL16" s="62">
        <v>645.57733154296875</v>
      </c>
      <c r="AM16" s="62">
        <v>446.7359619140625</v>
      </c>
      <c r="AN16" s="62">
        <v>381.1976318359375</v>
      </c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>
        <f t="shared" si="0"/>
        <v>-381.1976318359375</v>
      </c>
    </row>
    <row r="17" spans="1:62" ht="15" customHeight="1" x14ac:dyDescent="0.25">
      <c r="A17" s="36" t="s">
        <v>113</v>
      </c>
      <c r="B17" s="53">
        <f>SUM(B18:B31)</f>
        <v>136.10500018029475</v>
      </c>
      <c r="C17" s="53">
        <f t="shared" ref="C17:AN17" si="2">SUM(C18:C31)</f>
        <v>167.87577582170445</v>
      </c>
      <c r="D17" s="53">
        <f t="shared" si="2"/>
        <v>198.01184501417441</v>
      </c>
      <c r="E17" s="53">
        <f t="shared" si="2"/>
        <v>230.74887985359845</v>
      </c>
      <c r="F17" s="53">
        <f t="shared" si="2"/>
        <v>246.70842035233272</v>
      </c>
      <c r="G17" s="53">
        <f t="shared" si="2"/>
        <v>288.45096993418247</v>
      </c>
      <c r="H17" s="53">
        <f t="shared" si="2"/>
        <v>338.87992284542975</v>
      </c>
      <c r="I17" s="53">
        <f t="shared" si="2"/>
        <v>420.80772418952898</v>
      </c>
      <c r="J17" s="53">
        <f t="shared" si="2"/>
        <v>488.98000946573814</v>
      </c>
      <c r="K17" s="53">
        <f t="shared" si="2"/>
        <v>563.17444823817164</v>
      </c>
      <c r="L17" s="53">
        <f t="shared" si="2"/>
        <v>673.17948516333422</v>
      </c>
      <c r="M17" s="53">
        <f t="shared" si="2"/>
        <v>685.74179557148807</v>
      </c>
      <c r="N17" s="53">
        <f t="shared" si="2"/>
        <v>862.65273001344497</v>
      </c>
      <c r="O17" s="53">
        <f t="shared" si="2"/>
        <v>1053.8324752121937</v>
      </c>
      <c r="P17" s="53">
        <f t="shared" si="2"/>
        <v>1248.8644498821893</v>
      </c>
      <c r="Q17" s="53">
        <f t="shared" si="2"/>
        <v>1338.0589883124828</v>
      </c>
      <c r="R17" s="53">
        <f t="shared" si="2"/>
        <v>1187.9166907648205</v>
      </c>
      <c r="S17" s="53">
        <f t="shared" si="2"/>
        <v>1538.6711075472936</v>
      </c>
      <c r="T17" s="53">
        <f t="shared" si="2"/>
        <v>1909.9807551416391</v>
      </c>
      <c r="U17" s="53">
        <f t="shared" si="2"/>
        <v>1934.415504324244</v>
      </c>
      <c r="V17" s="53">
        <f t="shared" si="2"/>
        <v>2570.4988040889261</v>
      </c>
      <c r="W17" s="53">
        <f t="shared" si="2"/>
        <v>2846.4812061644584</v>
      </c>
      <c r="X17" s="53">
        <f t="shared" si="2"/>
        <v>3188.6310913149186</v>
      </c>
      <c r="Y17" s="53">
        <f t="shared" si="2"/>
        <v>4112.8228485965246</v>
      </c>
      <c r="Z17" s="53">
        <f t="shared" si="2"/>
        <v>4376.3672684962494</v>
      </c>
      <c r="AA17" s="53">
        <f t="shared" si="2"/>
        <v>4685.242217644598</v>
      </c>
      <c r="AB17" s="53">
        <f t="shared" si="2"/>
        <v>6643.6206047190981</v>
      </c>
      <c r="AC17" s="53">
        <f t="shared" si="2"/>
        <v>8045.2474453389577</v>
      </c>
      <c r="AD17" s="53">
        <f t="shared" si="2"/>
        <v>7678.5207430857827</v>
      </c>
      <c r="AE17" s="53">
        <f t="shared" si="2"/>
        <v>9397.2642165527504</v>
      </c>
      <c r="AF17" s="53">
        <f t="shared" si="2"/>
        <v>9938.7028963472021</v>
      </c>
      <c r="AG17" s="53">
        <f t="shared" si="2"/>
        <v>11876.609997174393</v>
      </c>
      <c r="AH17" s="53">
        <f t="shared" si="2"/>
        <v>12534.624185529874</v>
      </c>
      <c r="AI17" s="53">
        <f t="shared" si="2"/>
        <v>12828.775520324707</v>
      </c>
      <c r="AJ17" s="53">
        <f t="shared" si="2"/>
        <v>13348.104362487793</v>
      </c>
      <c r="AK17" s="53">
        <f t="shared" si="2"/>
        <v>13974.679790496826</v>
      </c>
      <c r="AL17" s="53">
        <f t="shared" si="2"/>
        <v>17643.857860565186</v>
      </c>
      <c r="AM17" s="53">
        <f t="shared" si="2"/>
        <v>19853.535366773605</v>
      </c>
      <c r="AN17" s="53">
        <f t="shared" si="2"/>
        <v>19043.352199792862</v>
      </c>
      <c r="AO17" s="104"/>
      <c r="AP17" s="104"/>
      <c r="AQ17" s="104"/>
      <c r="AR17" s="104"/>
      <c r="AT17" s="104"/>
      <c r="AU17" s="104"/>
      <c r="AV17" s="104"/>
      <c r="AW17" s="104"/>
      <c r="AX17" s="104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 t="s">
        <v>116</v>
      </c>
    </row>
    <row r="18" spans="1:62" ht="15" customHeight="1" x14ac:dyDescent="0.25">
      <c r="A18" s="65" t="s">
        <v>62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9">
        <v>53.350004618181572</v>
      </c>
      <c r="W18" s="69">
        <v>57.989135454545192</v>
      </c>
      <c r="X18" s="69">
        <v>64.43237272727248</v>
      </c>
      <c r="Y18" s="69">
        <v>175.67575757575798</v>
      </c>
      <c r="Z18" s="69">
        <v>162.71060606060593</v>
      </c>
      <c r="AA18" s="69">
        <v>123.08578939393908</v>
      </c>
      <c r="AB18" s="69">
        <v>136.62522622727238</v>
      </c>
      <c r="AC18" s="70">
        <v>217.43225783636331</v>
      </c>
      <c r="AD18" s="70">
        <v>463.43612152474248</v>
      </c>
      <c r="AE18" s="70">
        <v>564.12657740279735</v>
      </c>
      <c r="AF18" s="70">
        <v>570.47982451123789</v>
      </c>
      <c r="AG18" s="70">
        <v>697.8829282382477</v>
      </c>
      <c r="AH18" s="70">
        <v>814.32208074084974</v>
      </c>
      <c r="AI18" s="70">
        <v>871.39849853515625</v>
      </c>
      <c r="AJ18" s="70">
        <v>1212.125</v>
      </c>
      <c r="AK18" s="70">
        <v>1266.3302001953125</v>
      </c>
      <c r="AL18" s="70">
        <v>1663.288818359375</v>
      </c>
      <c r="AM18" s="70">
        <v>2095.298095703125</v>
      </c>
      <c r="AN18" s="70">
        <v>1987.41259765625</v>
      </c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>
        <f t="shared" ref="BJ18:BJ32" si="3">AY18-AN19</f>
        <v>-3263.9033660888672</v>
      </c>
    </row>
    <row r="19" spans="1:62" ht="15" customHeight="1" x14ac:dyDescent="0.25">
      <c r="A19" s="66" t="s">
        <v>63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9">
        <v>838.47830092334232</v>
      </c>
      <c r="W19" s="69">
        <v>854.48389105924309</v>
      </c>
      <c r="X19" s="69">
        <v>1084.8234034160594</v>
      </c>
      <c r="Y19" s="69">
        <v>1372.6800031731952</v>
      </c>
      <c r="Z19" s="69">
        <v>1282.7782919673773</v>
      </c>
      <c r="AA19" s="69">
        <v>1019.1212682878033</v>
      </c>
      <c r="AB19" s="69">
        <v>1286.4131335240304</v>
      </c>
      <c r="AC19" s="70">
        <v>1217.3805925725615</v>
      </c>
      <c r="AD19" s="70">
        <v>1303.806501141989</v>
      </c>
      <c r="AE19" s="70">
        <v>1608.346906826147</v>
      </c>
      <c r="AF19" s="70">
        <v>1527.5466823201491</v>
      </c>
      <c r="AG19" s="70">
        <v>1634.7293783789023</v>
      </c>
      <c r="AH19" s="70">
        <v>1552.0262704923689</v>
      </c>
      <c r="AI19" s="70">
        <v>2171.720100402832</v>
      </c>
      <c r="AJ19" s="70">
        <v>2234.1925048828125</v>
      </c>
      <c r="AK19" s="70">
        <v>2479.1510467529297</v>
      </c>
      <c r="AL19" s="70">
        <v>3229.6709136962891</v>
      </c>
      <c r="AM19" s="70">
        <v>3431.4586334228516</v>
      </c>
      <c r="AN19" s="70">
        <v>3263.9033660888672</v>
      </c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>
        <f t="shared" si="3"/>
        <v>-3197.107177734375</v>
      </c>
    </row>
    <row r="20" spans="1:62" ht="15" customHeight="1" x14ac:dyDescent="0.25">
      <c r="A20" s="66" t="s">
        <v>64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9">
        <v>433</v>
      </c>
      <c r="W20" s="69">
        <v>478</v>
      </c>
      <c r="X20" s="69">
        <v>527</v>
      </c>
      <c r="Y20" s="69">
        <v>581</v>
      </c>
      <c r="Z20" s="69">
        <v>641</v>
      </c>
      <c r="AA20" s="69">
        <v>707</v>
      </c>
      <c r="AB20" s="69">
        <v>780</v>
      </c>
      <c r="AC20" s="70">
        <v>860.1456629697899</v>
      </c>
      <c r="AD20" s="70">
        <v>992.04128783941508</v>
      </c>
      <c r="AE20" s="70">
        <v>1126.4554188138391</v>
      </c>
      <c r="AF20" s="70">
        <v>1351.3435456539403</v>
      </c>
      <c r="AG20" s="70">
        <v>1661.3688125307444</v>
      </c>
      <c r="AH20" s="70">
        <v>1929.688979507868</v>
      </c>
      <c r="AI20" s="70">
        <v>2177.984375</v>
      </c>
      <c r="AJ20" s="70">
        <v>2374.380126953125</v>
      </c>
      <c r="AK20" s="70">
        <v>2598.36181640625</v>
      </c>
      <c r="AL20" s="70">
        <v>2580.23779296875</v>
      </c>
      <c r="AM20" s="70">
        <v>3043.913330078125</v>
      </c>
      <c r="AN20" s="70">
        <v>3197.107177734375</v>
      </c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>
        <f t="shared" si="3"/>
        <v>-655.0789794921875</v>
      </c>
    </row>
    <row r="21" spans="1:62" ht="15" customHeight="1" x14ac:dyDescent="0.25">
      <c r="A21" s="66" t="s">
        <v>65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9">
        <v>66.399869454170386</v>
      </c>
      <c r="W21" s="69">
        <v>77.209150528105084</v>
      </c>
      <c r="X21" s="69">
        <v>124.5308879485566</v>
      </c>
      <c r="Y21" s="69">
        <v>161.72842590721632</v>
      </c>
      <c r="Z21" s="69">
        <v>241.38571030927801</v>
      </c>
      <c r="AA21" s="69">
        <v>260.69656713402026</v>
      </c>
      <c r="AB21" s="69">
        <v>281.55229250474201</v>
      </c>
      <c r="AC21" s="70">
        <v>211.16421937855648</v>
      </c>
      <c r="AD21" s="70">
        <v>288.44218802981914</v>
      </c>
      <c r="AE21" s="70">
        <v>378.00265813182006</v>
      </c>
      <c r="AF21" s="70">
        <v>452.04528264335187</v>
      </c>
      <c r="AG21" s="70">
        <v>451.04141109601471</v>
      </c>
      <c r="AH21" s="70">
        <v>510.70643974708128</v>
      </c>
      <c r="AI21" s="70">
        <v>386.47039794921875</v>
      </c>
      <c r="AJ21" s="70">
        <v>236.72007751464844</v>
      </c>
      <c r="AK21" s="70">
        <v>139.46200561523438</v>
      </c>
      <c r="AL21" s="70">
        <v>175.49945068359375</v>
      </c>
      <c r="AM21" s="70">
        <v>759.2591552734375</v>
      </c>
      <c r="AN21" s="70">
        <v>655.0789794921875</v>
      </c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>
        <f t="shared" si="3"/>
        <v>-102.51125335693359</v>
      </c>
    </row>
    <row r="22" spans="1:62" ht="15" customHeight="1" x14ac:dyDescent="0.25">
      <c r="A22" s="66" t="s">
        <v>66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9">
        <v>30.266630366772315</v>
      </c>
      <c r="W22" s="69">
        <v>72.845197571969393</v>
      </c>
      <c r="X22" s="69">
        <v>74.309035800514067</v>
      </c>
      <c r="Y22" s="69">
        <v>58.250622045059963</v>
      </c>
      <c r="Z22" s="69">
        <v>73.518826708860601</v>
      </c>
      <c r="AA22" s="69">
        <v>78.519308750007568</v>
      </c>
      <c r="AB22" s="69">
        <v>77.626496817609734</v>
      </c>
      <c r="AC22" s="70">
        <v>98.086795910822303</v>
      </c>
      <c r="AD22" s="70">
        <v>106.98587897924388</v>
      </c>
      <c r="AE22" s="70">
        <v>71.577955784703164</v>
      </c>
      <c r="AF22" s="70">
        <v>81.235214495026312</v>
      </c>
      <c r="AG22" s="70">
        <v>93.145300482091386</v>
      </c>
      <c r="AH22" s="70">
        <v>116.13585741791221</v>
      </c>
      <c r="AI22" s="70">
        <v>127.74944305419922</v>
      </c>
      <c r="AJ22" s="70">
        <v>154.28921508789062</v>
      </c>
      <c r="AK22" s="70">
        <v>97.913681030273438</v>
      </c>
      <c r="AL22" s="70">
        <v>89.937026977539062</v>
      </c>
      <c r="AM22" s="70">
        <v>92.838737487792969</v>
      </c>
      <c r="AN22" s="70">
        <v>102.51125335693359</v>
      </c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>
        <f t="shared" si="3"/>
        <v>-436.85287475585938</v>
      </c>
    </row>
    <row r="23" spans="1:62" ht="15" customHeight="1" x14ac:dyDescent="0.25">
      <c r="A23" s="66" t="s">
        <v>67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9">
        <v>55.265999999999991</v>
      </c>
      <c r="W23" s="69">
        <v>58.793617021276589</v>
      </c>
      <c r="X23" s="69">
        <v>65.326241134751754</v>
      </c>
      <c r="Y23" s="69">
        <v>113.52855650727145</v>
      </c>
      <c r="Z23" s="69">
        <v>175.94065896611474</v>
      </c>
      <c r="AA23" s="69">
        <v>175.85999397572192</v>
      </c>
      <c r="AB23" s="69">
        <v>202.23899307208021</v>
      </c>
      <c r="AC23" s="70">
        <v>242.68679168649624</v>
      </c>
      <c r="AD23" s="70">
        <v>291.22415002379546</v>
      </c>
      <c r="AE23" s="70">
        <v>297.63108132431898</v>
      </c>
      <c r="AF23" s="70">
        <v>270.13558089548218</v>
      </c>
      <c r="AG23" s="70">
        <v>275.76328811433092</v>
      </c>
      <c r="AH23" s="70">
        <v>284.0361867577609</v>
      </c>
      <c r="AI23" s="70">
        <v>314.05078125</v>
      </c>
      <c r="AJ23" s="70">
        <v>349.71456909179687</v>
      </c>
      <c r="AK23" s="70">
        <v>361.39990234375</v>
      </c>
      <c r="AL23" s="70">
        <v>389.22442626953125</v>
      </c>
      <c r="AM23" s="70">
        <v>409.10009765625</v>
      </c>
      <c r="AN23" s="70">
        <v>436.85287475585938</v>
      </c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>
        <f t="shared" si="3"/>
        <v>-311.67379760742187</v>
      </c>
    </row>
    <row r="24" spans="1:62" ht="15" customHeight="1" x14ac:dyDescent="0.25">
      <c r="A24" s="66" t="s">
        <v>68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9">
        <v>78.629678955054004</v>
      </c>
      <c r="W24" s="69">
        <v>54.640088713543847</v>
      </c>
      <c r="X24" s="69">
        <v>70.96115417343357</v>
      </c>
      <c r="Y24" s="69">
        <v>80.637675197083581</v>
      </c>
      <c r="Z24" s="69">
        <v>87.64964695335172</v>
      </c>
      <c r="AA24" s="69">
        <v>96.318293355331562</v>
      </c>
      <c r="AB24" s="69">
        <v>110.76603735863127</v>
      </c>
      <c r="AC24" s="70">
        <v>135.13456557753017</v>
      </c>
      <c r="AD24" s="70">
        <v>192.36667238818308</v>
      </c>
      <c r="AE24" s="70">
        <v>192.13427655292321</v>
      </c>
      <c r="AF24" s="70">
        <v>162.81376472478206</v>
      </c>
      <c r="AG24" s="70">
        <v>208.41582845906913</v>
      </c>
      <c r="AH24" s="70">
        <v>187.53471730407767</v>
      </c>
      <c r="AI24" s="70">
        <v>218.62849426269531</v>
      </c>
      <c r="AJ24" s="70">
        <v>235.16555786132812</v>
      </c>
      <c r="AK24" s="70">
        <v>290.47607421875</v>
      </c>
      <c r="AL24" s="70">
        <v>300.45977783203125</v>
      </c>
      <c r="AM24" s="70">
        <v>307.98602294921875</v>
      </c>
      <c r="AN24" s="70">
        <v>311.67379760742187</v>
      </c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>
        <f t="shared" si="3"/>
        <v>-1389.8271484375</v>
      </c>
    </row>
    <row r="25" spans="1:62" ht="15" customHeight="1" x14ac:dyDescent="0.25">
      <c r="A25" s="66" t="s">
        <v>69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9">
        <v>305.81888777379004</v>
      </c>
      <c r="W25" s="69">
        <v>339.7987641931</v>
      </c>
      <c r="X25" s="69">
        <v>395.11484208499996</v>
      </c>
      <c r="Y25" s="69">
        <v>505.85574249999996</v>
      </c>
      <c r="Z25" s="69">
        <v>335.40616749999998</v>
      </c>
      <c r="AA25" s="69">
        <v>456.81848249999996</v>
      </c>
      <c r="AB25" s="69">
        <v>502.50033075000005</v>
      </c>
      <c r="AC25" s="70">
        <v>562.80037044000017</v>
      </c>
      <c r="AD25" s="70">
        <v>630.33641489280012</v>
      </c>
      <c r="AE25" s="70">
        <v>693.88600272927761</v>
      </c>
      <c r="AF25" s="70">
        <v>768.16296171181364</v>
      </c>
      <c r="AG25" s="70">
        <v>915.83136076028336</v>
      </c>
      <c r="AH25" s="70">
        <v>1027.4808509381178</v>
      </c>
      <c r="AI25" s="70">
        <v>1131.132080078125</v>
      </c>
      <c r="AJ25" s="70">
        <v>1280.73291015625</v>
      </c>
      <c r="AK25" s="70">
        <v>1293.77783203125</v>
      </c>
      <c r="AL25" s="70">
        <v>1330.0968017578125</v>
      </c>
      <c r="AM25" s="70">
        <v>1362.297119140625</v>
      </c>
      <c r="AN25" s="70">
        <v>1389.8271484375</v>
      </c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>
        <f t="shared" si="3"/>
        <v>-599.22802734375</v>
      </c>
    </row>
    <row r="26" spans="1:62" ht="15" customHeight="1" x14ac:dyDescent="0.25">
      <c r="A26" s="66" t="s">
        <v>70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9">
        <v>71.573324904000017</v>
      </c>
      <c r="W26" s="69">
        <v>79.525916560000013</v>
      </c>
      <c r="X26" s="69">
        <v>92.471996000000019</v>
      </c>
      <c r="Y26" s="69">
        <v>123.997472</v>
      </c>
      <c r="Z26" s="69">
        <v>137.434</v>
      </c>
      <c r="AA26" s="69">
        <v>181.57055555555519</v>
      </c>
      <c r="AB26" s="69">
        <v>199.72761111111072</v>
      </c>
      <c r="AC26" s="70">
        <v>223.69492444444404</v>
      </c>
      <c r="AD26" s="70">
        <v>250.53831537777734</v>
      </c>
      <c r="AE26" s="70">
        <v>259.84076737422174</v>
      </c>
      <c r="AF26" s="70">
        <v>274.37736117757612</v>
      </c>
      <c r="AG26" s="70">
        <v>291.73712340854945</v>
      </c>
      <c r="AH26" s="70">
        <v>281.81806121265879</v>
      </c>
      <c r="AI26" s="70">
        <v>359.67465209960937</v>
      </c>
      <c r="AJ26" s="70">
        <v>424.00503540039062</v>
      </c>
      <c r="AK26" s="70">
        <v>532.8077392578125</v>
      </c>
      <c r="AL26" s="70">
        <v>574.7867431640625</v>
      </c>
      <c r="AM26" s="70">
        <v>605.35211181640625</v>
      </c>
      <c r="AN26" s="70">
        <v>599.22802734375</v>
      </c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>
        <f t="shared" si="3"/>
        <v>-962.65826416015625</v>
      </c>
    </row>
    <row r="27" spans="1:62" ht="15" customHeight="1" x14ac:dyDescent="0.25">
      <c r="A27" s="66" t="s">
        <v>71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9">
        <v>68.793000000000006</v>
      </c>
      <c r="W27" s="69">
        <v>86.307267231113542</v>
      </c>
      <c r="X27" s="69">
        <v>108.80342543875119</v>
      </c>
      <c r="Y27" s="69">
        <v>122.35751032561114</v>
      </c>
      <c r="Z27" s="69">
        <v>133.99540336065823</v>
      </c>
      <c r="AA27" s="69">
        <v>145.60577893883115</v>
      </c>
      <c r="AB27" s="69">
        <v>155.89430822706066</v>
      </c>
      <c r="AC27" s="70">
        <v>171.19250792450737</v>
      </c>
      <c r="AD27" s="70">
        <v>191.22526915653796</v>
      </c>
      <c r="AE27" s="70">
        <v>208.14696245860688</v>
      </c>
      <c r="AF27" s="70">
        <v>230.35858083219779</v>
      </c>
      <c r="AG27" s="70">
        <v>408.39539750093945</v>
      </c>
      <c r="AH27" s="70">
        <v>444.91003648048945</v>
      </c>
      <c r="AI27" s="70">
        <v>471.6314697265625</v>
      </c>
      <c r="AJ27" s="70">
        <v>604.16485595703125</v>
      </c>
      <c r="AK27" s="70">
        <v>664.145751953125</v>
      </c>
      <c r="AL27" s="70">
        <v>981.916015625</v>
      </c>
      <c r="AM27" s="70">
        <v>1135.94677734375</v>
      </c>
      <c r="AN27" s="70">
        <v>962.65826416015625</v>
      </c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>
        <f t="shared" si="3"/>
        <v>-2609.0399169921875</v>
      </c>
    </row>
    <row r="28" spans="1:62" ht="15" customHeight="1" x14ac:dyDescent="0.25">
      <c r="A28" s="66" t="s">
        <v>72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9">
        <v>71.989273451869423</v>
      </c>
      <c r="W28" s="69">
        <v>147.07195801881505</v>
      </c>
      <c r="X28" s="69">
        <v>-26.992461111535818</v>
      </c>
      <c r="Y28" s="69">
        <v>74.414962130543614</v>
      </c>
      <c r="Z28" s="69">
        <v>227.20920689690453</v>
      </c>
      <c r="AA28" s="69">
        <v>510.45598633826887</v>
      </c>
      <c r="AB28" s="69">
        <v>1653.3883589303441</v>
      </c>
      <c r="AC28" s="70">
        <v>3209.8577213106405</v>
      </c>
      <c r="AD28" s="70">
        <v>1406.7543567674456</v>
      </c>
      <c r="AE28" s="70">
        <v>2615.4970236553481</v>
      </c>
      <c r="AF28" s="70">
        <v>2731.3931248481467</v>
      </c>
      <c r="AG28" s="70">
        <v>3555.3587565880789</v>
      </c>
      <c r="AH28" s="70">
        <v>3613.1742652222301</v>
      </c>
      <c r="AI28" s="70">
        <v>2725.4508056640625</v>
      </c>
      <c r="AJ28" s="70">
        <v>1982.3992462158203</v>
      </c>
      <c r="AK28" s="70">
        <v>2143.71875</v>
      </c>
      <c r="AL28" s="70">
        <v>3217.1005859375</v>
      </c>
      <c r="AM28" s="70">
        <v>3243.6865234375</v>
      </c>
      <c r="AN28" s="70">
        <v>2609.0399169921875</v>
      </c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>
        <f t="shared" si="3"/>
        <v>-706.227294921875</v>
      </c>
    </row>
    <row r="29" spans="1:62" ht="15" customHeight="1" x14ac:dyDescent="0.25">
      <c r="A29" s="66" t="s">
        <v>73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9">
        <v>120.52655040876161</v>
      </c>
      <c r="W29" s="69">
        <v>131.00712000952348</v>
      </c>
      <c r="X29" s="69">
        <v>152.33386047619007</v>
      </c>
      <c r="Y29" s="69">
        <v>166.74544206349231</v>
      </c>
      <c r="Z29" s="69">
        <v>206.42021015873038</v>
      </c>
      <c r="AA29" s="69">
        <v>194.27758206349188</v>
      </c>
      <c r="AB29" s="69">
        <v>227.30477101428551</v>
      </c>
      <c r="AC29" s="70">
        <v>246.83947315871399</v>
      </c>
      <c r="AD29" s="70">
        <v>383.49454362585317</v>
      </c>
      <c r="AE29" s="70">
        <v>427.45654292984432</v>
      </c>
      <c r="AF29" s="70">
        <v>461.64788717736258</v>
      </c>
      <c r="AG29" s="70">
        <v>482.13263478612663</v>
      </c>
      <c r="AH29" s="70">
        <v>562.87447014667441</v>
      </c>
      <c r="AI29" s="70">
        <v>623.07373046875</v>
      </c>
      <c r="AJ29" s="70">
        <v>692.5726318359375</v>
      </c>
      <c r="AK29" s="70">
        <v>665.7457275390625</v>
      </c>
      <c r="AL29" s="70">
        <v>684.77386474609375</v>
      </c>
      <c r="AM29" s="70">
        <v>676.53814697265625</v>
      </c>
      <c r="AN29" s="70">
        <v>706.227294921875</v>
      </c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>
        <f t="shared" si="3"/>
        <v>-2265.945556640625</v>
      </c>
    </row>
    <row r="30" spans="1:62" ht="15" customHeight="1" x14ac:dyDescent="0.25">
      <c r="A30" s="66" t="s">
        <v>74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9">
        <v>150</v>
      </c>
      <c r="W30" s="69">
        <v>159</v>
      </c>
      <c r="X30" s="69">
        <v>177</v>
      </c>
      <c r="Y30" s="69">
        <v>235</v>
      </c>
      <c r="Z30" s="69">
        <v>284</v>
      </c>
      <c r="AA30" s="69">
        <v>312</v>
      </c>
      <c r="AB30" s="69">
        <v>464</v>
      </c>
      <c r="AC30" s="70">
        <v>353.53554732853104</v>
      </c>
      <c r="AD30" s="70">
        <v>794.08781348427578</v>
      </c>
      <c r="AE30" s="70">
        <v>474.77119500209358</v>
      </c>
      <c r="AF30" s="70">
        <v>633.53075334758182</v>
      </c>
      <c r="AG30" s="70">
        <v>769.656782589145</v>
      </c>
      <c r="AH30" s="70">
        <v>722.33340501091266</v>
      </c>
      <c r="AI30" s="70">
        <v>699.21533203125</v>
      </c>
      <c r="AJ30" s="70">
        <v>987.2869873046875</v>
      </c>
      <c r="AK30" s="70">
        <v>906.64068603515625</v>
      </c>
      <c r="AL30" s="70">
        <v>1917.5823974609375</v>
      </c>
      <c r="AM30" s="70">
        <v>2149.49951171875</v>
      </c>
      <c r="AN30" s="70">
        <v>2265.945556640625</v>
      </c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>
        <f t="shared" si="3"/>
        <v>-555.88594460487366</v>
      </c>
    </row>
    <row r="31" spans="1:62" ht="15" customHeight="1" x14ac:dyDescent="0.25">
      <c r="A31" s="36" t="s">
        <v>114</v>
      </c>
      <c r="B31" s="53">
        <v>136.10500018029475</v>
      </c>
      <c r="C31" s="53">
        <v>167.87577582170445</v>
      </c>
      <c r="D31" s="53">
        <v>198.01184501417441</v>
      </c>
      <c r="E31" s="53">
        <v>230.74887985359845</v>
      </c>
      <c r="F31" s="53">
        <v>246.70842035233272</v>
      </c>
      <c r="G31" s="53">
        <v>288.45096993418247</v>
      </c>
      <c r="H31" s="53">
        <v>338.87992284542975</v>
      </c>
      <c r="I31" s="53">
        <v>420.80772418952898</v>
      </c>
      <c r="J31" s="53">
        <v>488.98000946573814</v>
      </c>
      <c r="K31" s="53">
        <v>563.17444823817164</v>
      </c>
      <c r="L31" s="53">
        <v>673.17948516333422</v>
      </c>
      <c r="M31" s="53">
        <v>685.74179557148807</v>
      </c>
      <c r="N31" s="53">
        <v>862.65273001344497</v>
      </c>
      <c r="O31" s="53">
        <v>1053.8324752121937</v>
      </c>
      <c r="P31" s="53">
        <v>1248.8644498821893</v>
      </c>
      <c r="Q31" s="53">
        <v>1338.0589883124828</v>
      </c>
      <c r="R31" s="53">
        <v>1187.9166907648205</v>
      </c>
      <c r="S31" s="53">
        <v>1538.6711075472936</v>
      </c>
      <c r="T31" s="53">
        <v>1909.9807551416391</v>
      </c>
      <c r="U31" s="53">
        <v>1934.415504324244</v>
      </c>
      <c r="V31" s="62">
        <v>226.4072832329847</v>
      </c>
      <c r="W31" s="62">
        <v>249.80909980322286</v>
      </c>
      <c r="X31" s="62">
        <v>278.51633322592494</v>
      </c>
      <c r="Y31" s="62">
        <v>340.95067917129313</v>
      </c>
      <c r="Z31" s="62">
        <v>386.91853961436834</v>
      </c>
      <c r="AA31" s="62">
        <v>423.91261135162745</v>
      </c>
      <c r="AB31" s="62">
        <v>565.58304518193108</v>
      </c>
      <c r="AC31" s="62">
        <v>295.29601480000076</v>
      </c>
      <c r="AD31" s="62">
        <v>383.78122985390394</v>
      </c>
      <c r="AE31" s="62">
        <v>479.39084756680995</v>
      </c>
      <c r="AF31" s="62">
        <v>423.63233200855132</v>
      </c>
      <c r="AG31" s="62">
        <v>431.15099424186815</v>
      </c>
      <c r="AH31" s="62">
        <v>487.5825645508703</v>
      </c>
      <c r="AI31" s="62">
        <v>550.59535980224609</v>
      </c>
      <c r="AJ31" s="62">
        <v>580.35564422607422</v>
      </c>
      <c r="AK31" s="62">
        <v>534.74857711791992</v>
      </c>
      <c r="AL31" s="62">
        <v>509.28324508666992</v>
      </c>
      <c r="AM31" s="62">
        <v>540.36110377311707</v>
      </c>
      <c r="AN31" s="62">
        <v>555.88594460487366</v>
      </c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>
        <f t="shared" si="3"/>
        <v>-5521.129150390625</v>
      </c>
    </row>
    <row r="32" spans="1:62" ht="15" customHeight="1" x14ac:dyDescent="0.25">
      <c r="A32" s="37" t="s">
        <v>76</v>
      </c>
      <c r="B32" s="53">
        <v>35.870547495470539</v>
      </c>
      <c r="C32" s="53">
        <v>49.545277236404331</v>
      </c>
      <c r="D32" s="53">
        <v>53.713980713740533</v>
      </c>
      <c r="E32" s="53">
        <v>72.335294947813352</v>
      </c>
      <c r="F32" s="53">
        <v>68.202265510029889</v>
      </c>
      <c r="G32" s="53">
        <v>71.167125444907597</v>
      </c>
      <c r="H32" s="53">
        <v>75.849284845389136</v>
      </c>
      <c r="I32" s="53">
        <v>73.698908089812619</v>
      </c>
      <c r="J32" s="53">
        <v>102.1311926817646</v>
      </c>
      <c r="K32" s="53">
        <v>106.42190419269988</v>
      </c>
      <c r="L32" s="53">
        <v>137.62742272915557</v>
      </c>
      <c r="M32" s="53">
        <v>135.67926907031904</v>
      </c>
      <c r="N32" s="53">
        <v>206.52846766870613</v>
      </c>
      <c r="O32" s="53">
        <v>142.60497450649996</v>
      </c>
      <c r="P32" s="53">
        <v>227.62841250000002</v>
      </c>
      <c r="Q32" s="53">
        <v>259.54275541920543</v>
      </c>
      <c r="R32" s="53">
        <v>308.80065429005879</v>
      </c>
      <c r="S32" s="53">
        <v>357.23628072215399</v>
      </c>
      <c r="T32" s="53">
        <v>450.89398445767756</v>
      </c>
      <c r="U32" s="53">
        <v>541.24993991016231</v>
      </c>
      <c r="V32" s="56">
        <v>503.78482586696748</v>
      </c>
      <c r="W32" s="56">
        <v>584.63826994403712</v>
      </c>
      <c r="X32" s="56">
        <v>730.51052214129572</v>
      </c>
      <c r="Y32" s="56">
        <v>739.84282952870831</v>
      </c>
      <c r="Z32" s="56">
        <v>900.09129538803643</v>
      </c>
      <c r="AA32" s="56">
        <v>1091.1160962314775</v>
      </c>
      <c r="AB32" s="56">
        <v>1012.4008276818823</v>
      </c>
      <c r="AC32" s="62">
        <v>1466.9382426725317</v>
      </c>
      <c r="AD32" s="62">
        <v>1417.8596352029758</v>
      </c>
      <c r="AE32" s="62">
        <v>1496.9163133616576</v>
      </c>
      <c r="AF32" s="62">
        <v>1538.1522509326371</v>
      </c>
      <c r="AG32" s="62">
        <v>1795.2522602843146</v>
      </c>
      <c r="AH32" s="62">
        <v>1997.2328355469008</v>
      </c>
      <c r="AI32" s="62">
        <v>2331.5675659179687</v>
      </c>
      <c r="AJ32" s="62">
        <v>2691.0061645507812</v>
      </c>
      <c r="AK32" s="62">
        <v>2305.1536865234375</v>
      </c>
      <c r="AL32" s="62">
        <v>3886.9713134765625</v>
      </c>
      <c r="AM32" s="62">
        <v>4567.595458984375</v>
      </c>
      <c r="AN32" s="62">
        <v>5521.129150390625</v>
      </c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>
        <f t="shared" si="3"/>
        <v>-4423.53466796875</v>
      </c>
    </row>
    <row r="33" spans="1:62" ht="15" customHeight="1" x14ac:dyDescent="0.25">
      <c r="A33" s="37" t="s">
        <v>77</v>
      </c>
      <c r="B33" s="53">
        <v>87.895502969164482</v>
      </c>
      <c r="C33" s="53">
        <v>95.00092289125557</v>
      </c>
      <c r="D33" s="53">
        <v>92.046593324981828</v>
      </c>
      <c r="E33" s="53">
        <v>80.903108201436112</v>
      </c>
      <c r="F33" s="53">
        <v>70.079492970152415</v>
      </c>
      <c r="G33" s="53">
        <v>82.38680395059707</v>
      </c>
      <c r="H33" s="53">
        <v>77.099960704231023</v>
      </c>
      <c r="I33" s="53">
        <v>80.213016716038965</v>
      </c>
      <c r="J33" s="53">
        <v>117.64985644155551</v>
      </c>
      <c r="K33" s="53">
        <v>140.44211126464597</v>
      </c>
      <c r="L33" s="53">
        <v>146.4469400613857</v>
      </c>
      <c r="M33" s="53">
        <v>152.8585341466914</v>
      </c>
      <c r="N33" s="53">
        <v>227.54559900204171</v>
      </c>
      <c r="O33" s="53">
        <v>273.16181445798009</v>
      </c>
      <c r="P33" s="53">
        <v>313.79042301209495</v>
      </c>
      <c r="Q33" s="53">
        <v>360.41988300453795</v>
      </c>
      <c r="R33" s="53">
        <v>451.76842741735982</v>
      </c>
      <c r="S33" s="53">
        <v>432.58532710028931</v>
      </c>
      <c r="T33" s="53">
        <v>528.16809403563639</v>
      </c>
      <c r="U33" s="53">
        <v>482.51328343817704</v>
      </c>
      <c r="V33" s="56">
        <v>544.91587038815476</v>
      </c>
      <c r="W33" s="56">
        <v>914.92919747285782</v>
      </c>
      <c r="X33" s="56">
        <v>715.71112503318466</v>
      </c>
      <c r="Y33" s="56">
        <v>983.40441717562067</v>
      </c>
      <c r="Z33" s="56">
        <v>1138.258527785513</v>
      </c>
      <c r="AA33" s="56">
        <v>1259.409110557157</v>
      </c>
      <c r="AB33" s="56">
        <v>1825.5860378594762</v>
      </c>
      <c r="AC33" s="62">
        <v>2136.3264527571373</v>
      </c>
      <c r="AD33" s="62">
        <v>2825.6979941666514</v>
      </c>
      <c r="AE33" s="62">
        <v>2429.2897059828329</v>
      </c>
      <c r="AF33" s="62">
        <v>2617.6692744838138</v>
      </c>
      <c r="AG33" s="62">
        <v>3126.4097293432274</v>
      </c>
      <c r="AH33" s="62">
        <v>3515.0954200330866</v>
      </c>
      <c r="AI33" s="62">
        <v>4747.134765625</v>
      </c>
      <c r="AJ33" s="62">
        <v>6999.328125</v>
      </c>
      <c r="AK33" s="62">
        <v>8318.439453125</v>
      </c>
      <c r="AL33" s="62">
        <v>6495.4599609375</v>
      </c>
      <c r="AM33" s="62">
        <v>5174.6923828125</v>
      </c>
      <c r="AN33" s="62">
        <v>4423.53466796875</v>
      </c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 t="e">
        <f>AY33-#REF!</f>
        <v>#REF!</v>
      </c>
    </row>
    <row r="34" spans="1:62" ht="15" customHeight="1" x14ac:dyDescent="0.25">
      <c r="A34" s="39" t="s">
        <v>78</v>
      </c>
      <c r="B34" s="57">
        <f>B15+B32+B33</f>
        <v>283.83986409678113</v>
      </c>
      <c r="C34" s="57">
        <f t="shared" ref="C34:AG34" si="4">C15+C32+C33</f>
        <v>335.13752368645203</v>
      </c>
      <c r="D34" s="57">
        <f t="shared" si="4"/>
        <v>375.6822118549797</v>
      </c>
      <c r="E34" s="57">
        <f t="shared" si="4"/>
        <v>416.13627816911429</v>
      </c>
      <c r="F34" s="57">
        <f t="shared" si="4"/>
        <v>422.61948233655676</v>
      </c>
      <c r="G34" s="57">
        <f t="shared" si="4"/>
        <v>484.93641803788438</v>
      </c>
      <c r="H34" s="57">
        <f t="shared" si="4"/>
        <v>540.44221222969088</v>
      </c>
      <c r="I34" s="57">
        <f t="shared" si="4"/>
        <v>626.71893848416448</v>
      </c>
      <c r="J34" s="57">
        <f t="shared" si="4"/>
        <v>766.34077178275822</v>
      </c>
      <c r="K34" s="57">
        <f t="shared" si="4"/>
        <v>885.73695238884443</v>
      </c>
      <c r="L34" s="57">
        <f t="shared" si="4"/>
        <v>1034.3761709490666</v>
      </c>
      <c r="M34" s="57">
        <f t="shared" si="4"/>
        <v>1074.1290146177923</v>
      </c>
      <c r="N34" s="57">
        <f t="shared" si="4"/>
        <v>1408.9429936577037</v>
      </c>
      <c r="O34" s="57">
        <f t="shared" si="4"/>
        <v>1592.4303317517688</v>
      </c>
      <c r="P34" s="57">
        <f t="shared" si="4"/>
        <v>1901.9335064942843</v>
      </c>
      <c r="Q34" s="57">
        <f t="shared" si="4"/>
        <v>2081.2224137472367</v>
      </c>
      <c r="R34" s="57">
        <f t="shared" si="4"/>
        <v>2096.3867074213899</v>
      </c>
      <c r="S34" s="57">
        <f t="shared" si="4"/>
        <v>2444.7377553350625</v>
      </c>
      <c r="T34" s="57">
        <f t="shared" si="4"/>
        <v>3020.3846261934541</v>
      </c>
      <c r="U34" s="57">
        <f t="shared" si="4"/>
        <v>3097.4429577702017</v>
      </c>
      <c r="V34" s="57">
        <f t="shared" si="4"/>
        <v>3699.7797570653283</v>
      </c>
      <c r="W34" s="57">
        <f t="shared" si="4"/>
        <v>4446.6204299773035</v>
      </c>
      <c r="X34" s="57">
        <f t="shared" si="4"/>
        <v>4772.256975061372</v>
      </c>
      <c r="Y34" s="57">
        <f t="shared" si="4"/>
        <v>5969.6254667362864</v>
      </c>
      <c r="Z34" s="57">
        <f t="shared" si="4"/>
        <v>6560.4224606435801</v>
      </c>
      <c r="AA34" s="57">
        <f t="shared" si="4"/>
        <v>7198.4836700049891</v>
      </c>
      <c r="AB34" s="57">
        <f t="shared" si="4"/>
        <v>9656.9841352814292</v>
      </c>
      <c r="AC34" s="57">
        <f t="shared" si="4"/>
        <v>12004.505907949053</v>
      </c>
      <c r="AD34" s="57">
        <f t="shared" si="4"/>
        <v>12250.032513161404</v>
      </c>
      <c r="AE34" s="57">
        <f t="shared" si="4"/>
        <v>13727.166328958279</v>
      </c>
      <c r="AF34" s="57">
        <f t="shared" si="4"/>
        <v>14462.106301031621</v>
      </c>
      <c r="AG34" s="57">
        <f t="shared" si="4"/>
        <v>17224.403869350841</v>
      </c>
      <c r="AH34" s="57">
        <v>18539.007483969719</v>
      </c>
      <c r="AI34" s="57">
        <v>20587.563606262207</v>
      </c>
      <c r="AJ34" s="57">
        <v>23601.243705749512</v>
      </c>
      <c r="AK34" s="57">
        <v>25226.96342086792</v>
      </c>
      <c r="AL34" s="57">
        <v>28671.866466522217</v>
      </c>
      <c r="AM34" s="57">
        <v>30042.559170484543</v>
      </c>
      <c r="AN34" s="57">
        <v>29369.213649988174</v>
      </c>
      <c r="AO34" s="78"/>
      <c r="AP34" s="78"/>
      <c r="AQ34" s="78"/>
      <c r="AR34" s="78"/>
      <c r="AS34" s="104"/>
      <c r="AT34" s="104"/>
      <c r="AU34" s="104"/>
      <c r="AV34" s="104"/>
      <c r="AW34" s="104"/>
      <c r="AX34" s="104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>
        <f t="shared" si="0"/>
        <v>-29369.213649988174</v>
      </c>
    </row>
    <row r="35" spans="1:62" ht="15" customHeight="1" x14ac:dyDescent="0.25">
      <c r="A35" s="40" t="s">
        <v>79</v>
      </c>
      <c r="B35" s="53">
        <v>129.76526428060703</v>
      </c>
      <c r="C35" s="53">
        <v>157.35995485983966</v>
      </c>
      <c r="D35" s="53">
        <v>187.03984213971398</v>
      </c>
      <c r="E35" s="53">
        <v>192.40590039402767</v>
      </c>
      <c r="F35" s="53">
        <v>209.23328223389211</v>
      </c>
      <c r="G35" s="53">
        <v>231.71352760275826</v>
      </c>
      <c r="H35" s="53">
        <v>269.0224144514238</v>
      </c>
      <c r="I35" s="53">
        <v>313.55437704771339</v>
      </c>
      <c r="J35" s="53">
        <v>368.06050633451247</v>
      </c>
      <c r="K35" s="53">
        <v>436.62961278102739</v>
      </c>
      <c r="L35" s="53">
        <v>491.55487593671427</v>
      </c>
      <c r="M35" s="53">
        <v>550.06215655344954</v>
      </c>
      <c r="N35" s="53">
        <v>679.97643514944332</v>
      </c>
      <c r="O35" s="53">
        <v>749.02145074295026</v>
      </c>
      <c r="P35" s="53">
        <v>898.15142422630424</v>
      </c>
      <c r="Q35" s="53">
        <v>1076.6825275422457</v>
      </c>
      <c r="R35" s="53">
        <v>1306.5369030450638</v>
      </c>
      <c r="S35" s="53">
        <v>1509.7436083730506</v>
      </c>
      <c r="T35" s="53">
        <v>1727.0383985455039</v>
      </c>
      <c r="U35" s="53">
        <v>1856.5938140721796</v>
      </c>
      <c r="V35" s="48">
        <v>2681.7664715485375</v>
      </c>
      <c r="W35" s="48">
        <v>3059.8955440368818</v>
      </c>
      <c r="X35" s="48">
        <v>3630</v>
      </c>
      <c r="Y35" s="48">
        <v>4113.1446068244595</v>
      </c>
      <c r="Z35" s="48">
        <v>4637.8449491499059</v>
      </c>
      <c r="AA35" s="48">
        <v>5201.8446342784464</v>
      </c>
      <c r="AB35" s="48">
        <v>5879.1145049790575</v>
      </c>
      <c r="AC35" s="48">
        <v>6769</v>
      </c>
      <c r="AD35" s="48">
        <v>7519</v>
      </c>
      <c r="AE35" s="48">
        <v>8355</v>
      </c>
      <c r="AF35" s="48">
        <v>9284</v>
      </c>
      <c r="AG35" s="48">
        <v>10305.326956913063</v>
      </c>
      <c r="AH35" s="48">
        <v>11439</v>
      </c>
      <c r="AI35" s="48">
        <v>14211.7158203125</v>
      </c>
      <c r="AJ35" s="48">
        <v>17262.837890625</v>
      </c>
      <c r="AK35" s="48">
        <v>17283.470703125</v>
      </c>
      <c r="AL35" s="48">
        <v>18791.62109375</v>
      </c>
      <c r="AM35" s="48">
        <v>20020.888671875</v>
      </c>
      <c r="AN35" s="48">
        <v>19683.31640625</v>
      </c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>
        <f t="shared" si="0"/>
        <v>-19683.31640625</v>
      </c>
    </row>
    <row r="36" spans="1:62" ht="15" customHeight="1" x14ac:dyDescent="0.25">
      <c r="A36" s="36" t="s">
        <v>80</v>
      </c>
      <c r="B36" s="53">
        <v>21.100213015755134</v>
      </c>
      <c r="C36" s="53">
        <v>24.513257329803405</v>
      </c>
      <c r="D36" s="53">
        <v>26.503596192557371</v>
      </c>
      <c r="E36" s="53">
        <v>27.009645647127726</v>
      </c>
      <c r="F36" s="53">
        <v>30.48464131626676</v>
      </c>
      <c r="G36" s="53">
        <v>33.103225951493052</v>
      </c>
      <c r="H36" s="53">
        <v>41.838847487514776</v>
      </c>
      <c r="I36" s="53">
        <v>56.344959924495228</v>
      </c>
      <c r="J36" s="53">
        <v>71.291776923293867</v>
      </c>
      <c r="K36" s="53">
        <v>89.874440054091792</v>
      </c>
      <c r="L36" s="53">
        <v>78.220011258809066</v>
      </c>
      <c r="M36" s="53">
        <v>95.768076552482995</v>
      </c>
      <c r="N36" s="53">
        <v>123.12368873422278</v>
      </c>
      <c r="O36" s="53">
        <v>129.10000000000002</v>
      </c>
      <c r="P36" s="53">
        <v>175.34433751422574</v>
      </c>
      <c r="Q36" s="53">
        <v>216.77247768413446</v>
      </c>
      <c r="R36" s="53">
        <v>218.66151946470399</v>
      </c>
      <c r="S36" s="53">
        <v>301.77279527097971</v>
      </c>
      <c r="T36" s="53">
        <v>358.76947235353055</v>
      </c>
      <c r="U36" s="53">
        <v>343.81799230811509</v>
      </c>
      <c r="V36" s="48">
        <v>442.8570657196405</v>
      </c>
      <c r="W36" s="48">
        <v>508.84875210844893</v>
      </c>
      <c r="X36" s="48">
        <v>585.13189649264234</v>
      </c>
      <c r="Y36" s="48">
        <v>670.79556494086808</v>
      </c>
      <c r="Z36" s="48">
        <v>769.80640543074298</v>
      </c>
      <c r="AA36" s="48">
        <v>828.77610511760133</v>
      </c>
      <c r="AB36" s="48">
        <v>940.27427359190949</v>
      </c>
      <c r="AC36" s="48">
        <v>1051.2404005054723</v>
      </c>
      <c r="AD36" s="48">
        <v>1153.1579525594118</v>
      </c>
      <c r="AE36" s="48">
        <v>1257.7222734047839</v>
      </c>
      <c r="AF36" s="48">
        <v>1420.8112592911252</v>
      </c>
      <c r="AG36" s="48">
        <v>1589.5464337737496</v>
      </c>
      <c r="AH36" s="48">
        <v>1786.5778853699132</v>
      </c>
      <c r="AI36" s="48">
        <v>1929.1793823242187</v>
      </c>
      <c r="AJ36" s="48">
        <v>2503.9450073242187</v>
      </c>
      <c r="AK36" s="48">
        <v>3031.6567993164062</v>
      </c>
      <c r="AL36" s="48">
        <v>3790.7574462890625</v>
      </c>
      <c r="AM36" s="48">
        <v>3961.3287353515625</v>
      </c>
      <c r="AN36" s="48">
        <v>3875.560791015625</v>
      </c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>
        <f t="shared" si="0"/>
        <v>-3875.560791015625</v>
      </c>
    </row>
    <row r="37" spans="1:62" ht="15" customHeight="1" x14ac:dyDescent="0.25">
      <c r="A37" s="36" t="s">
        <v>81</v>
      </c>
      <c r="B37" s="53">
        <v>110.26938841057969</v>
      </c>
      <c r="C37" s="53">
        <v>110.13383432164187</v>
      </c>
      <c r="D37" s="53">
        <v>117.55337684436297</v>
      </c>
      <c r="E37" s="53">
        <v>153.91203346449441</v>
      </c>
      <c r="F37" s="53">
        <v>194.96733933414774</v>
      </c>
      <c r="G37" s="53">
        <v>208.37533914573376</v>
      </c>
      <c r="H37" s="53">
        <v>263.92856075914722</v>
      </c>
      <c r="I37" s="53">
        <v>307.41933221784029</v>
      </c>
      <c r="J37" s="53">
        <v>335.96869863128757</v>
      </c>
      <c r="K37" s="53">
        <v>381.86813138611473</v>
      </c>
      <c r="L37" s="53">
        <v>438.18181655070765</v>
      </c>
      <c r="M37" s="53">
        <v>473.81727597944825</v>
      </c>
      <c r="N37" s="53">
        <v>555.23242974514574</v>
      </c>
      <c r="O37" s="53">
        <v>618.70040779999988</v>
      </c>
      <c r="P37" s="53">
        <v>733.98716990186335</v>
      </c>
      <c r="Q37" s="53">
        <v>850.95640972037529</v>
      </c>
      <c r="R37" s="53">
        <v>972.40142483472744</v>
      </c>
      <c r="S37" s="53">
        <v>1084.1530182040028</v>
      </c>
      <c r="T37" s="53">
        <v>1111.4743077754583</v>
      </c>
      <c r="U37" s="53">
        <v>1225.9539601345552</v>
      </c>
      <c r="V37" s="48">
        <v>1204.6044881253788</v>
      </c>
      <c r="W37" s="48">
        <v>1244.8519150643253</v>
      </c>
      <c r="X37" s="48">
        <v>1461.6727634624285</v>
      </c>
      <c r="Y37" s="48">
        <v>1955.2971607234522</v>
      </c>
      <c r="Z37" s="48">
        <v>2403.3369363691372</v>
      </c>
      <c r="AA37" s="48">
        <v>2662.2484645646814</v>
      </c>
      <c r="AB37" s="48">
        <v>2534.939267348228</v>
      </c>
      <c r="AC37" s="48">
        <v>2595.4475097389418</v>
      </c>
      <c r="AD37" s="48">
        <v>3275.2235415233363</v>
      </c>
      <c r="AE37" s="48">
        <v>3891.3081822297436</v>
      </c>
      <c r="AF37" s="48">
        <v>4237.6425588527582</v>
      </c>
      <c r="AG37" s="48">
        <v>4605.758537101995</v>
      </c>
      <c r="AH37" s="48">
        <v>5011.6561046147363</v>
      </c>
      <c r="AI37" s="48">
        <v>5764.9517345428467</v>
      </c>
      <c r="AJ37" s="48">
        <v>6717.0595932006836</v>
      </c>
      <c r="AK37" s="48">
        <v>7039.3366575241089</v>
      </c>
      <c r="AL37" s="48">
        <v>8048.3020105361938</v>
      </c>
      <c r="AM37" s="48">
        <v>7951.1520977020264</v>
      </c>
      <c r="AN37" s="48">
        <v>7929.4130992889404</v>
      </c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>
        <f t="shared" si="0"/>
        <v>-7929.4130992889404</v>
      </c>
    </row>
    <row r="38" spans="1:62" ht="15" customHeight="1" x14ac:dyDescent="0.25">
      <c r="A38" s="36" t="s">
        <v>100</v>
      </c>
      <c r="B38" s="53">
        <v>83.053557349620704</v>
      </c>
      <c r="C38" s="53">
        <v>82.951459664471187</v>
      </c>
      <c r="D38" s="53">
        <v>88.539768526077637</v>
      </c>
      <c r="E38" s="53">
        <v>115.92466488109841</v>
      </c>
      <c r="F38" s="53">
        <v>146.84702012129782</v>
      </c>
      <c r="G38" s="53">
        <v>156.9457619148854</v>
      </c>
      <c r="H38" s="53">
        <v>198.78777032474747</v>
      </c>
      <c r="I38" s="53">
        <v>231.54448851814641</v>
      </c>
      <c r="J38" s="53">
        <v>253.04752281344756</v>
      </c>
      <c r="K38" s="53">
        <v>287.61841529381564</v>
      </c>
      <c r="L38" s="53">
        <v>330.03319556784197</v>
      </c>
      <c r="M38" s="53">
        <v>356.87338862600018</v>
      </c>
      <c r="N38" s="53">
        <v>418.19428864977129</v>
      </c>
      <c r="O38" s="53">
        <v>465.99759499999993</v>
      </c>
      <c r="P38" s="53">
        <v>541.85316990186345</v>
      </c>
      <c r="Q38" s="53">
        <v>634.77624234611278</v>
      </c>
      <c r="R38" s="53">
        <v>704.22262024794941</v>
      </c>
      <c r="S38" s="53">
        <v>759.39744658546226</v>
      </c>
      <c r="T38" s="53">
        <v>698.1443077754584</v>
      </c>
      <c r="U38" s="53">
        <v>787.1584601345553</v>
      </c>
      <c r="V38" s="48">
        <v>564.7984181253787</v>
      </c>
      <c r="W38" s="48">
        <v>539.1962650643253</v>
      </c>
      <c r="X38" s="48">
        <v>482.84476346242855</v>
      </c>
      <c r="Y38" s="48">
        <v>714.86323572345214</v>
      </c>
      <c r="Z38" s="48">
        <v>905.70811136913699</v>
      </c>
      <c r="AA38" s="48">
        <v>959.28243956468123</v>
      </c>
      <c r="AB38" s="48">
        <v>794.21661626610762</v>
      </c>
      <c r="AC38" s="48">
        <v>1030.1148045554114</v>
      </c>
      <c r="AD38" s="48">
        <v>1296.2932847660907</v>
      </c>
      <c r="AE38" s="48">
        <v>1580.9366324288712</v>
      </c>
      <c r="AF38" s="48">
        <v>1685.4557049104792</v>
      </c>
      <c r="AG38" s="48">
        <v>1636.8477121916912</v>
      </c>
      <c r="AH38" s="48">
        <v>1805.5480720701621</v>
      </c>
      <c r="AI38" s="48">
        <v>2438.2218627929687</v>
      </c>
      <c r="AJ38" s="48">
        <v>2729.6177167892456</v>
      </c>
      <c r="AK38" s="48">
        <v>3070.6208229064941</v>
      </c>
      <c r="AL38" s="48">
        <v>3555.2772903442383</v>
      </c>
      <c r="AM38" s="48">
        <v>3222.0414581298828</v>
      </c>
      <c r="AN38" s="48">
        <v>3072.7881164550781</v>
      </c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>
        <f t="shared" si="0"/>
        <v>-3072.7881164550781</v>
      </c>
    </row>
    <row r="39" spans="1:62" ht="15" customHeight="1" x14ac:dyDescent="0.25">
      <c r="A39" s="65" t="s">
        <v>83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7">
        <v>144.60218835301816</v>
      </c>
      <c r="W39" s="67">
        <v>170.38960079865194</v>
      </c>
      <c r="X39" s="67">
        <v>188.89774176155834</v>
      </c>
      <c r="Y39" s="67">
        <v>195.61296843920491</v>
      </c>
      <c r="Z39" s="67">
        <v>213.1688586364528</v>
      </c>
      <c r="AA39" s="67">
        <v>249.25121015783861</v>
      </c>
      <c r="AB39" s="67">
        <v>275.74390782162732</v>
      </c>
      <c r="AC39" s="67">
        <v>305.21582818353045</v>
      </c>
      <c r="AD39" s="67">
        <v>458.6925265072457</v>
      </c>
      <c r="AE39" s="67">
        <v>555.47915485087242</v>
      </c>
      <c r="AF39" s="67">
        <v>706.05830942977946</v>
      </c>
      <c r="AG39" s="67">
        <v>835.42342130716634</v>
      </c>
      <c r="AH39" s="67">
        <v>866.98540590954917</v>
      </c>
      <c r="AI39" s="67">
        <v>968.83253288269043</v>
      </c>
      <c r="AJ39" s="67">
        <v>933.69730854034424</v>
      </c>
      <c r="AK39" s="67">
        <v>827.60975551605225</v>
      </c>
      <c r="AL39" s="67">
        <v>1154.0109262466431</v>
      </c>
      <c r="AM39" s="67">
        <v>1242.5660839080811</v>
      </c>
      <c r="AN39" s="67">
        <v>1255.6296215057373</v>
      </c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>
        <f t="shared" si="0"/>
        <v>-1255.6296215057373</v>
      </c>
    </row>
    <row r="40" spans="1:62" ht="15" customHeight="1" x14ac:dyDescent="0.25">
      <c r="A40" s="36" t="s">
        <v>84</v>
      </c>
      <c r="B40" s="53">
        <v>27.215831060958998</v>
      </c>
      <c r="C40" s="53">
        <v>27.182374657170691</v>
      </c>
      <c r="D40" s="53">
        <v>29.013608318285339</v>
      </c>
      <c r="E40" s="53">
        <v>37.987368583396012</v>
      </c>
      <c r="F40" s="53">
        <v>48.120319212849942</v>
      </c>
      <c r="G40" s="53">
        <v>51.429577230848381</v>
      </c>
      <c r="H40" s="53">
        <v>65.140790434399761</v>
      </c>
      <c r="I40" s="53">
        <v>75.874843699693884</v>
      </c>
      <c r="J40" s="53">
        <v>82.921175817840009</v>
      </c>
      <c r="K40" s="53">
        <v>94.249716092299096</v>
      </c>
      <c r="L40" s="53">
        <v>108.14862098286569</v>
      </c>
      <c r="M40" s="53">
        <v>116.94388735344812</v>
      </c>
      <c r="N40" s="53">
        <v>137.03814109537447</v>
      </c>
      <c r="O40" s="53">
        <v>152.70281279999995</v>
      </c>
      <c r="P40" s="53">
        <v>192.1339999999999</v>
      </c>
      <c r="Q40" s="53">
        <v>216.18016737426251</v>
      </c>
      <c r="R40" s="53">
        <v>268.17880458677803</v>
      </c>
      <c r="S40" s="53">
        <v>324.75557161854044</v>
      </c>
      <c r="T40" s="53">
        <v>413.32999999999993</v>
      </c>
      <c r="U40" s="53">
        <v>438.79549999999995</v>
      </c>
      <c r="V40" s="48">
        <v>639.80607000000009</v>
      </c>
      <c r="W40" s="48">
        <v>705.65565000000004</v>
      </c>
      <c r="X40" s="48">
        <v>978.82799999999997</v>
      </c>
      <c r="Y40" s="48">
        <v>1240.433925</v>
      </c>
      <c r="Z40" s="48">
        <v>1497.6288250000002</v>
      </c>
      <c r="AA40" s="48">
        <v>1702.9660250000002</v>
      </c>
      <c r="AB40" s="48">
        <v>1740.7226510821204</v>
      </c>
      <c r="AC40" s="48">
        <v>1260.1168769999999</v>
      </c>
      <c r="AD40" s="48">
        <v>1520.2377302499999</v>
      </c>
      <c r="AE40" s="48">
        <v>1754.8923949499999</v>
      </c>
      <c r="AF40" s="48">
        <v>1846.1285445124995</v>
      </c>
      <c r="AG40" s="48">
        <v>2133.4874036031374</v>
      </c>
      <c r="AH40" s="48">
        <v>2339.122626635025</v>
      </c>
      <c r="AI40" s="48">
        <v>2357.8973388671875</v>
      </c>
      <c r="AJ40" s="48">
        <v>3053.7445678710937</v>
      </c>
      <c r="AK40" s="48">
        <v>3141.1060791015625</v>
      </c>
      <c r="AL40" s="48">
        <v>3339.0137939453125</v>
      </c>
      <c r="AM40" s="48">
        <v>3486.5445556640625</v>
      </c>
      <c r="AN40" s="48">
        <v>3600.995361328125</v>
      </c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>
        <f t="shared" si="0"/>
        <v>-3600.995361328125</v>
      </c>
    </row>
    <row r="41" spans="1:62" ht="15" customHeight="1" x14ac:dyDescent="0.25">
      <c r="A41" s="36" t="s">
        <v>85</v>
      </c>
      <c r="B41" s="53">
        <v>29.884266970903454</v>
      </c>
      <c r="C41" s="53">
        <v>32.708595920452346</v>
      </c>
      <c r="D41" s="53">
        <v>39.160324532057736</v>
      </c>
      <c r="E41" s="53">
        <v>47.173153243602613</v>
      </c>
      <c r="F41" s="53">
        <v>55.7707518672457</v>
      </c>
      <c r="G41" s="53">
        <v>65.968583598986044</v>
      </c>
      <c r="H41" s="53">
        <v>72.200169856857002</v>
      </c>
      <c r="I41" s="53">
        <v>85.989184035260806</v>
      </c>
      <c r="J41" s="53">
        <v>103.29272600317195</v>
      </c>
      <c r="K41" s="53">
        <v>124.49928678079176</v>
      </c>
      <c r="L41" s="53">
        <v>144.50968998772973</v>
      </c>
      <c r="M41" s="53">
        <v>166.46060051365555</v>
      </c>
      <c r="N41" s="53">
        <v>201.89352583214287</v>
      </c>
      <c r="O41" s="53">
        <v>326.07282448234452</v>
      </c>
      <c r="P41" s="53">
        <v>287.86661083459745</v>
      </c>
      <c r="Q41" s="53">
        <v>325.05648585285621</v>
      </c>
      <c r="R41" s="53">
        <v>476.06855369999994</v>
      </c>
      <c r="S41" s="53">
        <v>605.97425880000014</v>
      </c>
      <c r="T41" s="53">
        <v>641.34848</v>
      </c>
      <c r="U41" s="53">
        <v>739.38184000000024</v>
      </c>
      <c r="V41" s="48">
        <v>963.82337832645885</v>
      </c>
      <c r="W41" s="48">
        <v>1083.6650728184986</v>
      </c>
      <c r="X41" s="48">
        <v>1269.3348819587216</v>
      </c>
      <c r="Y41" s="48">
        <v>1690.7267758062198</v>
      </c>
      <c r="Z41" s="48">
        <v>1686.2145975527992</v>
      </c>
      <c r="AA41" s="48">
        <v>1823.3014192242081</v>
      </c>
      <c r="AB41" s="48">
        <v>2200.7740451683339</v>
      </c>
      <c r="AC41" s="48">
        <v>3114.6626502301142</v>
      </c>
      <c r="AD41" s="48">
        <v>3179.46225520594</v>
      </c>
      <c r="AE41" s="48">
        <v>3736.9660969479191</v>
      </c>
      <c r="AF41" s="48">
        <v>4601.9905269679066</v>
      </c>
      <c r="AG41" s="48">
        <v>4692.2575202818407</v>
      </c>
      <c r="AH41" s="48">
        <v>5462.5936106514819</v>
      </c>
      <c r="AI41" s="48">
        <v>7610.60302734375</v>
      </c>
      <c r="AJ41" s="48">
        <v>7963.955810546875</v>
      </c>
      <c r="AK41" s="48">
        <v>10325.97314453125</v>
      </c>
      <c r="AL41" s="48">
        <v>11039.8232421875</v>
      </c>
      <c r="AM41" s="48">
        <v>12597.51025390625</v>
      </c>
      <c r="AN41" s="48">
        <v>16482.10791015625</v>
      </c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>
        <f t="shared" si="0"/>
        <v>-16482.10791015625</v>
      </c>
    </row>
    <row r="42" spans="1:62" ht="15" customHeight="1" x14ac:dyDescent="0.25">
      <c r="A42" s="36" t="s">
        <v>86</v>
      </c>
      <c r="B42" s="53">
        <v>119.54991413607497</v>
      </c>
      <c r="C42" s="53">
        <v>130.84844401935266</v>
      </c>
      <c r="D42" s="53">
        <v>156.65813184932873</v>
      </c>
      <c r="E42" s="53">
        <v>188.71289114407566</v>
      </c>
      <c r="F42" s="53">
        <v>223.10698146035202</v>
      </c>
      <c r="G42" s="53">
        <v>263.90269209600899</v>
      </c>
      <c r="H42" s="53">
        <v>288.8317158791711</v>
      </c>
      <c r="I42" s="53">
        <v>343.99370003137795</v>
      </c>
      <c r="J42" s="53">
        <v>413.21530612022252</v>
      </c>
      <c r="K42" s="53">
        <v>498.05066522587902</v>
      </c>
      <c r="L42" s="53">
        <v>578.10087986045107</v>
      </c>
      <c r="M42" s="53">
        <v>665.91395793053232</v>
      </c>
      <c r="N42" s="53">
        <v>807.66089064062567</v>
      </c>
      <c r="O42" s="53">
        <v>978.35864130954474</v>
      </c>
      <c r="P42" s="53">
        <v>1135.5734307348507</v>
      </c>
      <c r="Q42" s="53">
        <v>1229.7235841525403</v>
      </c>
      <c r="R42" s="53">
        <v>1528.9775635210299</v>
      </c>
      <c r="S42" s="53">
        <v>1625.2255657717706</v>
      </c>
      <c r="T42" s="53">
        <v>1797.8993809983726</v>
      </c>
      <c r="U42" s="53">
        <v>2023.2828421815134</v>
      </c>
      <c r="V42" s="48">
        <v>2412.8702079787636</v>
      </c>
      <c r="W42" s="48">
        <v>2751.9347804958534</v>
      </c>
      <c r="X42" s="48">
        <v>3005.9475888759289</v>
      </c>
      <c r="Y42" s="48">
        <v>3432.6030722582072</v>
      </c>
      <c r="Z42" s="48">
        <v>3920.8469286576174</v>
      </c>
      <c r="AA42" s="48">
        <v>4218.2142109574888</v>
      </c>
      <c r="AB42" s="48">
        <v>4478.8573915365087</v>
      </c>
      <c r="AC42" s="48">
        <v>5263.757739258991</v>
      </c>
      <c r="AD42" s="48">
        <v>5277.3260227436986</v>
      </c>
      <c r="AE42" s="48">
        <v>6519.857161871334</v>
      </c>
      <c r="AF42" s="48">
        <v>7127.495346680339</v>
      </c>
      <c r="AG42" s="48">
        <v>8040.3027675929143</v>
      </c>
      <c r="AH42" s="48">
        <v>8767.072544253233</v>
      </c>
      <c r="AI42" s="48">
        <v>9469.3922271728516</v>
      </c>
      <c r="AJ42" s="48">
        <v>10019.333656311035</v>
      </c>
      <c r="AK42" s="48">
        <v>10689.739505767822</v>
      </c>
      <c r="AL42" s="48">
        <v>11245.422204971313</v>
      </c>
      <c r="AM42" s="48">
        <v>12456.095174789429</v>
      </c>
      <c r="AN42" s="48">
        <v>13038.249963760376</v>
      </c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>
        <f t="shared" si="0"/>
        <v>-13038.249963760376</v>
      </c>
    </row>
    <row r="43" spans="1:62" ht="15" customHeight="1" x14ac:dyDescent="0.25">
      <c r="A43" s="65" t="s">
        <v>104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7">
        <v>1940.9738766739736</v>
      </c>
      <c r="W43" s="67">
        <v>2163.6948339838564</v>
      </c>
      <c r="X43" s="67">
        <v>2385.1858423944514</v>
      </c>
      <c r="Y43" s="67">
        <v>2647.7872770961235</v>
      </c>
      <c r="Z43" s="67">
        <v>2902.1077829070055</v>
      </c>
      <c r="AA43" s="67">
        <v>3054.5963520483733</v>
      </c>
      <c r="AB43" s="67">
        <v>3231.3818148269074</v>
      </c>
      <c r="AC43" s="67">
        <v>4167.3610150614513</v>
      </c>
      <c r="AD43" s="67">
        <v>3887.4909069139408</v>
      </c>
      <c r="AE43" s="67">
        <v>4733.2226667295454</v>
      </c>
      <c r="AF43" s="67">
        <v>5349.5218271620779</v>
      </c>
      <c r="AG43" s="67">
        <v>5896.382039199495</v>
      </c>
      <c r="AH43" s="67">
        <v>6524.8695734141693</v>
      </c>
      <c r="AI43" s="67">
        <v>7047.57421875</v>
      </c>
      <c r="AJ43" s="67">
        <v>7396.109375</v>
      </c>
      <c r="AK43" s="67">
        <v>7784.93310546875</v>
      </c>
      <c r="AL43" s="67">
        <v>8551.470703125</v>
      </c>
      <c r="AM43" s="67">
        <v>9619.1650390625</v>
      </c>
      <c r="AN43" s="67">
        <v>10134.6376953125</v>
      </c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>
        <f t="shared" si="0"/>
        <v>-10134.6376953125</v>
      </c>
    </row>
    <row r="44" spans="1:62" ht="15" customHeight="1" x14ac:dyDescent="0.25">
      <c r="A44" s="65" t="s">
        <v>101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7">
        <v>471.89633130479001</v>
      </c>
      <c r="W44" s="67">
        <v>588.239946511997</v>
      </c>
      <c r="X44" s="67">
        <v>620.76174648147753</v>
      </c>
      <c r="Y44" s="67">
        <v>784.81579516208376</v>
      </c>
      <c r="Z44" s="67">
        <v>1018.7391457506119</v>
      </c>
      <c r="AA44" s="67">
        <v>1163.6178589091155</v>
      </c>
      <c r="AB44" s="67">
        <v>1247.4755767096012</v>
      </c>
      <c r="AC44" s="67">
        <v>1096.3967241975397</v>
      </c>
      <c r="AD44" s="67">
        <v>1389.8351158297578</v>
      </c>
      <c r="AE44" s="67">
        <v>1786.6344951417886</v>
      </c>
      <c r="AF44" s="67">
        <v>1777.9735195182611</v>
      </c>
      <c r="AG44" s="67">
        <v>2143.9207283934193</v>
      </c>
      <c r="AH44" s="67">
        <v>2242.2029708390637</v>
      </c>
      <c r="AI44" s="67">
        <v>2421.8180084228516</v>
      </c>
      <c r="AJ44" s="67">
        <v>2623.2242813110352</v>
      </c>
      <c r="AK44" s="67">
        <v>2904.8064002990723</v>
      </c>
      <c r="AL44" s="67">
        <v>2693.9515018463135</v>
      </c>
      <c r="AM44" s="67">
        <v>2836.9301357269287</v>
      </c>
      <c r="AN44" s="67">
        <v>2903.612268447876</v>
      </c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>
        <f t="shared" si="0"/>
        <v>-2903.612268447876</v>
      </c>
    </row>
    <row r="45" spans="1:62" ht="15" customHeight="1" x14ac:dyDescent="0.25">
      <c r="A45" s="40" t="s">
        <v>89</v>
      </c>
      <c r="B45" s="53">
        <v>8.8381295005299378</v>
      </c>
      <c r="C45" s="53">
        <v>11.102287955295408</v>
      </c>
      <c r="D45" s="53">
        <v>13.191694595174992</v>
      </c>
      <c r="E45" s="53">
        <v>16.431347862548872</v>
      </c>
      <c r="F45" s="53">
        <v>18.7545714905783</v>
      </c>
      <c r="G45" s="53">
        <v>20.716144682085041</v>
      </c>
      <c r="H45" s="53">
        <v>24.69011969655261</v>
      </c>
      <c r="I45" s="53">
        <v>29.395574361262415</v>
      </c>
      <c r="J45" s="53">
        <v>33.459072257348858</v>
      </c>
      <c r="K45" s="53">
        <v>42.644289319872541</v>
      </c>
      <c r="L45" s="53">
        <v>48.435987990616887</v>
      </c>
      <c r="M45" s="53">
        <v>58.397180228832156</v>
      </c>
      <c r="N45" s="53">
        <v>65.204510846393788</v>
      </c>
      <c r="O45" s="53">
        <v>77.076175297498409</v>
      </c>
      <c r="P45" s="53">
        <v>99.921160346898318</v>
      </c>
      <c r="Q45" s="53">
        <v>113.83371598455025</v>
      </c>
      <c r="R45" s="53">
        <v>130.73960833934166</v>
      </c>
      <c r="S45" s="53">
        <v>143.15878074934412</v>
      </c>
      <c r="T45" s="53">
        <v>155.09825684143118</v>
      </c>
      <c r="U45" s="53">
        <v>170.57101856258922</v>
      </c>
      <c r="V45" s="48">
        <v>1124.2431407163663</v>
      </c>
      <c r="W45" s="48">
        <v>1227.920325132518</v>
      </c>
      <c r="X45" s="48">
        <v>1189.030645810632</v>
      </c>
      <c r="Y45" s="48">
        <v>1321.6903204030179</v>
      </c>
      <c r="Z45" s="48">
        <v>1548.7363359917872</v>
      </c>
      <c r="AA45" s="48">
        <v>1697.1891937803334</v>
      </c>
      <c r="AB45" s="48">
        <v>1839.914380595839</v>
      </c>
      <c r="AC45" s="60">
        <v>1765.1309888149058</v>
      </c>
      <c r="AD45" s="60">
        <v>1905.2572430727396</v>
      </c>
      <c r="AE45" s="60">
        <v>2071.3870140935533</v>
      </c>
      <c r="AF45" s="60">
        <v>2236.3876867145132</v>
      </c>
      <c r="AG45" s="60">
        <v>2625.8265084575974</v>
      </c>
      <c r="AH45" s="60">
        <v>2335.9351096662886</v>
      </c>
      <c r="AI45" s="60">
        <v>2153.4272499084473</v>
      </c>
      <c r="AJ45" s="60">
        <v>2498.2142753601074</v>
      </c>
      <c r="AK45" s="60">
        <v>2885.9563407897949</v>
      </c>
      <c r="AL45" s="60">
        <v>2992.0565567016602</v>
      </c>
      <c r="AM45" s="60">
        <v>3214.5488471984863</v>
      </c>
      <c r="AN45" s="60">
        <v>3394.6549263000488</v>
      </c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>
        <f t="shared" si="0"/>
        <v>-3394.6549263000488</v>
      </c>
    </row>
    <row r="46" spans="1:62" ht="15" customHeight="1" x14ac:dyDescent="0.25">
      <c r="A46" s="40" t="s">
        <v>107</v>
      </c>
      <c r="B46" s="53">
        <v>271.18626166081026</v>
      </c>
      <c r="C46" s="53">
        <v>420.07804470469569</v>
      </c>
      <c r="D46" s="53">
        <v>573.79469103336851</v>
      </c>
      <c r="E46" s="53">
        <v>670.43813339023643</v>
      </c>
      <c r="F46" s="53">
        <v>775.69370083667968</v>
      </c>
      <c r="G46" s="53">
        <v>880.73223448862768</v>
      </c>
      <c r="H46" s="53">
        <v>1033.7314520162274</v>
      </c>
      <c r="I46" s="53">
        <v>1307.1403662205553</v>
      </c>
      <c r="J46" s="53">
        <v>1425.8419160882945</v>
      </c>
      <c r="K46" s="53">
        <v>1615.8727423912849</v>
      </c>
      <c r="L46" s="53">
        <v>1954.4270599957306</v>
      </c>
      <c r="M46" s="53">
        <v>2475.6232818113481</v>
      </c>
      <c r="N46" s="53">
        <v>3125.5492133012895</v>
      </c>
      <c r="O46" s="53">
        <v>3340.8907386570427</v>
      </c>
      <c r="P46" s="53">
        <v>3748.7440045210406</v>
      </c>
      <c r="Q46" s="53">
        <v>4373.514064360711</v>
      </c>
      <c r="R46" s="53">
        <v>5355.1675462187495</v>
      </c>
      <c r="S46" s="53">
        <v>5913.5254985056308</v>
      </c>
      <c r="T46" s="53">
        <v>6493.1016340816586</v>
      </c>
      <c r="U46" s="53">
        <v>7268.1339972993856</v>
      </c>
      <c r="V46" s="48"/>
      <c r="W46" s="48"/>
      <c r="X46" s="48"/>
      <c r="Y46" s="48"/>
      <c r="Z46" s="48"/>
      <c r="AA46" s="48"/>
      <c r="AB46" s="48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>
        <f t="shared" ref="AM46" si="5">AH46-AN46</f>
        <v>0</v>
      </c>
      <c r="AN46" s="60"/>
      <c r="AP46" s="104"/>
      <c r="AQ46" s="104"/>
      <c r="AR46" s="104"/>
      <c r="AS46" s="104"/>
      <c r="AT46" s="104"/>
      <c r="AU46" s="104"/>
      <c r="AV46" s="104"/>
      <c r="AW46" s="104"/>
      <c r="AX46" s="104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>
        <f>AY46-AN47</f>
        <v>-21445.998046875</v>
      </c>
    </row>
    <row r="47" spans="1:62" s="63" customFormat="1" ht="15" customHeight="1" x14ac:dyDescent="0.25">
      <c r="A47" s="66" t="s">
        <v>90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7">
        <v>2654.7099570207702</v>
      </c>
      <c r="W47" s="67">
        <v>2945.1676991808799</v>
      </c>
      <c r="X47" s="67">
        <v>3253.762655297</v>
      </c>
      <c r="Y47" s="67">
        <v>3676.50016027126</v>
      </c>
      <c r="Z47" s="67">
        <v>3857.4114264705991</v>
      </c>
      <c r="AA47" s="67">
        <v>4115.4883530369598</v>
      </c>
      <c r="AB47" s="67">
        <v>4423.3653040579184</v>
      </c>
      <c r="AC47" s="52">
        <v>5546.9447959511062</v>
      </c>
      <c r="AD47" s="52">
        <v>6304.7293163790746</v>
      </c>
      <c r="AE47" s="52">
        <v>7624.2673877553989</v>
      </c>
      <c r="AF47" s="52">
        <v>9099.8806967121782</v>
      </c>
      <c r="AG47" s="52">
        <v>8769.1905449161513</v>
      </c>
      <c r="AH47" s="52">
        <v>11770.077870030025</v>
      </c>
      <c r="AI47" s="52">
        <v>13973.68359375</v>
      </c>
      <c r="AJ47" s="52">
        <v>15439.962890625</v>
      </c>
      <c r="AK47" s="52">
        <v>17380.744140625</v>
      </c>
      <c r="AL47" s="52">
        <v>18496.5</v>
      </c>
      <c r="AM47" s="52">
        <v>20486.216796875</v>
      </c>
      <c r="AN47" s="52">
        <v>21445.998046875</v>
      </c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>
        <f>AY47-AN48</f>
        <v>-18131.237548828125</v>
      </c>
    </row>
    <row r="48" spans="1:62" s="63" customFormat="1" ht="15" customHeight="1" x14ac:dyDescent="0.25">
      <c r="A48" s="66" t="s">
        <v>91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67">
        <v>2153.4057707664829</v>
      </c>
      <c r="W48" s="67">
        <v>2390.5934055712778</v>
      </c>
      <c r="X48" s="67">
        <v>2625.2685081764134</v>
      </c>
      <c r="Y48" s="67">
        <v>2800.1468706395667</v>
      </c>
      <c r="Z48" s="67">
        <v>3331.2584894299625</v>
      </c>
      <c r="AA48" s="67">
        <v>3207.9443791605072</v>
      </c>
      <c r="AB48" s="67">
        <v>3702.7831723026902</v>
      </c>
      <c r="AC48" s="52">
        <v>4244.4530588104808</v>
      </c>
      <c r="AD48" s="52">
        <v>4844.1854893810814</v>
      </c>
      <c r="AE48" s="52">
        <v>5546.2760360589627</v>
      </c>
      <c r="AF48" s="52">
        <v>5872.367638747246</v>
      </c>
      <c r="AG48" s="52">
        <v>7403.4214820686029</v>
      </c>
      <c r="AH48" s="52">
        <v>8826.5277325826082</v>
      </c>
      <c r="AI48" s="52">
        <v>10523.194702148437</v>
      </c>
      <c r="AJ48" s="52">
        <v>12757.350830078125</v>
      </c>
      <c r="AK48" s="52">
        <v>14213.441162109375</v>
      </c>
      <c r="AL48" s="52">
        <v>15918.739501953125</v>
      </c>
      <c r="AM48" s="52">
        <v>17521.607177734375</v>
      </c>
      <c r="AN48" s="52">
        <v>18131.237548828125</v>
      </c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>
        <f>AY48-AN49</f>
        <v>-5475.10546875</v>
      </c>
    </row>
    <row r="49" spans="1:62" s="63" customFormat="1" ht="15" customHeight="1" x14ac:dyDescent="0.25">
      <c r="A49" s="66" t="s">
        <v>92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7">
        <v>1410.9121225818185</v>
      </c>
      <c r="W49" s="67">
        <v>1490.0270500182887</v>
      </c>
      <c r="X49" s="67">
        <v>1554.394970340803</v>
      </c>
      <c r="Y49" s="67">
        <v>1690.8839864021757</v>
      </c>
      <c r="Z49" s="67">
        <v>1805.7031013600649</v>
      </c>
      <c r="AA49" s="67">
        <v>1578.9068499952612</v>
      </c>
      <c r="AB49" s="67">
        <v>1646.600974062645</v>
      </c>
      <c r="AC49" s="95">
        <v>1833.9233670501394</v>
      </c>
      <c r="AD49" s="95">
        <v>2014.8366750529715</v>
      </c>
      <c r="AE49" s="95">
        <v>2225.1600899707892</v>
      </c>
      <c r="AF49" s="95">
        <v>2530.9658290347579</v>
      </c>
      <c r="AG49" s="95">
        <v>2923.403471210961</v>
      </c>
      <c r="AH49" s="95">
        <v>3200.0188095327585</v>
      </c>
      <c r="AI49" s="95">
        <v>3570.764404296875</v>
      </c>
      <c r="AJ49" s="95">
        <v>3957.05859375</v>
      </c>
      <c r="AK49" s="95">
        <v>4506.71630859375</v>
      </c>
      <c r="AL49" s="95">
        <v>4848.15478515625</v>
      </c>
      <c r="AM49" s="95">
        <v>5345.9775390625</v>
      </c>
      <c r="AN49" s="95">
        <v>5475.10546875</v>
      </c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>
        <f>AY49-AN50</f>
        <v>-1386.9781494140625</v>
      </c>
    </row>
    <row r="50" spans="1:62" ht="15" customHeight="1" x14ac:dyDescent="0.25">
      <c r="A50" s="33" t="s">
        <v>93</v>
      </c>
      <c r="B50" s="68">
        <v>32.379390094633074</v>
      </c>
      <c r="C50" s="68">
        <v>36.140216114384913</v>
      </c>
      <c r="D50" s="68">
        <v>43.067924170639998</v>
      </c>
      <c r="E50" s="68">
        <v>49.882886312863263</v>
      </c>
      <c r="F50" s="68">
        <v>56.592944058738247</v>
      </c>
      <c r="G50" s="68">
        <v>64.754291260852511</v>
      </c>
      <c r="H50" s="68">
        <v>75.423540009277872</v>
      </c>
      <c r="I50" s="68">
        <v>87.803873948805702</v>
      </c>
      <c r="J50" s="68">
        <v>102.2703323149581</v>
      </c>
      <c r="K50" s="68">
        <v>120.9136535105924</v>
      </c>
      <c r="L50" s="68">
        <v>137.61630221997447</v>
      </c>
      <c r="M50" s="68">
        <v>156.50278062420156</v>
      </c>
      <c r="N50" s="68">
        <v>187.93818397878741</v>
      </c>
      <c r="O50" s="68">
        <v>209.79369922380423</v>
      </c>
      <c r="P50" s="68">
        <v>237.91989273905475</v>
      </c>
      <c r="Q50" s="68">
        <v>264.32493950972838</v>
      </c>
      <c r="R50" s="68">
        <v>294.11264178075476</v>
      </c>
      <c r="S50" s="68">
        <v>326.46471187933327</v>
      </c>
      <c r="T50" s="68">
        <v>353.6665231694825</v>
      </c>
      <c r="U50" s="68">
        <v>391.68129702966667</v>
      </c>
      <c r="V50" s="48">
        <v>230.80885981369477</v>
      </c>
      <c r="W50" s="48">
        <v>257.80495494258486</v>
      </c>
      <c r="X50" s="48">
        <v>293.57678312934814</v>
      </c>
      <c r="Y50" s="48">
        <v>321.63712158171677</v>
      </c>
      <c r="Z50" s="48">
        <v>342.56177542668297</v>
      </c>
      <c r="AA50" s="48">
        <v>357.98987388948444</v>
      </c>
      <c r="AB50" s="48">
        <v>384.34547115593051</v>
      </c>
      <c r="AC50" s="61">
        <v>424</v>
      </c>
      <c r="AD50" s="61">
        <v>629.93831268122779</v>
      </c>
      <c r="AE50" s="61">
        <v>748.65061321448331</v>
      </c>
      <c r="AF50" s="61">
        <v>852.52941386343196</v>
      </c>
      <c r="AG50" s="61">
        <v>972.03154239455591</v>
      </c>
      <c r="AH50" s="61">
        <v>1126.4005389438505</v>
      </c>
      <c r="AI50" s="61">
        <v>1110.3623046875</v>
      </c>
      <c r="AJ50" s="61">
        <v>1234.191162109375</v>
      </c>
      <c r="AK50" s="61">
        <v>1297.7349853515625</v>
      </c>
      <c r="AL50" s="61">
        <v>1404.8956298828125</v>
      </c>
      <c r="AM50" s="61">
        <v>1461.43310546875</v>
      </c>
      <c r="AN50" s="61">
        <v>1386.9781494140625</v>
      </c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>
        <f>AY50-AN51</f>
        <v>-110842.62231063843</v>
      </c>
    </row>
    <row r="51" spans="1:62" ht="15" customHeight="1" x14ac:dyDescent="0.25">
      <c r="A51" s="39" t="s">
        <v>94</v>
      </c>
      <c r="B51" s="55">
        <f t="shared" ref="B51:AG51" si="6">B35+B36+B37+B41+B42+B45+B47+B48+B49+B50+B46</f>
        <v>722.97282806989358</v>
      </c>
      <c r="C51" s="55">
        <f t="shared" si="6"/>
        <v>922.8846352254659</v>
      </c>
      <c r="D51" s="55">
        <f t="shared" si="6"/>
        <v>1156.9695813572043</v>
      </c>
      <c r="E51" s="55">
        <f t="shared" si="6"/>
        <v>1345.9659914589765</v>
      </c>
      <c r="F51" s="55">
        <f t="shared" si="6"/>
        <v>1564.6042125979006</v>
      </c>
      <c r="G51" s="55">
        <f t="shared" si="6"/>
        <v>1769.2660388265454</v>
      </c>
      <c r="H51" s="55">
        <f t="shared" si="6"/>
        <v>2069.6668201561715</v>
      </c>
      <c r="I51" s="55">
        <f t="shared" si="6"/>
        <v>2531.6413677873106</v>
      </c>
      <c r="J51" s="55">
        <f t="shared" si="6"/>
        <v>2853.4003346730897</v>
      </c>
      <c r="K51" s="55">
        <f t="shared" si="6"/>
        <v>3310.3528214496546</v>
      </c>
      <c r="L51" s="55">
        <f t="shared" si="6"/>
        <v>3871.0466238007339</v>
      </c>
      <c r="M51" s="55">
        <f t="shared" si="6"/>
        <v>4642.5453101939511</v>
      </c>
      <c r="N51" s="55">
        <f t="shared" si="6"/>
        <v>5746.5788782280506</v>
      </c>
      <c r="O51" s="55">
        <f t="shared" si="6"/>
        <v>6429.0139375131848</v>
      </c>
      <c r="P51" s="55">
        <f t="shared" si="6"/>
        <v>7317.5080308188353</v>
      </c>
      <c r="Q51" s="55">
        <f t="shared" si="6"/>
        <v>8450.8642048071415</v>
      </c>
      <c r="R51" s="55">
        <f t="shared" si="6"/>
        <v>10282.66576090437</v>
      </c>
      <c r="S51" s="55">
        <f t="shared" si="6"/>
        <v>11510.018237554112</v>
      </c>
      <c r="T51" s="55">
        <f t="shared" si="6"/>
        <v>12638.396453765437</v>
      </c>
      <c r="U51" s="55">
        <f t="shared" si="6"/>
        <v>14019.416761588005</v>
      </c>
      <c r="V51" s="55">
        <f t="shared" si="6"/>
        <v>15280.001462597911</v>
      </c>
      <c r="W51" s="55">
        <f t="shared" si="6"/>
        <v>16960.709499369557</v>
      </c>
      <c r="X51" s="55">
        <f t="shared" si="6"/>
        <v>18868.120693543919</v>
      </c>
      <c r="Y51" s="55">
        <f t="shared" si="6"/>
        <v>21673.425639850946</v>
      </c>
      <c r="Z51" s="55">
        <f t="shared" si="6"/>
        <v>24303.720945839301</v>
      </c>
      <c r="AA51" s="55">
        <f t="shared" si="6"/>
        <v>25691.903484004972</v>
      </c>
      <c r="AB51" s="55">
        <f t="shared" si="6"/>
        <v>28030.968784799064</v>
      </c>
      <c r="AC51" s="55">
        <f t="shared" si="6"/>
        <v>32608.560510360152</v>
      </c>
      <c r="AD51" s="55">
        <f t="shared" si="6"/>
        <v>36103.11680859948</v>
      </c>
      <c r="AE51" s="55">
        <f t="shared" si="6"/>
        <v>41976.594855546973</v>
      </c>
      <c r="AF51" s="57">
        <f t="shared" si="6"/>
        <v>47264.070956864256</v>
      </c>
      <c r="AG51" s="57">
        <f t="shared" si="6"/>
        <v>51927.065764711435</v>
      </c>
      <c r="AH51" s="57">
        <v>59725.860205644894</v>
      </c>
      <c r="AI51" s="57">
        <v>70317.274446487427</v>
      </c>
      <c r="AJ51" s="57">
        <v>80353.90970993042</v>
      </c>
      <c r="AK51" s="57">
        <v>88654.76974773407</v>
      </c>
      <c r="AL51" s="57">
        <v>96576.272471427917</v>
      </c>
      <c r="AM51" s="57">
        <v>105016.75839996338</v>
      </c>
      <c r="AN51" s="57">
        <v>110842.62231063843</v>
      </c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 t="e">
        <f>AY51-#REF!</f>
        <v>#REF!</v>
      </c>
    </row>
    <row r="52" spans="1:62" ht="29.25" customHeight="1" x14ac:dyDescent="0.25">
      <c r="A52" s="42" t="s">
        <v>95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>
        <v>91.762306860635306</v>
      </c>
      <c r="P52" s="53">
        <v>86.797372841819353</v>
      </c>
      <c r="Q52" s="53">
        <v>109.02850296193918</v>
      </c>
      <c r="R52" s="53">
        <v>161.78333837582721</v>
      </c>
      <c r="S52" s="53">
        <v>208.55493135659125</v>
      </c>
      <c r="T52" s="53">
        <v>216.12553887427941</v>
      </c>
      <c r="U52" s="53">
        <v>259.07314330086882</v>
      </c>
      <c r="V52" s="50">
        <v>403.88424242594567</v>
      </c>
      <c r="W52" s="50">
        <v>455.36485300098695</v>
      </c>
      <c r="X52" s="50">
        <v>488.11764539356898</v>
      </c>
      <c r="Y52" s="50">
        <v>546.32978370802175</v>
      </c>
      <c r="Z52" s="50">
        <v>468.80031345312301</v>
      </c>
      <c r="AA52" s="50">
        <v>517.11879576288584</v>
      </c>
      <c r="AB52" s="50">
        <v>644.02834120392083</v>
      </c>
      <c r="AC52" s="50">
        <v>648.64922631523507</v>
      </c>
      <c r="AD52" s="50">
        <v>763.77304375869619</v>
      </c>
      <c r="AE52" s="50">
        <v>794.51562590087769</v>
      </c>
      <c r="AF52" s="50">
        <v>1011.3095860820721</v>
      </c>
      <c r="AG52" s="50">
        <v>1099.9250942316014</v>
      </c>
      <c r="AH52" s="50">
        <v>1315.442303995809</v>
      </c>
      <c r="AI52" s="50">
        <v>1524.517333984375</v>
      </c>
      <c r="AJ52" s="50">
        <v>1773.9312744140625</v>
      </c>
      <c r="AK52" s="50">
        <v>1930.705078125</v>
      </c>
      <c r="AL52" s="50">
        <v>1937.3599853515625</v>
      </c>
      <c r="AM52" s="50">
        <v>2000.9666748046875</v>
      </c>
      <c r="AN52" s="50">
        <v>2389.474365234375</v>
      </c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>
        <f t="shared" si="0"/>
        <v>-2389.474365234375</v>
      </c>
    </row>
    <row r="53" spans="1:62" ht="15" customHeight="1" x14ac:dyDescent="0.25">
      <c r="A53" s="43" t="s">
        <v>96</v>
      </c>
      <c r="B53" s="54">
        <f t="shared" ref="B53:AG53" si="7">B14+B34+B51-B52</f>
        <v>1791.1686712557726</v>
      </c>
      <c r="C53" s="54">
        <f t="shared" si="7"/>
        <v>1890.6973102070506</v>
      </c>
      <c r="D53" s="54">
        <f t="shared" si="7"/>
        <v>2199.0083700912355</v>
      </c>
      <c r="E53" s="54">
        <f t="shared" si="7"/>
        <v>2444.5345973090289</v>
      </c>
      <c r="F53" s="54">
        <f t="shared" si="7"/>
        <v>2735.0471928664683</v>
      </c>
      <c r="G53" s="54">
        <f t="shared" si="7"/>
        <v>3374.191975292083</v>
      </c>
      <c r="H53" s="54">
        <f t="shared" si="7"/>
        <v>3866.5102564305726</v>
      </c>
      <c r="I53" s="54">
        <f t="shared" si="7"/>
        <v>4389.2255925534555</v>
      </c>
      <c r="J53" s="54">
        <f t="shared" si="7"/>
        <v>5265.9139982239858</v>
      </c>
      <c r="K53" s="54">
        <f t="shared" si="7"/>
        <v>6125.8797625132247</v>
      </c>
      <c r="L53" s="54">
        <f t="shared" si="7"/>
        <v>6629.6048706681995</v>
      </c>
      <c r="M53" s="54">
        <f t="shared" si="7"/>
        <v>7626.6980234632601</v>
      </c>
      <c r="N53" s="54">
        <f t="shared" si="7"/>
        <v>8927.5252417385982</v>
      </c>
      <c r="O53" s="54">
        <f t="shared" si="7"/>
        <v>9536.8190237727849</v>
      </c>
      <c r="P53" s="54">
        <f t="shared" si="7"/>
        <v>11701.038968852166</v>
      </c>
      <c r="Q53" s="54">
        <f t="shared" si="7"/>
        <v>12844.533350668118</v>
      </c>
      <c r="R53" s="54">
        <f t="shared" si="7"/>
        <v>15356.645675290614</v>
      </c>
      <c r="S53" s="54">
        <f t="shared" si="7"/>
        <v>17104.420952920987</v>
      </c>
      <c r="T53" s="54">
        <f t="shared" si="7"/>
        <v>19116.906421775268</v>
      </c>
      <c r="U53" s="54">
        <f t="shared" si="7"/>
        <v>20878.889203769068</v>
      </c>
      <c r="V53" s="54">
        <f t="shared" si="7"/>
        <v>24186.094526005192</v>
      </c>
      <c r="W53" s="54">
        <f t="shared" si="7"/>
        <v>27576.304517078162</v>
      </c>
      <c r="X53" s="54">
        <f t="shared" si="7"/>
        <v>31489.292302721857</v>
      </c>
      <c r="Y53" s="54">
        <f t="shared" si="7"/>
        <v>33895.397095419328</v>
      </c>
      <c r="Z53" s="54">
        <f t="shared" si="7"/>
        <v>38359.395396925356</v>
      </c>
      <c r="AA53" s="54">
        <f t="shared" si="7"/>
        <v>41423.344571779147</v>
      </c>
      <c r="AB53" s="54">
        <f t="shared" si="7"/>
        <v>48921.520511134215</v>
      </c>
      <c r="AC53" s="54">
        <f t="shared" si="7"/>
        <v>57060.998935448471</v>
      </c>
      <c r="AD53" s="54">
        <f t="shared" si="7"/>
        <v>64973.114737847172</v>
      </c>
      <c r="AE53" s="54">
        <f t="shared" si="7"/>
        <v>69294.112076909747</v>
      </c>
      <c r="AF53" s="54">
        <f t="shared" si="7"/>
        <v>76397.638090620385</v>
      </c>
      <c r="AG53" s="54">
        <f t="shared" si="7"/>
        <v>83302.547162225455</v>
      </c>
      <c r="AH53" s="54">
        <v>99118.684361621548</v>
      </c>
      <c r="AI53" s="54">
        <v>113389.00523376465</v>
      </c>
      <c r="AJ53" s="54">
        <v>128402.48960113525</v>
      </c>
      <c r="AK53" s="54">
        <v>138438.88407421112</v>
      </c>
      <c r="AL53" s="54">
        <v>153083.70231533051</v>
      </c>
      <c r="AM53" s="54">
        <v>167134.37523341179</v>
      </c>
      <c r="AN53" s="54">
        <v>178611.61542534828</v>
      </c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>
        <f t="shared" si="0"/>
        <v>-178611.61542534828</v>
      </c>
    </row>
    <row r="54" spans="1:62" ht="15" customHeight="1" x14ac:dyDescent="0.25">
      <c r="A54" s="44" t="s">
        <v>97</v>
      </c>
      <c r="B54" s="53">
        <v>95.159751630695339</v>
      </c>
      <c r="C54" s="53">
        <v>81.056972152851898</v>
      </c>
      <c r="D54" s="53">
        <v>98.619755946918417</v>
      </c>
      <c r="E54" s="53">
        <v>111.2007718594589</v>
      </c>
      <c r="F54" s="53">
        <v>138.78983003371533</v>
      </c>
      <c r="G54" s="53">
        <v>204.90344388435102</v>
      </c>
      <c r="H54" s="53">
        <v>260.70943862767518</v>
      </c>
      <c r="I54" s="53">
        <v>286.20171522454558</v>
      </c>
      <c r="J54" s="53">
        <v>398.31194718076023</v>
      </c>
      <c r="K54" s="53">
        <v>513.5376140837534</v>
      </c>
      <c r="L54" s="53">
        <v>578.00366680093089</v>
      </c>
      <c r="M54" s="53">
        <v>636.90772380672183</v>
      </c>
      <c r="N54" s="53">
        <v>839.81479881246219</v>
      </c>
      <c r="O54" s="53">
        <v>980.19468749894736</v>
      </c>
      <c r="P54" s="53">
        <v>1211.9636575810528</v>
      </c>
      <c r="Q54" s="53">
        <v>1455.2293087860066</v>
      </c>
      <c r="R54" s="53">
        <v>1605.5579430227899</v>
      </c>
      <c r="S54" s="53">
        <v>1800.5843555200001</v>
      </c>
      <c r="T54" s="53">
        <v>2037.2863170000001</v>
      </c>
      <c r="U54" s="53">
        <v>2453.0129999999999</v>
      </c>
      <c r="V54" s="52">
        <v>2421.0549999999998</v>
      </c>
      <c r="W54" s="52">
        <v>2353.1698545615</v>
      </c>
      <c r="X54" s="52">
        <v>3038.5613326680004</v>
      </c>
      <c r="Y54" s="52">
        <v>2505.8941129596001</v>
      </c>
      <c r="Z54" s="52">
        <v>3502.3142072521996</v>
      </c>
      <c r="AA54" s="52">
        <v>3863.7232265017169</v>
      </c>
      <c r="AB54" s="52">
        <v>4133.4773894053787</v>
      </c>
      <c r="AC54" s="52">
        <v>4521.8955255000001</v>
      </c>
      <c r="AD54" s="52">
        <v>5137.3924017500003</v>
      </c>
      <c r="AE54" s="52">
        <v>5920.0686657499991</v>
      </c>
      <c r="AF54" s="52">
        <v>6201.5503642800004</v>
      </c>
      <c r="AG54" s="52">
        <v>6805.0159896799996</v>
      </c>
      <c r="AH54" s="52">
        <v>7744.9161376481998</v>
      </c>
      <c r="AI54" s="52">
        <v>9402.5341796875</v>
      </c>
      <c r="AJ54" s="52">
        <v>10360.9853515625</v>
      </c>
      <c r="AK54" s="52">
        <v>11643.7060546875</v>
      </c>
      <c r="AL54" s="52">
        <v>12921.8525390625</v>
      </c>
      <c r="AM54" s="52">
        <v>13470.9912109375</v>
      </c>
      <c r="AN54" s="52">
        <v>13526.6083984375</v>
      </c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>
        <f t="shared" si="0"/>
        <v>-13526.6083984375</v>
      </c>
    </row>
    <row r="55" spans="1:62" ht="15" customHeight="1" x14ac:dyDescent="0.25">
      <c r="A55" s="38" t="s">
        <v>98</v>
      </c>
      <c r="B55" s="57">
        <f>B53+B54</f>
        <v>1886.3284228864679</v>
      </c>
      <c r="C55" s="57">
        <f t="shared" ref="C55:AG55" si="8">C53+C54</f>
        <v>1971.7542823599024</v>
      </c>
      <c r="D55" s="57">
        <f t="shared" si="8"/>
        <v>2297.6281260381538</v>
      </c>
      <c r="E55" s="57">
        <f t="shared" si="8"/>
        <v>2555.735369168488</v>
      </c>
      <c r="F55" s="57">
        <f t="shared" si="8"/>
        <v>2873.8370229001835</v>
      </c>
      <c r="G55" s="57">
        <f t="shared" si="8"/>
        <v>3579.095419176434</v>
      </c>
      <c r="H55" s="57">
        <f t="shared" si="8"/>
        <v>4127.2196950582475</v>
      </c>
      <c r="I55" s="57">
        <f t="shared" si="8"/>
        <v>4675.4273077780008</v>
      </c>
      <c r="J55" s="57">
        <f t="shared" si="8"/>
        <v>5664.2259454047462</v>
      </c>
      <c r="K55" s="57">
        <f t="shared" si="8"/>
        <v>6639.4173765969781</v>
      </c>
      <c r="L55" s="57">
        <f t="shared" si="8"/>
        <v>7207.6085374691302</v>
      </c>
      <c r="M55" s="57">
        <f t="shared" si="8"/>
        <v>8263.6057472699813</v>
      </c>
      <c r="N55" s="57">
        <f t="shared" si="8"/>
        <v>9767.3400405510602</v>
      </c>
      <c r="O55" s="57">
        <f t="shared" si="8"/>
        <v>10517.013711271733</v>
      </c>
      <c r="P55" s="57">
        <f t="shared" si="8"/>
        <v>12913.002626433219</v>
      </c>
      <c r="Q55" s="57">
        <f t="shared" si="8"/>
        <v>14299.762659454125</v>
      </c>
      <c r="R55" s="57">
        <f t="shared" si="8"/>
        <v>16962.203618313404</v>
      </c>
      <c r="S55" s="57">
        <f t="shared" si="8"/>
        <v>18905.005308440988</v>
      </c>
      <c r="T55" s="57">
        <f t="shared" si="8"/>
        <v>21154.192738775266</v>
      </c>
      <c r="U55" s="57">
        <f t="shared" si="8"/>
        <v>23331.902203769067</v>
      </c>
      <c r="V55" s="57">
        <f t="shared" si="8"/>
        <v>26607.149526005192</v>
      </c>
      <c r="W55" s="57">
        <f t="shared" si="8"/>
        <v>29929.474371639662</v>
      </c>
      <c r="X55" s="57">
        <f t="shared" si="8"/>
        <v>34527.85363538986</v>
      </c>
      <c r="Y55" s="57">
        <f t="shared" si="8"/>
        <v>36401.291208378927</v>
      </c>
      <c r="Z55" s="57">
        <f t="shared" si="8"/>
        <v>41861.709604177559</v>
      </c>
      <c r="AA55" s="57">
        <f t="shared" si="8"/>
        <v>45287.067798280863</v>
      </c>
      <c r="AB55" s="57">
        <f t="shared" si="8"/>
        <v>53054.997900539594</v>
      </c>
      <c r="AC55" s="57">
        <f t="shared" si="8"/>
        <v>61582.894460948475</v>
      </c>
      <c r="AD55" s="57">
        <f t="shared" si="8"/>
        <v>70110.507139597175</v>
      </c>
      <c r="AE55" s="57">
        <f t="shared" si="8"/>
        <v>75214.180742659752</v>
      </c>
      <c r="AF55" s="57">
        <f t="shared" si="8"/>
        <v>82599.188454900388</v>
      </c>
      <c r="AG55" s="57">
        <f t="shared" si="8"/>
        <v>90107.563151905459</v>
      </c>
      <c r="AH55" s="57">
        <v>106863.60049926974</v>
      </c>
      <c r="AI55" s="57">
        <v>122791.53941345215</v>
      </c>
      <c r="AJ55" s="57">
        <v>138763.47495269775</v>
      </c>
      <c r="AK55" s="57">
        <v>150082.59012889862</v>
      </c>
      <c r="AL55" s="57">
        <v>166005.55485439301</v>
      </c>
      <c r="AM55" s="57">
        <v>180605.36644434929</v>
      </c>
      <c r="AN55" s="57">
        <v>192138.22382378578</v>
      </c>
      <c r="AO55" s="78"/>
      <c r="AP55" s="78"/>
      <c r="AQ55" s="78"/>
      <c r="AR55" s="78"/>
      <c r="AS55" s="104"/>
      <c r="AT55" s="104"/>
      <c r="AU55" s="104"/>
      <c r="AV55" s="104"/>
      <c r="AW55" s="104"/>
      <c r="AX55" s="104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>
        <f t="shared" si="0"/>
        <v>-192138.22382378578</v>
      </c>
    </row>
    <row r="56" spans="1:62" ht="15" customHeight="1" x14ac:dyDescent="0.25">
      <c r="A56" s="41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O56" s="78"/>
      <c r="AP56" s="78"/>
      <c r="AQ56" s="78"/>
      <c r="AR56" s="78"/>
      <c r="AS56" s="104"/>
      <c r="AT56" s="104"/>
      <c r="AU56" s="104"/>
      <c r="AV56" s="104"/>
      <c r="AW56" s="104"/>
      <c r="AX56" s="104"/>
    </row>
    <row r="57" spans="1:62" x14ac:dyDescent="0.25">
      <c r="B57" s="114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O57" s="78"/>
      <c r="AP57" s="78"/>
      <c r="AQ57" s="78"/>
      <c r="AR57" s="78"/>
      <c r="AS57" s="104"/>
      <c r="AT57" s="104"/>
      <c r="AU57" s="104"/>
      <c r="AV57" s="104"/>
      <c r="AW57" s="104"/>
      <c r="AX57" s="104"/>
    </row>
    <row r="58" spans="1:62" x14ac:dyDescent="0.25"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O58" s="78"/>
      <c r="AP58" s="78"/>
      <c r="AQ58" s="78"/>
      <c r="AR58" s="78"/>
      <c r="AS58" s="78"/>
    </row>
    <row r="59" spans="1:62" x14ac:dyDescent="0.25">
      <c r="AO59" s="78"/>
      <c r="AP59" s="78"/>
      <c r="AQ59" s="78"/>
      <c r="AR59" s="78"/>
      <c r="AS59" s="78"/>
    </row>
    <row r="60" spans="1:62" x14ac:dyDescent="0.25">
      <c r="AO60" s="78"/>
      <c r="AP60" s="78"/>
      <c r="AQ60" s="78"/>
      <c r="AR60" s="78"/>
      <c r="AS60" s="78"/>
    </row>
    <row r="61" spans="1:62" x14ac:dyDescent="0.25">
      <c r="AO61" s="78"/>
      <c r="AP61" s="78"/>
      <c r="AQ61" s="78"/>
      <c r="AR61" s="78"/>
      <c r="AS61" s="78"/>
      <c r="AT61" s="78"/>
    </row>
    <row r="62" spans="1:62" x14ac:dyDescent="0.25">
      <c r="AO62" s="78"/>
      <c r="AP62" s="78"/>
      <c r="AQ62" s="78"/>
      <c r="AR62" s="78"/>
      <c r="AS62" s="78"/>
      <c r="AT62" s="78"/>
    </row>
    <row r="63" spans="1:62" x14ac:dyDescent="0.25">
      <c r="AO63" s="78"/>
      <c r="AP63" s="78"/>
      <c r="AQ63" s="78"/>
      <c r="AR63" s="78"/>
      <c r="AS63" s="78"/>
      <c r="AT63" s="78"/>
    </row>
    <row r="64" spans="1:62" x14ac:dyDescent="0.25">
      <c r="AO64" s="78"/>
      <c r="AP64" s="78"/>
      <c r="AQ64" s="78"/>
      <c r="AR64" s="78"/>
      <c r="AS64" s="78"/>
      <c r="AT64" s="78"/>
    </row>
    <row r="65" spans="41:45" x14ac:dyDescent="0.25">
      <c r="AO65" s="78"/>
      <c r="AP65" s="78"/>
      <c r="AQ65" s="78"/>
      <c r="AR65" s="78"/>
      <c r="AS65" s="78"/>
    </row>
    <row r="66" spans="41:45" x14ac:dyDescent="0.25">
      <c r="AO66" s="78"/>
      <c r="AP66" s="78"/>
      <c r="AQ66" s="78"/>
      <c r="AR66" s="78"/>
      <c r="AS66" s="78"/>
    </row>
    <row r="67" spans="41:45" x14ac:dyDescent="0.25">
      <c r="AO67" s="78"/>
      <c r="AP67" s="78"/>
      <c r="AQ67" s="78"/>
      <c r="AR67" s="78"/>
      <c r="AS67" s="78"/>
    </row>
    <row r="68" spans="41:45" x14ac:dyDescent="0.25">
      <c r="AO68" s="78"/>
      <c r="AP68" s="78"/>
      <c r="AQ68" s="78"/>
      <c r="AR68" s="78"/>
      <c r="AS68" s="78"/>
    </row>
    <row r="69" spans="41:45" x14ac:dyDescent="0.25">
      <c r="AO69" s="78"/>
      <c r="AP69" s="78"/>
      <c r="AQ69" s="78"/>
      <c r="AR69" s="78"/>
      <c r="AS69" s="78"/>
    </row>
    <row r="70" spans="41:45" x14ac:dyDescent="0.25">
      <c r="AO70" s="78"/>
      <c r="AP70" s="78"/>
      <c r="AQ70" s="78"/>
      <c r="AR70" s="78"/>
      <c r="AS70" s="78"/>
    </row>
    <row r="71" spans="41:45" x14ac:dyDescent="0.25">
      <c r="AO71" s="78"/>
      <c r="AP71" s="78"/>
      <c r="AQ71" s="78"/>
      <c r="AR71" s="78"/>
      <c r="AS71" s="78"/>
    </row>
    <row r="72" spans="41:45" x14ac:dyDescent="0.25">
      <c r="AO72" s="78"/>
      <c r="AP72" s="78"/>
      <c r="AQ72" s="78"/>
      <c r="AR72" s="78"/>
      <c r="AS72" s="78"/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72"/>
  <sheetViews>
    <sheetView topLeftCell="AD41" workbookViewId="0">
      <selection activeCell="AN44" sqref="AN1:AN1048576"/>
    </sheetView>
  </sheetViews>
  <sheetFormatPr defaultRowHeight="15" x14ac:dyDescent="0.25"/>
  <cols>
    <col min="1" max="1" width="40.7109375" style="71" customWidth="1"/>
    <col min="2" max="40" width="9.5703125" style="109" customWidth="1"/>
    <col min="41" max="42" width="13.7109375" style="71" bestFit="1" customWidth="1"/>
    <col min="43" max="43" width="10.5703125" style="71" bestFit="1" customWidth="1"/>
    <col min="44" max="49" width="9.140625" style="71"/>
    <col min="50" max="53" width="10.28515625" style="71" bestFit="1" customWidth="1"/>
    <col min="54" max="61" width="11.28515625" style="71" bestFit="1" customWidth="1"/>
    <col min="62" max="16384" width="9.140625" style="71"/>
  </cols>
  <sheetData>
    <row r="1" spans="1:61" x14ac:dyDescent="0.25">
      <c r="A1" s="46" t="s">
        <v>47</v>
      </c>
    </row>
    <row r="2" spans="1:61" ht="15" customHeight="1" x14ac:dyDescent="0.25">
      <c r="A2" s="45" t="s">
        <v>117</v>
      </c>
    </row>
    <row r="3" spans="1:61" ht="15" customHeight="1" x14ac:dyDescent="0.25">
      <c r="A3" s="34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</row>
    <row r="4" spans="1:61" ht="15" customHeight="1" x14ac:dyDescent="0.25">
      <c r="A4" s="35" t="s">
        <v>49</v>
      </c>
      <c r="B4" s="122" t="s">
        <v>39</v>
      </c>
      <c r="C4" s="122" t="s">
        <v>0</v>
      </c>
      <c r="D4" s="122" t="s">
        <v>1</v>
      </c>
      <c r="E4" s="122" t="s">
        <v>2</v>
      </c>
      <c r="F4" s="122" t="s">
        <v>3</v>
      </c>
      <c r="G4" s="122" t="s">
        <v>4</v>
      </c>
      <c r="H4" s="122" t="s">
        <v>5</v>
      </c>
      <c r="I4" s="122" t="s">
        <v>6</v>
      </c>
      <c r="J4" s="122" t="s">
        <v>7</v>
      </c>
      <c r="K4" s="122" t="s">
        <v>8</v>
      </c>
      <c r="L4" s="122" t="s">
        <v>9</v>
      </c>
      <c r="M4" s="122" t="s">
        <v>10</v>
      </c>
      <c r="N4" s="122" t="s">
        <v>11</v>
      </c>
      <c r="O4" s="122" t="s">
        <v>12</v>
      </c>
      <c r="P4" s="122" t="s">
        <v>13</v>
      </c>
      <c r="Q4" s="122" t="s">
        <v>14</v>
      </c>
      <c r="R4" s="122" t="s">
        <v>15</v>
      </c>
      <c r="S4" s="122" t="s">
        <v>16</v>
      </c>
      <c r="T4" s="122" t="s">
        <v>17</v>
      </c>
      <c r="U4" s="122" t="s">
        <v>18</v>
      </c>
      <c r="V4" s="122" t="s">
        <v>19</v>
      </c>
      <c r="W4" s="122" t="s">
        <v>20</v>
      </c>
      <c r="X4" s="122" t="s">
        <v>21</v>
      </c>
      <c r="Y4" s="122" t="s">
        <v>22</v>
      </c>
      <c r="Z4" s="122" t="s">
        <v>23</v>
      </c>
      <c r="AA4" s="122" t="s">
        <v>24</v>
      </c>
      <c r="AB4" s="122" t="s">
        <v>25</v>
      </c>
      <c r="AC4" s="122" t="s">
        <v>26</v>
      </c>
      <c r="AD4" s="122" t="s">
        <v>27</v>
      </c>
      <c r="AE4" s="122" t="s">
        <v>28</v>
      </c>
      <c r="AF4" s="122" t="s">
        <v>29</v>
      </c>
      <c r="AG4" s="122" t="s">
        <v>30</v>
      </c>
      <c r="AH4" s="122" t="s">
        <v>31</v>
      </c>
      <c r="AI4" s="122" t="s">
        <v>32</v>
      </c>
      <c r="AJ4" s="122" t="s">
        <v>106</v>
      </c>
      <c r="AK4" s="122" t="s">
        <v>112</v>
      </c>
      <c r="AL4" s="122" t="s">
        <v>115</v>
      </c>
      <c r="AM4" s="122" t="s">
        <v>118</v>
      </c>
      <c r="AN4" s="122" t="s">
        <v>119</v>
      </c>
    </row>
    <row r="5" spans="1:61" ht="15" customHeight="1" x14ac:dyDescent="0.25">
      <c r="A5" s="36" t="s">
        <v>50</v>
      </c>
      <c r="B5" s="123">
        <f>'GDP Production CP'!B5/'GDP Production CP'!B$55*100</f>
        <v>7.4444298585981281</v>
      </c>
      <c r="C5" s="123">
        <f>'GDP Production CP'!C5/'GDP Production CP'!C$55*100</f>
        <v>7.9759038129252113</v>
      </c>
      <c r="D5" s="123">
        <f>'GDP Production CP'!D5/'GDP Production CP'!D$55*100</f>
        <v>7.2802531827701289</v>
      </c>
      <c r="E5" s="123">
        <f>'GDP Production CP'!E5/'GDP Production CP'!E$55*100</f>
        <v>6.7912340042226615</v>
      </c>
      <c r="F5" s="123">
        <f>'GDP Production CP'!F5/'GDP Production CP'!F$55*100</f>
        <v>6.8850637236688144</v>
      </c>
      <c r="G5" s="123">
        <f>'GDP Production CP'!G5/'GDP Production CP'!G$55*100</f>
        <v>6.196927305836307</v>
      </c>
      <c r="H5" s="123">
        <f>'GDP Production CP'!H5/'GDP Production CP'!H$55*100</f>
        <v>6.6881215969300634</v>
      </c>
      <c r="I5" s="123">
        <f>'GDP Production CP'!I5/'GDP Production CP'!I$55*100</f>
        <v>7.8968725031299316</v>
      </c>
      <c r="J5" s="123">
        <f>'GDP Production CP'!J5/'GDP Production CP'!J$55*100</f>
        <v>7.723734685785713</v>
      </c>
      <c r="K5" s="123">
        <f>'GDP Production CP'!K5/'GDP Production CP'!K$55*100</f>
        <v>7.1107073261990799</v>
      </c>
      <c r="L5" s="123">
        <f>'GDP Production CP'!L5/'GDP Production CP'!L$55*100</f>
        <v>6.9310782813596692</v>
      </c>
      <c r="M5" s="123">
        <f>'GDP Production CP'!M5/'GDP Production CP'!M$55*100</f>
        <v>7.275833936541658</v>
      </c>
      <c r="N5" s="123">
        <f>'GDP Production CP'!N5/'GDP Production CP'!N$55*100</f>
        <v>4.1174697309431565</v>
      </c>
      <c r="O5" s="123">
        <f>'GDP Production CP'!O5/'GDP Production CP'!O$55*100</f>
        <v>4.2803811533329936</v>
      </c>
      <c r="P5" s="123">
        <f>'GDP Production CP'!P5/'GDP Production CP'!P$55*100</f>
        <v>6.8086658870331123</v>
      </c>
      <c r="Q5" s="123">
        <f>'GDP Production CP'!Q5/'GDP Production CP'!Q$55*100</f>
        <v>6.0984959527240603</v>
      </c>
      <c r="R5" s="123">
        <f>'GDP Production CP'!R5/'GDP Production CP'!R$55*100</f>
        <v>5.7267047203981365</v>
      </c>
      <c r="S5" s="123">
        <f>'GDP Production CP'!S5/'GDP Production CP'!S$55*100</f>
        <v>5.1796889684949106</v>
      </c>
      <c r="T5" s="123">
        <f>'GDP Production CP'!T5/'GDP Production CP'!T$55*100</f>
        <v>4.2802664244265367</v>
      </c>
      <c r="U5" s="123">
        <f>'GDP Production CP'!U5/'GDP Production CP'!U$55*100</f>
        <v>4.7179881108180801</v>
      </c>
      <c r="V5" s="123">
        <f>'GDP Production CP'!V5/'GDP Production CP'!V$55*100</f>
        <v>6.2562151194043123</v>
      </c>
      <c r="W5" s="123">
        <f>'GDP Production CP'!W5/'GDP Production CP'!W$55*100</f>
        <v>5.0460878135156788</v>
      </c>
      <c r="X5" s="123">
        <f>'GDP Production CP'!X5/'GDP Production CP'!X$55*100</f>
        <v>5.5449338392088343</v>
      </c>
      <c r="Y5" s="123">
        <f>'GDP Production CP'!Y5/'GDP Production CP'!Y$55*100</f>
        <v>5.5810485775459275</v>
      </c>
      <c r="Z5" s="123">
        <f>'GDP Production CP'!Z5/'GDP Production CP'!Z$55*100</f>
        <v>5.3801914346301078</v>
      </c>
      <c r="AA5" s="123">
        <f>'GDP Production CP'!AA5/'GDP Production CP'!AA$55*100</f>
        <v>6.3166768955260784</v>
      </c>
      <c r="AB5" s="123">
        <f>'GDP Production CP'!AB5/'GDP Production CP'!AB$55*100</f>
        <v>6.1733208799328203</v>
      </c>
      <c r="AC5" s="123">
        <f>'GDP Production CP'!AC5/'GDP Production CP'!AC$55*100</f>
        <v>5.3029609135118418</v>
      </c>
      <c r="AD5" s="123">
        <f>'GDP Production CP'!AD5/'GDP Production CP'!AD$55*100</f>
        <v>4.0417069218990065</v>
      </c>
      <c r="AE5" s="123">
        <f>'GDP Production CP'!AE5/'GDP Production CP'!AE$55*100</f>
        <v>4.341263018429169</v>
      </c>
      <c r="AF5" s="123">
        <f>'GDP Production CP'!AF5/'GDP Production CP'!AF$55*100</f>
        <v>5.1017682975058269</v>
      </c>
      <c r="AG5" s="123">
        <f>'GDP Production CP'!AG5/'GDP Production CP'!AG$55*100</f>
        <v>4.9898806056762819</v>
      </c>
      <c r="AH5" s="123">
        <v>4.9395691613789676</v>
      </c>
      <c r="AI5" s="123">
        <v>3.3644555181626958</v>
      </c>
      <c r="AJ5" s="123">
        <v>3.9240912532328589</v>
      </c>
      <c r="AK5" s="123">
        <v>3.3132765371695809</v>
      </c>
      <c r="AL5" s="123">
        <v>3.3757319888021247</v>
      </c>
      <c r="AM5" s="123">
        <v>4.4788770369394184</v>
      </c>
      <c r="AN5" s="123">
        <v>4.589154554762394</v>
      </c>
      <c r="AO5" s="104"/>
      <c r="AP5" s="104"/>
      <c r="AQ5" s="104"/>
      <c r="AR5" s="104"/>
      <c r="AS5" s="104"/>
      <c r="AT5" s="104"/>
      <c r="AU5" s="104"/>
      <c r="AV5" s="104"/>
      <c r="AW5" s="104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</row>
    <row r="6" spans="1:61" ht="15" customHeight="1" x14ac:dyDescent="0.25">
      <c r="A6" s="33" t="s">
        <v>51</v>
      </c>
      <c r="B6" s="123">
        <f>'GDP Production CP'!B6/'GDP Production CP'!B$55*100</f>
        <v>5.6159665163902455</v>
      </c>
      <c r="C6" s="123">
        <f>'GDP Production CP'!C6/'GDP Production CP'!C$55*100</f>
        <v>5.7684301571934746</v>
      </c>
      <c r="D6" s="123">
        <f>'GDP Production CP'!D6/'GDP Production CP'!D$55*100</f>
        <v>5.0491079001350903</v>
      </c>
      <c r="E6" s="123">
        <f>'GDP Production CP'!E6/'GDP Production CP'!E$55*100</f>
        <v>4.4663136826790195</v>
      </c>
      <c r="F6" s="123">
        <f>'GDP Production CP'!F6/'GDP Production CP'!F$55*100</f>
        <v>4.5335380419973861</v>
      </c>
      <c r="G6" s="123">
        <f>'GDP Production CP'!G6/'GDP Production CP'!G$55*100</f>
        <v>4.0450240307470224</v>
      </c>
      <c r="H6" s="123">
        <f>'GDP Production CP'!H6/'GDP Production CP'!H$55*100</f>
        <v>4.46951587173929</v>
      </c>
      <c r="I6" s="123">
        <f>'GDP Production CP'!I6/'GDP Production CP'!I$55*100</f>
        <v>5.5291168205205272</v>
      </c>
      <c r="J6" s="123">
        <f>'GDP Production CP'!J6/'GDP Production CP'!J$55*100</f>
        <v>5.4520971833482523</v>
      </c>
      <c r="K6" s="123">
        <f>'GDP Production CP'!K6/'GDP Production CP'!K$55*100</f>
        <v>4.8808101022237187</v>
      </c>
      <c r="L6" s="123">
        <f>'GDP Production CP'!L6/'GDP Production CP'!L$55*100</f>
        <v>4.5642549085648945</v>
      </c>
      <c r="M6" s="123">
        <f>'GDP Production CP'!M6/'GDP Production CP'!M$55*100</f>
        <v>4.5801053918762591</v>
      </c>
      <c r="N6" s="123">
        <f>'GDP Production CP'!N6/'GDP Production CP'!N$55*100</f>
        <v>2.7931311263837686</v>
      </c>
      <c r="O6" s="123">
        <f>'GDP Production CP'!O6/'GDP Production CP'!O$55*100</f>
        <v>2.7889145565358766</v>
      </c>
      <c r="P6" s="123">
        <f>'GDP Production CP'!P6/'GDP Production CP'!P$55*100</f>
        <v>4.4215176160720366</v>
      </c>
      <c r="Q6" s="123">
        <f>'GDP Production CP'!Q6/'GDP Production CP'!Q$55*100</f>
        <v>3.618280913072037</v>
      </c>
      <c r="R6" s="123">
        <f>'GDP Production CP'!R6/'GDP Production CP'!R$55*100</f>
        <v>3.4394066610612768</v>
      </c>
      <c r="S6" s="123">
        <f>'GDP Production CP'!S6/'GDP Production CP'!S$55*100</f>
        <v>2.8650944694270666</v>
      </c>
      <c r="T6" s="123">
        <f>'GDP Production CP'!T6/'GDP Production CP'!T$55*100</f>
        <v>2.1695078209722256</v>
      </c>
      <c r="U6" s="123">
        <f>'GDP Production CP'!U6/'GDP Production CP'!U$55*100</f>
        <v>2.2811795081460353</v>
      </c>
      <c r="V6" s="123">
        <f>'GDP Production CP'!V6/'GDP Production CP'!V$55*100</f>
        <v>3.090491491555635</v>
      </c>
      <c r="W6" s="123">
        <f>'GDP Production CP'!W6/'GDP Production CP'!W$55*100</f>
        <v>2.0387974808470877</v>
      </c>
      <c r="X6" s="123">
        <f>'GDP Production CP'!X6/'GDP Production CP'!X$55*100</f>
        <v>2.5027920895202094</v>
      </c>
      <c r="Y6" s="123">
        <f>'GDP Production CP'!Y6/'GDP Production CP'!Y$55*100</f>
        <v>2.3862507927747756</v>
      </c>
      <c r="Z6" s="123">
        <f>'GDP Production CP'!Z6/'GDP Production CP'!Z$55*100</f>
        <v>2.2211114904189517</v>
      </c>
      <c r="AA6" s="123">
        <f>'GDP Production CP'!AA6/'GDP Production CP'!AA$55*100</f>
        <v>3.5468110361696268</v>
      </c>
      <c r="AB6" s="123">
        <f>'GDP Production CP'!AB6/'GDP Production CP'!AB$55*100</f>
        <v>3.4610416079884456</v>
      </c>
      <c r="AC6" s="123">
        <f>'GDP Production CP'!AC6/'GDP Production CP'!AC$55*100</f>
        <v>3.188361429693602</v>
      </c>
      <c r="AD6" s="123">
        <f>'GDP Production CP'!AD6/'GDP Production CP'!AD$55*100</f>
        <v>1.9116194259993371</v>
      </c>
      <c r="AE6" s="123">
        <f>'GDP Production CP'!AE6/'GDP Production CP'!AE$55*100</f>
        <v>2.0442600316528972</v>
      </c>
      <c r="AF6" s="123">
        <f>'GDP Production CP'!AF6/'GDP Production CP'!AF$55*100</f>
        <v>3.0221244748705378</v>
      </c>
      <c r="AG6" s="123">
        <f>'GDP Production CP'!AG6/'GDP Production CP'!AG$55*100</f>
        <v>3.1586643073881508</v>
      </c>
      <c r="AH6" s="123">
        <v>3.0195363176897287</v>
      </c>
      <c r="AI6" s="123">
        <v>1.9137046761246082</v>
      </c>
      <c r="AJ6" s="123">
        <v>2.3507187074665667</v>
      </c>
      <c r="AK6" s="123">
        <v>1.9046583247396796</v>
      </c>
      <c r="AL6" s="123">
        <v>1.9766734301094171</v>
      </c>
      <c r="AM6" s="123">
        <v>2.7614655525784308</v>
      </c>
      <c r="AN6" s="123">
        <v>2.6123067270034754</v>
      </c>
      <c r="AO6" s="104"/>
      <c r="AP6" s="104"/>
      <c r="AQ6" s="104"/>
      <c r="AR6" s="104"/>
      <c r="AS6" s="104"/>
      <c r="AT6" s="104"/>
      <c r="AU6" s="104"/>
      <c r="AV6" s="104"/>
      <c r="AW6" s="104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</row>
    <row r="7" spans="1:61" ht="15" customHeight="1" x14ac:dyDescent="0.25">
      <c r="A7" s="33" t="s">
        <v>52</v>
      </c>
      <c r="B7" s="123">
        <f>'GDP Production CP'!B7/'GDP Production CP'!B$55*100</f>
        <v>1.8284633422078835</v>
      </c>
      <c r="C7" s="123">
        <f>'GDP Production CP'!C7/'GDP Production CP'!C$55*100</f>
        <v>2.2074736557317376</v>
      </c>
      <c r="D7" s="123">
        <f>'GDP Production CP'!D7/'GDP Production CP'!D$55*100</f>
        <v>2.2311452826350378</v>
      </c>
      <c r="E7" s="123">
        <f>'GDP Production CP'!E7/'GDP Production CP'!E$55*100</f>
        <v>2.324920321543642</v>
      </c>
      <c r="F7" s="123">
        <f>'GDP Production CP'!F7/'GDP Production CP'!F$55*100</f>
        <v>2.3515256816714283</v>
      </c>
      <c r="G7" s="123">
        <f>'GDP Production CP'!G7/'GDP Production CP'!G$55*100</f>
        <v>2.151903275089285</v>
      </c>
      <c r="H7" s="123">
        <f>'GDP Production CP'!H7/'GDP Production CP'!H$55*100</f>
        <v>2.2186057251907738</v>
      </c>
      <c r="I7" s="123">
        <f>'GDP Production CP'!I7/'GDP Production CP'!I$55*100</f>
        <v>2.3677556826094048</v>
      </c>
      <c r="J7" s="123">
        <f>'GDP Production CP'!J7/'GDP Production CP'!J$55*100</f>
        <v>2.2716375024374602</v>
      </c>
      <c r="K7" s="123">
        <f>'GDP Production CP'!K7/'GDP Production CP'!K$55*100</f>
        <v>2.2298972239753598</v>
      </c>
      <c r="L7" s="123">
        <f>'GDP Production CP'!L7/'GDP Production CP'!L$55*100</f>
        <v>2.3668233727947747</v>
      </c>
      <c r="M7" s="123">
        <f>'GDP Production CP'!M7/'GDP Production CP'!M$55*100</f>
        <v>2.6957285446653976</v>
      </c>
      <c r="N7" s="123">
        <f>'GDP Production CP'!N7/'GDP Production CP'!N$55*100</f>
        <v>1.3243386045593881</v>
      </c>
      <c r="O7" s="123">
        <f>'GDP Production CP'!O7/'GDP Production CP'!O$55*100</f>
        <v>1.4914665967971175</v>
      </c>
      <c r="P7" s="123">
        <f>'GDP Production CP'!P7/'GDP Production CP'!P$55*100</f>
        <v>2.3871482709610761</v>
      </c>
      <c r="Q7" s="123">
        <f>'GDP Production CP'!Q7/'GDP Production CP'!Q$55*100</f>
        <v>2.4802150396520237</v>
      </c>
      <c r="R7" s="123">
        <f>'GDP Production CP'!R7/'GDP Production CP'!R$55*100</f>
        <v>2.2872980593368588</v>
      </c>
      <c r="S7" s="123">
        <f>'GDP Production CP'!S7/'GDP Production CP'!S$55*100</f>
        <v>2.3145944990678431</v>
      </c>
      <c r="T7" s="123">
        <f>'GDP Production CP'!T7/'GDP Production CP'!T$55*100</f>
        <v>2.1107586034543111</v>
      </c>
      <c r="U7" s="123">
        <f>'GDP Production CP'!U7/'GDP Production CP'!U$55*100</f>
        <v>2.4368086026720448</v>
      </c>
      <c r="V7" s="123">
        <f>'GDP Production CP'!V7/'GDP Production CP'!V$55*100</f>
        <v>3.1657236278486769</v>
      </c>
      <c r="W7" s="123">
        <f>'GDP Production CP'!W7/'GDP Production CP'!W$55*100</f>
        <v>3.007290332668592</v>
      </c>
      <c r="X7" s="123">
        <f>'GDP Production CP'!X7/'GDP Production CP'!X$55*100</f>
        <v>3.0421417496886249</v>
      </c>
      <c r="Y7" s="123">
        <f>'GDP Production CP'!Y7/'GDP Production CP'!Y$55*100</f>
        <v>3.1947977847711519</v>
      </c>
      <c r="Z7" s="123">
        <f>'GDP Production CP'!Z7/'GDP Production CP'!Z$55*100</f>
        <v>3.1590799442111566</v>
      </c>
      <c r="AA7" s="123">
        <f>'GDP Production CP'!AA7/'GDP Production CP'!AA$55*100</f>
        <v>2.7698658593564516</v>
      </c>
      <c r="AB7" s="123">
        <f>'GDP Production CP'!AB7/'GDP Production CP'!AB$55*100</f>
        <v>2.7122792719443742</v>
      </c>
      <c r="AC7" s="123">
        <f>'GDP Production CP'!AC7/'GDP Production CP'!AC$55*100</f>
        <v>2.1145994838182394</v>
      </c>
      <c r="AD7" s="123">
        <f>'GDP Production CP'!AD7/'GDP Production CP'!AD$55*100</f>
        <v>2.1300874958996694</v>
      </c>
      <c r="AE7" s="123">
        <f>'GDP Production CP'!AE7/'GDP Production CP'!AE$55*100</f>
        <v>2.2970029867762713</v>
      </c>
      <c r="AF7" s="123">
        <f>'GDP Production CP'!AF7/'GDP Production CP'!AF$55*100</f>
        <v>2.0796438226352891</v>
      </c>
      <c r="AG7" s="123">
        <f>'GDP Production CP'!AG7/'GDP Production CP'!AG$55*100</f>
        <v>1.8312162982881308</v>
      </c>
      <c r="AH7" s="123">
        <v>1.9200328436892387</v>
      </c>
      <c r="AI7" s="123">
        <v>1.4507508420380879</v>
      </c>
      <c r="AJ7" s="123">
        <v>1.5733725457662917</v>
      </c>
      <c r="AK7" s="123">
        <v>1.4086182124299014</v>
      </c>
      <c r="AL7" s="123">
        <v>1.3990585586927078</v>
      </c>
      <c r="AM7" s="123">
        <v>1.7174114843609876</v>
      </c>
      <c r="AN7" s="123">
        <v>1.9768478277589185</v>
      </c>
      <c r="AO7" s="104"/>
      <c r="AP7" s="104"/>
      <c r="AQ7" s="104"/>
      <c r="AR7" s="104"/>
      <c r="AS7" s="104"/>
      <c r="AT7" s="104"/>
      <c r="AU7" s="104"/>
      <c r="AV7" s="104"/>
      <c r="AW7" s="104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</row>
    <row r="8" spans="1:61" ht="15" customHeight="1" x14ac:dyDescent="0.25">
      <c r="A8" s="36" t="s">
        <v>53</v>
      </c>
      <c r="B8" s="123">
        <f>'GDP Production CP'!B8/'GDP Production CP'!B$55*100</f>
        <v>0.57901811402860726</v>
      </c>
      <c r="C8" s="123">
        <f>'GDP Production CP'!C8/'GDP Production CP'!C$55*100</f>
        <v>0.77727036289173723</v>
      </c>
      <c r="D8" s="123">
        <f>'GDP Production CP'!D8/'GDP Production CP'!D$55*100</f>
        <v>1.1888866390358757</v>
      </c>
      <c r="E8" s="123">
        <f>'GDP Production CP'!E8/'GDP Production CP'!E$55*100</f>
        <v>1.2794213785712236</v>
      </c>
      <c r="F8" s="123">
        <f>'GDP Production CP'!F8/'GDP Production CP'!F$55*100</f>
        <v>1.0614603750061422</v>
      </c>
      <c r="G8" s="123">
        <f>'GDP Production CP'!G8/'GDP Production CP'!G$55*100</f>
        <v>1.2056450672555146</v>
      </c>
      <c r="H8" s="123">
        <f>'GDP Production CP'!H8/'GDP Production CP'!H$55*100</f>
        <v>1.0720023883580201</v>
      </c>
      <c r="I8" s="123">
        <f>'GDP Production CP'!I8/'GDP Production CP'!I$55*100</f>
        <v>1.2529474782622494</v>
      </c>
      <c r="J8" s="123">
        <f>'GDP Production CP'!J8/'GDP Production CP'!J$55*100</f>
        <v>1.454722188560204</v>
      </c>
      <c r="K8" s="123">
        <f>'GDP Production CP'!K8/'GDP Production CP'!K$55*100</f>
        <v>1.3592892656071416</v>
      </c>
      <c r="L8" s="123">
        <f>'GDP Production CP'!L8/'GDP Production CP'!L$55*100</f>
        <v>2.1378838298673846</v>
      </c>
      <c r="M8" s="123">
        <f>'GDP Production CP'!M8/'GDP Production CP'!M$55*100</f>
        <v>2.7116064542647424</v>
      </c>
      <c r="N8" s="123">
        <f>'GDP Production CP'!N8/'GDP Production CP'!N$55*100</f>
        <v>2.9757217174275432</v>
      </c>
      <c r="O8" s="123">
        <f>'GDP Production CP'!O8/'GDP Production CP'!O$55*100</f>
        <v>3.215460502810267</v>
      </c>
      <c r="P8" s="123">
        <f>'GDP Production CP'!P8/'GDP Production CP'!P$55*100</f>
        <v>3.4036506342507642</v>
      </c>
      <c r="Q8" s="123">
        <f>'GDP Production CP'!Q8/'GDP Production CP'!Q$55*100</f>
        <v>3.4351842007963889</v>
      </c>
      <c r="R8" s="123">
        <f>'GDP Production CP'!R8/'GDP Production CP'!R$55*100</f>
        <v>3.7068926770311066</v>
      </c>
      <c r="S8" s="123">
        <f>'GDP Production CP'!S8/'GDP Production CP'!S$55*100</f>
        <v>3.4390366676627844</v>
      </c>
      <c r="T8" s="123">
        <f>'GDP Production CP'!T8/'GDP Production CP'!T$55*100</f>
        <v>4.4128259754290164</v>
      </c>
      <c r="U8" s="123">
        <f>'GDP Production CP'!U8/'GDP Production CP'!U$55*100</f>
        <v>4.1620708113301799</v>
      </c>
      <c r="V8" s="123">
        <f>'GDP Production CP'!V8/'GDP Production CP'!V$55*100</f>
        <v>4.7218259032173489</v>
      </c>
      <c r="W8" s="123">
        <f>'GDP Production CP'!W8/'GDP Production CP'!W$55*100</f>
        <v>4.8544814540415215</v>
      </c>
      <c r="X8" s="123">
        <f>'GDP Production CP'!X8/'GDP Production CP'!X$55*100</f>
        <v>4.7195147904225028</v>
      </c>
      <c r="Y8" s="123">
        <f>'GDP Production CP'!Y8/'GDP Production CP'!Y$55*100</f>
        <v>4.8773176094824917</v>
      </c>
      <c r="Z8" s="123">
        <f>'GDP Production CP'!Z8/'GDP Production CP'!Z$55*100</f>
        <v>3.7372080239097589</v>
      </c>
      <c r="AA8" s="123">
        <f>'GDP Production CP'!AA8/'GDP Production CP'!AA$55*100</f>
        <v>4.2662620625506786</v>
      </c>
      <c r="AB8" s="123">
        <f>'GDP Production CP'!AB8/'GDP Production CP'!AB$55*100</f>
        <v>3.6720331596962286</v>
      </c>
      <c r="AC8" s="123">
        <f>'GDP Production CP'!AC8/'GDP Production CP'!AC$55*100</f>
        <v>3.2439298174640716</v>
      </c>
      <c r="AD8" s="123">
        <f>'GDP Production CP'!AD8/'GDP Production CP'!AD$55*100</f>
        <v>3.5883600216628433</v>
      </c>
      <c r="AE8" s="123">
        <f>'GDP Production CP'!AE8/'GDP Production CP'!AE$55*100</f>
        <v>3.9119647129963693</v>
      </c>
      <c r="AF8" s="123">
        <f>'GDP Production CP'!AF8/'GDP Production CP'!AF$55*100</f>
        <v>3.4760233026131351</v>
      </c>
      <c r="AG8" s="123">
        <f>'GDP Production CP'!AG8/'GDP Production CP'!AG$55*100</f>
        <v>3.2419987160505768</v>
      </c>
      <c r="AH8" s="123">
        <v>3.1149060260331503</v>
      </c>
      <c r="AI8" s="123">
        <v>2.980005262102468</v>
      </c>
      <c r="AJ8" s="123">
        <v>2.7651891184431792</v>
      </c>
      <c r="AK8" s="123">
        <v>2.5906398349702493</v>
      </c>
      <c r="AL8" s="123">
        <v>2.7341876145612529</v>
      </c>
      <c r="AM8" s="123">
        <v>2.4760336292404301</v>
      </c>
      <c r="AN8" s="123">
        <v>2.5974172386610945</v>
      </c>
      <c r="AO8" s="104"/>
      <c r="AP8" s="104"/>
      <c r="AQ8" s="104"/>
      <c r="AR8" s="104"/>
      <c r="AS8" s="104"/>
      <c r="AT8" s="104"/>
      <c r="AU8" s="104"/>
      <c r="AV8" s="104"/>
      <c r="AW8" s="104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</row>
    <row r="9" spans="1:61" ht="15" customHeight="1" x14ac:dyDescent="0.25">
      <c r="A9" s="36" t="s">
        <v>54</v>
      </c>
      <c r="B9" s="123">
        <f>'GDP Production CP'!B9/'GDP Production CP'!B$55*100</f>
        <v>33.557645201427924</v>
      </c>
      <c r="C9" s="123">
        <f>'GDP Production CP'!C9/'GDP Production CP'!C$55*100</f>
        <v>23.33374238144863</v>
      </c>
      <c r="D9" s="123">
        <f>'GDP Production CP'!D9/'GDP Production CP'!D$55*100</f>
        <v>20.532793490529595</v>
      </c>
      <c r="E9" s="123">
        <f>'GDP Production CP'!E9/'GDP Production CP'!E$55*100</f>
        <v>18.631339507348756</v>
      </c>
      <c r="F9" s="123">
        <f>'GDP Production CP'!F9/'GDP Production CP'!F$55*100</f>
        <v>18.075254171038171</v>
      </c>
      <c r="G9" s="123">
        <f>'GDP Production CP'!G9/'GDP Production CP'!G$55*100</f>
        <v>23.889957924559987</v>
      </c>
      <c r="H9" s="123">
        <f>'GDP Production CP'!H9/'GDP Production CP'!H$55*100</f>
        <v>22.681706517436783</v>
      </c>
      <c r="I9" s="123">
        <f>'GDP Production CP'!I9/'GDP Production CP'!I$55*100</f>
        <v>17.176442951502182</v>
      </c>
      <c r="J9" s="123">
        <f>'GDP Production CP'!J9/'GDP Production CP'!J$55*100</f>
        <v>19.88417070504363</v>
      </c>
      <c r="K9" s="123">
        <f>'GDP Production CP'!K9/'GDP Production CP'!K$55*100</f>
        <v>20.595655998087679</v>
      </c>
      <c r="L9" s="123">
        <f>'GDP Production CP'!L9/'GDP Production CP'!L$55*100</f>
        <v>14.852732122791737</v>
      </c>
      <c r="M9" s="123">
        <f>'GDP Production CP'!M9/'GDP Production CP'!M$55*100</f>
        <v>13.126243357750031</v>
      </c>
      <c r="N9" s="123">
        <f>'GDP Production CP'!N9/'GDP Production CP'!N$55*100</f>
        <v>11.048936935570255</v>
      </c>
      <c r="O9" s="123">
        <f>'GDP Production CP'!O9/'GDP Production CP'!O$55*100</f>
        <v>7.7854644778023365</v>
      </c>
      <c r="P9" s="123">
        <f>'GDP Production CP'!P9/'GDP Production CP'!P$55*100</f>
        <v>9.6776724974072614</v>
      </c>
      <c r="Q9" s="123">
        <f>'GDP Production CP'!Q9/'GDP Production CP'!Q$55*100</f>
        <v>7.3999941510299747</v>
      </c>
      <c r="R9" s="123">
        <f>'GDP Production CP'!R9/'GDP Production CP'!R$55*100</f>
        <v>9.0744727565643348</v>
      </c>
      <c r="S9" s="123">
        <f>'GDP Production CP'!S9/'GDP Production CP'!S$55*100</f>
        <v>9.1449292086731262</v>
      </c>
      <c r="T9" s="123">
        <f>'GDP Production CP'!T9/'GDP Production CP'!T$55*100</f>
        <v>8.675809009252907</v>
      </c>
      <c r="U9" s="123">
        <f>'GDP Production CP'!U9/'GDP Production CP'!U$55*100</f>
        <v>8.3542951077694454</v>
      </c>
      <c r="V9" s="123">
        <f>'GDP Production CP'!V9/'GDP Production CP'!V$55*100</f>
        <v>10.107259916077629</v>
      </c>
      <c r="W9" s="123">
        <f>'GDP Production CP'!W9/'GDP Production CP'!W$55*100</f>
        <v>12.232594043220258</v>
      </c>
      <c r="X9" s="123">
        <f>'GDP Production CP'!X9/'GDP Production CP'!X$55*100</f>
        <v>13.881368158021418</v>
      </c>
      <c r="Y9" s="123">
        <f>'GDP Production CP'!Y9/'GDP Production CP'!Y$55*100</f>
        <v>8.2186519814237666</v>
      </c>
      <c r="Z9" s="123">
        <f>'GDP Production CP'!Z9/'GDP Production CP'!Z$55*100</f>
        <v>9.9072710080978155</v>
      </c>
      <c r="AA9" s="123">
        <f>'GDP Production CP'!AA9/'GDP Production CP'!AA$55*100</f>
        <v>9.4008591845701019</v>
      </c>
      <c r="AB9" s="123">
        <f>'GDP Production CP'!AB9/'GDP Production CP'!AB$55*100</f>
        <v>12.541973078023776</v>
      </c>
      <c r="AC9" s="123">
        <f>'GDP Production CP'!AC9/'GDP Production CP'!AC$55*100</f>
        <v>12.719699379950791</v>
      </c>
      <c r="AD9" s="123">
        <f>'GDP Production CP'!AD9/'GDP Production CP'!AD$55*100</f>
        <v>17.16470229870335</v>
      </c>
      <c r="AE9" s="123">
        <f>'GDP Production CP'!AE9/'GDP Production CP'!AE$55*100</f>
        <v>10.871977617180489</v>
      </c>
      <c r="AF9" s="123">
        <f>'GDP Production CP'!AF9/'GDP Production CP'!AF$55*100</f>
        <v>10.408799808547808</v>
      </c>
      <c r="AG9" s="123">
        <f>'GDP Production CP'!AG9/'GDP Production CP'!AG$55*100</f>
        <v>8.6934509046430186</v>
      </c>
      <c r="AH9" s="123">
        <v>12.690903849441725</v>
      </c>
      <c r="AI9" s="123">
        <v>13.207932348515151</v>
      </c>
      <c r="AJ9" s="123">
        <v>12.207095255129067</v>
      </c>
      <c r="AK9" s="123">
        <v>11.744936809954776</v>
      </c>
      <c r="AL9" s="123">
        <v>11.824976243252356</v>
      </c>
      <c r="AM9" s="123">
        <v>11.912759220179009</v>
      </c>
      <c r="AN9" s="123">
        <v>14.042548065290717</v>
      </c>
      <c r="AO9" s="104"/>
      <c r="AP9" s="104"/>
      <c r="AQ9" s="104"/>
      <c r="AR9" s="104"/>
      <c r="AS9" s="104"/>
      <c r="AT9" s="104"/>
      <c r="AU9" s="104"/>
      <c r="AV9" s="104"/>
      <c r="AW9" s="104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</row>
    <row r="10" spans="1:61" ht="15" customHeight="1" x14ac:dyDescent="0.25">
      <c r="A10" s="36" t="s">
        <v>55</v>
      </c>
      <c r="B10" s="123">
        <f>'GDP Production CP'!B10/'GDP Production CP'!B$55*100</f>
        <v>19.472725391723262</v>
      </c>
      <c r="C10" s="123">
        <f>'GDP Production CP'!C10/'GDP Production CP'!C$55*100</f>
        <v>9.5958246290264455</v>
      </c>
      <c r="D10" s="123">
        <f>'GDP Production CP'!D10/'GDP Production CP'!D$55*100</f>
        <v>6.3973062899410227</v>
      </c>
      <c r="E10" s="123">
        <f>'GDP Production CP'!E10/'GDP Production CP'!E$55*100</f>
        <v>7.1170450266397305</v>
      </c>
      <c r="F10" s="123">
        <f>'GDP Production CP'!F10/'GDP Production CP'!F$55*100</f>
        <v>5.7413806118877835</v>
      </c>
      <c r="G10" s="123">
        <f>'GDP Production CP'!G10/'GDP Production CP'!G$55*100</f>
        <v>7.4967601044676782</v>
      </c>
      <c r="H10" s="123">
        <f>'GDP Production CP'!H10/'GDP Production CP'!H$55*100</f>
        <v>7.9559927794594216</v>
      </c>
      <c r="I10" s="123">
        <f>'GDP Production CP'!I10/'GDP Production CP'!I$55*100</f>
        <v>7.5137892702244562</v>
      </c>
      <c r="J10" s="123">
        <f>'GDP Production CP'!J10/'GDP Production CP'!J$55*100</f>
        <v>10.780610956282164</v>
      </c>
      <c r="K10" s="123">
        <f>'GDP Production CP'!K10/'GDP Production CP'!K$55*100</f>
        <v>10.765472833014389</v>
      </c>
      <c r="L10" s="123">
        <f>'GDP Production CP'!L10/'GDP Production CP'!L$55*100</f>
        <v>7.6852623751523659</v>
      </c>
      <c r="M10" s="123">
        <f>'GDP Production CP'!M10/'GDP Production CP'!M$55*100</f>
        <v>8.7418551089799514</v>
      </c>
      <c r="N10" s="123">
        <f>'GDP Production CP'!N10/'GDP Production CP'!N$55*100</f>
        <v>7.9330309889401205</v>
      </c>
      <c r="O10" s="123">
        <f>'GDP Production CP'!O10/'GDP Production CP'!O$55*100</f>
        <v>5.6885776465355047</v>
      </c>
      <c r="P10" s="123">
        <f>'GDP Production CP'!P10/'GDP Production CP'!P$55*100</f>
        <v>6.7503904532613275</v>
      </c>
      <c r="Q10" s="123">
        <f>'GDP Production CP'!Q10/'GDP Production CP'!Q$55*100</f>
        <v>5.3354571557136428</v>
      </c>
      <c r="R10" s="123">
        <f>'GDP Production CP'!R10/'GDP Production CP'!R$55*100</f>
        <v>6.8901096653510709</v>
      </c>
      <c r="S10" s="123">
        <f>'GDP Production CP'!S10/'GDP Production CP'!S$55*100</f>
        <v>6.618152829706009</v>
      </c>
      <c r="T10" s="123">
        <f>'GDP Production CP'!T10/'GDP Production CP'!T$55*100</f>
        <v>6.4195067258307796</v>
      </c>
      <c r="U10" s="123">
        <f>'GDP Production CP'!U10/'GDP Production CP'!U$55*100</f>
        <v>7.2714803591556727</v>
      </c>
      <c r="V10" s="123">
        <f>'GDP Production CP'!V10/'GDP Production CP'!V$55*100</f>
        <v>7.2673368297104748</v>
      </c>
      <c r="W10" s="123">
        <f>'GDP Production CP'!W10/'GDP Production CP'!W$55*100</f>
        <v>9.5345377969715202</v>
      </c>
      <c r="X10" s="123">
        <f>'GDP Production CP'!X10/'GDP Production CP'!X$55*100</f>
        <v>10.401567562544306</v>
      </c>
      <c r="Y10" s="123">
        <f>'GDP Production CP'!Y10/'GDP Production CP'!Y$55*100</f>
        <v>7.2248328085419127</v>
      </c>
      <c r="Z10" s="123">
        <f>'GDP Production CP'!Z10/'GDP Production CP'!Z$55*100</f>
        <v>8.2266248638413053</v>
      </c>
      <c r="AA10" s="123">
        <f>'GDP Production CP'!AA10/'GDP Production CP'!AA$55*100</f>
        <v>7.0266095365575447</v>
      </c>
      <c r="AB10" s="123">
        <f>'GDP Production CP'!AB10/'GDP Production CP'!AB$55*100</f>
        <v>8.6533930267823944</v>
      </c>
      <c r="AC10" s="123">
        <f>'GDP Production CP'!AC10/'GDP Production CP'!AC$55*100</f>
        <v>5.9197856505610593</v>
      </c>
      <c r="AD10" s="123">
        <f>'GDP Production CP'!AD10/'GDP Production CP'!AD$55*100</f>
        <v>8.5169397072295006</v>
      </c>
      <c r="AE10" s="123">
        <f>'GDP Production CP'!AE10/'GDP Production CP'!AE$55*100</f>
        <v>3.4776041660358255</v>
      </c>
      <c r="AF10" s="123">
        <f>'GDP Production CP'!AF10/'GDP Production CP'!AF$55*100</f>
        <v>5.7396814250218</v>
      </c>
      <c r="AG10" s="123">
        <f>'GDP Production CP'!AG10/'GDP Production CP'!AG$55*100</f>
        <v>4.7224095765335319</v>
      </c>
      <c r="AH10" s="123">
        <v>7.6251140448327774</v>
      </c>
      <c r="AI10" s="123">
        <v>8.7003350895807881</v>
      </c>
      <c r="AJ10" s="123">
        <v>8.960811905736481</v>
      </c>
      <c r="AK10" s="123">
        <v>8.1098250879209548</v>
      </c>
      <c r="AL10" s="123">
        <v>7.3469491793197355</v>
      </c>
      <c r="AM10" s="123">
        <v>7.307951041354813</v>
      </c>
      <c r="AN10" s="123">
        <v>9.4740988399422843</v>
      </c>
      <c r="AO10" s="104"/>
      <c r="AP10" s="104"/>
      <c r="AQ10" s="104"/>
      <c r="AR10" s="104"/>
      <c r="AS10" s="104"/>
      <c r="AT10" s="104"/>
      <c r="AU10" s="104"/>
      <c r="AV10" s="104"/>
      <c r="AW10" s="104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</row>
    <row r="11" spans="1:61" ht="15" customHeight="1" x14ac:dyDescent="0.25">
      <c r="A11" s="65" t="s">
        <v>103</v>
      </c>
      <c r="B11" s="124">
        <f>'GDP Production CP'!B11/'GDP Production CP'!B$55*100</f>
        <v>0</v>
      </c>
      <c r="C11" s="124">
        <f>'GDP Production CP'!C11/'GDP Production CP'!C$55*100</f>
        <v>0</v>
      </c>
      <c r="D11" s="124">
        <f>'GDP Production CP'!D11/'GDP Production CP'!D$55*100</f>
        <v>0</v>
      </c>
      <c r="E11" s="124">
        <f>'GDP Production CP'!E11/'GDP Production CP'!E$55*100</f>
        <v>0</v>
      </c>
      <c r="F11" s="124">
        <f>'GDP Production CP'!F11/'GDP Production CP'!F$55*100</f>
        <v>0</v>
      </c>
      <c r="G11" s="124">
        <f>'GDP Production CP'!G11/'GDP Production CP'!G$55*100</f>
        <v>0</v>
      </c>
      <c r="H11" s="124">
        <f>'GDP Production CP'!H11/'GDP Production CP'!H$55*100</f>
        <v>0</v>
      </c>
      <c r="I11" s="124">
        <f>'GDP Production CP'!I11/'GDP Production CP'!I$55*100</f>
        <v>0</v>
      </c>
      <c r="J11" s="124">
        <f>'GDP Production CP'!J11/'GDP Production CP'!J$55*100</f>
        <v>0</v>
      </c>
      <c r="K11" s="124">
        <f>'GDP Production CP'!K11/'GDP Production CP'!K$55*100</f>
        <v>0</v>
      </c>
      <c r="L11" s="124">
        <f>'GDP Production CP'!L11/'GDP Production CP'!L$55*100</f>
        <v>0</v>
      </c>
      <c r="M11" s="124">
        <f>'GDP Production CP'!M11/'GDP Production CP'!M$55*100</f>
        <v>0</v>
      </c>
      <c r="N11" s="124">
        <f>'GDP Production CP'!N11/'GDP Production CP'!N$55*100</f>
        <v>0</v>
      </c>
      <c r="O11" s="124">
        <f>'GDP Production CP'!O11/'GDP Production CP'!O$55*100</f>
        <v>0</v>
      </c>
      <c r="P11" s="124">
        <f>'GDP Production CP'!P11/'GDP Production CP'!P$55*100</f>
        <v>0</v>
      </c>
      <c r="Q11" s="124">
        <f>'GDP Production CP'!Q11/'GDP Production CP'!Q$55*100</f>
        <v>0</v>
      </c>
      <c r="R11" s="124">
        <f>'GDP Production CP'!R11/'GDP Production CP'!R$55*100</f>
        <v>0</v>
      </c>
      <c r="S11" s="124">
        <f>'GDP Production CP'!S11/'GDP Production CP'!S$55*100</f>
        <v>0</v>
      </c>
      <c r="T11" s="124">
        <f>'GDP Production CP'!T11/'GDP Production CP'!T$55*100</f>
        <v>0</v>
      </c>
      <c r="U11" s="124">
        <f>'GDP Production CP'!U11/'GDP Production CP'!U$55*100</f>
        <v>0</v>
      </c>
      <c r="V11" s="124">
        <f>'GDP Production CP'!V11/'GDP Production CP'!V$55*100</f>
        <v>1.8290046682351675</v>
      </c>
      <c r="W11" s="124">
        <f>'GDP Production CP'!W11/'GDP Production CP'!W$55*100</f>
        <v>1.6345233627766256</v>
      </c>
      <c r="X11" s="124">
        <f>'GDP Production CP'!X11/'GDP Production CP'!X$55*100</f>
        <v>1.7873907024365057</v>
      </c>
      <c r="Y11" s="124">
        <f>'GDP Production CP'!Y11/'GDP Production CP'!Y$55*100</f>
        <v>5.440369137911695E-2</v>
      </c>
      <c r="Z11" s="124">
        <f>'GDP Production CP'!Z11/'GDP Production CP'!Z$55*100</f>
        <v>0.46170530130168008</v>
      </c>
      <c r="AA11" s="124">
        <f>'GDP Production CP'!AA11/'GDP Production CP'!AA$55*100</f>
        <v>0.86197492928939901</v>
      </c>
      <c r="AB11" s="124">
        <f>'GDP Production CP'!AB11/'GDP Production CP'!AB$55*100</f>
        <v>1.2689599190944465</v>
      </c>
      <c r="AC11" s="124">
        <f>'GDP Production CP'!AC11/'GDP Production CP'!AC$55*100</f>
        <v>3.6462868396153905</v>
      </c>
      <c r="AD11" s="124">
        <f>'GDP Production CP'!AD11/'GDP Production CP'!AD$55*100</f>
        <v>5.9316875943262053</v>
      </c>
      <c r="AE11" s="124">
        <f>'GDP Production CP'!AE11/'GDP Production CP'!AE$55*100</f>
        <v>4.3207153357430936</v>
      </c>
      <c r="AF11" s="124">
        <f>'GDP Production CP'!AF11/'GDP Production CP'!AF$55*100</f>
        <v>2.1530684745687925</v>
      </c>
      <c r="AG11" s="124">
        <f>'GDP Production CP'!AG11/'GDP Production CP'!AG$55*100</f>
        <v>1.6707788100116066</v>
      </c>
      <c r="AH11" s="124">
        <v>2.0805283991135615</v>
      </c>
      <c r="AI11" s="124">
        <v>1.5473939464660642</v>
      </c>
      <c r="AJ11" s="124">
        <v>1.0510879203220178</v>
      </c>
      <c r="AK11" s="124">
        <v>1.1283523610328949</v>
      </c>
      <c r="AL11" s="124">
        <v>1.0617674927348864</v>
      </c>
      <c r="AM11" s="124">
        <v>0.94242773996787921</v>
      </c>
      <c r="AN11" s="124">
        <v>1.4828035848379839</v>
      </c>
      <c r="AO11" s="104"/>
      <c r="AP11" s="104"/>
      <c r="AQ11" s="104"/>
      <c r="AR11" s="104"/>
      <c r="AS11" s="104"/>
      <c r="AT11" s="104"/>
      <c r="AU11" s="104"/>
      <c r="AV11" s="104"/>
      <c r="AW11" s="104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</row>
    <row r="12" spans="1:61" ht="15" customHeight="1" x14ac:dyDescent="0.25">
      <c r="A12" s="65" t="s">
        <v>57</v>
      </c>
      <c r="B12" s="124">
        <f>'GDP Production CP'!B12/'GDP Production CP'!B$55*100</f>
        <v>0</v>
      </c>
      <c r="C12" s="124">
        <f>'GDP Production CP'!C12/'GDP Production CP'!C$55*100</f>
        <v>0</v>
      </c>
      <c r="D12" s="124">
        <f>'GDP Production CP'!D12/'GDP Production CP'!D$55*100</f>
        <v>0</v>
      </c>
      <c r="E12" s="124">
        <f>'GDP Production CP'!E12/'GDP Production CP'!E$55*100</f>
        <v>0</v>
      </c>
      <c r="F12" s="124">
        <f>'GDP Production CP'!F12/'GDP Production CP'!F$55*100</f>
        <v>0</v>
      </c>
      <c r="G12" s="124">
        <f>'GDP Production CP'!G12/'GDP Production CP'!G$55*100</f>
        <v>0</v>
      </c>
      <c r="H12" s="124">
        <f>'GDP Production CP'!H12/'GDP Production CP'!H$55*100</f>
        <v>0</v>
      </c>
      <c r="I12" s="124">
        <f>'GDP Production CP'!I12/'GDP Production CP'!I$55*100</f>
        <v>0</v>
      </c>
      <c r="J12" s="124">
        <f>'GDP Production CP'!J12/'GDP Production CP'!J$55*100</f>
        <v>0</v>
      </c>
      <c r="K12" s="124">
        <f>'GDP Production CP'!K12/'GDP Production CP'!K$55*100</f>
        <v>0</v>
      </c>
      <c r="L12" s="124">
        <f>'GDP Production CP'!L12/'GDP Production CP'!L$55*100</f>
        <v>0</v>
      </c>
      <c r="M12" s="124">
        <f>'GDP Production CP'!M12/'GDP Production CP'!M$55*100</f>
        <v>0</v>
      </c>
      <c r="N12" s="124">
        <f>'GDP Production CP'!N12/'GDP Production CP'!N$55*100</f>
        <v>0</v>
      </c>
      <c r="O12" s="124">
        <f>'GDP Production CP'!O12/'GDP Production CP'!O$55*100</f>
        <v>0</v>
      </c>
      <c r="P12" s="124">
        <f>'GDP Production CP'!P12/'GDP Production CP'!P$55*100</f>
        <v>0</v>
      </c>
      <c r="Q12" s="124">
        <f>'GDP Production CP'!Q12/'GDP Production CP'!Q$55*100</f>
        <v>0</v>
      </c>
      <c r="R12" s="124">
        <f>'GDP Production CP'!R12/'GDP Production CP'!R$55*100</f>
        <v>0</v>
      </c>
      <c r="S12" s="124">
        <f>'GDP Production CP'!S12/'GDP Production CP'!S$55*100</f>
        <v>0</v>
      </c>
      <c r="T12" s="124">
        <f>'GDP Production CP'!T12/'GDP Production CP'!T$55*100</f>
        <v>0</v>
      </c>
      <c r="U12" s="124">
        <f>'GDP Production CP'!U12/'GDP Production CP'!U$55*100</f>
        <v>0</v>
      </c>
      <c r="V12" s="124">
        <f>'GDP Production CP'!V12/'GDP Production CP'!V$55*100</f>
        <v>0.8829291079995919</v>
      </c>
      <c r="W12" s="124">
        <f>'GDP Production CP'!W12/'GDP Production CP'!W$55*100</f>
        <v>0.97482934393364506</v>
      </c>
      <c r="X12" s="124">
        <f>'GDP Production CP'!X12/'GDP Production CP'!X$55*100</f>
        <v>1.4883100194582086</v>
      </c>
      <c r="Y12" s="124">
        <f>'GDP Production CP'!Y12/'GDP Production CP'!Y$55*100</f>
        <v>0.82904948983012572</v>
      </c>
      <c r="Z12" s="124">
        <f>'GDP Production CP'!Z12/'GDP Production CP'!Z$55*100</f>
        <v>0.89678239438231822</v>
      </c>
      <c r="AA12" s="124">
        <f>'GDP Production CP'!AA12/'GDP Production CP'!AA$55*100</f>
        <v>1.2435752273427738</v>
      </c>
      <c r="AB12" s="124">
        <f>'GDP Production CP'!AB12/'GDP Production CP'!AB$55*100</f>
        <v>2.20708488785692</v>
      </c>
      <c r="AC12" s="124">
        <f>'GDP Production CP'!AC12/'GDP Production CP'!AC$55*100</f>
        <v>2.2342614291838094</v>
      </c>
      <c r="AD12" s="124">
        <f>'GDP Production CP'!AD12/'GDP Production CP'!AD$55*100</f>
        <v>1.6330541473896472</v>
      </c>
      <c r="AE12" s="124">
        <f>'GDP Production CP'!AE12/'GDP Production CP'!AE$55*100</f>
        <v>1.7957177898673853</v>
      </c>
      <c r="AF12" s="124">
        <f>'GDP Production CP'!AF12/'GDP Production CP'!AF$55*100</f>
        <v>1.3847387582576749</v>
      </c>
      <c r="AG12" s="124">
        <f>'GDP Production CP'!AG12/'GDP Production CP'!AG$55*100</f>
        <v>1.0087523730817975</v>
      </c>
      <c r="AH12" s="124">
        <v>0.99738971437684931</v>
      </c>
      <c r="AI12" s="124">
        <v>1.1299526982835497</v>
      </c>
      <c r="AJ12" s="124">
        <v>1.1021003232406585</v>
      </c>
      <c r="AK12" s="124">
        <v>1.8828274671227512</v>
      </c>
      <c r="AL12" s="124">
        <v>2.9155041275312237</v>
      </c>
      <c r="AM12" s="124">
        <v>3.2120899545215305</v>
      </c>
      <c r="AN12" s="124">
        <v>2.4515247844115073</v>
      </c>
      <c r="AO12" s="104"/>
      <c r="AP12" s="104"/>
      <c r="AQ12" s="104"/>
      <c r="AR12" s="104"/>
      <c r="AS12" s="104"/>
      <c r="AT12" s="104"/>
      <c r="AU12" s="104"/>
      <c r="AV12" s="104"/>
      <c r="AW12" s="104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</row>
    <row r="13" spans="1:61" ht="15" customHeight="1" x14ac:dyDescent="0.25">
      <c r="A13" s="36" t="s">
        <v>58</v>
      </c>
      <c r="B13" s="123">
        <f>'GDP Production CP'!B13/'GDP Production CP'!B$55*100</f>
        <v>14.08491980970466</v>
      </c>
      <c r="C13" s="123">
        <f>'GDP Production CP'!C13/'GDP Production CP'!C$55*100</f>
        <v>13.737917752422183</v>
      </c>
      <c r="D13" s="123">
        <f>'GDP Production CP'!D13/'GDP Production CP'!D$55*100</f>
        <v>14.135487200588578</v>
      </c>
      <c r="E13" s="123">
        <f>'GDP Production CP'!E13/'GDP Production CP'!E$55*100</f>
        <v>11.514294480709026</v>
      </c>
      <c r="F13" s="123">
        <f>'GDP Production CP'!F13/'GDP Production CP'!F$55*100</f>
        <v>12.333873559150389</v>
      </c>
      <c r="G13" s="123">
        <f>'GDP Production CP'!G13/'GDP Production CP'!G$55*100</f>
        <v>16.393197820092308</v>
      </c>
      <c r="H13" s="123">
        <f>'GDP Production CP'!H13/'GDP Production CP'!H$55*100</f>
        <v>14.725713737977363</v>
      </c>
      <c r="I13" s="123">
        <f>'GDP Production CP'!I13/'GDP Production CP'!I$55*100</f>
        <v>9.6626536812777228</v>
      </c>
      <c r="J13" s="123">
        <f>'GDP Production CP'!J13/'GDP Production CP'!J$55*100</f>
        <v>9.1035597487614659</v>
      </c>
      <c r="K13" s="123">
        <f>'GDP Production CP'!K13/'GDP Production CP'!K$55*100</f>
        <v>9.83018316507329</v>
      </c>
      <c r="L13" s="123">
        <f>'GDP Production CP'!L13/'GDP Production CP'!L$55*100</f>
        <v>7.1674697476393696</v>
      </c>
      <c r="M13" s="123">
        <f>'GDP Production CP'!M13/'GDP Production CP'!M$55*100</f>
        <v>4.3843882487700805</v>
      </c>
      <c r="N13" s="123">
        <f>'GDP Production CP'!N13/'GDP Production CP'!N$55*100</f>
        <v>3.1159059466301344</v>
      </c>
      <c r="O13" s="123">
        <f>'GDP Production CP'!O13/'GDP Production CP'!O$55*100</f>
        <v>2.0968868312668318</v>
      </c>
      <c r="P13" s="123">
        <f>'GDP Production CP'!P13/'GDP Production CP'!P$55*100</f>
        <v>2.9272820441459357</v>
      </c>
      <c r="Q13" s="123">
        <f>'GDP Production CP'!Q13/'GDP Production CP'!Q$55*100</f>
        <v>2.0645369953163324</v>
      </c>
      <c r="R13" s="123">
        <f>'GDP Production CP'!R13/'GDP Production CP'!R$55*100</f>
        <v>2.1843630912132639</v>
      </c>
      <c r="S13" s="123">
        <f>'GDP Production CP'!S13/'GDP Production CP'!S$55*100</f>
        <v>2.5267763789671176</v>
      </c>
      <c r="T13" s="123">
        <f>'GDP Production CP'!T13/'GDP Production CP'!T$55*100</f>
        <v>2.2563022834221269</v>
      </c>
      <c r="U13" s="123">
        <f>'GDP Production CP'!U13/'GDP Production CP'!U$55*100</f>
        <v>1.0828147486137725</v>
      </c>
      <c r="V13" s="123">
        <f>'GDP Production CP'!V13/'GDP Production CP'!V$55*100</f>
        <v>0.12798931013239517</v>
      </c>
      <c r="W13" s="123">
        <f>'GDP Production CP'!W13/'GDP Production CP'!W$55*100</f>
        <v>8.8703539538466811E-2</v>
      </c>
      <c r="X13" s="123">
        <f>'GDP Production CP'!X13/'GDP Production CP'!X$55*100</f>
        <v>0.20409987358239665</v>
      </c>
      <c r="Y13" s="123">
        <f>'GDP Production CP'!Y13/'GDP Production CP'!Y$55*100</f>
        <v>0.11036599167261053</v>
      </c>
      <c r="Z13" s="123">
        <f>'GDP Production CP'!Z13/'GDP Production CP'!Z$55*100</f>
        <v>0.3221584485725123</v>
      </c>
      <c r="AA13" s="123">
        <f>'GDP Production CP'!AA13/'GDP Production CP'!AA$55*100</f>
        <v>0.26869949138038351</v>
      </c>
      <c r="AB13" s="123">
        <f>'GDP Production CP'!AB13/'GDP Production CP'!AB$55*100</f>
        <v>0.41253524429001548</v>
      </c>
      <c r="AC13" s="123">
        <f>'GDP Production CP'!AC13/'GDP Production CP'!AC$55*100</f>
        <v>0.91936546059053059</v>
      </c>
      <c r="AD13" s="123">
        <f>'GDP Production CP'!AD13/'GDP Production CP'!AD$55*100</f>
        <v>1.083020849757995</v>
      </c>
      <c r="AE13" s="123">
        <f>'GDP Production CP'!AE13/'GDP Production CP'!AE$55*100</f>
        <v>1.2779403255341844</v>
      </c>
      <c r="AF13" s="123">
        <f>'GDP Production CP'!AF13/'GDP Production CP'!AF$55*100</f>
        <v>1.1313111506995408</v>
      </c>
      <c r="AG13" s="123">
        <f>'GDP Production CP'!AG13/'GDP Production CP'!AG$55*100</f>
        <v>1.2915101450160833</v>
      </c>
      <c r="AH13" s="123">
        <v>1.987871691118535</v>
      </c>
      <c r="AI13" s="123">
        <v>1.830250614184749</v>
      </c>
      <c r="AJ13" s="123">
        <v>1.0930951058299092</v>
      </c>
      <c r="AK13" s="123">
        <v>0.62393189387817516</v>
      </c>
      <c r="AL13" s="123">
        <v>0.50075544366651037</v>
      </c>
      <c r="AM13" s="123">
        <v>0.45029048433478575</v>
      </c>
      <c r="AN13" s="123">
        <v>0.63412085609893976</v>
      </c>
      <c r="AO13" s="104"/>
      <c r="AP13" s="104"/>
      <c r="AQ13" s="104"/>
      <c r="AR13" s="104"/>
      <c r="AS13" s="104"/>
      <c r="AT13" s="104"/>
      <c r="AU13" s="104"/>
      <c r="AV13" s="104"/>
      <c r="AW13" s="104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</row>
    <row r="14" spans="1:61" s="28" customFormat="1" ht="15" customHeight="1" x14ac:dyDescent="0.25">
      <c r="A14" s="38" t="s">
        <v>59</v>
      </c>
      <c r="B14" s="125">
        <f>'GDP Production CP'!B14/'GDP Production CP'!B$55*100</f>
        <v>41.581093174054658</v>
      </c>
      <c r="C14" s="125">
        <f>'GDP Production CP'!C14/'GDP Production CP'!C$55*100</f>
        <v>32.086916557265575</v>
      </c>
      <c r="D14" s="125">
        <f>'GDP Production CP'!D14/'GDP Production CP'!D$55*100</f>
        <v>29.001933312335602</v>
      </c>
      <c r="E14" s="125">
        <f>'GDP Production CP'!E14/'GDP Production CP'!E$55*100</f>
        <v>26.701994890142643</v>
      </c>
      <c r="F14" s="125">
        <f>'GDP Production CP'!F14/'GDP Production CP'!F$55*100</f>
        <v>26.021778269713131</v>
      </c>
      <c r="G14" s="125">
        <f>'GDP Production CP'!G14/'GDP Production CP'!G$55*100</f>
        <v>31.292530297651812</v>
      </c>
      <c r="H14" s="125">
        <f>'GDP Production CP'!H14/'GDP Production CP'!H$55*100</f>
        <v>30.441830502724869</v>
      </c>
      <c r="I14" s="125">
        <f>'GDP Production CP'!I14/'GDP Production CP'!I$55*100</f>
        <v>26.326262932894362</v>
      </c>
      <c r="J14" s="125">
        <f>'GDP Production CP'!J14/'GDP Production CP'!J$55*100</f>
        <v>29.062627579389545</v>
      </c>
      <c r="K14" s="125">
        <f>'GDP Production CP'!K14/'GDP Production CP'!K$55*100</f>
        <v>29.065652589893904</v>
      </c>
      <c r="L14" s="125">
        <f>'GDP Production CP'!L14/'GDP Production CP'!L$55*100</f>
        <v>23.921694234018791</v>
      </c>
      <c r="M14" s="125">
        <f>'GDP Production CP'!M14/'GDP Production CP'!M$55*100</f>
        <v>23.113683748556433</v>
      </c>
      <c r="N14" s="125">
        <f>'GDP Production CP'!N14/'GDP Production CP'!N$55*100</f>
        <v>18.142128383940957</v>
      </c>
      <c r="O14" s="125">
        <f>'GDP Production CP'!O14/'GDP Production CP'!O$55*100</f>
        <v>15.281306133945598</v>
      </c>
      <c r="P14" s="125">
        <f>'GDP Production CP'!P14/'GDP Production CP'!P$55*100</f>
        <v>19.889989018691139</v>
      </c>
      <c r="Q14" s="125">
        <f>'GDP Production CP'!Q14/'GDP Production CP'!Q$55*100</f>
        <v>16.933674304550422</v>
      </c>
      <c r="R14" s="125">
        <f>'GDP Production CP'!R14/'GDP Production CP'!R$55*100</f>
        <v>18.508070153993579</v>
      </c>
      <c r="S14" s="125">
        <f>'GDP Production CP'!S14/'GDP Production CP'!S$55*100</f>
        <v>17.763654844830821</v>
      </c>
      <c r="T14" s="125">
        <f>'GDP Production CP'!T14/'GDP Production CP'!T$55*100</f>
        <v>17.36890140910846</v>
      </c>
      <c r="U14" s="125">
        <f>'GDP Production CP'!U14/'GDP Production CP'!U$55*100</f>
        <v>17.234354029917704</v>
      </c>
      <c r="V14" s="125">
        <f>'GDP Production CP'!V14/'GDP Production CP'!V$55*100</f>
        <v>21.085300938699294</v>
      </c>
      <c r="W14" s="125">
        <f>'GDP Production CP'!W14/'GDP Production CP'!W$55*100</f>
        <v>22.133163310777459</v>
      </c>
      <c r="X14" s="125">
        <f>'GDP Production CP'!X14/'GDP Production CP'!X$55*100</f>
        <v>24.145816787652755</v>
      </c>
      <c r="Y14" s="125">
        <f>'GDP Production CP'!Y14/'GDP Production CP'!Y$55*100</f>
        <v>18.677018168452186</v>
      </c>
      <c r="Z14" s="125">
        <f>'GDP Production CP'!Z14/'GDP Production CP'!Z$55*100</f>
        <v>19.024670466637684</v>
      </c>
      <c r="AA14" s="125">
        <f>'GDP Production CP'!AA14/'GDP Production CP'!AA$55*100</f>
        <v>19.983798142646855</v>
      </c>
      <c r="AB14" s="125">
        <f>'GDP Production CP'!AB14/'GDP Production CP'!AB$55*100</f>
        <v>22.387327117652823</v>
      </c>
      <c r="AC14" s="125">
        <f>'GDP Production CP'!AC14/'GDP Production CP'!AC$55*100</f>
        <v>21.266590110926703</v>
      </c>
      <c r="AD14" s="125">
        <f>'GDP Production CP'!AD14/'GDP Production CP'!AD$55*100</f>
        <v>24.7947692422652</v>
      </c>
      <c r="AE14" s="125">
        <f>'GDP Production CP'!AE14/'GDP Production CP'!AE$55*100</f>
        <v>19.125205348606027</v>
      </c>
      <c r="AF14" s="125">
        <f>'GDP Production CP'!AF14/'GDP Production CP'!AF$55*100</f>
        <v>18.986591408666769</v>
      </c>
      <c r="AG14" s="125">
        <f>'GDP Production CP'!AG14/'GDP Production CP'!AG$55*100</f>
        <v>16.925330226369876</v>
      </c>
      <c r="AH14" s="125">
        <v>20.745379036853841</v>
      </c>
      <c r="AI14" s="125">
        <v>19.552393128780317</v>
      </c>
      <c r="AJ14" s="125">
        <v>18.896375626805103</v>
      </c>
      <c r="AK14" s="125">
        <v>17.648853182094605</v>
      </c>
      <c r="AL14" s="125">
        <v>17.934895846615735</v>
      </c>
      <c r="AM14" s="125">
        <v>18.867669886358858</v>
      </c>
      <c r="AN14" s="125">
        <v>21.229119858714206</v>
      </c>
      <c r="AO14" s="117"/>
      <c r="AP14" s="117"/>
      <c r="AQ14" s="117"/>
      <c r="AR14" s="117"/>
      <c r="AS14" s="117"/>
      <c r="AT14" s="117"/>
      <c r="AU14" s="117"/>
      <c r="AV14" s="117"/>
      <c r="AW14" s="117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</row>
    <row r="15" spans="1:61" ht="15" customHeight="1" x14ac:dyDescent="0.25">
      <c r="A15" s="36" t="s">
        <v>60</v>
      </c>
      <c r="B15" s="123">
        <f>'GDP Production CP'!B15/'GDP Production CP'!B$55*100</f>
        <v>8.4859991340850627</v>
      </c>
      <c r="C15" s="123">
        <f>'GDP Production CP'!C15/'GDP Production CP'!C$55*100</f>
        <v>9.666078844808295</v>
      </c>
      <c r="D15" s="123">
        <f>'GDP Production CP'!D15/'GDP Production CP'!D$55*100</f>
        <v>10.006912572606598</v>
      </c>
      <c r="E15" s="123">
        <f>'GDP Production CP'!E15/'GDP Production CP'!E$55*100</f>
        <v>10.286584369859819</v>
      </c>
      <c r="F15" s="123">
        <f>'GDP Production CP'!F15/'GDP Production CP'!F$55*100</f>
        <v>9.8940100496523655</v>
      </c>
      <c r="G15" s="123">
        <f>'GDP Production CP'!G15/'GDP Production CP'!G$55*100</f>
        <v>9.2588335831133648</v>
      </c>
      <c r="H15" s="123">
        <f>'GDP Production CP'!H15/'GDP Production CP'!H$55*100</f>
        <v>9.3887167466281927</v>
      </c>
      <c r="I15" s="123">
        <f>'GDP Production CP'!I15/'GDP Production CP'!I$55*100</f>
        <v>10.112594690366702</v>
      </c>
      <c r="J15" s="123">
        <f>'GDP Production CP'!J15/'GDP Production CP'!J$55*100</f>
        <v>9.6493276915065387</v>
      </c>
      <c r="K15" s="123">
        <f>'GDP Production CP'!K15/'GDP Production CP'!K$55*100</f>
        <v>9.6224246902060528</v>
      </c>
      <c r="L15" s="123">
        <f>'GDP Production CP'!L15/'GDP Production CP'!L$55*100</f>
        <v>10.409857919697526</v>
      </c>
      <c r="M15" s="123">
        <f>'GDP Production CP'!M15/'GDP Production CP'!M$55*100</f>
        <v>9.5066395400133281</v>
      </c>
      <c r="N15" s="123">
        <f>'GDP Production CP'!N15/'GDP Production CP'!N$55*100</f>
        <v>9.9809049642952239</v>
      </c>
      <c r="O15" s="123">
        <f>'GDP Production CP'!O15/'GDP Production CP'!O$55*100</f>
        <v>11.188190631777783</v>
      </c>
      <c r="P15" s="123">
        <f>'GDP Production CP'!P15/'GDP Production CP'!P$55*100</f>
        <v>10.536005531333076</v>
      </c>
      <c r="Q15" s="123">
        <f>'GDP Production CP'!Q15/'GDP Production CP'!Q$55*100</f>
        <v>10.218769430815682</v>
      </c>
      <c r="R15" s="123">
        <f>'GDP Production CP'!R15/'GDP Production CP'!R$55*100</f>
        <v>7.8752599353998036</v>
      </c>
      <c r="S15" s="123">
        <f>'GDP Production CP'!S15/'GDP Production CP'!S$55*100</f>
        <v>8.7538518001563723</v>
      </c>
      <c r="T15" s="123">
        <f>'GDP Production CP'!T15/'GDP Production CP'!T$55*100</f>
        <v>9.6497303059853081</v>
      </c>
      <c r="U15" s="123">
        <f>'GDP Production CP'!U15/'GDP Production CP'!U$55*100</f>
        <v>8.8877439838011885</v>
      </c>
      <c r="V15" s="123">
        <f>'GDP Production CP'!V15/'GDP Production CP'!V$55*100</f>
        <v>9.9637845768450504</v>
      </c>
      <c r="W15" s="123">
        <f>'GDP Production CP'!W15/'GDP Production CP'!W$55*100</f>
        <v>9.8466579331341482</v>
      </c>
      <c r="X15" s="123">
        <f>'GDP Production CP'!X15/'GDP Production CP'!X$55*100</f>
        <v>9.6329049671301341</v>
      </c>
      <c r="Y15" s="123">
        <f>'GDP Production CP'!Y15/'GDP Production CP'!Y$55*100</f>
        <v>11.665460424806351</v>
      </c>
      <c r="Z15" s="123">
        <f>'GDP Production CP'!Z15/'GDP Production CP'!Z$55*100</f>
        <v>10.802407928936457</v>
      </c>
      <c r="AA15" s="123">
        <f>'GDP Production CP'!AA15/'GDP Production CP'!AA$55*100</f>
        <v>10.704951101736791</v>
      </c>
      <c r="AB15" s="123">
        <f>'GDP Production CP'!AB15/'GDP Production CP'!AB$55*100</f>
        <v>12.852695390778099</v>
      </c>
      <c r="AC15" s="123">
        <f>'GDP Production CP'!AC15/'GDP Production CP'!AC$55*100</f>
        <v>13.642166848534309</v>
      </c>
      <c r="AD15" s="123">
        <f>'GDP Production CP'!AD15/'GDP Production CP'!AD$55*100</f>
        <v>11.419793138637647</v>
      </c>
      <c r="AE15" s="123">
        <f>'GDP Production CP'!AE15/'GDP Production CP'!AE$55*100</f>
        <v>13.0307346471633</v>
      </c>
      <c r="AF15" s="123">
        <f>'GDP Production CP'!AF15/'GDP Production CP'!AF$55*100</f>
        <v>12.477464934467799</v>
      </c>
      <c r="AG15" s="123">
        <f>'GDP Production CP'!AG15/'GDP Production CP'!AG$55*100</f>
        <v>13.653395396991311</v>
      </c>
      <c r="AH15" s="123">
        <v>12.190005921126298</v>
      </c>
      <c r="AI15" s="123">
        <v>11.001459334452571</v>
      </c>
      <c r="AJ15" s="123">
        <v>10.024907073666711</v>
      </c>
      <c r="AK15" s="123">
        <v>9.7302227184894399</v>
      </c>
      <c r="AL15" s="123">
        <v>11.017363369647603</v>
      </c>
      <c r="AM15" s="123">
        <v>11.240126319802838</v>
      </c>
      <c r="AN15" s="123">
        <v>10.109674923113417</v>
      </c>
      <c r="AO15" s="104"/>
      <c r="AP15" s="26"/>
      <c r="AQ15" s="26"/>
      <c r="AR15" s="26"/>
      <c r="AS15" s="26"/>
      <c r="AT15" s="104"/>
      <c r="AU15" s="104"/>
      <c r="AV15" s="104"/>
      <c r="AW15" s="104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</row>
    <row r="16" spans="1:61" ht="15" customHeight="1" x14ac:dyDescent="0.25">
      <c r="A16" s="36" t="s">
        <v>61</v>
      </c>
      <c r="B16" s="123">
        <f>'GDP Production CP'!B16/'GDP Production CP'!B$55*100</f>
        <v>1.2706596137259158</v>
      </c>
      <c r="C16" s="123">
        <f>'GDP Production CP'!C16/'GDP Production CP'!C$55*100</f>
        <v>1.1520475923551943</v>
      </c>
      <c r="D16" s="123">
        <f>'GDP Production CP'!D16/'GDP Production CP'!D$55*100</f>
        <v>1.3888145100793863</v>
      </c>
      <c r="E16" s="123">
        <f>'GDP Production CP'!E16/'GDP Production CP'!E$55*100</f>
        <v>1.2579156494095913</v>
      </c>
      <c r="F16" s="123">
        <f>'GDP Production CP'!F16/'GDP Production CP'!F$55*100</f>
        <v>1.309374999493448</v>
      </c>
      <c r="G16" s="123">
        <f>'GDP Production CP'!G16/'GDP Production CP'!G$55*100</f>
        <v>1.1995075202011787</v>
      </c>
      <c r="H16" s="123">
        <f>'GDP Production CP'!H16/'GDP Production CP'!H$55*100</f>
        <v>1.1778642143244302</v>
      </c>
      <c r="I16" s="123">
        <f>'GDP Production CP'!I16/'GDP Production CP'!I$55*100</f>
        <v>1.1121826106092678</v>
      </c>
      <c r="J16" s="123">
        <f>'GDP Production CP'!J16/'GDP Production CP'!J$55*100</f>
        <v>1.0165504298149184</v>
      </c>
      <c r="K16" s="123">
        <f>'GDP Production CP'!K16/'GDP Production CP'!K$55*100</f>
        <v>1.1401375211046905</v>
      </c>
      <c r="L16" s="123">
        <f>'GDP Production CP'!L16/'GDP Production CP'!L$55*100</f>
        <v>1.0700126483599481</v>
      </c>
      <c r="M16" s="123">
        <f>'GDP Production CP'!M16/'GDP Production CP'!M$55*100</f>
        <v>1.2083032381146785</v>
      </c>
      <c r="N16" s="123">
        <f>'GDP Production CP'!N16/'GDP Production CP'!N$55*100</f>
        <v>1.1488920884050626</v>
      </c>
      <c r="O16" s="123">
        <f>'GDP Production CP'!O16/'GDP Production CP'!O$55*100</f>
        <v>1.1679272362595627</v>
      </c>
      <c r="P16" s="123">
        <f>'GDP Production CP'!P16/'GDP Production CP'!P$55*100</f>
        <v>0.86463407721647545</v>
      </c>
      <c r="Q16" s="123">
        <f>'GDP Production CP'!Q16/'GDP Production CP'!Q$55*100</f>
        <v>0.86155826460209051</v>
      </c>
      <c r="R16" s="123">
        <f>'GDP Production CP'!R16/'GDP Production CP'!R$55*100</f>
        <v>0.871944107482993</v>
      </c>
      <c r="S16" s="123">
        <f>'GDP Production CP'!S16/'GDP Production CP'!S$55*100</f>
        <v>0.61489027941940355</v>
      </c>
      <c r="T16" s="123">
        <f>'GDP Production CP'!T16/'GDP Production CP'!T$55*100</f>
        <v>0.62087830143361644</v>
      </c>
      <c r="U16" s="123">
        <f>'GDP Production CP'!U16/'GDP Production CP'!U$55*100</f>
        <v>0.59688330973340575</v>
      </c>
      <c r="V16" s="123">
        <f>'GDP Production CP'!V16/'GDP Production CP'!V$55*100</f>
        <v>0.3028518956625661</v>
      </c>
      <c r="W16" s="123">
        <f>'GDP Production CP'!W16/'GDP Production CP'!W$55*100</f>
        <v>0.33602914353634422</v>
      </c>
      <c r="X16" s="123">
        <f>'GDP Production CP'!X16/'GDP Production CP'!X$55*100</f>
        <v>0.39795186235132424</v>
      </c>
      <c r="Y16" s="123">
        <f>'GDP Production CP'!Y16/'GDP Production CP'!Y$55*100</f>
        <v>0.36689734622570336</v>
      </c>
      <c r="Z16" s="123">
        <f>'GDP Production CP'!Z16/'GDP Production CP'!Z$55*100</f>
        <v>0.34806358925971997</v>
      </c>
      <c r="AA16" s="123">
        <f>'GDP Production CP'!AA16/'GDP Production CP'!AA$55*100</f>
        <v>0.35929958260166805</v>
      </c>
      <c r="AB16" s="123">
        <f>'GDP Production CP'!AB16/'GDP Production CP'!AB$55*100</f>
        <v>0.33055635088280289</v>
      </c>
      <c r="AC16" s="123">
        <f>'GDP Production CP'!AC16/'GDP Production CP'!AC$55*100</f>
        <v>0.57807248310839465</v>
      </c>
      <c r="AD16" s="123">
        <f>'GDP Production CP'!AD16/'GDP Production CP'!AD$55*100</f>
        <v>0.46776746323201324</v>
      </c>
      <c r="AE16" s="123">
        <f>'GDP Production CP'!AE16/'GDP Production CP'!AE$55*100</f>
        <v>0.53672869806594015</v>
      </c>
      <c r="AF16" s="123">
        <f>'GDP Production CP'!AF16/'GDP Production CP'!AF$55*100</f>
        <v>0.44501875399014207</v>
      </c>
      <c r="AG16" s="123">
        <f>'GDP Production CP'!AG16/'GDP Production CP'!AG$55*100</f>
        <v>0.4729146673631851</v>
      </c>
      <c r="AH16" s="123">
        <v>0.46045149195887725</v>
      </c>
      <c r="AI16" s="123">
        <v>0.55385391993874289</v>
      </c>
      <c r="AJ16" s="123">
        <v>0.40558587474318347</v>
      </c>
      <c r="AK16" s="123">
        <v>0.41889634912530804</v>
      </c>
      <c r="AL16" s="123">
        <v>0.38888899356965395</v>
      </c>
      <c r="AM16" s="123">
        <v>0.24735475512667957</v>
      </c>
      <c r="AN16" s="123">
        <v>0.19839760368844789</v>
      </c>
      <c r="AO16" s="104"/>
      <c r="AP16" s="26"/>
      <c r="AQ16" s="26"/>
      <c r="AR16" s="26"/>
      <c r="AS16" s="26"/>
      <c r="AT16" s="104"/>
      <c r="AU16" s="104"/>
      <c r="AV16" s="104"/>
      <c r="AW16" s="104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</row>
    <row r="17" spans="1:61" ht="15" customHeight="1" x14ac:dyDescent="0.25">
      <c r="A17" s="36" t="s">
        <v>113</v>
      </c>
      <c r="B17" s="123">
        <f>'GDP Production CP'!B17/'GDP Production CP'!B$55*100</f>
        <v>7.2153395203591471</v>
      </c>
      <c r="C17" s="123">
        <f>'GDP Production CP'!C17/'GDP Production CP'!C$55*100</f>
        <v>8.5140312524531012</v>
      </c>
      <c r="D17" s="123">
        <f>'GDP Production CP'!D17/'GDP Production CP'!D$55*100</f>
        <v>8.6180980625272117</v>
      </c>
      <c r="E17" s="123">
        <f>'GDP Production CP'!E17/'GDP Production CP'!E$55*100</f>
        <v>9.0286687204502272</v>
      </c>
      <c r="F17" s="123">
        <f>'GDP Production CP'!F17/'GDP Production CP'!F$55*100</f>
        <v>8.5846350501589175</v>
      </c>
      <c r="G17" s="123">
        <f>'GDP Production CP'!G17/'GDP Production CP'!G$55*100</f>
        <v>8.0593260629121843</v>
      </c>
      <c r="H17" s="123">
        <f>'GDP Production CP'!H17/'GDP Production CP'!H$55*100</f>
        <v>8.2108525323037629</v>
      </c>
      <c r="I17" s="123">
        <f>'GDP Production CP'!I17/'GDP Production CP'!I$55*100</f>
        <v>9.0004120797574352</v>
      </c>
      <c r="J17" s="123">
        <f>'GDP Production CP'!J17/'GDP Production CP'!J$55*100</f>
        <v>8.6327772616916203</v>
      </c>
      <c r="K17" s="123">
        <f>'GDP Production CP'!K17/'GDP Production CP'!K$55*100</f>
        <v>8.4822871691013599</v>
      </c>
      <c r="L17" s="123">
        <f>'GDP Production CP'!L17/'GDP Production CP'!L$55*100</f>
        <v>9.3398452713375804</v>
      </c>
      <c r="M17" s="123">
        <f>'GDP Production CP'!M17/'GDP Production CP'!M$55*100</f>
        <v>8.2983363018986491</v>
      </c>
      <c r="N17" s="123">
        <f>'GDP Production CP'!N17/'GDP Production CP'!N$55*100</f>
        <v>8.8320128758901628</v>
      </c>
      <c r="O17" s="123">
        <f>'GDP Production CP'!O17/'GDP Production CP'!O$55*100</f>
        <v>10.020263395518219</v>
      </c>
      <c r="P17" s="123">
        <f>'GDP Production CP'!P17/'GDP Production CP'!P$55*100</f>
        <v>9.6713714541166009</v>
      </c>
      <c r="Q17" s="123">
        <f>'GDP Production CP'!Q17/'GDP Production CP'!Q$55*100</f>
        <v>9.3572111662135899</v>
      </c>
      <c r="R17" s="123">
        <f>'GDP Production CP'!R17/'GDP Production CP'!R$55*100</f>
        <v>7.0033158279168104</v>
      </c>
      <c r="S17" s="123">
        <f>'GDP Production CP'!S17/'GDP Production CP'!S$55*100</f>
        <v>8.1389615207369701</v>
      </c>
      <c r="T17" s="123">
        <f>'GDP Production CP'!T17/'GDP Production CP'!T$55*100</f>
        <v>9.0288520045516929</v>
      </c>
      <c r="U17" s="123">
        <f>'GDP Production CP'!U17/'GDP Production CP'!U$55*100</f>
        <v>8.2908606740677833</v>
      </c>
      <c r="V17" s="123">
        <f>'GDP Production CP'!V17/'GDP Production CP'!V$55*100</f>
        <v>9.6609326811824836</v>
      </c>
      <c r="W17" s="123">
        <f>'GDP Production CP'!W17/'GDP Production CP'!W$55*100</f>
        <v>9.5106287895978046</v>
      </c>
      <c r="X17" s="123">
        <f>'GDP Production CP'!X17/'GDP Production CP'!X$55*100</f>
        <v>9.2349531047788087</v>
      </c>
      <c r="Y17" s="123">
        <f>'GDP Production CP'!Y17/'GDP Production CP'!Y$55*100</f>
        <v>11.298563078580647</v>
      </c>
      <c r="Z17" s="123">
        <f>'GDP Production CP'!Z17/'GDP Production CP'!Z$55*100</f>
        <v>10.454344339676737</v>
      </c>
      <c r="AA17" s="123">
        <f>'GDP Production CP'!AA17/'GDP Production CP'!AA$55*100</f>
        <v>10.345651519135126</v>
      </c>
      <c r="AB17" s="123">
        <f>'GDP Production CP'!AB17/'GDP Production CP'!AB$55*100</f>
        <v>12.522139039895297</v>
      </c>
      <c r="AC17" s="123">
        <f>'GDP Production CP'!AC17/'GDP Production CP'!AC$55*100</f>
        <v>13.064094365425916</v>
      </c>
      <c r="AD17" s="123">
        <f>'GDP Production CP'!AD17/'GDP Production CP'!AD$55*100</f>
        <v>10.952025675405634</v>
      </c>
      <c r="AE17" s="123">
        <f>'GDP Production CP'!AE17/'GDP Production CP'!AE$55*100</f>
        <v>12.49400594909736</v>
      </c>
      <c r="AF17" s="123">
        <f>'GDP Production CP'!AF17/'GDP Production CP'!AF$55*100</f>
        <v>12.032446180477656</v>
      </c>
      <c r="AG17" s="123">
        <f>'GDP Production CP'!AG17/'GDP Production CP'!AG$55*100</f>
        <v>13.180480729628128</v>
      </c>
      <c r="AH17" s="123">
        <f>'GDP Production CP'!AH17/'GDP Production CP'!AH$55*100</f>
        <v>11.729554429167424</v>
      </c>
      <c r="AI17" s="123">
        <f>'GDP Production CP'!AI17/'GDP Production CP'!AI$55*100</f>
        <v>10.447605414513827</v>
      </c>
      <c r="AJ17" s="123">
        <f>'GDP Production CP'!AJ17/'GDP Production CP'!AJ$55*100</f>
        <v>9.6193211989235259</v>
      </c>
      <c r="AK17" s="123">
        <f>'GDP Production CP'!AK17/'GDP Production CP'!AK$55*100</f>
        <v>9.3113263693641315</v>
      </c>
      <c r="AL17" s="123">
        <f>'GDP Production CP'!AL17/'GDP Production CP'!AL$55*100</f>
        <v>10.62847437607795</v>
      </c>
      <c r="AM17" s="123">
        <f>'GDP Production CP'!AM17/'GDP Production CP'!AM$55*100</f>
        <v>10.992771564676158</v>
      </c>
      <c r="AN17" s="123">
        <f>'GDP Production CP'!AN17/'GDP Production CP'!AN$55*100</f>
        <v>9.9112773194249684</v>
      </c>
      <c r="AO17" s="53"/>
      <c r="AP17" s="131"/>
      <c r="AQ17" s="26"/>
      <c r="AR17" s="26"/>
      <c r="AS17" s="26"/>
      <c r="AT17" s="104"/>
      <c r="AU17" s="104"/>
      <c r="AV17" s="104"/>
      <c r="AW17" s="104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</row>
    <row r="18" spans="1:61" ht="15" customHeight="1" x14ac:dyDescent="0.25">
      <c r="A18" s="65" t="s">
        <v>62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>
        <f>'GDP Production CP'!V18/'GDP Production CP'!V$55*100</f>
        <v>0.20051003421482091</v>
      </c>
      <c r="W18" s="124">
        <f>'GDP Production CP'!W18/'GDP Production CP'!W$55*100</f>
        <v>0.19375260231597682</v>
      </c>
      <c r="X18" s="124">
        <f>'GDP Production CP'!X18/'GDP Production CP'!X$55*100</f>
        <v>0.1866098408770811</v>
      </c>
      <c r="Y18" s="124">
        <f>'GDP Production CP'!Y18/'GDP Production CP'!Y$55*100</f>
        <v>0.48260858816821467</v>
      </c>
      <c r="Z18" s="124">
        <f>'GDP Production CP'!Z18/'GDP Production CP'!Z$55*100</f>
        <v>0.38868600350800853</v>
      </c>
      <c r="AA18" s="124">
        <f>'GDP Production CP'!AA18/'GDP Production CP'!AA$55*100</f>
        <v>0.27179014976679838</v>
      </c>
      <c r="AB18" s="124">
        <f>'GDP Production CP'!AB18/'GDP Production CP'!AB$55*100</f>
        <v>0.25751622209730185</v>
      </c>
      <c r="AC18" s="124">
        <f>'GDP Production CP'!AC18/'GDP Production CP'!AC$55*100</f>
        <v>0.35307248829339044</v>
      </c>
      <c r="AD18" s="124">
        <f>'GDP Production CP'!AD18/'GDP Production CP'!AD$55*100</f>
        <v>0.66100808628012608</v>
      </c>
      <c r="AE18" s="124">
        <f>'GDP Production CP'!AE18/'GDP Production CP'!AE$55*100</f>
        <v>0.75002688566524223</v>
      </c>
      <c r="AF18" s="124">
        <f>'GDP Production CP'!AF18/'GDP Production CP'!AF$55*100</f>
        <v>0.69066032630904473</v>
      </c>
      <c r="AG18" s="124">
        <f>'GDP Production CP'!AG18/'GDP Production CP'!AG$55*100</f>
        <v>0.77449983533761779</v>
      </c>
      <c r="AH18" s="124">
        <v>0.76202006757802854</v>
      </c>
      <c r="AI18" s="124">
        <v>0.70965679125584136</v>
      </c>
      <c r="AJ18" s="124">
        <v>0.87351877027668412</v>
      </c>
      <c r="AK18" s="124">
        <v>0.84375556092663595</v>
      </c>
      <c r="AL18" s="124">
        <v>1.0019476877254385</v>
      </c>
      <c r="AM18" s="124">
        <v>1.1601527335284127</v>
      </c>
      <c r="AN18" s="124">
        <v>1.0343660715209639</v>
      </c>
      <c r="AO18" s="104"/>
      <c r="AP18" s="26"/>
      <c r="AQ18" s="26"/>
      <c r="AR18" s="26"/>
      <c r="AS18" s="26"/>
      <c r="AT18" s="104"/>
      <c r="AU18" s="104"/>
      <c r="AV18" s="104"/>
      <c r="AW18" s="104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</row>
    <row r="19" spans="1:61" ht="15" customHeight="1" x14ac:dyDescent="0.25">
      <c r="A19" s="66" t="s">
        <v>63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>
        <f>'GDP Production CP'!V19/'GDP Production CP'!V$55*100</f>
        <v>3.1513270525421508</v>
      </c>
      <c r="W19" s="124">
        <f>'GDP Production CP'!W19/'GDP Production CP'!W$55*100</f>
        <v>2.854991305390008</v>
      </c>
      <c r="X19" s="124">
        <f>'GDP Production CP'!X19/'GDP Production CP'!X$55*100</f>
        <v>3.1418790605163851</v>
      </c>
      <c r="Y19" s="124">
        <f>'GDP Production CP'!Y19/'GDP Production CP'!Y$55*100</f>
        <v>3.7709651432837878</v>
      </c>
      <c r="Z19" s="124">
        <f>'GDP Production CP'!Z19/'GDP Production CP'!Z$55*100</f>
        <v>3.0643237079819681</v>
      </c>
      <c r="AA19" s="124">
        <f>'GDP Production CP'!AA19/'GDP Production CP'!AA$55*100</f>
        <v>2.25035825420892</v>
      </c>
      <c r="AB19" s="124">
        <f>'GDP Production CP'!AB19/'GDP Production CP'!AB$55*100</f>
        <v>2.4246785117881364</v>
      </c>
      <c r="AC19" s="124">
        <f>'GDP Production CP'!AC19/'GDP Production CP'!AC$55*100</f>
        <v>1.9768161325131255</v>
      </c>
      <c r="AD19" s="124">
        <f>'GDP Production CP'!AD19/'GDP Production CP'!AD$55*100</f>
        <v>1.8596449438683664</v>
      </c>
      <c r="AE19" s="124">
        <f>'GDP Production CP'!AE19/'GDP Production CP'!AE$55*100</f>
        <v>2.1383559469044777</v>
      </c>
      <c r="AF19" s="124">
        <f>'GDP Production CP'!AF19/'GDP Production CP'!AF$55*100</f>
        <v>1.8493482937234886</v>
      </c>
      <c r="AG19" s="124">
        <f>'GDP Production CP'!AG19/'GDP Production CP'!AG$55*100</f>
        <v>1.8141977445589521</v>
      </c>
      <c r="AH19" s="124">
        <v>1.4523432330945789</v>
      </c>
      <c r="AI19" s="124">
        <v>1.7686235637867687</v>
      </c>
      <c r="AJ19" s="124">
        <v>1.6100724673005002</v>
      </c>
      <c r="AK19" s="124">
        <v>1.6518578501501791</v>
      </c>
      <c r="AL19" s="124">
        <v>1.9455197848825614</v>
      </c>
      <c r="AM19" s="124">
        <v>1.8999760090075739</v>
      </c>
      <c r="AN19" s="124">
        <v>1.6987267297121811</v>
      </c>
      <c r="AO19" s="104"/>
      <c r="AP19" s="26"/>
      <c r="AQ19" s="26"/>
      <c r="AR19" s="26"/>
      <c r="AS19" s="26"/>
      <c r="AT19" s="104"/>
      <c r="AU19" s="104"/>
      <c r="AV19" s="104"/>
      <c r="AW19" s="104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</row>
    <row r="20" spans="1:61" ht="15" customHeight="1" x14ac:dyDescent="0.25">
      <c r="A20" s="66" t="s">
        <v>64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>
        <f>'GDP Production CP'!V20/'GDP Production CP'!V$55*100</f>
        <v>1.6273821424455714</v>
      </c>
      <c r="W20" s="124">
        <f>'GDP Production CP'!W20/'GDP Production CP'!W$55*100</f>
        <v>1.5970878541486833</v>
      </c>
      <c r="X20" s="124">
        <f>'GDP Production CP'!X20/'GDP Production CP'!X$55*100</f>
        <v>1.5263039677040429</v>
      </c>
      <c r="Y20" s="124">
        <f>'GDP Production CP'!Y20/'GDP Production CP'!Y$55*100</f>
        <v>1.5960972281836645</v>
      </c>
      <c r="Z20" s="124">
        <f>'GDP Production CP'!Z20/'GDP Production CP'!Z$55*100</f>
        <v>1.5312322551108422</v>
      </c>
      <c r="AA20" s="124">
        <f>'GDP Production CP'!AA20/'GDP Production CP'!AA$55*100</f>
        <v>1.5611520780041279</v>
      </c>
      <c r="AB20" s="124">
        <f>'GDP Production CP'!AB20/'GDP Production CP'!AB$55*100</f>
        <v>1.4701725207156535</v>
      </c>
      <c r="AC20" s="124">
        <f>'GDP Production CP'!AC20/'GDP Production CP'!AC$55*100</f>
        <v>1.3967282156820895</v>
      </c>
      <c r="AD20" s="124">
        <f>'GDP Production CP'!AD20/'GDP Production CP'!AD$55*100</f>
        <v>1.41496806728863</v>
      </c>
      <c r="AE20" s="124">
        <f>'GDP Production CP'!AE20/'GDP Production CP'!AE$55*100</f>
        <v>1.4976636156789771</v>
      </c>
      <c r="AF20" s="124">
        <f>'GDP Production CP'!AF20/'GDP Production CP'!AF$55*100</f>
        <v>1.6360252091239142</v>
      </c>
      <c r="AG20" s="124">
        <f>'GDP Production CP'!AG20/'GDP Production CP'!AG$55*100</f>
        <v>1.8437617824931849</v>
      </c>
      <c r="AH20" s="124">
        <v>1.8057495447395624</v>
      </c>
      <c r="AI20" s="124">
        <v>1.773725116081895</v>
      </c>
      <c r="AJ20" s="124">
        <v>1.7110987799653425</v>
      </c>
      <c r="AK20" s="124">
        <v>1.7312879622977213</v>
      </c>
      <c r="AL20" s="124">
        <v>1.5543081044679086</v>
      </c>
      <c r="AM20" s="124">
        <v>1.6853947310674509</v>
      </c>
      <c r="AN20" s="124">
        <v>1.6639620758993341</v>
      </c>
      <c r="AO20" s="104"/>
      <c r="AP20" s="26"/>
      <c r="AQ20" s="26"/>
      <c r="AR20" s="26"/>
      <c r="AS20" s="26"/>
      <c r="AT20" s="104"/>
      <c r="AU20" s="104"/>
      <c r="AV20" s="104"/>
      <c r="AW20" s="104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</row>
    <row r="21" spans="1:61" ht="15" customHeight="1" x14ac:dyDescent="0.25">
      <c r="A21" s="66" t="s">
        <v>65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>
        <f>'GDP Production CP'!V21/'GDP Production CP'!V$55*100</f>
        <v>0.24955649378853134</v>
      </c>
      <c r="W21" s="124">
        <f>'GDP Production CP'!W21/'GDP Production CP'!W$55*100</f>
        <v>0.25797028564346031</v>
      </c>
      <c r="X21" s="124">
        <f>'GDP Production CP'!X21/'GDP Production CP'!X$55*100</f>
        <v>0.3606679096348947</v>
      </c>
      <c r="Y21" s="124">
        <f>'GDP Production CP'!Y21/'GDP Production CP'!Y$55*100</f>
        <v>0.44429310208092099</v>
      </c>
      <c r="Z21" s="124">
        <f>'GDP Production CP'!Z21/'GDP Production CP'!Z$55*100</f>
        <v>0.57662649851545744</v>
      </c>
      <c r="AA21" s="124">
        <f>'GDP Production CP'!AA21/'GDP Production CP'!AA$55*100</f>
        <v>0.57565344768008264</v>
      </c>
      <c r="AB21" s="124">
        <f>'GDP Production CP'!AB21/'GDP Production CP'!AB$55*100</f>
        <v>0.53068005587816347</v>
      </c>
      <c r="AC21" s="124">
        <f>'GDP Production CP'!AC21/'GDP Production CP'!AC$55*100</f>
        <v>0.34289427482571794</v>
      </c>
      <c r="AD21" s="124">
        <f>'GDP Production CP'!AD21/'GDP Production CP'!AD$55*100</f>
        <v>0.41141078534134878</v>
      </c>
      <c r="AE21" s="124">
        <f>'GDP Production CP'!AE21/'GDP Production CP'!AE$55*100</f>
        <v>0.50256833804403278</v>
      </c>
      <c r="AF21" s="124">
        <f>'GDP Production CP'!AF21/'GDP Production CP'!AF$55*100</f>
        <v>0.54727569495452255</v>
      </c>
      <c r="AG21" s="124">
        <f>'GDP Production CP'!AG21/'GDP Production CP'!AG$55*100</f>
        <v>0.50055888242770308</v>
      </c>
      <c r="AH21" s="124">
        <v>0.47790495300649283</v>
      </c>
      <c r="AI21" s="124">
        <v>0.31473699230036678</v>
      </c>
      <c r="AJ21" s="124">
        <v>0.17059249748202293</v>
      </c>
      <c r="AK21" s="124">
        <v>9.2923506647544701E-2</v>
      </c>
      <c r="AL21" s="124">
        <v>0.10571902297939852</v>
      </c>
      <c r="AM21" s="124">
        <v>0.42039678566660493</v>
      </c>
      <c r="AN21" s="124">
        <v>0.34094151931631</v>
      </c>
      <c r="AO21" s="104"/>
      <c r="AP21" s="26"/>
      <c r="AQ21" s="26"/>
      <c r="AR21" s="26"/>
      <c r="AS21" s="26"/>
      <c r="AT21" s="104"/>
      <c r="AU21" s="104"/>
      <c r="AV21" s="104"/>
      <c r="AW21" s="104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</row>
    <row r="22" spans="1:61" ht="15" customHeight="1" x14ac:dyDescent="0.25">
      <c r="A22" s="66" t="s">
        <v>66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>
        <f>'GDP Production CP'!V22/'GDP Production CP'!V$55*100</f>
        <v>0.11375375004823583</v>
      </c>
      <c r="W22" s="124">
        <f>'GDP Production CP'!W22/'GDP Production CP'!W$55*100</f>
        <v>0.24338949848379388</v>
      </c>
      <c r="X22" s="124">
        <f>'GDP Production CP'!X22/'GDP Production CP'!X$55*100</f>
        <v>0.21521475555708988</v>
      </c>
      <c r="Y22" s="124">
        <f>'GDP Production CP'!Y22/'GDP Production CP'!Y$55*100</f>
        <v>0.16002350496746037</v>
      </c>
      <c r="Z22" s="124">
        <f>'GDP Production CP'!Z22/'GDP Production CP'!Z$55*100</f>
        <v>0.17562308707412141</v>
      </c>
      <c r="AA22" s="124">
        <f>'GDP Production CP'!AA22/'GDP Production CP'!AA$55*100</f>
        <v>0.17338130412803682</v>
      </c>
      <c r="AB22" s="124">
        <f>'GDP Production CP'!AB22/'GDP Production CP'!AB$55*100</f>
        <v>0.14631325961624481</v>
      </c>
      <c r="AC22" s="124">
        <f>'GDP Production CP'!AC22/'GDP Production CP'!AC$55*100</f>
        <v>0.15927604048072477</v>
      </c>
      <c r="AD22" s="124">
        <f>'GDP Production CP'!AD22/'GDP Production CP'!AD$55*100</f>
        <v>0.15259607060925132</v>
      </c>
      <c r="AE22" s="124">
        <f>'GDP Production CP'!AE22/'GDP Production CP'!AE$55*100</f>
        <v>9.5165506129226238E-2</v>
      </c>
      <c r="AF22" s="124">
        <f>'GDP Production CP'!AF22/'GDP Production CP'!AF$55*100</f>
        <v>9.834868358226205E-2</v>
      </c>
      <c r="AG22" s="124">
        <f>'GDP Production CP'!AG22/'GDP Production CP'!AG$55*100</f>
        <v>0.1033712345822346</v>
      </c>
      <c r="AH22" s="124">
        <v>0.1086767214236861</v>
      </c>
      <c r="AI22" s="124">
        <v>0.10403765899868173</v>
      </c>
      <c r="AJ22" s="124">
        <v>0.11118863601569891</v>
      </c>
      <c r="AK22" s="124">
        <v>6.5239866227108784E-2</v>
      </c>
      <c r="AL22" s="124">
        <v>5.4177118986424723E-2</v>
      </c>
      <c r="AM22" s="124">
        <v>5.1404196517272245E-2</v>
      </c>
      <c r="AN22" s="124">
        <v>5.3352868219989864E-2</v>
      </c>
      <c r="AO22" s="104"/>
      <c r="AP22" s="26"/>
      <c r="AQ22" s="26"/>
      <c r="AR22" s="26"/>
      <c r="AS22" s="26"/>
      <c r="AT22" s="104"/>
      <c r="AU22" s="104"/>
      <c r="AV22" s="104"/>
      <c r="AW22" s="104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</row>
    <row r="23" spans="1:61" ht="15" customHeight="1" x14ac:dyDescent="0.25">
      <c r="A23" s="66" t="s">
        <v>67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>
        <f>'GDP Production CP'!V23/'GDP Production CP'!V$55*100</f>
        <v>0.20771108887851483</v>
      </c>
      <c r="W23" s="124">
        <f>'GDP Production CP'!W23/'GDP Production CP'!W$55*100</f>
        <v>0.19644052645638102</v>
      </c>
      <c r="X23" s="124">
        <f>'GDP Production CP'!X23/'GDP Production CP'!X$55*100</f>
        <v>0.18919867369860086</v>
      </c>
      <c r="Y23" s="124">
        <f>'GDP Production CP'!Y23/'GDP Production CP'!Y$55*100</f>
        <v>0.31188057549216602</v>
      </c>
      <c r="Z23" s="124">
        <f>'GDP Production CP'!Z23/'GDP Production CP'!Z$55*100</f>
        <v>0.42029019031883219</v>
      </c>
      <c r="AA23" s="124">
        <f>'GDP Production CP'!AA23/'GDP Production CP'!AA$55*100</f>
        <v>0.3883227652517563</v>
      </c>
      <c r="AB23" s="124">
        <f>'GDP Production CP'!AB23/'GDP Production CP'!AB$55*100</f>
        <v>0.3811874490150971</v>
      </c>
      <c r="AC23" s="124">
        <f>'GDP Production CP'!AC23/'GDP Production CP'!AC$55*100</f>
        <v>0.39408149586147023</v>
      </c>
      <c r="AD23" s="124">
        <f>'GDP Production CP'!AD23/'GDP Production CP'!AD$55*100</f>
        <v>0.41537875263680296</v>
      </c>
      <c r="AE23" s="124">
        <f>'GDP Production CP'!AE23/'GDP Production CP'!AE$55*100</f>
        <v>0.39571139163589858</v>
      </c>
      <c r="AF23" s="124">
        <f>'GDP Production CP'!AF23/'GDP Production CP'!AF$55*100</f>
        <v>0.32704386804354341</v>
      </c>
      <c r="AG23" s="124">
        <f>'GDP Production CP'!AG23/'GDP Production CP'!AG$55*100</f>
        <v>0.30603789345567212</v>
      </c>
      <c r="AH23" s="124">
        <v>0.26579320314001764</v>
      </c>
      <c r="AI23" s="124">
        <v>0.25575929966360117</v>
      </c>
      <c r="AJ23" s="124">
        <v>0.25202206071230848</v>
      </c>
      <c r="AK23" s="124">
        <v>0.24080068316608957</v>
      </c>
      <c r="AL23" s="124">
        <v>0.23446470005833736</v>
      </c>
      <c r="AM23" s="124">
        <v>0.22651602535980445</v>
      </c>
      <c r="AN23" s="124">
        <v>0.22736385611459947</v>
      </c>
      <c r="AO23" s="104"/>
      <c r="AP23" s="26"/>
      <c r="AQ23" s="26"/>
      <c r="AR23" s="26"/>
      <c r="AS23" s="26"/>
      <c r="AT23" s="104"/>
      <c r="AU23" s="104"/>
      <c r="AV23" s="104"/>
      <c r="AW23" s="104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</row>
    <row r="24" spans="1:61" ht="15" customHeight="1" x14ac:dyDescent="0.25">
      <c r="A24" s="66" t="s">
        <v>68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>
        <f>'GDP Production CP'!V24/'GDP Production CP'!V$55*100</f>
        <v>0.2955208669692454</v>
      </c>
      <c r="W24" s="124">
        <f>'GDP Production CP'!W24/'GDP Production CP'!W$55*100</f>
        <v>0.18256280760252599</v>
      </c>
      <c r="X24" s="124">
        <f>'GDP Production CP'!X24/'GDP Production CP'!X$55*100</f>
        <v>0.20551857906597715</v>
      </c>
      <c r="Y24" s="124">
        <f>'GDP Production CP'!Y24/'GDP Production CP'!Y$55*100</f>
        <v>0.22152421664240915</v>
      </c>
      <c r="Z24" s="124">
        <f>'GDP Production CP'!Z24/'GDP Production CP'!Z$55*100</f>
        <v>0.20937904300163793</v>
      </c>
      <c r="AA24" s="124">
        <f>'GDP Production CP'!AA24/'GDP Production CP'!AA$55*100</f>
        <v>0.21268388093562529</v>
      </c>
      <c r="AB24" s="124">
        <f>'GDP Production CP'!AB24/'GDP Production CP'!AB$55*100</f>
        <v>0.20877587737592715</v>
      </c>
      <c r="AC24" s="124">
        <f>'GDP Production CP'!AC24/'GDP Production CP'!AC$55*100</f>
        <v>0.21943522914991107</v>
      </c>
      <c r="AD24" s="124">
        <f>'GDP Production CP'!AD24/'GDP Production CP'!AD$55*100</f>
        <v>0.27437638128213993</v>
      </c>
      <c r="AE24" s="124">
        <f>'GDP Production CP'!AE24/'GDP Production CP'!AE$55*100</f>
        <v>0.2554495371162756</v>
      </c>
      <c r="AF24" s="124">
        <f>'GDP Production CP'!AF24/'GDP Production CP'!AF$55*100</f>
        <v>0.19711303194422941</v>
      </c>
      <c r="AG24" s="124">
        <f>'GDP Production CP'!AG24/'GDP Production CP'!AG$55*100</f>
        <v>0.23129670936469204</v>
      </c>
      <c r="AH24" s="124">
        <v>0.17548979861048122</v>
      </c>
      <c r="AI24" s="124">
        <v>0.17804850017113147</v>
      </c>
      <c r="AJ24" s="124">
        <v>0.16947223175370341</v>
      </c>
      <c r="AK24" s="124">
        <v>0.19354415057021221</v>
      </c>
      <c r="AL24" s="124">
        <v>0.18099380957195732</v>
      </c>
      <c r="AM24" s="124">
        <v>0.17052982921419438</v>
      </c>
      <c r="AN24" s="124">
        <v>0.16221332299462954</v>
      </c>
      <c r="AO24" s="104"/>
      <c r="AP24" s="26"/>
      <c r="AQ24" s="26"/>
      <c r="AR24" s="26"/>
      <c r="AS24" s="26"/>
      <c r="AT24" s="104"/>
      <c r="AU24" s="104"/>
      <c r="AV24" s="104"/>
      <c r="AW24" s="104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</row>
    <row r="25" spans="1:61" ht="15" customHeight="1" x14ac:dyDescent="0.25">
      <c r="A25" s="66" t="s">
        <v>69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>
        <f>'GDP Production CP'!V25/'GDP Production CP'!V$55*100</f>
        <v>1.1493861357635848</v>
      </c>
      <c r="W25" s="124">
        <f>'GDP Production CP'!W25/'GDP Production CP'!W$55*100</f>
        <v>1.1353315463337501</v>
      </c>
      <c r="X25" s="124">
        <f>'GDP Production CP'!X25/'GDP Production CP'!X$55*100</f>
        <v>1.1443365297402122</v>
      </c>
      <c r="Y25" s="124">
        <f>'GDP Production CP'!Y25/'GDP Production CP'!Y$55*100</f>
        <v>1.3896642830723571</v>
      </c>
      <c r="Z25" s="124">
        <f>'GDP Production CP'!Z25/'GDP Production CP'!Z$55*100</f>
        <v>0.80122424686288585</v>
      </c>
      <c r="AA25" s="124">
        <f>'GDP Production CP'!AA25/'GDP Production CP'!AA$55*100</f>
        <v>1.0087172888621887</v>
      </c>
      <c r="AB25" s="124">
        <f>'GDP Production CP'!AB25/'GDP Production CP'!AB$55*100</f>
        <v>0.94713099733227846</v>
      </c>
      <c r="AC25" s="124">
        <f>'GDP Production CP'!AC25/'GDP Production CP'!AC$55*100</f>
        <v>0.91389074087267608</v>
      </c>
      <c r="AD25" s="124">
        <f>'GDP Production CP'!AD25/'GDP Production CP'!AD$55*100</f>
        <v>0.89906126857381874</v>
      </c>
      <c r="AE25" s="124">
        <f>'GDP Production CP'!AE25/'GDP Production CP'!AE$55*100</f>
        <v>0.92254678024528625</v>
      </c>
      <c r="AF25" s="124">
        <f>'GDP Production CP'!AF25/'GDP Production CP'!AF$55*100</f>
        <v>0.92998850967069102</v>
      </c>
      <c r="AG25" s="124">
        <f>'GDP Production CP'!AG25/'GDP Production CP'!AG$55*100</f>
        <v>1.0163756833778239</v>
      </c>
      <c r="AH25" s="124">
        <v>0.96148814576497366</v>
      </c>
      <c r="AI25" s="124">
        <v>0.9211807959093038</v>
      </c>
      <c r="AJ25" s="124">
        <v>0.92296111105089529</v>
      </c>
      <c r="AK25" s="124">
        <v>0.86204391256846469</v>
      </c>
      <c r="AL25" s="124">
        <v>0.80123632183541604</v>
      </c>
      <c r="AM25" s="124">
        <v>0.75429492819660793</v>
      </c>
      <c r="AN25" s="124">
        <v>0.72334755717953403</v>
      </c>
      <c r="AO25" s="104"/>
      <c r="AP25" s="26"/>
      <c r="AQ25" s="26"/>
      <c r="AR25" s="26"/>
      <c r="AS25" s="26"/>
      <c r="AT25" s="104"/>
      <c r="AU25" s="104"/>
      <c r="AV25" s="104"/>
      <c r="AW25" s="104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</row>
    <row r="26" spans="1:61" ht="15" customHeight="1" x14ac:dyDescent="0.25">
      <c r="A26" s="66" t="s">
        <v>70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>
        <f>'GDP Production CP'!V26/'GDP Production CP'!V$55*100</f>
        <v>0.26900034832384417</v>
      </c>
      <c r="W26" s="124">
        <f>'GDP Production CP'!W26/'GDP Production CP'!W$55*100</f>
        <v>0.26571103646028799</v>
      </c>
      <c r="X26" s="124">
        <f>'GDP Production CP'!X26/'GDP Production CP'!X$55*100</f>
        <v>0.2678185472415795</v>
      </c>
      <c r="Y26" s="124">
        <f>'GDP Production CP'!Y26/'GDP Production CP'!Y$55*100</f>
        <v>0.34064031215315244</v>
      </c>
      <c r="Z26" s="124">
        <f>'GDP Production CP'!Z26/'GDP Production CP'!Z$55*100</f>
        <v>0.32830479524009898</v>
      </c>
      <c r="AA26" s="124">
        <f>'GDP Production CP'!AA26/'GDP Production CP'!AA$55*100</f>
        <v>0.4009324612587255</v>
      </c>
      <c r="AB26" s="124">
        <f>'GDP Production CP'!AB26/'GDP Production CP'!AB$55*100</f>
        <v>0.37645390446633004</v>
      </c>
      <c r="AC26" s="124">
        <f>'GDP Production CP'!AC26/'GDP Production CP'!AC$55*100</f>
        <v>0.36324197880353865</v>
      </c>
      <c r="AD26" s="124">
        <f>'GDP Production CP'!AD26/'GDP Production CP'!AD$55*100</f>
        <v>0.35734774372538763</v>
      </c>
      <c r="AE26" s="124">
        <f>'GDP Production CP'!AE26/'GDP Production CP'!AE$55*100</f>
        <v>0.3454677891968928</v>
      </c>
      <c r="AF26" s="124">
        <f>'GDP Production CP'!AF26/'GDP Production CP'!AF$55*100</f>
        <v>0.33217924571666668</v>
      </c>
      <c r="AG26" s="124">
        <f>'GDP Production CP'!AG26/'GDP Production CP'!AG$55*100</f>
        <v>0.32376541236248074</v>
      </c>
      <c r="AH26" s="124">
        <v>0.26371754263939912</v>
      </c>
      <c r="AI26" s="124">
        <v>0.2929148488712619</v>
      </c>
      <c r="AJ26" s="124">
        <v>0.305559539745547</v>
      </c>
      <c r="AK26" s="124">
        <v>0.35500969086435002</v>
      </c>
      <c r="AL26" s="124">
        <v>0.34624548778998399</v>
      </c>
      <c r="AM26" s="124">
        <v>0.33517947098373513</v>
      </c>
      <c r="AN26" s="124">
        <v>0.31187340832988825</v>
      </c>
      <c r="AO26" s="104"/>
      <c r="AP26" s="26"/>
      <c r="AQ26" s="26"/>
      <c r="AR26" s="26"/>
      <c r="AS26" s="26"/>
      <c r="AT26" s="104"/>
      <c r="AU26" s="104"/>
      <c r="AV26" s="104"/>
      <c r="AW26" s="104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</row>
    <row r="27" spans="1:61" ht="15" customHeight="1" x14ac:dyDescent="0.25">
      <c r="A27" s="66" t="s">
        <v>71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>
        <f>'GDP Production CP'!V27/'GDP Production CP'!V$55*100</f>
        <v>0.25855080767958011</v>
      </c>
      <c r="W27" s="124">
        <f>'GDP Production CP'!W27/'GDP Production CP'!W$55*100</f>
        <v>0.28836880380664454</v>
      </c>
      <c r="X27" s="124">
        <f>'GDP Production CP'!X27/'GDP Production CP'!X$55*100</f>
        <v>0.31511783671149318</v>
      </c>
      <c r="Y27" s="124">
        <f>'GDP Production CP'!Y27/'GDP Production CP'!Y$55*100</f>
        <v>0.33613508275070925</v>
      </c>
      <c r="Z27" s="124">
        <f>'GDP Production CP'!Z27/'GDP Production CP'!Z$55*100</f>
        <v>0.32009061413795259</v>
      </c>
      <c r="AA27" s="124">
        <f>'GDP Production CP'!AA27/'GDP Production CP'!AA$55*100</f>
        <v>0.3215173470435162</v>
      </c>
      <c r="AB27" s="124">
        <f>'GDP Production CP'!AB27/'GDP Production CP'!AB$55*100</f>
        <v>0.29383529242487283</v>
      </c>
      <c r="AC27" s="124">
        <f>'GDP Production CP'!AC27/'GDP Production CP'!AC$55*100</f>
        <v>0.27798710895777329</v>
      </c>
      <c r="AD27" s="124">
        <f>'GDP Production CP'!AD27/'GDP Production CP'!AD$55*100</f>
        <v>0.27274837532666674</v>
      </c>
      <c r="AE27" s="124">
        <f>'GDP Production CP'!AE27/'GDP Production CP'!AE$55*100</f>
        <v>0.27673898778578426</v>
      </c>
      <c r="AF27" s="124">
        <f>'GDP Production CP'!AF27/'GDP Production CP'!AF$55*100</f>
        <v>0.27888722049366726</v>
      </c>
      <c r="AG27" s="124">
        <f>'GDP Production CP'!AG27/'GDP Production CP'!AG$55*100</f>
        <v>0.45323098662923211</v>
      </c>
      <c r="AH27" s="124">
        <v>0.41633449968170383</v>
      </c>
      <c r="AI27" s="124">
        <v>0.38409117760021666</v>
      </c>
      <c r="AJ27" s="124">
        <v>0.43539184656695962</v>
      </c>
      <c r="AK27" s="124">
        <v>0.44252018264258536</v>
      </c>
      <c r="AL27" s="124">
        <v>0.5914958788495116</v>
      </c>
      <c r="AM27" s="124">
        <v>0.62896623710999977</v>
      </c>
      <c r="AN27" s="124">
        <v>0.50102381764652482</v>
      </c>
      <c r="AO27" s="104"/>
      <c r="AP27" s="26"/>
      <c r="AQ27" s="26"/>
      <c r="AR27" s="26"/>
      <c r="AS27" s="26"/>
      <c r="AT27" s="104"/>
      <c r="AU27" s="104"/>
      <c r="AV27" s="104"/>
      <c r="AW27" s="104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</row>
    <row r="28" spans="1:61" ht="15" customHeight="1" x14ac:dyDescent="0.25">
      <c r="A28" s="66" t="s">
        <v>72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>
        <f>'GDP Production CP'!V28/'GDP Production CP'!V$55*100</f>
        <v>0.27056364448776754</v>
      </c>
      <c r="W28" s="124">
        <f>'GDP Production CP'!W28/'GDP Production CP'!W$55*100</f>
        <v>0.49139505823789659</v>
      </c>
      <c r="X28" s="124">
        <f>'GDP Production CP'!X28/'GDP Production CP'!X$55*100</f>
        <v>-7.817590226306298E-2</v>
      </c>
      <c r="Y28" s="124">
        <f>'GDP Production CP'!Y28/'GDP Production CP'!Y$55*100</f>
        <v>0.20442945747324101</v>
      </c>
      <c r="Z28" s="124">
        <f>'GDP Production CP'!Z28/'GDP Production CP'!Z$55*100</f>
        <v>0.542761413820114</v>
      </c>
      <c r="AA28" s="124">
        <f>'GDP Production CP'!AA28/'GDP Production CP'!AA$55*100</f>
        <v>1.1271561864238122</v>
      </c>
      <c r="AB28" s="124">
        <f>'GDP Production CP'!AB28/'GDP Production CP'!AB$55*100</f>
        <v>3.1163668350904379</v>
      </c>
      <c r="AC28" s="124">
        <f>'GDP Production CP'!AC28/'GDP Production CP'!AC$55*100</f>
        <v>5.2122553663763007</v>
      </c>
      <c r="AD28" s="124">
        <f>'GDP Production CP'!AD28/'GDP Production CP'!AD$55*100</f>
        <v>2.0064815020756508</v>
      </c>
      <c r="AE28" s="124">
        <f>'GDP Production CP'!AE28/'GDP Production CP'!AE$55*100</f>
        <v>3.4773988067544002</v>
      </c>
      <c r="AF28" s="124">
        <f>'GDP Production CP'!AF28/'GDP Production CP'!AF$55*100</f>
        <v>3.3068038269401425</v>
      </c>
      <c r="AG28" s="124">
        <f>'GDP Production CP'!AG28/'GDP Production CP'!AG$55*100</f>
        <v>3.9456829507134388</v>
      </c>
      <c r="AH28" s="124">
        <v>3.3811084862772529</v>
      </c>
      <c r="AI28" s="124">
        <v>2.2195754029006673</v>
      </c>
      <c r="AJ28" s="124">
        <v>1.4286174707656958</v>
      </c>
      <c r="AK28" s="124">
        <v>1.4283593774326953</v>
      </c>
      <c r="AL28" s="124">
        <v>1.9379475516703566</v>
      </c>
      <c r="AM28" s="124">
        <v>1.7960078303858102</v>
      </c>
      <c r="AN28" s="124">
        <v>1.3578973850538953</v>
      </c>
      <c r="AO28" s="104"/>
      <c r="AP28" s="26"/>
      <c r="AQ28" s="26"/>
      <c r="AR28" s="26"/>
      <c r="AS28" s="26"/>
      <c r="AT28" s="104"/>
      <c r="AU28" s="104"/>
      <c r="AV28" s="104"/>
      <c r="AW28" s="104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</row>
    <row r="29" spans="1:61" ht="15" customHeight="1" x14ac:dyDescent="0.25">
      <c r="A29" s="66" t="s">
        <v>73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>
        <f>'GDP Production CP'!V29/'GDP Production CP'!V$55*100</f>
        <v>0.45298557927432936</v>
      </c>
      <c r="W29" s="124">
        <f>'GDP Production CP'!W29/'GDP Production CP'!W$55*100</f>
        <v>0.43771941459039515</v>
      </c>
      <c r="X29" s="124">
        <f>'GDP Production CP'!X29/'GDP Production CP'!X$55*100</f>
        <v>0.44119122516220677</v>
      </c>
      <c r="Y29" s="124">
        <f>'GDP Production CP'!Y29/'GDP Production CP'!Y$55*100</f>
        <v>0.45807562459518048</v>
      </c>
      <c r="Z29" s="124">
        <f>'GDP Production CP'!Z29/'GDP Production CP'!Z$55*100</f>
        <v>0.49310028689829433</v>
      </c>
      <c r="AA29" s="124">
        <f>'GDP Production CP'!AA29/'GDP Production CP'!AA$55*100</f>
        <v>0.42899130261391494</v>
      </c>
      <c r="AB29" s="124">
        <f>'GDP Production CP'!AB29/'GDP Production CP'!AB$55*100</f>
        <v>0.42843234381123912</v>
      </c>
      <c r="AC29" s="124">
        <f>'GDP Production CP'!AC29/'GDP Production CP'!AC$55*100</f>
        <v>0.40082473439965077</v>
      </c>
      <c r="AD29" s="124">
        <f>'GDP Production CP'!AD29/'GDP Production CP'!AD$55*100</f>
        <v>0.54698583603492756</v>
      </c>
      <c r="AE29" s="124">
        <f>'GDP Production CP'!AE29/'GDP Production CP'!AE$55*100</f>
        <v>0.56831908386047314</v>
      </c>
      <c r="AF29" s="124">
        <f>'GDP Production CP'!AF29/'GDP Production CP'!AF$55*100</f>
        <v>0.55890123839343153</v>
      </c>
      <c r="AG29" s="124">
        <f>'GDP Production CP'!AG29/'GDP Production CP'!AG$55*100</f>
        <v>0.53506344852910526</v>
      </c>
      <c r="AH29" s="124">
        <v>0.52672235215443719</v>
      </c>
      <c r="AI29" s="124">
        <v>0.50742399146149197</v>
      </c>
      <c r="AJ29" s="124">
        <v>0.49910297509631002</v>
      </c>
      <c r="AK29" s="124">
        <v>0.44358624605777791</v>
      </c>
      <c r="AL29" s="124">
        <v>0.41250057285536224</v>
      </c>
      <c r="AM29" s="124">
        <v>0.37459470905651127</v>
      </c>
      <c r="AN29" s="124">
        <v>0.36756210235896197</v>
      </c>
      <c r="AO29" s="104"/>
      <c r="AP29" s="26"/>
      <c r="AQ29" s="26"/>
      <c r="AR29" s="26"/>
      <c r="AS29" s="26"/>
      <c r="AT29" s="104"/>
      <c r="AU29" s="104"/>
      <c r="AV29" s="104"/>
      <c r="AW29" s="104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</row>
    <row r="30" spans="1:61" ht="15" customHeight="1" x14ac:dyDescent="0.25">
      <c r="A30" s="66" t="s">
        <v>74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>
        <f>'GDP Production CP'!V30/'GDP Production CP'!V$55*100</f>
        <v>0.56375824796035956</v>
      </c>
      <c r="W30" s="124">
        <f>'GDP Production CP'!W30/'GDP Production CP'!W$55*100</f>
        <v>0.53124888872309761</v>
      </c>
      <c r="X30" s="124">
        <f>'GDP Production CP'!X30/'GDP Production CP'!X$55*100</f>
        <v>0.51262960585126294</v>
      </c>
      <c r="Y30" s="124">
        <f>'GDP Production CP'!Y30/'GDP Production CP'!Y$55*100</f>
        <v>0.64558149504847007</v>
      </c>
      <c r="Z30" s="124">
        <f>'GDP Production CP'!Z30/'GDP Production CP'!Z$55*100</f>
        <v>0.67842427527531846</v>
      </c>
      <c r="AA30" s="124">
        <f>'GDP Production CP'!AA30/'GDP Production CP'!AA$55*100</f>
        <v>0.68893839934552759</v>
      </c>
      <c r="AB30" s="124">
        <f>'GDP Production CP'!AB30/'GDP Production CP'!AB$55*100</f>
        <v>0.87456416616931187</v>
      </c>
      <c r="AC30" s="124">
        <f>'GDP Production CP'!AC30/'GDP Production CP'!AC$55*100</f>
        <v>0.57408075801425396</v>
      </c>
      <c r="AD30" s="124">
        <f>'GDP Production CP'!AD30/'GDP Production CP'!AD$55*100</f>
        <v>1.1326231201026202</v>
      </c>
      <c r="AE30" s="124">
        <f>'GDP Production CP'!AE30/'GDP Production CP'!AE$55*100</f>
        <v>0.6312256416466081</v>
      </c>
      <c r="AF30" s="124">
        <f>'GDP Production CP'!AF30/'GDP Production CP'!AF$55*100</f>
        <v>0.76699391991422905</v>
      </c>
      <c r="AG30" s="124">
        <f>'GDP Production CP'!AG30/'GDP Production CP'!AG$55*100</f>
        <v>0.8541533647865267</v>
      </c>
      <c r="AH30" s="124">
        <v>0.67593961052795404</v>
      </c>
      <c r="AI30" s="124">
        <v>0.56943282523474015</v>
      </c>
      <c r="AJ30" s="124">
        <v>0.71148909152155337</v>
      </c>
      <c r="AK30" s="124">
        <v>0.60409450906763185</v>
      </c>
      <c r="AL30" s="124">
        <v>1.1551314648132647</v>
      </c>
      <c r="AM30" s="124">
        <v>1.1901637000255385</v>
      </c>
      <c r="AN30" s="124">
        <v>1.1793309584868308</v>
      </c>
      <c r="AO30" s="104"/>
      <c r="AP30" s="26"/>
      <c r="AQ30" s="26"/>
      <c r="AR30" s="26"/>
      <c r="AS30" s="26"/>
      <c r="AT30" s="104"/>
      <c r="AU30" s="104"/>
      <c r="AV30" s="104"/>
      <c r="AW30" s="104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</row>
    <row r="31" spans="1:61" ht="15" customHeight="1" x14ac:dyDescent="0.25">
      <c r="A31" s="36" t="s">
        <v>114</v>
      </c>
      <c r="B31" s="123">
        <f>'GDP Production CP'!B31/'GDP Production CP'!B$55*100</f>
        <v>7.2153395203591471</v>
      </c>
      <c r="C31" s="123">
        <f>'GDP Production CP'!C31/'GDP Production CP'!C$55*100</f>
        <v>8.5140312524531012</v>
      </c>
      <c r="D31" s="123">
        <f>'GDP Production CP'!D31/'GDP Production CP'!D$55*100</f>
        <v>8.6180980625272117</v>
      </c>
      <c r="E31" s="123">
        <f>'GDP Production CP'!E31/'GDP Production CP'!E$55*100</f>
        <v>9.0286687204502272</v>
      </c>
      <c r="F31" s="123">
        <f>'GDP Production CP'!F31/'GDP Production CP'!F$55*100</f>
        <v>8.5846350501589175</v>
      </c>
      <c r="G31" s="123">
        <f>'GDP Production CP'!G31/'GDP Production CP'!G$55*100</f>
        <v>8.0593260629121843</v>
      </c>
      <c r="H31" s="123">
        <f>'GDP Production CP'!H31/'GDP Production CP'!H$55*100</f>
        <v>8.2108525323037629</v>
      </c>
      <c r="I31" s="123">
        <f>'GDP Production CP'!I31/'GDP Production CP'!I$55*100</f>
        <v>9.0004120797574352</v>
      </c>
      <c r="J31" s="123">
        <f>'GDP Production CP'!J31/'GDP Production CP'!J$55*100</f>
        <v>8.6327772616916203</v>
      </c>
      <c r="K31" s="123">
        <f>'GDP Production CP'!K31/'GDP Production CP'!K$55*100</f>
        <v>8.4822871691013599</v>
      </c>
      <c r="L31" s="123">
        <f>'GDP Production CP'!L31/'GDP Production CP'!L$55*100</f>
        <v>9.3398452713375804</v>
      </c>
      <c r="M31" s="123">
        <f>'GDP Production CP'!M31/'GDP Production CP'!M$55*100</f>
        <v>8.2983363018986491</v>
      </c>
      <c r="N31" s="123">
        <f>'GDP Production CP'!N31/'GDP Production CP'!N$55*100</f>
        <v>8.8320128758901628</v>
      </c>
      <c r="O31" s="123">
        <f>'GDP Production CP'!O31/'GDP Production CP'!O$55*100</f>
        <v>10.020263395518219</v>
      </c>
      <c r="P31" s="123">
        <f>'GDP Production CP'!P31/'GDP Production CP'!P$55*100</f>
        <v>9.6713714541166009</v>
      </c>
      <c r="Q31" s="123">
        <f>'GDP Production CP'!Q31/'GDP Production CP'!Q$55*100</f>
        <v>9.3572111662135899</v>
      </c>
      <c r="R31" s="123">
        <f>'GDP Production CP'!R31/'GDP Production CP'!R$55*100</f>
        <v>7.0033158279168104</v>
      </c>
      <c r="S31" s="123">
        <f>'GDP Production CP'!S31/'GDP Production CP'!S$55*100</f>
        <v>8.1389615207369701</v>
      </c>
      <c r="T31" s="123">
        <f>'GDP Production CP'!T31/'GDP Production CP'!T$55*100</f>
        <v>9.0288520045516929</v>
      </c>
      <c r="U31" s="123">
        <f>'GDP Production CP'!U31/'GDP Production CP'!U$55*100</f>
        <v>8.2908606740677833</v>
      </c>
      <c r="V31" s="123">
        <f>'GDP Production CP'!V31/'GDP Production CP'!V$55*100</f>
        <v>0.8509264888059489</v>
      </c>
      <c r="W31" s="123">
        <f>'GDP Production CP'!W31/'GDP Production CP'!W$55*100</f>
        <v>0.83465916140490271</v>
      </c>
      <c r="X31" s="123">
        <f>'GDP Production CP'!X31/'GDP Production CP'!X$55*100</f>
        <v>0.80664247528104471</v>
      </c>
      <c r="Y31" s="123">
        <f>'GDP Production CP'!Y31/'GDP Production CP'!Y$55*100</f>
        <v>0.9366444646689136</v>
      </c>
      <c r="Z31" s="123">
        <f>'GDP Production CP'!Z31/'GDP Production CP'!Z$55*100</f>
        <v>0.92427792193120573</v>
      </c>
      <c r="AA31" s="123">
        <f>'GDP Production CP'!AA31/'GDP Production CP'!AA$55*100</f>
        <v>0.93605665361209267</v>
      </c>
      <c r="AB31" s="123">
        <f>'GDP Production CP'!AB31/'GDP Production CP'!AB$55*100</f>
        <v>1.0660316041143012</v>
      </c>
      <c r="AC31" s="123">
        <f>'GDP Production CP'!AC31/'GDP Production CP'!AC$55*100</f>
        <v>0.47950980119529241</v>
      </c>
      <c r="AD31" s="123">
        <f>'GDP Production CP'!AD31/'GDP Production CP'!AD$55*100</f>
        <v>0.54739474225989604</v>
      </c>
      <c r="AE31" s="123">
        <f>'GDP Production CP'!AE31/'GDP Production CP'!AE$55*100</f>
        <v>0.63736763843378608</v>
      </c>
      <c r="AF31" s="123">
        <f>'GDP Production CP'!AF31/'GDP Production CP'!AF$55*100</f>
        <v>0.51287711166781857</v>
      </c>
      <c r="AG31" s="123">
        <f>'GDP Production CP'!AG31/'GDP Production CP'!AG$55*100</f>
        <v>0.47848480100945984</v>
      </c>
      <c r="AH31" s="123">
        <v>0.45626627052885255</v>
      </c>
      <c r="AI31" s="123">
        <v>0.44839845027785918</v>
      </c>
      <c r="AJ31" s="123">
        <v>0.41823372067030473</v>
      </c>
      <c r="AK31" s="123">
        <v>0.35630287074513467</v>
      </c>
      <c r="AL31" s="123">
        <v>0.30678686959202844</v>
      </c>
      <c r="AM31" s="123">
        <v>0.2991943785566421</v>
      </c>
      <c r="AN31" s="123">
        <v>0.2893156465913253</v>
      </c>
      <c r="AO31" s="104"/>
      <c r="AP31" s="26"/>
      <c r="AQ31" s="26"/>
      <c r="AR31" s="26"/>
      <c r="AS31" s="26"/>
      <c r="AT31" s="104"/>
      <c r="AU31" s="104"/>
      <c r="AV31" s="104"/>
      <c r="AW31" s="104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</row>
    <row r="32" spans="1:61" ht="15" customHeight="1" x14ac:dyDescent="0.25">
      <c r="A32" s="37" t="s">
        <v>76</v>
      </c>
      <c r="B32" s="123">
        <f>'GDP Production CP'!B32/'GDP Production CP'!B$55*100</f>
        <v>1.9016066905561055</v>
      </c>
      <c r="C32" s="123">
        <f>'GDP Production CP'!C32/'GDP Production CP'!C$55*100</f>
        <v>2.5127510907244415</v>
      </c>
      <c r="D32" s="123">
        <f>'GDP Production CP'!D32/'GDP Production CP'!D$55*100</f>
        <v>2.337801322373287</v>
      </c>
      <c r="E32" s="123">
        <f>'GDP Production CP'!E32/'GDP Production CP'!E$55*100</f>
        <v>2.8303123954240905</v>
      </c>
      <c r="F32" s="123">
        <f>'GDP Production CP'!F32/'GDP Production CP'!F$55*100</f>
        <v>2.3732127106220644</v>
      </c>
      <c r="G32" s="123">
        <f>'GDP Production CP'!G32/'GDP Production CP'!G$55*100</f>
        <v>1.9884109561204006</v>
      </c>
      <c r="H32" s="123">
        <f>'GDP Production CP'!H32/'GDP Production CP'!H$55*100</f>
        <v>1.8377816169129004</v>
      </c>
      <c r="I32" s="123">
        <f>'GDP Production CP'!I32/'GDP Production CP'!I$55*100</f>
        <v>1.5763031534509742</v>
      </c>
      <c r="J32" s="123">
        <f>'GDP Production CP'!J32/'GDP Production CP'!J$55*100</f>
        <v>1.8030917845821677</v>
      </c>
      <c r="K32" s="123">
        <f>'GDP Production CP'!K32/'GDP Production CP'!K$55*100</f>
        <v>1.6028801648744404</v>
      </c>
      <c r="L32" s="123">
        <f>'GDP Production CP'!L32/'GDP Production CP'!L$55*100</f>
        <v>1.9094741621120543</v>
      </c>
      <c r="M32" s="123">
        <f>'GDP Production CP'!M32/'GDP Production CP'!M$55*100</f>
        <v>1.6418894272048605</v>
      </c>
      <c r="N32" s="123">
        <f>'GDP Production CP'!N32/'GDP Production CP'!N$55*100</f>
        <v>2.1144801635989126</v>
      </c>
      <c r="O32" s="123">
        <f>'GDP Production CP'!O32/'GDP Production CP'!O$55*100</f>
        <v>1.3559455033671908</v>
      </c>
      <c r="P32" s="123">
        <f>'GDP Production CP'!P32/'GDP Production CP'!P$55*100</f>
        <v>1.7627845287821697</v>
      </c>
      <c r="Q32" s="123">
        <f>'GDP Production CP'!Q32/'GDP Production CP'!Q$55*100</f>
        <v>1.815014427862631</v>
      </c>
      <c r="R32" s="123">
        <f>'GDP Production CP'!R32/'GDP Production CP'!R$55*100</f>
        <v>1.8205220338037873</v>
      </c>
      <c r="S32" s="123">
        <f>'GDP Production CP'!S32/'GDP Production CP'!S$55*100</f>
        <v>1.8896386163015242</v>
      </c>
      <c r="T32" s="123">
        <f>'GDP Production CP'!T32/'GDP Production CP'!T$55*100</f>
        <v>2.1314639136817393</v>
      </c>
      <c r="U32" s="123">
        <f>'GDP Production CP'!U32/'GDP Production CP'!U$55*100</f>
        <v>2.3197848815889861</v>
      </c>
      <c r="V32" s="123">
        <f>'GDP Production CP'!V32/'GDP Production CP'!V$55*100</f>
        <v>1.8934190051985096</v>
      </c>
      <c r="W32" s="123">
        <f>'GDP Production CP'!W32/'GDP Production CP'!W$55*100</f>
        <v>1.9533863598287047</v>
      </c>
      <c r="X32" s="123">
        <f>'GDP Production CP'!X32/'GDP Production CP'!X$55*100</f>
        <v>2.1157136781666255</v>
      </c>
      <c r="Y32" s="123">
        <f>'GDP Production CP'!Y32/'GDP Production CP'!Y$55*100</f>
        <v>2.0324631488852511</v>
      </c>
      <c r="Z32" s="123">
        <f>'GDP Production CP'!Z32/'GDP Production CP'!Z$55*100</f>
        <v>2.15015417167342</v>
      </c>
      <c r="AA32" s="123">
        <f>'GDP Production CP'!AA32/'GDP Production CP'!AA$55*100</f>
        <v>2.4093326180700472</v>
      </c>
      <c r="AB32" s="123">
        <f>'GDP Production CP'!AB32/'GDP Production CP'!AB$55*100</f>
        <v>1.9082100984713932</v>
      </c>
      <c r="AC32" s="123">
        <f>'GDP Production CP'!AC32/'GDP Production CP'!AC$55*100</f>
        <v>2.3820547174877604</v>
      </c>
      <c r="AD32" s="123">
        <f>'GDP Production CP'!AD32/'GDP Production CP'!AD$55*100</f>
        <v>2.022321179876609</v>
      </c>
      <c r="AE32" s="123">
        <f>'GDP Production CP'!AE32/'GDP Production CP'!AE$55*100</f>
        <v>1.9902049036248308</v>
      </c>
      <c r="AF32" s="123">
        <f>'GDP Production CP'!AF32/'GDP Production CP'!AF$55*100</f>
        <v>1.8621880913182054</v>
      </c>
      <c r="AG32" s="123">
        <f>'GDP Production CP'!AG32/'GDP Production CP'!AG$55*100</f>
        <v>1.9923435919111874</v>
      </c>
      <c r="AH32" s="123">
        <v>1.8689552160097291</v>
      </c>
      <c r="AI32" s="123">
        <v>1.8988014785508416</v>
      </c>
      <c r="AJ32" s="123">
        <v>1.9392755661877898</v>
      </c>
      <c r="AK32" s="123">
        <v>1.5359234435810665</v>
      </c>
      <c r="AL32" s="123">
        <v>2.3414706314411631</v>
      </c>
      <c r="AM32" s="123">
        <v>2.5290474745620628</v>
      </c>
      <c r="AN32" s="123">
        <v>2.8735194072857544</v>
      </c>
      <c r="AO32" s="104"/>
      <c r="AP32" s="26"/>
      <c r="AQ32" s="26"/>
      <c r="AR32" s="26"/>
      <c r="AS32" s="26"/>
      <c r="AT32" s="104"/>
      <c r="AU32" s="104"/>
      <c r="AV32" s="104"/>
      <c r="AW32" s="104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</row>
    <row r="33" spans="1:61" ht="15" customHeight="1" x14ac:dyDescent="0.25">
      <c r="A33" s="37" t="s">
        <v>77</v>
      </c>
      <c r="B33" s="123">
        <f>'GDP Production CP'!B33/'GDP Production CP'!B$55*100</f>
        <v>4.6596076220208991</v>
      </c>
      <c r="C33" s="123">
        <f>'GDP Production CP'!C33/'GDP Production CP'!C$55*100</f>
        <v>4.8180913687456695</v>
      </c>
      <c r="D33" s="123">
        <f>'GDP Production CP'!D33/'GDP Production CP'!D$55*100</f>
        <v>4.0061571444853268</v>
      </c>
      <c r="E33" s="123">
        <f>'GDP Production CP'!E33/'GDP Production CP'!E$55*100</f>
        <v>3.1655510651620413</v>
      </c>
      <c r="F33" s="123">
        <f>'GDP Production CP'!F33/'GDP Production CP'!F$55*100</f>
        <v>2.4385340021623931</v>
      </c>
      <c r="G33" s="123">
        <f>'GDP Production CP'!G33/'GDP Production CP'!G$55*100</f>
        <v>2.3018890055061636</v>
      </c>
      <c r="H33" s="123">
        <f>'GDP Production CP'!H33/'GDP Production CP'!H$55*100</f>
        <v>1.8680847253308843</v>
      </c>
      <c r="I33" s="123">
        <f>'GDP Production CP'!I33/'GDP Production CP'!I$55*100</f>
        <v>1.7156296405806004</v>
      </c>
      <c r="J33" s="123">
        <f>'GDP Production CP'!J33/'GDP Production CP'!J$55*100</f>
        <v>2.0770685628634231</v>
      </c>
      <c r="K33" s="123">
        <f>'GDP Production CP'!K33/'GDP Production CP'!K$55*100</f>
        <v>2.1152776410726166</v>
      </c>
      <c r="L33" s="123">
        <f>'GDP Production CP'!L33/'GDP Production CP'!L$55*100</f>
        <v>2.0318381513101555</v>
      </c>
      <c r="M33" s="123">
        <f>'GDP Production CP'!M33/'GDP Production CP'!M$55*100</f>
        <v>1.8497800938433049</v>
      </c>
      <c r="N33" s="123">
        <f>'GDP Production CP'!N33/'GDP Production CP'!N$55*100</f>
        <v>2.3296577989231539</v>
      </c>
      <c r="O33" s="123">
        <f>'GDP Production CP'!O33/'GDP Production CP'!O$55*100</f>
        <v>2.5973324933979662</v>
      </c>
      <c r="P33" s="123">
        <f>'GDP Production CP'!P33/'GDP Production CP'!P$55*100</f>
        <v>2.4300345325552604</v>
      </c>
      <c r="Q33" s="123">
        <f>'GDP Production CP'!Q33/'GDP Production CP'!Q$55*100</f>
        <v>2.5204605949613468</v>
      </c>
      <c r="R33" s="123">
        <f>'GDP Production CP'!R33/'GDP Production CP'!R$55*100</f>
        <v>2.6633828810403131</v>
      </c>
      <c r="S33" s="123">
        <f>'GDP Production CP'!S33/'GDP Production CP'!S$55*100</f>
        <v>2.2882052665023171</v>
      </c>
      <c r="T33" s="123">
        <f>'GDP Production CP'!T33/'GDP Production CP'!T$55*100</f>
        <v>2.4967537195003118</v>
      </c>
      <c r="U33" s="123">
        <f>'GDP Production CP'!U33/'GDP Production CP'!U$55*100</f>
        <v>2.0680409133560964</v>
      </c>
      <c r="V33" s="123">
        <f>'GDP Production CP'!V33/'GDP Production CP'!V$55*100</f>
        <v>2.0480054425054699</v>
      </c>
      <c r="W33" s="123">
        <f>'GDP Production CP'!W33/'GDP Production CP'!W$55*100</f>
        <v>3.056950436589756</v>
      </c>
      <c r="X33" s="123">
        <f>'GDP Production CP'!X33/'GDP Production CP'!X$55*100</f>
        <v>2.0728514798255673</v>
      </c>
      <c r="Y33" s="123">
        <f>'GDP Production CP'!Y33/'GDP Production CP'!Y$55*100</f>
        <v>2.7015646547979006</v>
      </c>
      <c r="Z33" s="123">
        <f>'GDP Production CP'!Z33/'GDP Production CP'!Z$55*100</f>
        <v>2.7190923126367523</v>
      </c>
      <c r="AA33" s="123">
        <f>'GDP Production CP'!AA33/'GDP Production CP'!AA$55*100</f>
        <v>2.7809464639372505</v>
      </c>
      <c r="AB33" s="123">
        <f>'GDP Production CP'!AB33/'GDP Production CP'!AB$55*100</f>
        <v>3.4409313167476521</v>
      </c>
      <c r="AC33" s="123">
        <f>'GDP Production CP'!AC33/'GDP Production CP'!AC$55*100</f>
        <v>3.4690257277722547</v>
      </c>
      <c r="AD33" s="123">
        <f>'GDP Production CP'!AD33/'GDP Production CP'!AD$55*100</f>
        <v>4.0303488156780816</v>
      </c>
      <c r="AE33" s="123">
        <f>'GDP Production CP'!AE33/'GDP Production CP'!AE$55*100</f>
        <v>3.2298293779127683</v>
      </c>
      <c r="AF33" s="123">
        <f>'GDP Production CP'!AF33/'GDP Production CP'!AF$55*100</f>
        <v>3.1691222679664408</v>
      </c>
      <c r="AG33" s="123">
        <f>'GDP Production CP'!AG33/'GDP Production CP'!AG$55*100</f>
        <v>3.4696418591108182</v>
      </c>
      <c r="AH33" s="123">
        <v>3.289329017186827</v>
      </c>
      <c r="AI33" s="123">
        <v>3.8660112808268439</v>
      </c>
      <c r="AJ33" s="123">
        <v>5.0440709469015239</v>
      </c>
      <c r="AK33" s="123">
        <v>5.5425745557700585</v>
      </c>
      <c r="AL33" s="123">
        <v>3.912796753479006</v>
      </c>
      <c r="AM33" s="123">
        <v>2.8651930364466773</v>
      </c>
      <c r="AN33" s="123">
        <v>2.3022668680572749</v>
      </c>
      <c r="AO33" s="104"/>
      <c r="AP33" s="26"/>
      <c r="AQ33" s="26"/>
      <c r="AR33" s="26"/>
      <c r="AS33" s="26"/>
      <c r="AT33" s="104"/>
      <c r="AU33" s="104"/>
      <c r="AV33" s="104"/>
      <c r="AW33" s="104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</row>
    <row r="34" spans="1:61" s="28" customFormat="1" ht="15" customHeight="1" x14ac:dyDescent="0.25">
      <c r="A34" s="39" t="s">
        <v>78</v>
      </c>
      <c r="B34" s="125">
        <f>'GDP Production CP'!B34/'GDP Production CP'!B$55*100</f>
        <v>15.04721344666207</v>
      </c>
      <c r="C34" s="125">
        <f>'GDP Production CP'!C34/'GDP Production CP'!C$55*100</f>
        <v>16.996921304278406</v>
      </c>
      <c r="D34" s="125">
        <f>'GDP Production CP'!D34/'GDP Production CP'!D$55*100</f>
        <v>16.350871039465208</v>
      </c>
      <c r="E34" s="125">
        <f>'GDP Production CP'!E34/'GDP Production CP'!E$55*100</f>
        <v>16.28244783044595</v>
      </c>
      <c r="F34" s="125">
        <f>'GDP Production CP'!F34/'GDP Production CP'!F$55*100</f>
        <v>14.705756762436822</v>
      </c>
      <c r="G34" s="125">
        <f>'GDP Production CP'!G34/'GDP Production CP'!G$55*100</f>
        <v>13.549133544739927</v>
      </c>
      <c r="H34" s="125">
        <f>'GDP Production CP'!H34/'GDP Production CP'!H$55*100</f>
        <v>13.094583088871978</v>
      </c>
      <c r="I34" s="125">
        <f>'GDP Production CP'!I34/'GDP Production CP'!I$55*100</f>
        <v>13.404527484398276</v>
      </c>
      <c r="J34" s="125">
        <f>'GDP Production CP'!J34/'GDP Production CP'!J$55*100</f>
        <v>13.529488038952127</v>
      </c>
      <c r="K34" s="125">
        <f>'GDP Production CP'!K34/'GDP Production CP'!K$55*100</f>
        <v>13.340582496153107</v>
      </c>
      <c r="L34" s="125">
        <f>'GDP Production CP'!L34/'GDP Production CP'!L$55*100</f>
        <v>14.351170233119737</v>
      </c>
      <c r="M34" s="125">
        <f>'GDP Production CP'!M34/'GDP Production CP'!M$55*100</f>
        <v>12.998309061061494</v>
      </c>
      <c r="N34" s="125">
        <f>'GDP Production CP'!N34/'GDP Production CP'!N$55*100</f>
        <v>14.425042926817289</v>
      </c>
      <c r="O34" s="125">
        <f>'GDP Production CP'!O34/'GDP Production CP'!O$55*100</f>
        <v>15.141468628542937</v>
      </c>
      <c r="P34" s="125">
        <f>'GDP Production CP'!P34/'GDP Production CP'!P$55*100</f>
        <v>14.728824592670506</v>
      </c>
      <c r="Q34" s="125">
        <f>'GDP Production CP'!Q34/'GDP Production CP'!Q$55*100</f>
        <v>14.554244453639656</v>
      </c>
      <c r="R34" s="125">
        <f>'GDP Production CP'!R34/'GDP Production CP'!R$55*100</f>
        <v>12.359164850243905</v>
      </c>
      <c r="S34" s="125">
        <f>'GDP Production CP'!S34/'GDP Production CP'!S$55*100</f>
        <v>12.931695682960214</v>
      </c>
      <c r="T34" s="125">
        <f>'GDP Production CP'!T34/'GDP Production CP'!T$55*100</f>
        <v>14.27794793916736</v>
      </c>
      <c r="U34" s="125">
        <f>'GDP Production CP'!U34/'GDP Production CP'!U$55*100</f>
        <v>13.275569778746272</v>
      </c>
      <c r="V34" s="125">
        <f>'GDP Production CP'!V34/'GDP Production CP'!V$55*100</f>
        <v>13.905209024549029</v>
      </c>
      <c r="W34" s="125">
        <f>'GDP Production CP'!W34/'GDP Production CP'!W$55*100</f>
        <v>14.856994729552609</v>
      </c>
      <c r="X34" s="125">
        <f>'GDP Production CP'!X34/'GDP Production CP'!X$55*100</f>
        <v>13.821470125122326</v>
      </c>
      <c r="Y34" s="125">
        <f>'GDP Production CP'!Y34/'GDP Production CP'!Y$55*100</f>
        <v>16.399488228489503</v>
      </c>
      <c r="Z34" s="125">
        <f>'GDP Production CP'!Z34/'GDP Production CP'!Z$55*100</f>
        <v>15.671654413246628</v>
      </c>
      <c r="AA34" s="125">
        <f>'GDP Production CP'!AA34/'GDP Production CP'!AA$55*100</f>
        <v>15.895230183744088</v>
      </c>
      <c r="AB34" s="125">
        <f>'GDP Production CP'!AB34/'GDP Production CP'!AB$55*100</f>
        <v>18.201836805997146</v>
      </c>
      <c r="AC34" s="125">
        <f>'GDP Production CP'!AC34/'GDP Production CP'!AC$55*100</f>
        <v>19.493247293794326</v>
      </c>
      <c r="AD34" s="125">
        <f>'GDP Production CP'!AD34/'GDP Production CP'!AD$55*100</f>
        <v>17.472463134192338</v>
      </c>
      <c r="AE34" s="125">
        <f>'GDP Production CP'!AE34/'GDP Production CP'!AE$55*100</f>
        <v>18.250768928700897</v>
      </c>
      <c r="AF34" s="125">
        <f>'GDP Production CP'!AF34/'GDP Production CP'!AF$55*100</f>
        <v>17.508775293752446</v>
      </c>
      <c r="AG34" s="125">
        <f>'GDP Production CP'!AG34/'GDP Production CP'!AG$55*100</f>
        <v>19.115380848013316</v>
      </c>
      <c r="AH34" s="125">
        <v>17.348290154322854</v>
      </c>
      <c r="AI34" s="125">
        <v>16.766272093830256</v>
      </c>
      <c r="AJ34" s="125">
        <v>17.008253586756027</v>
      </c>
      <c r="AK34" s="125">
        <v>16.808720717840565</v>
      </c>
      <c r="AL34" s="125">
        <v>17.271630754567774</v>
      </c>
      <c r="AM34" s="125">
        <v>16.63436683081158</v>
      </c>
      <c r="AN34" s="125">
        <v>15.285461198456447</v>
      </c>
      <c r="AO34" s="119"/>
      <c r="AP34" s="119"/>
      <c r="AQ34" s="119"/>
      <c r="AR34" s="117"/>
      <c r="AS34" s="117"/>
      <c r="AT34" s="117"/>
      <c r="AU34" s="117"/>
      <c r="AV34" s="117"/>
      <c r="AW34" s="117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</row>
    <row r="35" spans="1:61" ht="15" customHeight="1" x14ac:dyDescent="0.25">
      <c r="A35" s="40" t="s">
        <v>79</v>
      </c>
      <c r="B35" s="123">
        <f>'GDP Production CP'!B35/'GDP Production CP'!B$55*100</f>
        <v>6.8792508614189067</v>
      </c>
      <c r="C35" s="123">
        <f>'GDP Production CP'!C35/'GDP Production CP'!C$55*100</f>
        <v>7.9807081575855756</v>
      </c>
      <c r="D35" s="123">
        <f>'GDP Production CP'!D35/'GDP Production CP'!D$55*100</f>
        <v>8.1405620004413226</v>
      </c>
      <c r="E35" s="123">
        <f>'GDP Production CP'!E35/'GDP Production CP'!E$55*100</f>
        <v>7.5283968252404465</v>
      </c>
      <c r="F35" s="123">
        <f>'GDP Production CP'!F35/'GDP Production CP'!F$55*100</f>
        <v>7.2806244949388477</v>
      </c>
      <c r="G35" s="123">
        <f>'GDP Production CP'!G35/'GDP Production CP'!G$55*100</f>
        <v>6.4740807512775556</v>
      </c>
      <c r="H35" s="123">
        <f>'GDP Production CP'!H35/'GDP Production CP'!H$55*100</f>
        <v>6.5182479811660974</v>
      </c>
      <c r="I35" s="123">
        <f>'GDP Production CP'!I35/'GDP Production CP'!I$55*100</f>
        <v>6.706432512084767</v>
      </c>
      <c r="J35" s="123">
        <f>'GDP Production CP'!J35/'GDP Production CP'!J$55*100</f>
        <v>6.4979841885211398</v>
      </c>
      <c r="K35" s="123">
        <f>'GDP Production CP'!K35/'GDP Production CP'!K$55*100</f>
        <v>6.5763242166411464</v>
      </c>
      <c r="L35" s="123">
        <f>'GDP Production CP'!L35/'GDP Production CP'!L$55*100</f>
        <v>6.8199441379389647</v>
      </c>
      <c r="M35" s="123">
        <f>'GDP Production CP'!M35/'GDP Production CP'!M$55*100</f>
        <v>6.656442397862115</v>
      </c>
      <c r="N35" s="123">
        <f>'GDP Production CP'!N35/'GDP Production CP'!N$55*100</f>
        <v>6.9617360747796804</v>
      </c>
      <c r="O35" s="123">
        <f>'GDP Production CP'!O35/'GDP Production CP'!O$55*100</f>
        <v>7.1219974729155071</v>
      </c>
      <c r="P35" s="123">
        <f>'GDP Production CP'!P35/'GDP Production CP'!P$55*100</f>
        <v>6.9554034039129462</v>
      </c>
      <c r="Q35" s="123">
        <f>'GDP Production CP'!Q35/'GDP Production CP'!Q$55*100</f>
        <v>7.5293734111762278</v>
      </c>
      <c r="R35" s="123">
        <f>'GDP Production CP'!R35/'GDP Production CP'!R$55*100</f>
        <v>7.7026365939532102</v>
      </c>
      <c r="S35" s="123">
        <f>'GDP Production CP'!S35/'GDP Production CP'!S$55*100</f>
        <v>7.9859464926939623</v>
      </c>
      <c r="T35" s="123">
        <f>'GDP Production CP'!T35/'GDP Production CP'!T$55*100</f>
        <v>8.1640477605173398</v>
      </c>
      <c r="U35" s="123">
        <f>'GDP Production CP'!U35/'GDP Production CP'!U$55*100</f>
        <v>7.9573186869104182</v>
      </c>
      <c r="V35" s="123">
        <f>'GDP Production CP'!V35/'GDP Production CP'!V$55*100</f>
        <v>10.079119782926927</v>
      </c>
      <c r="W35" s="123">
        <f>'GDP Production CP'!W35/'GDP Production CP'!W$55*100</f>
        <v>10.22368620992674</v>
      </c>
      <c r="X35" s="123">
        <f>'GDP Production CP'!X35/'GDP Production CP'!X$55*100</f>
        <v>10.513251238644546</v>
      </c>
      <c r="Y35" s="123">
        <f>'GDP Production CP'!Y35/'GDP Production CP'!Y$55*100</f>
        <v>11.299446998401219</v>
      </c>
      <c r="Z35" s="123">
        <f>'GDP Production CP'!Z35/'GDP Production CP'!Z$55*100</f>
        <v>11.078966896008174</v>
      </c>
      <c r="AA35" s="123">
        <f>'GDP Production CP'!AA35/'GDP Production CP'!AA$55*100</f>
        <v>11.486379858922801</v>
      </c>
      <c r="AB35" s="123">
        <f>'GDP Production CP'!AB35/'GDP Production CP'!AB$55*100</f>
        <v>11.081169988924387</v>
      </c>
      <c r="AC35" s="123">
        <f>'GDP Production CP'!AC35/'GDP Production CP'!AC$55*100</f>
        <v>10.991688616215372</v>
      </c>
      <c r="AD35" s="123">
        <f>'GDP Production CP'!AD35/'GDP Production CP'!AD$55*100</f>
        <v>10.724498091318758</v>
      </c>
      <c r="AE35" s="123">
        <f>'GDP Production CP'!AE35/'GDP Production CP'!AE$55*100</f>
        <v>11.108277611353728</v>
      </c>
      <c r="AF35" s="123">
        <f>'GDP Production CP'!AF35/'GDP Production CP'!AF$55*100</f>
        <v>11.239819874343093</v>
      </c>
      <c r="AG35" s="123">
        <f>'GDP Production CP'!AG35/'GDP Production CP'!AG$55*100</f>
        <v>11.436694763945729</v>
      </c>
      <c r="AH35" s="123">
        <v>10.704299636692635</v>
      </c>
      <c r="AI35" s="123">
        <v>11.57385589283977</v>
      </c>
      <c r="AJ35" s="123">
        <v>12.44047678721625</v>
      </c>
      <c r="AK35" s="123">
        <v>11.515973097399952</v>
      </c>
      <c r="AL35" s="123">
        <v>11.319874874206787</v>
      </c>
      <c r="AM35" s="123">
        <v>11.085433985730498</v>
      </c>
      <c r="AN35" s="123">
        <v>10.244352224418398</v>
      </c>
      <c r="AO35" s="26"/>
      <c r="AP35" s="26"/>
      <c r="AQ35" s="26"/>
      <c r="AR35" s="26"/>
      <c r="AS35" s="26"/>
      <c r="AT35" s="104"/>
      <c r="AU35" s="104"/>
      <c r="AV35" s="104"/>
      <c r="AW35" s="104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</row>
    <row r="36" spans="1:61" ht="15" customHeight="1" x14ac:dyDescent="0.25">
      <c r="A36" s="36" t="s">
        <v>80</v>
      </c>
      <c r="B36" s="123">
        <f>'GDP Production CP'!B36/'GDP Production CP'!B$55*100</f>
        <v>1.1185863903522961</v>
      </c>
      <c r="C36" s="123">
        <f>'GDP Production CP'!C36/'GDP Production CP'!C$55*100</f>
        <v>1.2432206968742885</v>
      </c>
      <c r="D36" s="123">
        <f>'GDP Production CP'!D36/'GDP Production CP'!D$55*100</f>
        <v>1.1535198360518877</v>
      </c>
      <c r="E36" s="123">
        <f>'GDP Production CP'!E36/'GDP Production CP'!E$55*100</f>
        <v>1.0568248173485721</v>
      </c>
      <c r="F36" s="123">
        <f>'GDP Production CP'!F36/'GDP Production CP'!F$55*100</f>
        <v>1.0607644439594088</v>
      </c>
      <c r="G36" s="123">
        <f>'GDP Production CP'!G36/'GDP Production CP'!G$55*100</f>
        <v>0.92490481740523844</v>
      </c>
      <c r="H36" s="123">
        <f>'GDP Production CP'!H36/'GDP Production CP'!H$55*100</f>
        <v>1.0137295947102305</v>
      </c>
      <c r="I36" s="123">
        <f>'GDP Production CP'!I36/'GDP Production CP'!I$55*100</f>
        <v>1.2051296323388503</v>
      </c>
      <c r="J36" s="123">
        <f>'GDP Production CP'!J36/'GDP Production CP'!J$55*100</f>
        <v>1.2586322934580534</v>
      </c>
      <c r="K36" s="123">
        <f>'GDP Production CP'!K36/'GDP Production CP'!K$55*100</f>
        <v>1.3536494989889727</v>
      </c>
      <c r="L36" s="123">
        <f>'GDP Production CP'!L36/'GDP Production CP'!L$55*100</f>
        <v>1.0852422249651634</v>
      </c>
      <c r="M36" s="123">
        <f>'GDP Production CP'!M36/'GDP Production CP'!M$55*100</f>
        <v>1.1589139109658222</v>
      </c>
      <c r="N36" s="123">
        <f>'GDP Production CP'!N36/'GDP Production CP'!N$55*100</f>
        <v>1.2605651919872782</v>
      </c>
      <c r="O36" s="123">
        <f>'GDP Production CP'!O36/'GDP Production CP'!O$55*100</f>
        <v>1.2275347693198839</v>
      </c>
      <c r="P36" s="123">
        <f>'GDP Production CP'!P36/'GDP Production CP'!P$55*100</f>
        <v>1.3578897378622983</v>
      </c>
      <c r="Q36" s="123">
        <f>'GDP Production CP'!Q36/'GDP Production CP'!Q$55*100</f>
        <v>1.515916612369911</v>
      </c>
      <c r="R36" s="123">
        <f>'GDP Production CP'!R36/'GDP Production CP'!R$55*100</f>
        <v>1.2891103325078823</v>
      </c>
      <c r="S36" s="123">
        <f>'GDP Production CP'!S36/'GDP Production CP'!S$55*100</f>
        <v>1.596258717453201</v>
      </c>
      <c r="T36" s="123">
        <f>'GDP Production CP'!T36/'GDP Production CP'!T$55*100</f>
        <v>1.695973355182268</v>
      </c>
      <c r="U36" s="123">
        <f>'GDP Production CP'!U36/'GDP Production CP'!U$55*100</f>
        <v>1.4735960630444194</v>
      </c>
      <c r="V36" s="123">
        <f>'GDP Production CP'!V36/'GDP Production CP'!V$55*100</f>
        <v>1.6644288231131357</v>
      </c>
      <c r="W36" s="123">
        <f>'GDP Production CP'!W36/'GDP Production CP'!W$55*100</f>
        <v>1.7001593338726317</v>
      </c>
      <c r="X36" s="123">
        <f>'GDP Production CP'!X36/'GDP Production CP'!X$55*100</f>
        <v>1.694666290791103</v>
      </c>
      <c r="Y36" s="123">
        <f>'GDP Production CP'!Y36/'GDP Production CP'!Y$55*100</f>
        <v>1.8427795901549309</v>
      </c>
      <c r="Z36" s="123">
        <f>'GDP Production CP'!Z36/'GDP Production CP'!Z$55*100</f>
        <v>1.8389272982628515</v>
      </c>
      <c r="AA36" s="123">
        <f>'GDP Production CP'!AA36/'GDP Production CP'!AA$55*100</f>
        <v>1.830050266908785</v>
      </c>
      <c r="AB36" s="123">
        <f>'GDP Production CP'!AB36/'GDP Production CP'!AB$55*100</f>
        <v>1.7722633320137147</v>
      </c>
      <c r="AC36" s="123">
        <f>'GDP Production CP'!AC36/'GDP Production CP'!AC$55*100</f>
        <v>1.7070331131838805</v>
      </c>
      <c r="AD36" s="123">
        <f>'GDP Production CP'!AD36/'GDP Production CP'!AD$55*100</f>
        <v>1.6447719458987178</v>
      </c>
      <c r="AE36" s="123">
        <f>'GDP Production CP'!AE36/'GDP Production CP'!AE$55*100</f>
        <v>1.6721876925150536</v>
      </c>
      <c r="AF36" s="123">
        <f>'GDP Production CP'!AF36/'GDP Production CP'!AF$55*100</f>
        <v>1.7201273836569182</v>
      </c>
      <c r="AG36" s="123">
        <f>'GDP Production CP'!AG36/'GDP Production CP'!AG$55*100</f>
        <v>1.7640544013980877</v>
      </c>
      <c r="AH36" s="123">
        <v>1.6718301433069549</v>
      </c>
      <c r="AI36" s="123">
        <v>1.5711012269570683</v>
      </c>
      <c r="AJ36" s="123">
        <v>1.804469806033449</v>
      </c>
      <c r="AK36" s="123">
        <v>2.0199923233685291</v>
      </c>
      <c r="AL36" s="123">
        <v>2.2835124099395445</v>
      </c>
      <c r="AM36" s="123">
        <v>2.1933615890490077</v>
      </c>
      <c r="AN36" s="123">
        <v>2.0170691254906092</v>
      </c>
      <c r="AO36" s="26"/>
      <c r="AP36" s="26"/>
      <c r="AQ36" s="26"/>
      <c r="AR36" s="26"/>
      <c r="AS36" s="26"/>
      <c r="AT36" s="104"/>
      <c r="AU36" s="104"/>
      <c r="AV36" s="104"/>
      <c r="AW36" s="104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</row>
    <row r="37" spans="1:61" ht="15" customHeight="1" x14ac:dyDescent="0.25">
      <c r="A37" s="36" t="s">
        <v>81</v>
      </c>
      <c r="B37" s="123">
        <f>'GDP Production CP'!B37/'GDP Production CP'!B$55*100</f>
        <v>5.8457152568291901</v>
      </c>
      <c r="C37" s="123">
        <f>'GDP Production CP'!C37/'GDP Production CP'!C$55*100</f>
        <v>5.585576017607413</v>
      </c>
      <c r="D37" s="123">
        <f>'GDP Production CP'!D37/'GDP Production CP'!D$55*100</f>
        <v>5.1162925589295689</v>
      </c>
      <c r="E37" s="123">
        <f>'GDP Production CP'!E37/'GDP Production CP'!E$55*100</f>
        <v>6.0222210531354774</v>
      </c>
      <c r="F37" s="123">
        <f>'GDP Production CP'!F37/'GDP Production CP'!F$55*100</f>
        <v>6.7842169817059776</v>
      </c>
      <c r="G37" s="123">
        <f>'GDP Production CP'!G37/'GDP Production CP'!G$55*100</f>
        <v>5.8220112833337616</v>
      </c>
      <c r="H37" s="123">
        <f>'GDP Production CP'!H37/'GDP Production CP'!H$55*100</f>
        <v>6.3948270327156012</v>
      </c>
      <c r="I37" s="123">
        <f>'GDP Production CP'!I37/'GDP Production CP'!I$55*100</f>
        <v>6.5752136004001205</v>
      </c>
      <c r="J37" s="123">
        <f>'GDP Production CP'!J37/'GDP Production CP'!J$55*100</f>
        <v>5.9314141397175568</v>
      </c>
      <c r="K37" s="123">
        <f>'GDP Production CP'!K37/'GDP Production CP'!K$55*100</f>
        <v>5.751530740214446</v>
      </c>
      <c r="L37" s="123">
        <f>'GDP Production CP'!L37/'GDP Production CP'!L$55*100</f>
        <v>6.0794341739398936</v>
      </c>
      <c r="M37" s="123">
        <f>'GDP Production CP'!M37/'GDP Production CP'!M$55*100</f>
        <v>5.7337836589793945</v>
      </c>
      <c r="N37" s="123">
        <f>'GDP Production CP'!N37/'GDP Production CP'!N$55*100</f>
        <v>5.6845817534762544</v>
      </c>
      <c r="O37" s="123">
        <f>'GDP Production CP'!O37/'GDP Production CP'!O$55*100</f>
        <v>5.8828525357621286</v>
      </c>
      <c r="P37" s="123">
        <f>'GDP Production CP'!P37/'GDP Production CP'!P$55*100</f>
        <v>5.6840937087658787</v>
      </c>
      <c r="Q37" s="123">
        <f>'GDP Production CP'!Q37/'GDP Production CP'!Q$55*100</f>
        <v>5.9508428914921545</v>
      </c>
      <c r="R37" s="123">
        <f>'GDP Production CP'!R37/'GDP Production CP'!R$55*100</f>
        <v>5.732754108580945</v>
      </c>
      <c r="S37" s="123">
        <f>'GDP Production CP'!S37/'GDP Production CP'!S$55*100</f>
        <v>5.7347406177132045</v>
      </c>
      <c r="T37" s="123">
        <f>'GDP Production CP'!T37/'GDP Production CP'!T$55*100</f>
        <v>5.2541560980398243</v>
      </c>
      <c r="U37" s="123">
        <f>'GDP Production CP'!U37/'GDP Production CP'!U$55*100</f>
        <v>5.2544106752535296</v>
      </c>
      <c r="V37" s="123">
        <f>'GDP Production CP'!V37/'GDP Production CP'!V$55*100</f>
        <v>4.5273714380716621</v>
      </c>
      <c r="W37" s="123">
        <f>'GDP Production CP'!W37/'GDP Production CP'!W$55*100</f>
        <v>4.1592842547342306</v>
      </c>
      <c r="X37" s="123">
        <f>'GDP Production CP'!X37/'GDP Production CP'!X$55*100</f>
        <v>4.2333148735439039</v>
      </c>
      <c r="Y37" s="123">
        <f>'GDP Production CP'!Y37/'GDP Production CP'!Y$55*100</f>
        <v>5.3715049543994686</v>
      </c>
      <c r="Z37" s="123">
        <f>'GDP Production CP'!Z37/'GDP Production CP'!Z$55*100</f>
        <v>5.741134222882522</v>
      </c>
      <c r="AA37" s="123">
        <f>'GDP Production CP'!AA37/'GDP Production CP'!AA$55*100</f>
        <v>5.8786063969143587</v>
      </c>
      <c r="AB37" s="123">
        <f>'GDP Production CP'!AB37/'GDP Production CP'!AB$55*100</f>
        <v>4.7779462212031234</v>
      </c>
      <c r="AC37" s="123">
        <f>'GDP Production CP'!AC37/'GDP Production CP'!AC$55*100</f>
        <v>4.2145591441545376</v>
      </c>
      <c r="AD37" s="123">
        <f>'GDP Production CP'!AD37/'GDP Production CP'!AD$55*100</f>
        <v>4.6715159754899958</v>
      </c>
      <c r="AE37" s="123">
        <f>'GDP Production CP'!AE37/'GDP Production CP'!AE$55*100</f>
        <v>5.1736363326798607</v>
      </c>
      <c r="AF37" s="123">
        <f>'GDP Production CP'!AF37/'GDP Production CP'!AF$55*100</f>
        <v>5.130368273734959</v>
      </c>
      <c r="AG37" s="123">
        <f>'GDP Production CP'!AG37/'GDP Production CP'!AG$55*100</f>
        <v>5.1114006149933253</v>
      </c>
      <c r="AH37" s="123">
        <v>4.689769089942823</v>
      </c>
      <c r="AI37" s="123">
        <v>4.6949095695686669</v>
      </c>
      <c r="AJ37" s="123">
        <v>4.8406539224319811</v>
      </c>
      <c r="AK37" s="123">
        <v>4.6903086170610235</v>
      </c>
      <c r="AL37" s="123">
        <v>4.8482124695137641</v>
      </c>
      <c r="AM37" s="123">
        <v>4.4025004650966721</v>
      </c>
      <c r="AN37" s="123">
        <v>4.126931612817021</v>
      </c>
      <c r="AO37" s="26"/>
      <c r="AP37" s="26"/>
      <c r="AQ37" s="26"/>
      <c r="AR37" s="26"/>
      <c r="AS37" s="26"/>
      <c r="AT37" s="104"/>
      <c r="AU37" s="104"/>
      <c r="AV37" s="104"/>
      <c r="AW37" s="104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</row>
    <row r="38" spans="1:61" ht="15" customHeight="1" x14ac:dyDescent="0.25">
      <c r="A38" s="36" t="s">
        <v>100</v>
      </c>
      <c r="B38" s="126">
        <f>'GDP Production CP'!B38/'GDP Production CP'!B$55*100</f>
        <v>4.4029213758297612</v>
      </c>
      <c r="C38" s="126">
        <f>'GDP Production CP'!C38/'GDP Production CP'!C$55*100</f>
        <v>4.2069876762326786</v>
      </c>
      <c r="D38" s="126">
        <f>'GDP Production CP'!D38/'GDP Production CP'!D$55*100</f>
        <v>3.8535291034562906</v>
      </c>
      <c r="E38" s="126">
        <f>'GDP Production CP'!E38/'GDP Production CP'!E$55*100</f>
        <v>4.535863387092955</v>
      </c>
      <c r="F38" s="126">
        <f>'GDP Production CP'!F38/'GDP Production CP'!F$55*100</f>
        <v>5.1097894192032003</v>
      </c>
      <c r="G38" s="126">
        <f>'GDP Production CP'!G38/'GDP Production CP'!G$55*100</f>
        <v>4.3850678323351131</v>
      </c>
      <c r="H38" s="126">
        <f>'GDP Production CP'!H38/'GDP Production CP'!H$55*100</f>
        <v>4.8165056627047811</v>
      </c>
      <c r="I38" s="126">
        <f>'GDP Production CP'!I38/'GDP Production CP'!I$55*100</f>
        <v>4.952370623599494</v>
      </c>
      <c r="J38" s="126">
        <f>'GDP Production CP'!J38/'GDP Production CP'!J$55*100</f>
        <v>4.4674687283394663</v>
      </c>
      <c r="K38" s="126">
        <f>'GDP Production CP'!K38/'GDP Production CP'!K$55*100</f>
        <v>4.3319827475770767</v>
      </c>
      <c r="L38" s="126">
        <f>'GDP Production CP'!L38/'GDP Production CP'!L$55*100</f>
        <v>4.5789556113119509</v>
      </c>
      <c r="M38" s="126">
        <f>'GDP Production CP'!M38/'GDP Production CP'!M$55*100</f>
        <v>4.318615862620252</v>
      </c>
      <c r="N38" s="126">
        <f>'GDP Production CP'!N38/'GDP Production CP'!N$55*100</f>
        <v>4.2815575879774252</v>
      </c>
      <c r="O38" s="126">
        <f>'GDP Production CP'!O38/'GDP Production CP'!O$55*100</f>
        <v>4.4308927210065487</v>
      </c>
      <c r="P38" s="126">
        <f>'GDP Production CP'!P38/'GDP Production CP'!P$55*100</f>
        <v>4.1961826042897048</v>
      </c>
      <c r="Q38" s="126">
        <f>'GDP Production CP'!Q38/'GDP Production CP'!Q$55*100</f>
        <v>4.4390683780086215</v>
      </c>
      <c r="R38" s="126">
        <f>'GDP Production CP'!R38/'GDP Production CP'!R$55*100</f>
        <v>4.1517165817277935</v>
      </c>
      <c r="S38" s="126">
        <f>'GDP Production CP'!S38/'GDP Production CP'!S$55*100</f>
        <v>4.0169121044700011</v>
      </c>
      <c r="T38" s="126">
        <f>'GDP Production CP'!T38/'GDP Production CP'!T$55*100</f>
        <v>3.3002644742655294</v>
      </c>
      <c r="U38" s="126">
        <f>'GDP Production CP'!U38/'GDP Production CP'!U$55*100</f>
        <v>3.3737431833028886</v>
      </c>
      <c r="V38" s="126">
        <f>'GDP Production CP'!V38/'GDP Production CP'!V$55*100</f>
        <v>2.1227317776876404</v>
      </c>
      <c r="W38" s="126">
        <f>'GDP Production CP'!W38/'GDP Production CP'!W$55*100</f>
        <v>1.801556079365205</v>
      </c>
      <c r="X38" s="126">
        <f>'GDP Production CP'!X38/'GDP Production CP'!X$55*100</f>
        <v>1.3984210213620962</v>
      </c>
      <c r="Y38" s="126">
        <f>'GDP Production CP'!Y38/'GDP Production CP'!Y$55*100</f>
        <v>1.9638403254192902</v>
      </c>
      <c r="Z38" s="126">
        <f>'GDP Production CP'!Z38/'GDP Production CP'!Z$55*100</f>
        <v>2.1635717220654374</v>
      </c>
      <c r="AA38" s="126">
        <f>'GDP Production CP'!AA38/'GDP Production CP'!AA$55*100</f>
        <v>2.1182259885703982</v>
      </c>
      <c r="AB38" s="126">
        <f>'GDP Production CP'!AB38/'GDP Production CP'!AB$55*100</f>
        <v>1.4969685188848723</v>
      </c>
      <c r="AC38" s="126">
        <f>'GDP Production CP'!AC38/'GDP Production CP'!AC$55*100</f>
        <v>1.6727287886876403</v>
      </c>
      <c r="AD38" s="126">
        <f>'GDP Production CP'!AD38/'GDP Production CP'!AD$55*100</f>
        <v>1.8489286950742467</v>
      </c>
      <c r="AE38" s="126">
        <f>'GDP Production CP'!AE38/'GDP Production CP'!AE$55*100</f>
        <v>2.1019129861135353</v>
      </c>
      <c r="AF38" s="126">
        <f>'GDP Production CP'!AF38/'GDP Production CP'!AF$55*100</f>
        <v>2.0405233228541308</v>
      </c>
      <c r="AG38" s="126">
        <f>'GDP Production CP'!AG38/'GDP Production CP'!AG$55*100</f>
        <v>1.8165486391328269</v>
      </c>
      <c r="AH38" s="126">
        <v>1.6895819190394024</v>
      </c>
      <c r="AI38" s="126">
        <v>1.9856594961182277</v>
      </c>
      <c r="AJ38" s="126">
        <v>1.9671010096278783</v>
      </c>
      <c r="AK38" s="126">
        <v>2.045954044549263</v>
      </c>
      <c r="AL38" s="126">
        <v>2.1416616410593292</v>
      </c>
      <c r="AM38" s="126">
        <v>1.7840231005110827</v>
      </c>
      <c r="AN38" s="126">
        <v>1.5992591454749785</v>
      </c>
      <c r="AO38" s="26"/>
      <c r="AP38" s="26"/>
      <c r="AQ38" s="26"/>
      <c r="AR38" s="26"/>
      <c r="AS38" s="26"/>
      <c r="AT38" s="104"/>
      <c r="AU38" s="104"/>
      <c r="AV38" s="104"/>
      <c r="AW38" s="104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</row>
    <row r="39" spans="1:61" ht="15" customHeight="1" x14ac:dyDescent="0.25">
      <c r="A39" s="65" t="s">
        <v>83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>
        <f>'GDP Production CP'!V39/'GDP Production CP'!V$55*100</f>
        <v>0.54347117571420955</v>
      </c>
      <c r="W39" s="124">
        <f>'GDP Production CP'!W39/'GDP Production CP'!W$55*100</f>
        <v>0.56930368600161041</v>
      </c>
      <c r="X39" s="124">
        <f>'GDP Production CP'!X39/'GDP Production CP'!X$55*100</f>
        <v>0.54708799381593953</v>
      </c>
      <c r="Y39" s="124">
        <f>'GDP Production CP'!Y39/'GDP Production CP'!Y$55*100</f>
        <v>0.53737920262064298</v>
      </c>
      <c r="Z39" s="124">
        <f>'GDP Production CP'!Z39/'GDP Production CP'!Z$55*100</f>
        <v>0.5092215789848672</v>
      </c>
      <c r="AA39" s="124">
        <f>'GDP Production CP'!AA39/'GDP Production CP'!AA$55*100</f>
        <v>0.55038054410601611</v>
      </c>
      <c r="AB39" s="124">
        <f>'GDP Production CP'!AB39/'GDP Production CP'!AB$55*100</f>
        <v>0.51973220004372644</v>
      </c>
      <c r="AC39" s="124">
        <f>'GDP Production CP'!AC39/'GDP Production CP'!AC$55*100</f>
        <v>0.49561786735613217</v>
      </c>
      <c r="AD39" s="124">
        <f>'GDP Production CP'!AD39/'GDP Production CP'!AD$55*100</f>
        <v>0.65424220308939152</v>
      </c>
      <c r="AE39" s="124">
        <f>'GDP Production CP'!AE39/'GDP Production CP'!AE$55*100</f>
        <v>0.73852982159229641</v>
      </c>
      <c r="AF39" s="124">
        <f>'GDP Production CP'!AF39/'GDP Production CP'!AF$55*100</f>
        <v>0.85480054058314525</v>
      </c>
      <c r="AG39" s="124">
        <f>'GDP Production CP'!AG39/'GDP Production CP'!AG$55*100</f>
        <v>0.92714017789915126</v>
      </c>
      <c r="AH39" s="124">
        <v>0.81130094986409684</v>
      </c>
      <c r="AI39" s="124">
        <v>0.78900593437511068</v>
      </c>
      <c r="AJ39" s="124">
        <v>0.67286965021496237</v>
      </c>
      <c r="AK39" s="124">
        <v>0.55143621575644353</v>
      </c>
      <c r="AL39" s="124">
        <v>0.69516404270860122</v>
      </c>
      <c r="AM39" s="124">
        <v>0.68800064381860893</v>
      </c>
      <c r="AN39" s="124">
        <v>0.65350329388768735</v>
      </c>
      <c r="AO39" s="26"/>
      <c r="AP39" s="26"/>
      <c r="AQ39" s="26"/>
      <c r="AR39" s="26"/>
      <c r="AS39" s="26"/>
      <c r="AT39" s="104"/>
      <c r="AU39" s="104"/>
      <c r="AV39" s="104"/>
      <c r="AW39" s="104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</row>
    <row r="40" spans="1:61" ht="15" customHeight="1" x14ac:dyDescent="0.25">
      <c r="A40" s="36" t="s">
        <v>84</v>
      </c>
      <c r="B40" s="123">
        <f>'GDP Production CP'!B40/'GDP Production CP'!B$55*100</f>
        <v>1.4427938809994294</v>
      </c>
      <c r="C40" s="123">
        <f>'GDP Production CP'!C40/'GDP Production CP'!C$55*100</f>
        <v>1.3785883413747351</v>
      </c>
      <c r="D40" s="123">
        <f>'GDP Production CP'!D40/'GDP Production CP'!D$55*100</f>
        <v>1.2627634554732792</v>
      </c>
      <c r="E40" s="123">
        <f>'GDP Production CP'!E40/'GDP Production CP'!E$55*100</f>
        <v>1.4863576660425237</v>
      </c>
      <c r="F40" s="123">
        <f>'GDP Production CP'!F40/'GDP Production CP'!F$55*100</f>
        <v>1.6744275625027778</v>
      </c>
      <c r="G40" s="123">
        <f>'GDP Production CP'!G40/'GDP Production CP'!G$55*100</f>
        <v>1.4369434509986481</v>
      </c>
      <c r="H40" s="123">
        <f>'GDP Production CP'!H40/'GDP Production CP'!H$55*100</f>
        <v>1.5783213700108212</v>
      </c>
      <c r="I40" s="123">
        <f>'GDP Production CP'!I40/'GDP Production CP'!I$55*100</f>
        <v>1.6228429768006263</v>
      </c>
      <c r="J40" s="123">
        <f>'GDP Production CP'!J40/'GDP Production CP'!J$55*100</f>
        <v>1.4639454113780896</v>
      </c>
      <c r="K40" s="123">
        <f>'GDP Production CP'!K40/'GDP Production CP'!K$55*100</f>
        <v>1.4195479926373693</v>
      </c>
      <c r="L40" s="123">
        <f>'GDP Production CP'!L40/'GDP Production CP'!L$55*100</f>
        <v>1.5004785626279427</v>
      </c>
      <c r="M40" s="123">
        <f>'GDP Production CP'!M40/'GDP Production CP'!M$55*100</f>
        <v>1.4151677963591434</v>
      </c>
      <c r="N40" s="123">
        <f>'GDP Production CP'!N40/'GDP Production CP'!N$55*100</f>
        <v>1.4030241654988287</v>
      </c>
      <c r="O40" s="123">
        <f>'GDP Production CP'!O40/'GDP Production CP'!O$55*100</f>
        <v>1.4519598147555794</v>
      </c>
      <c r="P40" s="123">
        <f>'GDP Production CP'!P40/'GDP Production CP'!P$55*100</f>
        <v>1.4879111044761744</v>
      </c>
      <c r="Q40" s="123">
        <f>'GDP Production CP'!Q40/'GDP Production CP'!Q$55*100</f>
        <v>1.511774513483533</v>
      </c>
      <c r="R40" s="123">
        <f>'GDP Production CP'!R40/'GDP Production CP'!R$55*100</f>
        <v>1.5810375268531514</v>
      </c>
      <c r="S40" s="123">
        <f>'GDP Production CP'!S40/'GDP Production CP'!S$55*100</f>
        <v>1.7178285132432032</v>
      </c>
      <c r="T40" s="123">
        <f>'GDP Production CP'!T40/'GDP Production CP'!T$55*100</f>
        <v>1.9538916237742943</v>
      </c>
      <c r="U40" s="123">
        <f>'GDP Production CP'!U40/'GDP Production CP'!U$55*100</f>
        <v>1.8806674919506408</v>
      </c>
      <c r="V40" s="123">
        <f>'GDP Production CP'!V40/'GDP Production CP'!V$55*100</f>
        <v>2.4046396603840217</v>
      </c>
      <c r="W40" s="123">
        <f>'GDP Production CP'!W40/'GDP Production CP'!W$55*100</f>
        <v>2.3577281753690258</v>
      </c>
      <c r="X40" s="123">
        <f>'GDP Production CP'!X40/'GDP Production CP'!X$55*100</f>
        <v>2.8348938521818079</v>
      </c>
      <c r="Y40" s="123">
        <f>'GDP Production CP'!Y40/'GDP Production CP'!Y$55*100</f>
        <v>3.4076646289801782</v>
      </c>
      <c r="Z40" s="123">
        <f>'GDP Production CP'!Z40/'GDP Production CP'!Z$55*100</f>
        <v>3.5775625008170846</v>
      </c>
      <c r="AA40" s="123">
        <f>'GDP Production CP'!AA40/'GDP Production CP'!AA$55*100</f>
        <v>3.7603804083439609</v>
      </c>
      <c r="AB40" s="123">
        <f>'GDP Production CP'!AB40/'GDP Production CP'!AB$55*100</f>
        <v>3.2809777023182511</v>
      </c>
      <c r="AC40" s="123">
        <f>'GDP Production CP'!AC40/'GDP Production CP'!AC$55*100</f>
        <v>2.0462124881107644</v>
      </c>
      <c r="AD40" s="123">
        <f>'GDP Production CP'!AD40/'GDP Production CP'!AD$55*100</f>
        <v>2.1683450773263577</v>
      </c>
      <c r="AE40" s="123">
        <f>'GDP Production CP'!AE40/'GDP Production CP'!AE$55*100</f>
        <v>2.3331935249740288</v>
      </c>
      <c r="AF40" s="123">
        <f>'GDP Production CP'!AF40/'GDP Production CP'!AF$55*100</f>
        <v>2.2350444102976823</v>
      </c>
      <c r="AG40" s="123">
        <f>'GDP Production CP'!AG40/'GDP Production CP'!AG$55*100</f>
        <v>2.3677117979613476</v>
      </c>
      <c r="AH40" s="123">
        <v>2.1888862210393234</v>
      </c>
      <c r="AI40" s="123">
        <v>1.9202441390753291</v>
      </c>
      <c r="AJ40" s="123">
        <v>2.2006832625891404</v>
      </c>
      <c r="AK40" s="123">
        <v>2.0929183567553169</v>
      </c>
      <c r="AL40" s="123">
        <v>2.0113867857458336</v>
      </c>
      <c r="AM40" s="123">
        <v>1.9304767207669804</v>
      </c>
      <c r="AN40" s="123">
        <v>1.8741691734543553</v>
      </c>
      <c r="AO40" s="26"/>
      <c r="AP40" s="26"/>
      <c r="AQ40" s="26"/>
      <c r="AR40" s="26"/>
      <c r="AS40" s="26"/>
      <c r="AT40" s="104"/>
      <c r="AU40" s="104"/>
      <c r="AV40" s="104"/>
      <c r="AW40" s="104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</row>
    <row r="41" spans="1:61" ht="15" customHeight="1" x14ac:dyDescent="0.25">
      <c r="A41" s="36" t="s">
        <v>85</v>
      </c>
      <c r="B41" s="123">
        <f>'GDP Production CP'!B41/'GDP Production CP'!B$55*100</f>
        <v>1.5842557747804287</v>
      </c>
      <c r="C41" s="123">
        <f>'GDP Production CP'!C41/'GDP Production CP'!C$55*100</f>
        <v>1.6588576078204291</v>
      </c>
      <c r="D41" s="123">
        <f>'GDP Production CP'!D41/'GDP Production CP'!D$55*100</f>
        <v>1.7043804473086195</v>
      </c>
      <c r="E41" s="123">
        <f>'GDP Production CP'!E41/'GDP Production CP'!E$55*100</f>
        <v>1.8457761242687059</v>
      </c>
      <c r="F41" s="123">
        <f>'GDP Production CP'!F41/'GDP Production CP'!F$55*100</f>
        <v>1.9406372533597491</v>
      </c>
      <c r="G41" s="123">
        <f>'GDP Production CP'!G41/'GDP Production CP'!G$55*100</f>
        <v>1.8431635894794254</v>
      </c>
      <c r="H41" s="123">
        <f>'GDP Production CP'!H41/'GDP Production CP'!H$55*100</f>
        <v>1.7493658005001849</v>
      </c>
      <c r="I41" s="123">
        <f>'GDP Production CP'!I41/'GDP Production CP'!I$55*100</f>
        <v>1.8391727295644174</v>
      </c>
      <c r="J41" s="123">
        <f>'GDP Production CP'!J41/'GDP Production CP'!J$55*100</f>
        <v>1.8235982638893655</v>
      </c>
      <c r="K41" s="123">
        <f>'GDP Production CP'!K41/'GDP Production CP'!K$55*100</f>
        <v>1.8751537931571287</v>
      </c>
      <c r="L41" s="123">
        <f>'GDP Production CP'!L41/'GDP Production CP'!L$55*100</f>
        <v>2.0049603032196956</v>
      </c>
      <c r="M41" s="123">
        <f>'GDP Production CP'!M41/'GDP Production CP'!M$55*100</f>
        <v>2.0143821668724766</v>
      </c>
      <c r="N41" s="123">
        <f>'GDP Production CP'!N41/'GDP Production CP'!N$55*100</f>
        <v>2.0670266929782484</v>
      </c>
      <c r="O41" s="123">
        <f>'GDP Production CP'!O41/'GDP Production CP'!O$55*100</f>
        <v>3.1004316760837933</v>
      </c>
      <c r="P41" s="123">
        <f>'GDP Production CP'!P41/'GDP Production CP'!P$55*100</f>
        <v>2.2292771027965856</v>
      </c>
      <c r="Q41" s="123">
        <f>'GDP Production CP'!Q41/'GDP Production CP'!Q$55*100</f>
        <v>2.2731600068757003</v>
      </c>
      <c r="R41" s="123">
        <f>'GDP Production CP'!R41/'GDP Production CP'!R$55*100</f>
        <v>2.8066433136435647</v>
      </c>
      <c r="S41" s="123">
        <f>'GDP Production CP'!S41/'GDP Production CP'!S$55*100</f>
        <v>3.2053641293051411</v>
      </c>
      <c r="T41" s="123">
        <f>'GDP Production CP'!T41/'GDP Production CP'!T$55*100</f>
        <v>3.0317795054614369</v>
      </c>
      <c r="U41" s="123">
        <f>'GDP Production CP'!U41/'GDP Production CP'!U$55*100</f>
        <v>3.1689736805109678</v>
      </c>
      <c r="V41" s="123">
        <f>'GDP Production CP'!V41/'GDP Production CP'!V$55*100</f>
        <v>3.6224225273903956</v>
      </c>
      <c r="W41" s="123">
        <f>'GDP Production CP'!W41/'GDP Production CP'!W$55*100</f>
        <v>3.6207287149865532</v>
      </c>
      <c r="X41" s="123">
        <f>'GDP Production CP'!X41/'GDP Production CP'!X$55*100</f>
        <v>3.6762635041342309</v>
      </c>
      <c r="Y41" s="123">
        <f>'GDP Production CP'!Y41/'GDP Production CP'!Y$55*100</f>
        <v>4.6446890197594</v>
      </c>
      <c r="Z41" s="123">
        <f>'GDP Production CP'!Z41/'GDP Production CP'!Z$55*100</f>
        <v>4.0280595644486636</v>
      </c>
      <c r="AA41" s="123">
        <f>'GDP Production CP'!AA41/'GDP Production CP'!AA$55*100</f>
        <v>4.0260973118101102</v>
      </c>
      <c r="AB41" s="123">
        <f>'GDP Production CP'!AB41/'GDP Production CP'!AB$55*100</f>
        <v>4.1480993916804039</v>
      </c>
      <c r="AC41" s="123">
        <f>'GDP Production CP'!AC41/'GDP Production CP'!AC$55*100</f>
        <v>5.0576749883122396</v>
      </c>
      <c r="AD41" s="123">
        <f>'GDP Production CP'!AD41/'GDP Production CP'!AD$55*100</f>
        <v>4.534929762917427</v>
      </c>
      <c r="AE41" s="123">
        <f>'GDP Production CP'!AE41/'GDP Production CP'!AE$55*100</f>
        <v>4.9684328939694193</v>
      </c>
      <c r="AF41" s="123">
        <f>'GDP Production CP'!AF41/'GDP Production CP'!AF$55*100</f>
        <v>5.5714718425842875</v>
      </c>
      <c r="AG41" s="123">
        <f>'GDP Production CP'!AG41/'GDP Production CP'!AG$55*100</f>
        <v>5.2073958679489785</v>
      </c>
      <c r="AH41" s="123">
        <v>5.1117439288308564</v>
      </c>
      <c r="AI41" s="123">
        <v>6.1979864929602693</v>
      </c>
      <c r="AJ41" s="123">
        <v>5.7392305959919643</v>
      </c>
      <c r="AK41" s="123">
        <v>6.8801938557048992</v>
      </c>
      <c r="AL41" s="123">
        <v>6.6502733910746317</v>
      </c>
      <c r="AM41" s="123">
        <v>6.9751583255351246</v>
      </c>
      <c r="AN41" s="123">
        <v>8.5782555819150055</v>
      </c>
      <c r="AO41" s="26"/>
      <c r="AP41" s="26"/>
      <c r="AQ41" s="26"/>
      <c r="AR41" s="26"/>
      <c r="AS41" s="26"/>
      <c r="AT41" s="104"/>
      <c r="AU41" s="104"/>
      <c r="AV41" s="104"/>
      <c r="AW41" s="104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</row>
    <row r="42" spans="1:61" ht="15" customHeight="1" x14ac:dyDescent="0.25">
      <c r="A42" s="36" t="s">
        <v>86</v>
      </c>
      <c r="B42" s="123">
        <f>'GDP Production CP'!B42/'GDP Production CP'!B$55*100</f>
        <v>6.3377041179891238</v>
      </c>
      <c r="C42" s="123">
        <f>'GDP Production CP'!C42/'GDP Production CP'!C$55*100</f>
        <v>6.6361435189959943</v>
      </c>
      <c r="D42" s="123">
        <f>'GDP Production CP'!D42/'GDP Production CP'!D$55*100</f>
        <v>6.8182544457034258</v>
      </c>
      <c r="E42" s="123">
        <f>'GDP Production CP'!E42/'GDP Production CP'!E$55*100</f>
        <v>7.3838979348426692</v>
      </c>
      <c r="F42" s="123">
        <f>'GDP Production CP'!F42/'GDP Production CP'!F$55*100</f>
        <v>7.7633832288512892</v>
      </c>
      <c r="G42" s="123">
        <f>'GDP Production CP'!G42/'GDP Production CP'!G$55*100</f>
        <v>7.3734466726437313</v>
      </c>
      <c r="H42" s="123">
        <f>'GDP Production CP'!H42/'GDP Production CP'!H$55*100</f>
        <v>6.9982151961768739</v>
      </c>
      <c r="I42" s="123">
        <f>'GDP Production CP'!I42/'GDP Production CP'!I$55*100</f>
        <v>7.3574815174457537</v>
      </c>
      <c r="J42" s="123">
        <f>'GDP Production CP'!J42/'GDP Production CP'!J$55*100</f>
        <v>7.2951769598007363</v>
      </c>
      <c r="K42" s="123">
        <f>'GDP Production CP'!K42/'GDP Production CP'!K$55*100</f>
        <v>7.5014212388791561</v>
      </c>
      <c r="L42" s="123">
        <f>'GDP Production CP'!L42/'GDP Production CP'!L$55*100</f>
        <v>8.0207030786309126</v>
      </c>
      <c r="M42" s="123">
        <f>'GDP Production CP'!M42/'GDP Production CP'!M$55*100</f>
        <v>8.0583945833878641</v>
      </c>
      <c r="N42" s="123">
        <f>'GDP Production CP'!N42/'GDP Production CP'!N$55*100</f>
        <v>8.2689953179418385</v>
      </c>
      <c r="O42" s="123">
        <f>'GDP Production CP'!O42/'GDP Production CP'!O$55*100</f>
        <v>9.3026278007128322</v>
      </c>
      <c r="P42" s="123">
        <f>'GDP Production CP'!P42/'GDP Production CP'!P$55*100</f>
        <v>8.7940308198366282</v>
      </c>
      <c r="Q42" s="123">
        <f>'GDP Production CP'!Q42/'GDP Production CP'!Q$55*100</f>
        <v>8.5996083532164249</v>
      </c>
      <c r="R42" s="123">
        <f>'GDP Production CP'!R42/'GDP Production CP'!R$55*100</f>
        <v>9.0140267026994927</v>
      </c>
      <c r="S42" s="123">
        <f>'GDP Production CP'!S42/'GDP Production CP'!S$55*100</f>
        <v>8.5968003671816788</v>
      </c>
      <c r="T42" s="123">
        <f>'GDP Production CP'!T42/'GDP Production CP'!T$55*100</f>
        <v>8.4990214620804423</v>
      </c>
      <c r="U42" s="123">
        <f>'GDP Production CP'!U42/'GDP Production CP'!U$55*100</f>
        <v>8.6717440546046429</v>
      </c>
      <c r="V42" s="123">
        <f>'GDP Production CP'!V42/'GDP Production CP'!V$55*100</f>
        <v>9.0685032067057083</v>
      </c>
      <c r="W42" s="123">
        <f>'GDP Production CP'!W42/'GDP Production CP'!W$55*100</f>
        <v>9.1947314086595195</v>
      </c>
      <c r="X42" s="123">
        <f>'GDP Production CP'!X42/'GDP Production CP'!X$55*100</f>
        <v>8.7058628683334547</v>
      </c>
      <c r="Y42" s="123">
        <f>'GDP Production CP'!Y42/'GDP Production CP'!Y$55*100</f>
        <v>9.429893716155</v>
      </c>
      <c r="Z42" s="123">
        <f>'GDP Production CP'!Z42/'GDP Production CP'!Z$55*100</f>
        <v>9.3661892114084608</v>
      </c>
      <c r="AA42" s="123">
        <f>'GDP Production CP'!AA42/'GDP Production CP'!AA$55*100</f>
        <v>9.3143902134410563</v>
      </c>
      <c r="AB42" s="123">
        <f>'GDP Production CP'!AB42/'GDP Production CP'!AB$55*100</f>
        <v>8.4419141810784186</v>
      </c>
      <c r="AC42" s="123">
        <f>'GDP Production CP'!AC42/'GDP Production CP'!AC$55*100</f>
        <v>8.5474347793069292</v>
      </c>
      <c r="AD42" s="123">
        <f>'GDP Production CP'!AD42/'GDP Production CP'!AD$55*100</f>
        <v>7.5271542569732146</v>
      </c>
      <c r="AE42" s="123">
        <f>'GDP Production CP'!AE42/'GDP Production CP'!AE$55*100</f>
        <v>8.6683881915547083</v>
      </c>
      <c r="AF42" s="123">
        <f>'GDP Production CP'!AF42/'GDP Production CP'!AF$55*100</f>
        <v>8.6290137712091326</v>
      </c>
      <c r="AG42" s="123">
        <f>'GDP Production CP'!AG42/'GDP Production CP'!AG$55*100</f>
        <v>8.923005446322394</v>
      </c>
      <c r="AH42" s="123">
        <v>8.2039838666236431</v>
      </c>
      <c r="AI42" s="123">
        <v>7.7117627748670881</v>
      </c>
      <c r="AJ42" s="123">
        <v>7.2204401480479392</v>
      </c>
      <c r="AK42" s="123">
        <v>7.1225713099613523</v>
      </c>
      <c r="AL42" s="123">
        <v>6.7741240435206596</v>
      </c>
      <c r="AM42" s="123">
        <v>6.8968577291016313</v>
      </c>
      <c r="AN42" s="123">
        <v>6.7858699348225704</v>
      </c>
      <c r="AO42" s="26"/>
      <c r="AP42" s="26"/>
      <c r="AQ42" s="26"/>
      <c r="AR42" s="26"/>
      <c r="AS42" s="26"/>
      <c r="AT42" s="104"/>
      <c r="AU42" s="104"/>
      <c r="AV42" s="104"/>
      <c r="AW42" s="104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</row>
    <row r="43" spans="1:61" ht="15" customHeight="1" x14ac:dyDescent="0.25">
      <c r="A43" s="65" t="s">
        <v>104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>
        <f>'GDP Production CP'!V43/'GDP Production CP'!V$55*100</f>
        <v>7.2949335470036427</v>
      </c>
      <c r="W43" s="124">
        <f>'GDP Production CP'!W43/'GDP Production CP'!W$55*100</f>
        <v>7.2293111703762944</v>
      </c>
      <c r="X43" s="124">
        <f>'GDP Production CP'!X43/'GDP Production CP'!X$55*100</f>
        <v>6.9080049619699446</v>
      </c>
      <c r="Y43" s="124">
        <f>'GDP Production CP'!Y43/'GDP Production CP'!Y$55*100</f>
        <v>7.2738828464597161</v>
      </c>
      <c r="Z43" s="124">
        <f>'GDP Production CP'!Z43/'GDP Production CP'!Z$55*100</f>
        <v>6.9326069344702343</v>
      </c>
      <c r="AA43" s="124">
        <f>'GDP Production CP'!AA43/'GDP Production CP'!AA$55*100</f>
        <v>6.7449638507272232</v>
      </c>
      <c r="AB43" s="124">
        <f>'GDP Production CP'!AB43/'GDP Production CP'!AB$55*100</f>
        <v>6.0906266001266633</v>
      </c>
      <c r="AC43" s="124">
        <f>'GDP Production CP'!AC43/'GDP Production CP'!AC$55*100</f>
        <v>6.7670755841203567</v>
      </c>
      <c r="AD43" s="124">
        <f>'GDP Production CP'!AD43/'GDP Production CP'!AD$55*100</f>
        <v>5.5448050021568802</v>
      </c>
      <c r="AE43" s="124">
        <f>'GDP Production CP'!AE43/'GDP Production CP'!AE$55*100</f>
        <v>6.2929923852045242</v>
      </c>
      <c r="AF43" s="124">
        <f>'GDP Production CP'!AF43/'GDP Production CP'!AF$55*100</f>
        <v>6.4764823083981584</v>
      </c>
      <c r="AG43" s="124">
        <f>'GDP Production CP'!AG43/'GDP Production CP'!AG$55*100</f>
        <v>6.5437149035528064</v>
      </c>
      <c r="AH43" s="124">
        <v>6.1057923773200562</v>
      </c>
      <c r="AI43" s="124">
        <v>5.7394623867529422</v>
      </c>
      <c r="AJ43" s="124">
        <v>5.3300116457311368</v>
      </c>
      <c r="AK43" s="124">
        <v>5.1870993822685563</v>
      </c>
      <c r="AL43" s="124">
        <v>5.1513159970012303</v>
      </c>
      <c r="AM43" s="124">
        <v>5.3260682273394657</v>
      </c>
      <c r="AN43" s="124">
        <v>5.2746598222991805</v>
      </c>
      <c r="AO43" s="26"/>
      <c r="AP43" s="26"/>
      <c r="AQ43" s="26"/>
      <c r="AR43" s="26"/>
      <c r="AS43" s="26"/>
      <c r="AT43" s="104"/>
      <c r="AU43" s="104"/>
      <c r="AV43" s="104"/>
      <c r="AW43" s="104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</row>
    <row r="44" spans="1:61" ht="15" customHeight="1" x14ac:dyDescent="0.25">
      <c r="A44" s="65" t="s">
        <v>101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>
        <f>'GDP Production CP'!V44/'GDP Production CP'!V$55*100</f>
        <v>1.7735696597020654</v>
      </c>
      <c r="W44" s="124">
        <f>'GDP Production CP'!W44/'GDP Production CP'!W$55*100</f>
        <v>1.9654202382832251</v>
      </c>
      <c r="X44" s="124">
        <f>'GDP Production CP'!X44/'GDP Production CP'!X$55*100</f>
        <v>1.7978579063635109</v>
      </c>
      <c r="Y44" s="124">
        <f>'GDP Production CP'!Y44/'GDP Production CP'!Y$55*100</f>
        <v>2.1560108696952849</v>
      </c>
      <c r="Z44" s="124">
        <f>'GDP Production CP'!Z44/'GDP Production CP'!Z$55*100</f>
        <v>2.4335822769382252</v>
      </c>
      <c r="AA44" s="124">
        <f>'GDP Production CP'!AA44/'GDP Production CP'!AA$55*100</f>
        <v>2.5694263627138327</v>
      </c>
      <c r="AB44" s="124">
        <f>'GDP Production CP'!AB44/'GDP Production CP'!AB$55*100</f>
        <v>2.3512875809517539</v>
      </c>
      <c r="AC44" s="124">
        <f>'GDP Production CP'!AC44/'GDP Production CP'!AC$55*100</f>
        <v>1.7803591951865743</v>
      </c>
      <c r="AD44" s="124">
        <f>'GDP Production CP'!AD44/'GDP Production CP'!AD$55*100</f>
        <v>1.9823492548163346</v>
      </c>
      <c r="AE44" s="124">
        <f>'GDP Production CP'!AE44/'GDP Production CP'!AE$55*100</f>
        <v>2.3753958063501854</v>
      </c>
      <c r="AF44" s="124">
        <f>'GDP Production CP'!AF44/'GDP Production CP'!AF$55*100</f>
        <v>2.1525314628109751</v>
      </c>
      <c r="AG44" s="124">
        <f>'GDP Production CP'!AG44/'GDP Production CP'!AG$55*100</f>
        <v>2.3792905427695863</v>
      </c>
      <c r="AH44" s="124">
        <v>2.0981914893035873</v>
      </c>
      <c r="AI44" s="124">
        <v>1.9723003881141463</v>
      </c>
      <c r="AJ44" s="124">
        <v>1.8904285023168022</v>
      </c>
      <c r="AK44" s="124">
        <v>1.9354719276927961</v>
      </c>
      <c r="AL44" s="124">
        <v>1.6228080465194286</v>
      </c>
      <c r="AM44" s="124">
        <v>1.5707895017621663</v>
      </c>
      <c r="AN44" s="124">
        <v>1.5112101125233899</v>
      </c>
      <c r="AO44" s="26"/>
      <c r="AP44" s="26"/>
      <c r="AQ44" s="26"/>
      <c r="AR44" s="26"/>
      <c r="AS44" s="26"/>
      <c r="AT44" s="104"/>
      <c r="AU44" s="104"/>
      <c r="AV44" s="104"/>
      <c r="AW44" s="104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</row>
    <row r="45" spans="1:61" ht="15" customHeight="1" x14ac:dyDescent="0.25">
      <c r="A45" s="40" t="s">
        <v>89</v>
      </c>
      <c r="B45" s="123">
        <f>'GDP Production CP'!B45/'GDP Production CP'!B$55*100</f>
        <v>0.4685360933599142</v>
      </c>
      <c r="C45" s="123">
        <f>'GDP Production CP'!C45/'GDP Production CP'!C$55*100</f>
        <v>0.56306650654297496</v>
      </c>
      <c r="D45" s="123">
        <f>'GDP Production CP'!D45/'GDP Production CP'!D$55*100</f>
        <v>0.57414402468695813</v>
      </c>
      <c r="E45" s="123">
        <f>'GDP Production CP'!E45/'GDP Production CP'!E$55*100</f>
        <v>0.64292054884754501</v>
      </c>
      <c r="F45" s="123">
        <f>'GDP Production CP'!F45/'GDP Production CP'!F$55*100</f>
        <v>0.6525969058486063</v>
      </c>
      <c r="G45" s="123">
        <f>'GDP Production CP'!G45/'GDP Production CP'!G$55*100</f>
        <v>0.57880951066825481</v>
      </c>
      <c r="H45" s="123">
        <f>'GDP Production CP'!H45/'GDP Production CP'!H$55*100</f>
        <v>0.59822644590777374</v>
      </c>
      <c r="I45" s="123">
        <f>'GDP Production CP'!I45/'GDP Production CP'!I$55*100</f>
        <v>0.62872487210656003</v>
      </c>
      <c r="J45" s="123">
        <f>'GDP Production CP'!J45/'GDP Production CP'!J$55*100</f>
        <v>0.59070864368490494</v>
      </c>
      <c r="K45" s="123">
        <f>'GDP Production CP'!K45/'GDP Production CP'!K$55*100</f>
        <v>0.64228963026466335</v>
      </c>
      <c r="L45" s="123">
        <f>'GDP Production CP'!L45/'GDP Production CP'!L$55*100</f>
        <v>0.67201191267283555</v>
      </c>
      <c r="M45" s="123">
        <f>'GDP Production CP'!M45/'GDP Production CP'!M$55*100</f>
        <v>0.70667916663527452</v>
      </c>
      <c r="N45" s="123">
        <f>'GDP Production CP'!N45/'GDP Production CP'!N$55*100</f>
        <v>0.66757695110116222</v>
      </c>
      <c r="O45" s="123">
        <f>'GDP Production CP'!O45/'GDP Production CP'!O$55*100</f>
        <v>0.73287130181156956</v>
      </c>
      <c r="P45" s="123">
        <f>'GDP Production CP'!P45/'GDP Production CP'!P$55*100</f>
        <v>0.77380267965219307</v>
      </c>
      <c r="Q45" s="123">
        <f>'GDP Production CP'!Q45/'GDP Production CP'!Q$55*100</f>
        <v>0.79605318420645532</v>
      </c>
      <c r="R45" s="123">
        <f>'GDP Production CP'!R45/'GDP Production CP'!R$55*100</f>
        <v>0.77077018576871337</v>
      </c>
      <c r="S45" s="123">
        <f>'GDP Production CP'!S45/'GDP Production CP'!S$55*100</f>
        <v>0.75725332214228191</v>
      </c>
      <c r="T45" s="123">
        <f>'GDP Production CP'!T45/'GDP Production CP'!T$55*100</f>
        <v>0.73317974718618684</v>
      </c>
      <c r="U45" s="123">
        <f>'GDP Production CP'!U45/'GDP Production CP'!U$55*100</f>
        <v>0.73106349012141392</v>
      </c>
      <c r="V45" s="123">
        <f>'GDP Production CP'!V45/'GDP Production CP'!V$55*100</f>
        <v>4.2253422886114045</v>
      </c>
      <c r="W45" s="123">
        <f>'GDP Production CP'!W45/'GDP Production CP'!W$55*100</f>
        <v>4.102712629982106</v>
      </c>
      <c r="X45" s="123">
        <f>'GDP Production CP'!X45/'GDP Production CP'!X$55*100</f>
        <v>3.443685374615689</v>
      </c>
      <c r="Y45" s="123">
        <f>'GDP Production CP'!Y45/'GDP Production CP'!Y$55*100</f>
        <v>3.6308885661143488</v>
      </c>
      <c r="Z45" s="123">
        <f>'GDP Production CP'!Z45/'GDP Production CP'!Z$55*100</f>
        <v>3.6996490364006354</v>
      </c>
      <c r="AA45" s="123">
        <f>'GDP Production CP'!AA45/'GDP Production CP'!AA$55*100</f>
        <v>3.7476243799665041</v>
      </c>
      <c r="AB45" s="123">
        <f>'GDP Production CP'!AB45/'GDP Production CP'!AB$55*100</f>
        <v>3.4679379010532885</v>
      </c>
      <c r="AC45" s="123">
        <f>'GDP Production CP'!AC45/'GDP Production CP'!AC$55*100</f>
        <v>2.8662683108119045</v>
      </c>
      <c r="AD45" s="123">
        <f>'GDP Production CP'!AD45/'GDP Production CP'!AD$55*100</f>
        <v>2.7175060070228532</v>
      </c>
      <c r="AE45" s="123">
        <f>'GDP Production CP'!AE45/'GDP Production CP'!AE$55*100</f>
        <v>2.7539846790070936</v>
      </c>
      <c r="AF45" s="123">
        <f>'GDP Production CP'!AF45/'GDP Production CP'!AF$55*100</f>
        <v>2.707517747508613</v>
      </c>
      <c r="AG45" s="123">
        <f>'GDP Production CP'!AG45/'GDP Production CP'!AG$55*100</f>
        <v>2.914102231386412</v>
      </c>
      <c r="AH45" s="123">
        <v>2.1859034308714418</v>
      </c>
      <c r="AI45" s="123">
        <v>1.7537260793332259</v>
      </c>
      <c r="AJ45" s="123">
        <v>1.800339949840337</v>
      </c>
      <c r="AK45" s="123">
        <v>1.9229121367849447</v>
      </c>
      <c r="AL45" s="123">
        <v>1.8023833957400139</v>
      </c>
      <c r="AM45" s="123">
        <v>1.7798744912649089</v>
      </c>
      <c r="AN45" s="123">
        <v>1.7667775098271763</v>
      </c>
      <c r="AO45" s="26"/>
      <c r="AP45" s="26"/>
      <c r="AQ45" s="26"/>
      <c r="AR45" s="26"/>
      <c r="AS45" s="26"/>
      <c r="AT45" s="104"/>
      <c r="AU45" s="104"/>
      <c r="AV45" s="104"/>
      <c r="AW45" s="104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</row>
    <row r="46" spans="1:61" ht="15" customHeight="1" x14ac:dyDescent="0.25">
      <c r="A46" s="40" t="s">
        <v>107</v>
      </c>
      <c r="B46" s="123">
        <f>'GDP Production CP'!B46/'GDP Production CP'!B$55*100</f>
        <v>14.376407542321811</v>
      </c>
      <c r="C46" s="123">
        <f>'GDP Production CP'!C46/'GDP Production CP'!C$55*100</f>
        <v>21.30478673041975</v>
      </c>
      <c r="D46" s="123">
        <f>'GDP Production CP'!D46/'GDP Production CP'!D$55*100</f>
        <v>24.97334901722213</v>
      </c>
      <c r="E46" s="123">
        <f>'GDP Production CP'!E46/'GDP Production CP'!E$55*100</f>
        <v>26.232689873848887</v>
      </c>
      <c r="F46" s="123">
        <f>'GDP Production CP'!F46/'GDP Production CP'!F$55*100</f>
        <v>26.99156892529259</v>
      </c>
      <c r="G46" s="123">
        <f>'GDP Production CP'!G46/'GDP Production CP'!G$55*100</f>
        <v>24.607676838391978</v>
      </c>
      <c r="H46" s="123">
        <f>'GDP Production CP'!H46/'GDP Production CP'!H$55*100</f>
        <v>25.046678597070375</v>
      </c>
      <c r="I46" s="123">
        <f>'GDP Production CP'!I46/'GDP Production CP'!I$55*100</f>
        <v>27.957666330219865</v>
      </c>
      <c r="J46" s="123">
        <f>'GDP Production CP'!J46/'GDP Production CP'!J$55*100</f>
        <v>25.172758463935335</v>
      </c>
      <c r="K46" s="123">
        <f>'GDP Production CP'!K46/'GDP Production CP'!K$55*100</f>
        <v>24.337568354822988</v>
      </c>
      <c r="L46" s="123">
        <f>'GDP Production CP'!L46/'GDP Production CP'!L$55*100</f>
        <v>27.116165505320371</v>
      </c>
      <c r="M46" s="123">
        <f>'GDP Production CP'!M46/'GDP Production CP'!M$55*100</f>
        <v>29.958148507135775</v>
      </c>
      <c r="N46" s="123">
        <f>'GDP Production CP'!N46/'GDP Production CP'!N$55*100</f>
        <v>32.00000409860769</v>
      </c>
      <c r="O46" s="123">
        <f>'GDP Production CP'!O46/'GDP Production CP'!O$55*100</f>
        <v>31.766534021691001</v>
      </c>
      <c r="P46" s="123">
        <f>'GDP Production CP'!P46/'GDP Production CP'!P$55*100</f>
        <v>29.030769318107886</v>
      </c>
      <c r="Q46" s="123">
        <f>'GDP Production CP'!Q46/'GDP Production CP'!Q$55*100</f>
        <v>30.584522054771391</v>
      </c>
      <c r="R46" s="123">
        <f>'GDP Production CP'!R46/'GDP Production CP'!R$55*100</f>
        <v>31.571178289812487</v>
      </c>
      <c r="S46" s="123">
        <f>'GDP Production CP'!S46/'GDP Production CP'!S$55*100</f>
        <v>31.280210727395414</v>
      </c>
      <c r="T46" s="123">
        <f>'GDP Production CP'!T46/'GDP Production CP'!T$55*100</f>
        <v>30.69415937664176</v>
      </c>
      <c r="U46" s="123">
        <f>'GDP Production CP'!U46/'GDP Production CP'!U$55*100</f>
        <v>31.151056325468744</v>
      </c>
      <c r="V46" s="123">
        <f>V47+V48+V49</f>
        <v>23.373521632938328</v>
      </c>
      <c r="W46" s="123">
        <f t="shared" ref="W46:AN46" si="0">W47+W48+W49</f>
        <v>22.806241332585422</v>
      </c>
      <c r="X46" s="123">
        <f t="shared" si="0"/>
        <v>21.528781407354007</v>
      </c>
      <c r="Y46" s="123">
        <f t="shared" si="0"/>
        <v>22.43747610643268</v>
      </c>
      <c r="Z46" s="123">
        <f t="shared" si="0"/>
        <v>21.485918999263802</v>
      </c>
      <c r="AA46" s="123">
        <f t="shared" si="0"/>
        <v>19.657575583930097</v>
      </c>
      <c r="AB46" s="123">
        <f t="shared" si="0"/>
        <v>18.42003550493753</v>
      </c>
      <c r="AC46" s="123">
        <f t="shared" si="0"/>
        <v>18.877516757812813</v>
      </c>
      <c r="AD46" s="123">
        <f t="shared" si="0"/>
        <v>18.775718530466133</v>
      </c>
      <c r="AE46" s="123">
        <f t="shared" si="0"/>
        <v>20.469150048260861</v>
      </c>
      <c r="AF46" s="123">
        <f t="shared" si="0"/>
        <v>21.190540115356018</v>
      </c>
      <c r="AG46" s="123">
        <f t="shared" si="0"/>
        <v>21.192466903142414</v>
      </c>
      <c r="AH46" s="123">
        <f t="shared" si="0"/>
        <v>22.26822257622511</v>
      </c>
      <c r="AI46" s="123">
        <f t="shared" si="0"/>
        <v>22.857961415149767</v>
      </c>
      <c r="AJ46" s="123">
        <f t="shared" si="0"/>
        <v>23.17207199186532</v>
      </c>
      <c r="AK46" s="123">
        <f t="shared" si="0"/>
        <v>24.054023574834911</v>
      </c>
      <c r="AL46" s="123">
        <f t="shared" si="0"/>
        <v>23.651855699375918</v>
      </c>
      <c r="AM46" s="123">
        <f t="shared" si="0"/>
        <v>24.004713905901944</v>
      </c>
      <c r="AN46" s="123">
        <f t="shared" si="0"/>
        <v>23.447880472639127</v>
      </c>
      <c r="AO46" s="26"/>
      <c r="AP46" s="26"/>
      <c r="AQ46" s="26"/>
      <c r="AR46" s="26"/>
      <c r="AS46" s="26"/>
      <c r="AT46" s="104"/>
      <c r="AU46" s="104"/>
      <c r="AV46" s="104"/>
      <c r="AW46" s="104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</row>
    <row r="47" spans="1:61" s="63" customFormat="1" ht="15" customHeight="1" x14ac:dyDescent="0.25">
      <c r="A47" s="66" t="s">
        <v>90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>
        <f>'GDP Production CP'!V47/'GDP Production CP'!V$55*100</f>
        <v>9.9774308947530059</v>
      </c>
      <c r="W47" s="124">
        <f>'GDP Production CP'!W47/'GDP Production CP'!W$55*100</f>
        <v>9.8403589137924818</v>
      </c>
      <c r="X47" s="124">
        <f>'GDP Production CP'!X47/'GDP Production CP'!X$55*100</f>
        <v>9.4235879520816948</v>
      </c>
      <c r="Y47" s="124">
        <f>'GDP Production CP'!Y47/'GDP Production CP'!Y$55*100</f>
        <v>10.099916893676001</v>
      </c>
      <c r="Z47" s="124">
        <f>'GDP Production CP'!Z47/'GDP Production CP'!Z$55*100</f>
        <v>9.2146533501480583</v>
      </c>
      <c r="AA47" s="124">
        <f>'GDP Production CP'!AA47/'GDP Production CP'!AA$55*100</f>
        <v>9.0875575591873226</v>
      </c>
      <c r="AB47" s="124">
        <f>'GDP Production CP'!AB47/'GDP Production CP'!AB$55*100</f>
        <v>8.3373206655294787</v>
      </c>
      <c r="AC47" s="124">
        <f>'GDP Production CP'!AC47/'GDP Production CP'!AC$55*100</f>
        <v>9.0072817208495888</v>
      </c>
      <c r="AD47" s="124">
        <f>'GDP Production CP'!AD47/'GDP Production CP'!AD$55*100</f>
        <v>8.9925598510159332</v>
      </c>
      <c r="AE47" s="124">
        <f>'GDP Production CP'!AE47/'GDP Production CP'!AE$55*100</f>
        <v>10.136741918178057</v>
      </c>
      <c r="AF47" s="124">
        <f>'GDP Production CP'!AF47/'GDP Production CP'!AF$55*100</f>
        <v>11.016912958752329</v>
      </c>
      <c r="AG47" s="124">
        <f>'GDP Production CP'!AG47/'GDP Production CP'!AG$55*100</f>
        <v>9.7319139905413294</v>
      </c>
      <c r="AH47" s="124">
        <v>11.014113145205563</v>
      </c>
      <c r="AI47" s="124">
        <v>11.380005219007089</v>
      </c>
      <c r="AJ47" s="124">
        <v>11.126820581488202</v>
      </c>
      <c r="AK47" s="124">
        <v>11.580786369489976</v>
      </c>
      <c r="AL47" s="124">
        <v>11.142097031767204</v>
      </c>
      <c r="AM47" s="124">
        <v>11.343083098910855</v>
      </c>
      <c r="AN47" s="124">
        <v>11.161755126113583</v>
      </c>
      <c r="AO47" s="26"/>
      <c r="AP47" s="26"/>
      <c r="AQ47" s="26"/>
      <c r="AR47" s="26"/>
      <c r="AS47" s="26"/>
      <c r="AT47" s="104"/>
      <c r="AU47" s="104"/>
      <c r="AV47" s="104"/>
      <c r="AW47" s="104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</row>
    <row r="48" spans="1:61" s="63" customFormat="1" ht="15" customHeight="1" x14ac:dyDescent="0.25">
      <c r="A48" s="66" t="s">
        <v>91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>
        <f>'GDP Production CP'!V48/'GDP Production CP'!V$55*100</f>
        <v>8.0933350965002671</v>
      </c>
      <c r="W48" s="124">
        <f>'GDP Production CP'!W48/'GDP Production CP'!W$55*100</f>
        <v>7.9874219503050732</v>
      </c>
      <c r="X48" s="124">
        <f>'GDP Production CP'!X48/'GDP Production CP'!X$55*100</f>
        <v>7.6033353706226432</v>
      </c>
      <c r="Y48" s="124">
        <f>'GDP Production CP'!Y48/'GDP Production CP'!Y$55*100</f>
        <v>7.6924383110756871</v>
      </c>
      <c r="Z48" s="124">
        <f>'GDP Production CP'!Z48/'GDP Production CP'!Z$55*100</f>
        <v>7.957769811430544</v>
      </c>
      <c r="AA48" s="124">
        <f>'GDP Production CP'!AA48/'GDP Production CP'!AA$55*100</f>
        <v>7.0835771338728257</v>
      </c>
      <c r="AB48" s="124">
        <f>'GDP Production CP'!AB48/'GDP Production CP'!AB$55*100</f>
        <v>6.9791411154971161</v>
      </c>
      <c r="AC48" s="124">
        <f>'GDP Production CP'!AC48/'GDP Production CP'!AC$55*100</f>
        <v>6.8922597678516286</v>
      </c>
      <c r="AD48" s="124">
        <f>'GDP Production CP'!AD48/'GDP Production CP'!AD$55*100</f>
        <v>6.9093573659876881</v>
      </c>
      <c r="AE48" s="124">
        <f>'GDP Production CP'!AE48/'GDP Production CP'!AE$55*100</f>
        <v>7.3739765311479921</v>
      </c>
      <c r="AF48" s="124">
        <f>'GDP Production CP'!AF48/'GDP Production CP'!AF$55*100</f>
        <v>7.1094737715898884</v>
      </c>
      <c r="AG48" s="124">
        <f>'GDP Production CP'!AG48/'GDP Production CP'!AG$55*100</f>
        <v>8.2162043041689401</v>
      </c>
      <c r="AH48" s="124">
        <v>8.2596203864972004</v>
      </c>
      <c r="AI48" s="124">
        <v>8.5699672407524137</v>
      </c>
      <c r="AJ48" s="124">
        <v>9.1935942325074382</v>
      </c>
      <c r="AK48" s="124">
        <v>9.4704130238571604</v>
      </c>
      <c r="AL48" s="124">
        <v>9.5892812237010912</v>
      </c>
      <c r="AM48" s="124">
        <v>9.70159830944635</v>
      </c>
      <c r="AN48" s="124">
        <v>9.436559362314437</v>
      </c>
      <c r="AO48" s="26"/>
      <c r="AP48" s="26"/>
      <c r="AQ48" s="26"/>
      <c r="AR48" s="26"/>
      <c r="AS48" s="26"/>
      <c r="AT48" s="104"/>
      <c r="AU48" s="104"/>
      <c r="AV48" s="104"/>
      <c r="AW48" s="104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</row>
    <row r="49" spans="1:61" s="63" customFormat="1" ht="15" customHeight="1" x14ac:dyDescent="0.25">
      <c r="A49" s="66" t="s">
        <v>92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>
        <f>'GDP Production CP'!V49/'GDP Production CP'!V$55*100</f>
        <v>5.3027556416850548</v>
      </c>
      <c r="W49" s="124">
        <f>'GDP Production CP'!W49/'GDP Production CP'!W$55*100</f>
        <v>4.9784604684878691</v>
      </c>
      <c r="X49" s="124">
        <f>'GDP Production CP'!X49/'GDP Production CP'!X$55*100</f>
        <v>4.501858084649669</v>
      </c>
      <c r="Y49" s="124">
        <f>'GDP Production CP'!Y49/'GDP Production CP'!Y$55*100</f>
        <v>4.6451209016809942</v>
      </c>
      <c r="Z49" s="124">
        <f>'GDP Production CP'!Z49/'GDP Production CP'!Z$55*100</f>
        <v>4.3134958376852008</v>
      </c>
      <c r="AA49" s="124">
        <f>'GDP Production CP'!AA49/'GDP Production CP'!AA$55*100</f>
        <v>3.4864408908699489</v>
      </c>
      <c r="AB49" s="124">
        <f>'GDP Production CP'!AB49/'GDP Production CP'!AB$55*100</f>
        <v>3.1035737239109347</v>
      </c>
      <c r="AC49" s="124">
        <f>'GDP Production CP'!AC49/'GDP Production CP'!AC$55*100</f>
        <v>2.9779752691115942</v>
      </c>
      <c r="AD49" s="124">
        <f>'GDP Production CP'!AD49/'GDP Production CP'!AD$55*100</f>
        <v>2.8738013134625113</v>
      </c>
      <c r="AE49" s="124">
        <f>'GDP Production CP'!AE49/'GDP Production CP'!AE$55*100</f>
        <v>2.9584315989348129</v>
      </c>
      <c r="AF49" s="124">
        <f>'GDP Production CP'!AF49/'GDP Production CP'!AF$55*100</f>
        <v>3.0641533850137996</v>
      </c>
      <c r="AG49" s="124">
        <f>'GDP Production CP'!AG49/'GDP Production CP'!AG$55*100</f>
        <v>3.2443486084321451</v>
      </c>
      <c r="AH49" s="124">
        <v>2.9944890445223451</v>
      </c>
      <c r="AI49" s="124">
        <v>2.9079889553902669</v>
      </c>
      <c r="AJ49" s="124">
        <v>2.8516571778696793</v>
      </c>
      <c r="AK49" s="124">
        <v>3.0028241814877736</v>
      </c>
      <c r="AL49" s="124">
        <v>2.9204774439076266</v>
      </c>
      <c r="AM49" s="124">
        <v>2.9600324975447387</v>
      </c>
      <c r="AN49" s="124">
        <v>2.8495659842111065</v>
      </c>
      <c r="AO49" s="26"/>
      <c r="AP49" s="26"/>
      <c r="AQ49" s="26"/>
      <c r="AR49" s="26"/>
      <c r="AS49" s="26"/>
      <c r="AT49" s="104"/>
      <c r="AU49" s="104"/>
      <c r="AV49" s="104"/>
      <c r="AW49" s="104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</row>
    <row r="50" spans="1:61" ht="15" customHeight="1" x14ac:dyDescent="0.25">
      <c r="A50" s="33" t="s">
        <v>93</v>
      </c>
      <c r="B50" s="123">
        <f>'GDP Production CP'!B50/'GDP Production CP'!B$55*100</f>
        <v>1.7165298312732831</v>
      </c>
      <c r="C50" s="123">
        <f>'GDP Production CP'!C50/'GDP Production CP'!C$55*100</f>
        <v>1.8328965448539736</v>
      </c>
      <c r="D50" s="123">
        <f>'GDP Production CP'!D50/'GDP Production CP'!D$55*100</f>
        <v>1.874451469433519</v>
      </c>
      <c r="E50" s="123">
        <f>'GDP Production CP'!E50/'GDP Production CP'!E$55*100</f>
        <v>1.9518016972583798</v>
      </c>
      <c r="F50" s="123">
        <f>'GDP Production CP'!F50/'GDP Production CP'!F$55*100</f>
        <v>1.9692468155910414</v>
      </c>
      <c r="G50" s="123">
        <f>'GDP Production CP'!G50/'GDP Production CP'!G$55*100</f>
        <v>1.809236236449733</v>
      </c>
      <c r="H50" s="123">
        <f>'GDP Production CP'!H50/'GDP Production CP'!H$55*100</f>
        <v>1.8274660808482457</v>
      </c>
      <c r="I50" s="123">
        <f>'GDP Production CP'!I50/'GDP Production CP'!I$55*100</f>
        <v>1.8779860784646556</v>
      </c>
      <c r="J50" s="123">
        <f>'GDP Production CP'!J50/'GDP Production CP'!J$55*100</f>
        <v>1.8055482479106897</v>
      </c>
      <c r="K50" s="123">
        <f>'GDP Production CP'!K50/'GDP Production CP'!K$55*100</f>
        <v>1.8211485534377787</v>
      </c>
      <c r="L50" s="123">
        <f>'GDP Production CP'!L50/'GDP Production CP'!L$55*100</f>
        <v>1.9093198736386545</v>
      </c>
      <c r="M50" s="123">
        <f>'GDP Production CP'!M50/'GDP Production CP'!M$55*100</f>
        <v>1.893880049588581</v>
      </c>
      <c r="N50" s="123">
        <f>'GDP Production CP'!N50/'GDP Production CP'!N$55*100</f>
        <v>1.9241490845872524</v>
      </c>
      <c r="O50" s="123">
        <f>'GDP Production CP'!O50/'GDP Production CP'!O$55*100</f>
        <v>1.9948029448602447</v>
      </c>
      <c r="P50" s="123">
        <f>'GDP Production CP'!P50/'GDP Production CP'!P$55*100</f>
        <v>1.8424831127349666</v>
      </c>
      <c r="Q50" s="123">
        <f>'GDP Production CP'!Q50/'GDP Production CP'!Q$55*100</f>
        <v>1.8484568297011068</v>
      </c>
      <c r="R50" s="123">
        <f>'GDP Production CP'!R50/'GDP Production CP'!R$55*100</f>
        <v>1.7339294374653849</v>
      </c>
      <c r="S50" s="123">
        <f>'GDP Production CP'!S50/'GDP Production CP'!S$55*100</f>
        <v>1.7268691891536705</v>
      </c>
      <c r="T50" s="123">
        <f>'GDP Production CP'!T50/'GDP Production CP'!T$55*100</f>
        <v>1.6718507179015061</v>
      </c>
      <c r="U50" s="123">
        <f>'GDP Production CP'!U50/'GDP Production CP'!U$55*100</f>
        <v>1.6787370939965365</v>
      </c>
      <c r="V50" s="123">
        <f>'GDP Production CP'!V50/'GDP Production CP'!V$55*100</f>
        <v>0.86746932281531208</v>
      </c>
      <c r="W50" s="123">
        <f>'GDP Production CP'!W50/'GDP Production CP'!W$55*100</f>
        <v>0.86137481648148706</v>
      </c>
      <c r="X50" s="123">
        <f>'GDP Production CP'!X50/'GDP Production CP'!X$55*100</f>
        <v>0.85026073798123969</v>
      </c>
      <c r="Y50" s="123">
        <f>'GDP Production CP'!Y50/'GDP Production CP'!Y$55*100</f>
        <v>0.88358712261196282</v>
      </c>
      <c r="Z50" s="123">
        <f>'GDP Production CP'!Z50/'GDP Production CP'!Z$55*100</f>
        <v>0.81831769095378104</v>
      </c>
      <c r="AA50" s="123">
        <f>'GDP Production CP'!AA50/'GDP Production CP'!AA$55*100</f>
        <v>0.79049029070297661</v>
      </c>
      <c r="AB50" s="123">
        <f>'GDP Production CP'!AB50/'GDP Production CP'!AB$55*100</f>
        <v>0.7244283976345639</v>
      </c>
      <c r="AC50" s="123">
        <f>'GDP Production CP'!AC50/'GDP Production CP'!AC$55*100</f>
        <v>0.68850287683192746</v>
      </c>
      <c r="AD50" s="123">
        <f>'GDP Production CP'!AD50/'GDP Production CP'!AD$55*100</f>
        <v>0.89849344753270188</v>
      </c>
      <c r="AE50" s="123">
        <f>'GDP Production CP'!AE50/'GDP Production CP'!AE$55*100</f>
        <v>0.99535832980211647</v>
      </c>
      <c r="AF50" s="123">
        <f>'GDP Production CP'!AF50/'GDP Production CP'!AF$55*100</f>
        <v>1.0321280751189434</v>
      </c>
      <c r="AG50" s="123">
        <f>'GDP Production CP'!AG50/'GDP Production CP'!AG$55*100</f>
        <v>1.0787457882485205</v>
      </c>
      <c r="AH50" s="123">
        <v>1.0540544522936488</v>
      </c>
      <c r="AI50" s="123">
        <v>0.90426613265983435</v>
      </c>
      <c r="AJ50" s="123">
        <v>0.88942076618511534</v>
      </c>
      <c r="AK50" s="123">
        <v>0.86468056303999097</v>
      </c>
      <c r="AL50" s="123">
        <v>0.84629434907468981</v>
      </c>
      <c r="AM50" s="123">
        <v>0.80918586985568208</v>
      </c>
      <c r="AN50" s="123">
        <v>0.7218647710026147</v>
      </c>
      <c r="AO50" s="26"/>
      <c r="AP50" s="26"/>
      <c r="AQ50" s="26"/>
      <c r="AR50" s="26"/>
      <c r="AS50" s="26"/>
      <c r="AT50" s="104"/>
      <c r="AU50" s="104"/>
      <c r="AV50" s="104"/>
      <c r="AW50" s="104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</row>
    <row r="51" spans="1:61" s="28" customFormat="1" ht="15" customHeight="1" x14ac:dyDescent="0.25">
      <c r="A51" s="39" t="s">
        <v>94</v>
      </c>
      <c r="B51" s="125">
        <f>'GDP Production CP'!B51/'GDP Production CP'!B$55*100</f>
        <v>38.326985868324961</v>
      </c>
      <c r="C51" s="125">
        <f>'GDP Production CP'!C51/'GDP Production CP'!C$55*100</f>
        <v>46.805255780700399</v>
      </c>
      <c r="D51" s="125">
        <f>'GDP Production CP'!D51/'GDP Production CP'!D$55*100</f>
        <v>50.354953799777434</v>
      </c>
      <c r="E51" s="125">
        <f>'GDP Production CP'!E51/'GDP Production CP'!E$55*100</f>
        <v>52.664528874790683</v>
      </c>
      <c r="F51" s="125">
        <f>'GDP Production CP'!F51/'GDP Production CP'!F$55*100</f>
        <v>54.443039049547515</v>
      </c>
      <c r="G51" s="125">
        <f>'GDP Production CP'!G51/'GDP Production CP'!G$55*100</f>
        <v>49.433329699649683</v>
      </c>
      <c r="H51" s="125">
        <f>'GDP Production CP'!H51/'GDP Production CP'!H$55*100</f>
        <v>50.14675672909538</v>
      </c>
      <c r="I51" s="125">
        <f>'GDP Production CP'!I51/'GDP Production CP'!I$55*100</f>
        <v>54.147807272624981</v>
      </c>
      <c r="J51" s="125">
        <f>'GDP Production CP'!J51/'GDP Production CP'!J$55*100</f>
        <v>50.375821200917784</v>
      </c>
      <c r="K51" s="125">
        <f>'GDP Production CP'!K51/'GDP Production CP'!K$55*100</f>
        <v>49.859086026406288</v>
      </c>
      <c r="L51" s="125">
        <f>'GDP Production CP'!L51/'GDP Production CP'!L$55*100</f>
        <v>53.707781210326502</v>
      </c>
      <c r="M51" s="125">
        <f>'GDP Production CP'!M51/'GDP Production CP'!M$55*100</f>
        <v>56.180624441427305</v>
      </c>
      <c r="N51" s="125">
        <f>'GDP Production CP'!N51/'GDP Production CP'!N$55*100</f>
        <v>58.834635165459403</v>
      </c>
      <c r="O51" s="125">
        <f>'GDP Production CP'!O51/'GDP Production CP'!O$55*100</f>
        <v>61.129652523156963</v>
      </c>
      <c r="P51" s="125">
        <f>'GDP Production CP'!P51/'GDP Production CP'!P$55*100</f>
        <v>56.66774988366938</v>
      </c>
      <c r="Q51" s="125">
        <f>'GDP Production CP'!Q51/'GDP Production CP'!Q$55*100</f>
        <v>59.097933343809373</v>
      </c>
      <c r="R51" s="125">
        <f>'GDP Production CP'!R51/'GDP Production CP'!R$55*100</f>
        <v>60.621048964431679</v>
      </c>
      <c r="S51" s="125">
        <f>'GDP Production CP'!S51/'GDP Production CP'!S$55*100</f>
        <v>60.883443563038554</v>
      </c>
      <c r="T51" s="125">
        <f>'GDP Production CP'!T51/'GDP Production CP'!T$55*100</f>
        <v>59.744168023010772</v>
      </c>
      <c r="U51" s="125">
        <f>'GDP Production CP'!U51/'GDP Production CP'!U$55*100</f>
        <v>60.086900069910676</v>
      </c>
      <c r="V51" s="125">
        <f>'GDP Production CP'!V51/'GDP Production CP'!V$55*100</f>
        <v>57.42817902257287</v>
      </c>
      <c r="W51" s="125">
        <f>'GDP Production CP'!W51/'GDP Production CP'!W$55*100</f>
        <v>56.668918701228691</v>
      </c>
      <c r="X51" s="125">
        <f>'GDP Production CP'!X51/'GDP Production CP'!X$55*100</f>
        <v>54.646086295398177</v>
      </c>
      <c r="Y51" s="125">
        <f>'GDP Production CP'!Y51/'GDP Production CP'!Y$55*100</f>
        <v>59.540266074029013</v>
      </c>
      <c r="Z51" s="125">
        <f>'GDP Production CP'!Z51/'GDP Production CP'!Z$55*100</f>
        <v>58.057162919628894</v>
      </c>
      <c r="AA51" s="125">
        <f>'GDP Production CP'!AA51/'GDP Production CP'!AA$55*100</f>
        <v>56.73121430259669</v>
      </c>
      <c r="AB51" s="125">
        <f>'GDP Production CP'!AB51/'GDP Production CP'!AB$55*100</f>
        <v>52.833794918525435</v>
      </c>
      <c r="AC51" s="125">
        <f>'GDP Production CP'!AC51/'GDP Production CP'!AC$55*100</f>
        <v>52.950678586629607</v>
      </c>
      <c r="AD51" s="125">
        <f>'GDP Production CP'!AD51/'GDP Production CP'!AD$55*100</f>
        <v>51.494588017619805</v>
      </c>
      <c r="AE51" s="125">
        <f>'GDP Production CP'!AE51/'GDP Production CP'!AE$55*100</f>
        <v>55.809415779142846</v>
      </c>
      <c r="AF51" s="125">
        <f>'GDP Production CP'!AF51/'GDP Production CP'!AF$55*100</f>
        <v>57.220987083511964</v>
      </c>
      <c r="AG51" s="125">
        <f>'GDP Production CP'!AG51/'GDP Production CP'!AG$55*100</f>
        <v>57.627866017385863</v>
      </c>
      <c r="AH51" s="125">
        <v>55.889807124787104</v>
      </c>
      <c r="AI51" s="125">
        <v>57.265569584335694</v>
      </c>
      <c r="AJ51" s="125">
        <v>57.907103967612365</v>
      </c>
      <c r="AK51" s="125">
        <v>59.070655478155608</v>
      </c>
      <c r="AL51" s="125">
        <v>58.176530632446024</v>
      </c>
      <c r="AM51" s="125">
        <v>58.147086361535465</v>
      </c>
      <c r="AN51" s="125">
        <v>57.689001232932519</v>
      </c>
      <c r="AO51" s="26"/>
      <c r="AP51" s="26"/>
      <c r="AQ51" s="26"/>
      <c r="AR51" s="26"/>
      <c r="AS51" s="26"/>
      <c r="AT51" s="117"/>
      <c r="AU51" s="117"/>
      <c r="AV51" s="117"/>
      <c r="AW51" s="117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</row>
    <row r="52" spans="1:61" ht="29.25" customHeight="1" x14ac:dyDescent="0.25">
      <c r="A52" s="42" t="s">
        <v>95</v>
      </c>
      <c r="B52" s="127">
        <f>'GDP Production CP'!B52/'GDP Production CP'!B$55*100</f>
        <v>0</v>
      </c>
      <c r="C52" s="127">
        <f>'GDP Production CP'!C52/'GDP Production CP'!C$55*100</f>
        <v>0</v>
      </c>
      <c r="D52" s="127">
        <f>'GDP Production CP'!D52/'GDP Production CP'!D$55*100</f>
        <v>0</v>
      </c>
      <c r="E52" s="127">
        <f>'GDP Production CP'!E52/'GDP Production CP'!E$55*100</f>
        <v>0</v>
      </c>
      <c r="F52" s="127">
        <f>'GDP Production CP'!F52/'GDP Production CP'!F$55*100</f>
        <v>0</v>
      </c>
      <c r="G52" s="127">
        <f>'GDP Production CP'!G52/'GDP Production CP'!G$55*100</f>
        <v>0</v>
      </c>
      <c r="H52" s="127">
        <f>'GDP Production CP'!H52/'GDP Production CP'!H$55*100</f>
        <v>0</v>
      </c>
      <c r="I52" s="127">
        <f>'GDP Production CP'!I52/'GDP Production CP'!I$55*100</f>
        <v>0</v>
      </c>
      <c r="J52" s="127">
        <f>'GDP Production CP'!J52/'GDP Production CP'!J$55*100</f>
        <v>0</v>
      </c>
      <c r="K52" s="127">
        <f>'GDP Production CP'!K52/'GDP Production CP'!K$55*100</f>
        <v>0</v>
      </c>
      <c r="L52" s="127">
        <f>'GDP Production CP'!L52/'GDP Production CP'!L$55*100</f>
        <v>0</v>
      </c>
      <c r="M52" s="127">
        <f>'GDP Production CP'!M52/'GDP Production CP'!M$55*100</f>
        <v>0</v>
      </c>
      <c r="N52" s="127">
        <f>'GDP Production CP'!N52/'GDP Production CP'!N$55*100</f>
        <v>0</v>
      </c>
      <c r="O52" s="127">
        <f>'GDP Production CP'!O52/'GDP Production CP'!O$55*100</f>
        <v>0.87251295262920481</v>
      </c>
      <c r="P52" s="127">
        <f>'GDP Production CP'!P52/'GDP Production CP'!P$55*100</f>
        <v>0.67217033367702639</v>
      </c>
      <c r="Q52" s="127">
        <f>'GDP Production CP'!Q52/'GDP Production CP'!Q$55*100</f>
        <v>0.76244973821195716</v>
      </c>
      <c r="R52" s="127">
        <f>'GDP Production CP'!R52/'GDP Production CP'!R$55*100</f>
        <v>0.95378726736398989</v>
      </c>
      <c r="S52" s="127">
        <f>'GDP Production CP'!S52/'GDP Production CP'!S$55*100</f>
        <v>1.1031730906918737</v>
      </c>
      <c r="T52" s="127">
        <f>'GDP Production CP'!T52/'GDP Production CP'!T$55*100</f>
        <v>1.0216676265699569</v>
      </c>
      <c r="U52" s="127">
        <f>'GDP Production CP'!U52/'GDP Production CP'!U$55*100</f>
        <v>1.1103815755708841</v>
      </c>
      <c r="V52" s="127">
        <f>'GDP Production CP'!V52/'GDP Production CP'!V$55*100</f>
        <v>1.5179538192589885</v>
      </c>
      <c r="W52" s="127">
        <f>'GDP Production CP'!W52/'GDP Production CP'!W$55*100</f>
        <v>1.5214595730838429</v>
      </c>
      <c r="X52" s="127">
        <f>'GDP Production CP'!X52/'GDP Production CP'!X$55*100</f>
        <v>1.4136924077240214</v>
      </c>
      <c r="Y52" s="127">
        <f>'GDP Production CP'!Y52/'GDP Production CP'!Y$55*100</f>
        <v>1.5008527598116255</v>
      </c>
      <c r="Z52" s="127">
        <f>'GDP Production CP'!Z52/'GDP Production CP'!Z$55*100</f>
        <v>1.1198785665608348</v>
      </c>
      <c r="AA52" s="127">
        <f>'GDP Production CP'!AA52/'GDP Production CP'!AA$55*100</f>
        <v>1.1418685750781068</v>
      </c>
      <c r="AB52" s="127">
        <f>'GDP Production CP'!AB52/'GDP Production CP'!AB$55*100</f>
        <v>1.2138881664103709</v>
      </c>
      <c r="AC52" s="127">
        <f>'GDP Production CP'!AC52/'GDP Production CP'!AC$55*100</f>
        <v>1.0532944772944419</v>
      </c>
      <c r="AD52" s="127">
        <f>'GDP Production CP'!AD52/'GDP Production CP'!AD$55*100</f>
        <v>1.0893845657655081</v>
      </c>
      <c r="AE52" s="127">
        <f>'GDP Production CP'!AE52/'GDP Production CP'!AE$55*100</f>
        <v>1.0563375390862253</v>
      </c>
      <c r="AF52" s="127">
        <f>'GDP Production CP'!AF52/'GDP Production CP'!AF$55*100</f>
        <v>1.2243577751786905</v>
      </c>
      <c r="AG52" s="127">
        <f>'GDP Production CP'!AG52/'GDP Production CP'!AG$55*100</f>
        <v>1.2206801024874256</v>
      </c>
      <c r="AH52" s="127">
        <v>1.2309545044805019</v>
      </c>
      <c r="AI52" s="127">
        <v>1.2415491663893579</v>
      </c>
      <c r="AJ52" s="127">
        <v>1.2783848739870252</v>
      </c>
      <c r="AK52" s="127">
        <v>1.2864284101619059</v>
      </c>
      <c r="AL52" s="127">
        <v>1.167045275714335</v>
      </c>
      <c r="AM52" s="127">
        <v>1.107922048053458</v>
      </c>
      <c r="AN52" s="127">
        <v>1.2436225950677127</v>
      </c>
      <c r="AO52" s="104"/>
      <c r="AP52" s="104"/>
      <c r="AQ52" s="104"/>
      <c r="AR52" s="104"/>
      <c r="AS52" s="104"/>
      <c r="AT52" s="104"/>
      <c r="AU52" s="104"/>
      <c r="AV52" s="104"/>
      <c r="AW52" s="104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</row>
    <row r="53" spans="1:61" s="28" customFormat="1" ht="15" customHeight="1" x14ac:dyDescent="0.25">
      <c r="A53" s="43" t="s">
        <v>96</v>
      </c>
      <c r="B53" s="128">
        <f>'GDP Production CP'!B53/'GDP Production CP'!B$55*100</f>
        <v>94.955292489041682</v>
      </c>
      <c r="C53" s="128">
        <f>'GDP Production CP'!C53/'GDP Production CP'!C$55*100</f>
        <v>95.889093642244376</v>
      </c>
      <c r="D53" s="128">
        <f>'GDP Production CP'!D53/'GDP Production CP'!D$55*100</f>
        <v>95.707758151578233</v>
      </c>
      <c r="E53" s="128">
        <f>'GDP Production CP'!E53/'GDP Production CP'!E$55*100</f>
        <v>95.64897159537928</v>
      </c>
      <c r="F53" s="128">
        <f>'GDP Production CP'!F53/'GDP Production CP'!F$55*100</f>
        <v>95.170574081697481</v>
      </c>
      <c r="G53" s="128">
        <f>'GDP Production CP'!G53/'GDP Production CP'!G$55*100</f>
        <v>94.274993542041415</v>
      </c>
      <c r="H53" s="128">
        <f>'GDP Production CP'!H53/'GDP Production CP'!H$55*100</f>
        <v>93.683170320692227</v>
      </c>
      <c r="I53" s="128">
        <f>'GDP Production CP'!I53/'GDP Production CP'!I$55*100</f>
        <v>93.878597689917612</v>
      </c>
      <c r="J53" s="128">
        <f>'GDP Production CP'!J53/'GDP Production CP'!J$55*100</f>
        <v>92.96793681925945</v>
      </c>
      <c r="K53" s="128">
        <f>'GDP Production CP'!K53/'GDP Production CP'!K$55*100</f>
        <v>92.265321112453307</v>
      </c>
      <c r="L53" s="128">
        <f>'GDP Production CP'!L53/'GDP Production CP'!L$55*100</f>
        <v>91.98064567746502</v>
      </c>
      <c r="M53" s="128">
        <f>'GDP Production CP'!M53/'GDP Production CP'!M$55*100</f>
        <v>92.292617251045229</v>
      </c>
      <c r="N53" s="128">
        <f>'GDP Production CP'!N53/'GDP Production CP'!N$55*100</f>
        <v>91.401806476217644</v>
      </c>
      <c r="O53" s="128">
        <f>'GDP Production CP'!O53/'GDP Production CP'!O$55*100</f>
        <v>90.679914333016299</v>
      </c>
      <c r="P53" s="128">
        <f>'GDP Production CP'!P53/'GDP Production CP'!P$55*100</f>
        <v>90.614393161354016</v>
      </c>
      <c r="Q53" s="128">
        <f>'GDP Production CP'!Q53/'GDP Production CP'!Q$55*100</f>
        <v>89.823402363787494</v>
      </c>
      <c r="R53" s="128">
        <f>'GDP Production CP'!R53/'GDP Production CP'!R$55*100</f>
        <v>90.534496701305173</v>
      </c>
      <c r="S53" s="128">
        <f>'GDP Production CP'!S53/'GDP Production CP'!S$55*100</f>
        <v>90.475621000137735</v>
      </c>
      <c r="T53" s="128">
        <f>'GDP Production CP'!T53/'GDP Production CP'!T$55*100</f>
        <v>90.369349744716615</v>
      </c>
      <c r="U53" s="128">
        <f>'GDP Production CP'!U53/'GDP Production CP'!U$55*100</f>
        <v>89.486442303003756</v>
      </c>
      <c r="V53" s="128">
        <f>'GDP Production CP'!V53/'GDP Production CP'!V$55*100</f>
        <v>90.900735166562214</v>
      </c>
      <c r="W53" s="128">
        <f>'GDP Production CP'!W53/'GDP Production CP'!W$55*100</f>
        <v>92.137617168474904</v>
      </c>
      <c r="X53" s="128">
        <f>'GDP Production CP'!X53/'GDP Production CP'!X$55*100</f>
        <v>91.199680800449229</v>
      </c>
      <c r="Y53" s="128">
        <f>'GDP Production CP'!Y53/'GDP Production CP'!Y$55*100</f>
        <v>93.11591971115908</v>
      </c>
      <c r="Z53" s="128">
        <f>'GDP Production CP'!Z53/'GDP Production CP'!Z$55*100</f>
        <v>91.633609232952367</v>
      </c>
      <c r="AA53" s="128">
        <f>'GDP Production CP'!AA53/'GDP Production CP'!AA$55*100</f>
        <v>91.468374053909514</v>
      </c>
      <c r="AB53" s="128">
        <f>'GDP Production CP'!AB53/'GDP Production CP'!AB$55*100</f>
        <v>92.209070675765048</v>
      </c>
      <c r="AC53" s="128">
        <f>'GDP Production CP'!AC53/'GDP Production CP'!AC$55*100</f>
        <v>92.657221514056204</v>
      </c>
      <c r="AD53" s="128">
        <f>'GDP Production CP'!AD53/'GDP Production CP'!AD$55*100</f>
        <v>92.672435828311833</v>
      </c>
      <c r="AE53" s="128">
        <f>'GDP Production CP'!AE53/'GDP Production CP'!AE$55*100</f>
        <v>92.129052517363547</v>
      </c>
      <c r="AF53" s="128">
        <f>'GDP Production CP'!AF53/'GDP Production CP'!AF$55*100</f>
        <v>92.491996010752473</v>
      </c>
      <c r="AG53" s="128">
        <f>'GDP Production CP'!AG53/'GDP Production CP'!AG$55*100</f>
        <v>92.447896989281645</v>
      </c>
      <c r="AH53" s="128">
        <v>92.752521811483305</v>
      </c>
      <c r="AI53" s="128">
        <v>92.342685640556908</v>
      </c>
      <c r="AJ53" s="128">
        <v>92.533348307186472</v>
      </c>
      <c r="AK53" s="128">
        <v>92.241800967928867</v>
      </c>
      <c r="AL53" s="128">
        <v>92.2160119579152</v>
      </c>
      <c r="AM53" s="128">
        <v>92.541201030652459</v>
      </c>
      <c r="AN53" s="128">
        <v>92.959959695035451</v>
      </c>
      <c r="AO53" s="117"/>
      <c r="AP53" s="117"/>
      <c r="AQ53" s="117"/>
      <c r="AR53" s="117"/>
      <c r="AS53" s="117"/>
      <c r="AT53" s="117"/>
      <c r="AU53" s="117"/>
      <c r="AV53" s="117"/>
      <c r="AW53" s="117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</row>
    <row r="54" spans="1:61" ht="15" customHeight="1" x14ac:dyDescent="0.25">
      <c r="A54" s="44" t="s">
        <v>97</v>
      </c>
      <c r="B54" s="129">
        <f>'GDP Production CP'!B54/'GDP Production CP'!B$55*100</f>
        <v>5.0447075109583235</v>
      </c>
      <c r="C54" s="129">
        <f>'GDP Production CP'!C54/'GDP Production CP'!C$55*100</f>
        <v>4.1109063577556189</v>
      </c>
      <c r="D54" s="129">
        <f>'GDP Production CP'!D54/'GDP Production CP'!D$55*100</f>
        <v>4.2922418484217646</v>
      </c>
      <c r="E54" s="129">
        <f>'GDP Production CP'!E54/'GDP Production CP'!E$55*100</f>
        <v>4.3510284046207115</v>
      </c>
      <c r="F54" s="129">
        <f>'GDP Production CP'!F54/'GDP Production CP'!F$55*100</f>
        <v>4.8294259183025323</v>
      </c>
      <c r="G54" s="129">
        <f>'GDP Production CP'!G54/'GDP Production CP'!G$55*100</f>
        <v>5.7250064579585933</v>
      </c>
      <c r="H54" s="129">
        <f>'GDP Production CP'!H54/'GDP Production CP'!H$55*100</f>
        <v>6.3168296793077738</v>
      </c>
      <c r="I54" s="129">
        <f>'GDP Production CP'!I54/'GDP Production CP'!I$55*100</f>
        <v>6.1214023100823933</v>
      </c>
      <c r="J54" s="129">
        <f>'GDP Production CP'!J54/'GDP Production CP'!J$55*100</f>
        <v>7.032063180740546</v>
      </c>
      <c r="K54" s="129">
        <f>'GDP Production CP'!K54/'GDP Production CP'!K$55*100</f>
        <v>7.734678887546699</v>
      </c>
      <c r="L54" s="129">
        <f>'GDP Production CP'!L54/'GDP Production CP'!L$55*100</f>
        <v>8.0193543225349782</v>
      </c>
      <c r="M54" s="129">
        <f>'GDP Production CP'!M54/'GDP Production CP'!M$55*100</f>
        <v>7.7073827489547746</v>
      </c>
      <c r="N54" s="129">
        <f>'GDP Production CP'!N54/'GDP Production CP'!N$55*100</f>
        <v>8.5981935237823564</v>
      </c>
      <c r="O54" s="129">
        <f>'GDP Production CP'!O54/'GDP Production CP'!O$55*100</f>
        <v>9.3200856669837009</v>
      </c>
      <c r="P54" s="129">
        <f>'GDP Production CP'!P54/'GDP Production CP'!P$55*100</f>
        <v>9.3856068386459928</v>
      </c>
      <c r="Q54" s="129">
        <f>'GDP Production CP'!Q54/'GDP Production CP'!Q$55*100</f>
        <v>10.176597636212502</v>
      </c>
      <c r="R54" s="129">
        <f>'GDP Production CP'!R54/'GDP Production CP'!R$55*100</f>
        <v>9.4655032986948342</v>
      </c>
      <c r="S54" s="129">
        <f>'GDP Production CP'!S54/'GDP Production CP'!S$55*100</f>
        <v>9.5243789998622663</v>
      </c>
      <c r="T54" s="129">
        <f>'GDP Production CP'!T54/'GDP Production CP'!T$55*100</f>
        <v>9.6306502552833884</v>
      </c>
      <c r="U54" s="129">
        <f>'GDP Production CP'!U54/'GDP Production CP'!U$55*100</f>
        <v>10.513557696996248</v>
      </c>
      <c r="V54" s="129">
        <f>'GDP Production CP'!V54/'GDP Production CP'!V$55*100</f>
        <v>9.0992648334377897</v>
      </c>
      <c r="W54" s="129">
        <f>'GDP Production CP'!W54/'GDP Production CP'!W$55*100</f>
        <v>7.8623828315250943</v>
      </c>
      <c r="X54" s="129">
        <f>'GDP Production CP'!X54/'GDP Production CP'!X$55*100</f>
        <v>8.8003191995507635</v>
      </c>
      <c r="Y54" s="129">
        <f>'GDP Production CP'!Y54/'GDP Production CP'!Y$55*100</f>
        <v>6.8840802888409298</v>
      </c>
      <c r="Z54" s="129">
        <f>'GDP Production CP'!Z54/'GDP Production CP'!Z$55*100</f>
        <v>8.3663907670476245</v>
      </c>
      <c r="AA54" s="129">
        <f>'GDP Production CP'!AA54/'GDP Production CP'!AA$55*100</f>
        <v>8.5316259460904806</v>
      </c>
      <c r="AB54" s="129">
        <f>'GDP Production CP'!AB54/'GDP Production CP'!AB$55*100</f>
        <v>7.7909293242349547</v>
      </c>
      <c r="AC54" s="129">
        <f>'GDP Production CP'!AC54/'GDP Production CP'!AC$55*100</f>
        <v>7.342778485943799</v>
      </c>
      <c r="AD54" s="129">
        <f>'GDP Production CP'!AD54/'GDP Production CP'!AD$55*100</f>
        <v>7.3275641716881719</v>
      </c>
      <c r="AE54" s="129">
        <f>'GDP Production CP'!AE54/'GDP Production CP'!AE$55*100</f>
        <v>7.8709474826364394</v>
      </c>
      <c r="AF54" s="129">
        <f>'GDP Production CP'!AF54/'GDP Production CP'!AF$55*100</f>
        <v>7.5080039892475234</v>
      </c>
      <c r="AG54" s="129">
        <f>'GDP Production CP'!AG54/'GDP Production CP'!AG$55*100</f>
        <v>7.5521030107183602</v>
      </c>
      <c r="AH54" s="129">
        <v>7.247478188516701</v>
      </c>
      <c r="AI54" s="129">
        <v>7.6573143594430961</v>
      </c>
      <c r="AJ54" s="129">
        <v>7.4666516928135405</v>
      </c>
      <c r="AK54" s="129">
        <v>7.7581990320711336</v>
      </c>
      <c r="AL54" s="129">
        <v>7.7839880420848155</v>
      </c>
      <c r="AM54" s="129">
        <v>7.4587989693475549</v>
      </c>
      <c r="AN54" s="129">
        <v>7.0400403049645401</v>
      </c>
      <c r="AO54" s="104"/>
      <c r="AP54" s="104"/>
      <c r="AQ54" s="104"/>
      <c r="AR54" s="104"/>
      <c r="AS54" s="104"/>
      <c r="AT54" s="104"/>
      <c r="AU54" s="104"/>
      <c r="AV54" s="104"/>
      <c r="AW54" s="104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</row>
    <row r="55" spans="1:61" s="28" customFormat="1" ht="15" customHeight="1" x14ac:dyDescent="0.25">
      <c r="A55" s="38" t="s">
        <v>98</v>
      </c>
      <c r="B55" s="125">
        <f>'GDP Production CP'!B55/'GDP Production CP'!B$55*100</f>
        <v>100</v>
      </c>
      <c r="C55" s="125">
        <f>'GDP Production CP'!C55/'GDP Production CP'!C$55*100</f>
        <v>100</v>
      </c>
      <c r="D55" s="125">
        <f>'GDP Production CP'!D55/'GDP Production CP'!D$55*100</f>
        <v>100</v>
      </c>
      <c r="E55" s="125">
        <f>'GDP Production CP'!E55/'GDP Production CP'!E$55*100</f>
        <v>100</v>
      </c>
      <c r="F55" s="125">
        <f>'GDP Production CP'!F55/'GDP Production CP'!F$55*100</f>
        <v>100</v>
      </c>
      <c r="G55" s="125">
        <f>'GDP Production CP'!G55/'GDP Production CP'!G$55*100</f>
        <v>100</v>
      </c>
      <c r="H55" s="125">
        <f>'GDP Production CP'!H55/'GDP Production CP'!H$55*100</f>
        <v>100</v>
      </c>
      <c r="I55" s="125">
        <f>'GDP Production CP'!I55/'GDP Production CP'!I$55*100</f>
        <v>100</v>
      </c>
      <c r="J55" s="125">
        <f>'GDP Production CP'!J55/'GDP Production CP'!J$55*100</f>
        <v>100</v>
      </c>
      <c r="K55" s="125">
        <f>'GDP Production CP'!K55/'GDP Production CP'!K$55*100</f>
        <v>100</v>
      </c>
      <c r="L55" s="125">
        <f>'GDP Production CP'!L55/'GDP Production CP'!L$55*100</f>
        <v>100</v>
      </c>
      <c r="M55" s="125">
        <f>'GDP Production CP'!M55/'GDP Production CP'!M$55*100</f>
        <v>100</v>
      </c>
      <c r="N55" s="125">
        <f>'GDP Production CP'!N55/'GDP Production CP'!N$55*100</f>
        <v>100</v>
      </c>
      <c r="O55" s="125">
        <f>'GDP Production CP'!O55/'GDP Production CP'!O$55*100</f>
        <v>100</v>
      </c>
      <c r="P55" s="125">
        <f>'GDP Production CP'!P55/'GDP Production CP'!P$55*100</f>
        <v>100</v>
      </c>
      <c r="Q55" s="125">
        <f>'GDP Production CP'!Q55/'GDP Production CP'!Q$55*100</f>
        <v>100</v>
      </c>
      <c r="R55" s="125">
        <f>'GDP Production CP'!R55/'GDP Production CP'!R$55*100</f>
        <v>100</v>
      </c>
      <c r="S55" s="125">
        <f>'GDP Production CP'!S55/'GDP Production CP'!S$55*100</f>
        <v>100</v>
      </c>
      <c r="T55" s="125">
        <f>'GDP Production CP'!T55/'GDP Production CP'!T$55*100</f>
        <v>100</v>
      </c>
      <c r="U55" s="125">
        <f>'GDP Production CP'!U55/'GDP Production CP'!U$55*100</f>
        <v>100</v>
      </c>
      <c r="V55" s="125">
        <f>'GDP Production CP'!V55/'GDP Production CP'!V$55*100</f>
        <v>100</v>
      </c>
      <c r="W55" s="125">
        <f>'GDP Production CP'!W55/'GDP Production CP'!W$55*100</f>
        <v>100</v>
      </c>
      <c r="X55" s="125">
        <f>'GDP Production CP'!X55/'GDP Production CP'!X$55*100</f>
        <v>100</v>
      </c>
      <c r="Y55" s="125">
        <f>'GDP Production CP'!Y55/'GDP Production CP'!Y$55*100</f>
        <v>100</v>
      </c>
      <c r="Z55" s="125">
        <f>'GDP Production CP'!Z55/'GDP Production CP'!Z$55*100</f>
        <v>100</v>
      </c>
      <c r="AA55" s="125">
        <f>'GDP Production CP'!AA55/'GDP Production CP'!AA$55*100</f>
        <v>100</v>
      </c>
      <c r="AB55" s="125">
        <f>'GDP Production CP'!AB55/'GDP Production CP'!AB$55*100</f>
        <v>100</v>
      </c>
      <c r="AC55" s="125">
        <f>'GDP Production CP'!AC55/'GDP Production CP'!AC$55*100</f>
        <v>100</v>
      </c>
      <c r="AD55" s="125">
        <f>'GDP Production CP'!AD55/'GDP Production CP'!AD$55*100</f>
        <v>100</v>
      </c>
      <c r="AE55" s="125">
        <f>'GDP Production CP'!AE55/'GDP Production CP'!AE$55*100</f>
        <v>100</v>
      </c>
      <c r="AF55" s="125">
        <f>'GDP Production CP'!AF55/'GDP Production CP'!AF$55*100</f>
        <v>100</v>
      </c>
      <c r="AG55" s="125">
        <f>'GDP Production CP'!AG55/'GDP Production CP'!AG$55*100</f>
        <v>100</v>
      </c>
      <c r="AH55" s="125">
        <v>100</v>
      </c>
      <c r="AI55" s="125">
        <v>100</v>
      </c>
      <c r="AJ55" s="125">
        <v>100.00000000000001</v>
      </c>
      <c r="AK55" s="125">
        <v>100</v>
      </c>
      <c r="AL55" s="125">
        <v>100.00000000000001</v>
      </c>
      <c r="AM55" s="125">
        <v>100.00000000000001</v>
      </c>
      <c r="AN55" s="125">
        <v>99.999999999999986</v>
      </c>
      <c r="AO55" s="119"/>
      <c r="AP55" s="119"/>
      <c r="AQ55" s="119"/>
      <c r="AR55" s="117"/>
      <c r="AS55" s="117"/>
      <c r="AT55" s="117"/>
      <c r="AU55" s="117"/>
      <c r="AV55" s="117"/>
      <c r="AW55" s="117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</row>
    <row r="56" spans="1:61" ht="15" customHeight="1" x14ac:dyDescent="0.25">
      <c r="A56" s="41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78"/>
      <c r="AP56" s="78"/>
      <c r="AQ56" s="78"/>
      <c r="AR56" s="104"/>
      <c r="AS56" s="104"/>
      <c r="AT56" s="104"/>
      <c r="AU56" s="104"/>
      <c r="AV56" s="104"/>
      <c r="AW56" s="104"/>
    </row>
    <row r="57" spans="1:61" x14ac:dyDescent="0.25">
      <c r="AO57" s="78"/>
      <c r="AP57" s="78"/>
      <c r="AQ57" s="78"/>
      <c r="AR57" s="104"/>
      <c r="AS57" s="104"/>
      <c r="AT57" s="104"/>
      <c r="AU57" s="104"/>
      <c r="AV57" s="104"/>
      <c r="AW57" s="104"/>
    </row>
    <row r="58" spans="1:61" x14ac:dyDescent="0.25">
      <c r="AO58" s="78"/>
      <c r="AP58" s="78"/>
      <c r="AQ58" s="78"/>
      <c r="AR58" s="78"/>
    </row>
    <row r="59" spans="1:61" x14ac:dyDescent="0.25">
      <c r="AO59" s="78"/>
      <c r="AP59" s="78"/>
      <c r="AQ59" s="78"/>
      <c r="AR59" s="78"/>
    </row>
    <row r="60" spans="1:61" x14ac:dyDescent="0.25">
      <c r="AO60" s="78"/>
      <c r="AP60" s="78"/>
      <c r="AQ60" s="78"/>
      <c r="AR60" s="78"/>
    </row>
    <row r="61" spans="1:61" x14ac:dyDescent="0.25">
      <c r="AO61" s="78"/>
      <c r="AP61" s="78"/>
      <c r="AQ61" s="78"/>
      <c r="AR61" s="78"/>
      <c r="AS61" s="78"/>
    </row>
    <row r="62" spans="1:61" x14ac:dyDescent="0.25">
      <c r="AO62" s="78"/>
      <c r="AP62" s="78"/>
      <c r="AQ62" s="78"/>
      <c r="AR62" s="78"/>
      <c r="AS62" s="78"/>
    </row>
    <row r="63" spans="1:61" x14ac:dyDescent="0.25">
      <c r="AO63" s="78"/>
      <c r="AP63" s="78"/>
      <c r="AQ63" s="78"/>
      <c r="AR63" s="78"/>
      <c r="AS63" s="78"/>
    </row>
    <row r="64" spans="1:61" x14ac:dyDescent="0.25">
      <c r="AO64" s="78"/>
      <c r="AP64" s="78"/>
      <c r="AQ64" s="78"/>
      <c r="AR64" s="78"/>
      <c r="AS64" s="78"/>
    </row>
    <row r="65" spans="41:44" x14ac:dyDescent="0.25">
      <c r="AO65" s="78"/>
      <c r="AP65" s="78"/>
      <c r="AQ65" s="78"/>
      <c r="AR65" s="78"/>
    </row>
    <row r="66" spans="41:44" x14ac:dyDescent="0.25">
      <c r="AO66" s="78"/>
      <c r="AP66" s="78"/>
      <c r="AQ66" s="78"/>
      <c r="AR66" s="78"/>
    </row>
    <row r="67" spans="41:44" x14ac:dyDescent="0.25">
      <c r="AO67" s="78"/>
      <c r="AP67" s="78"/>
      <c r="AQ67" s="78"/>
      <c r="AR67" s="78"/>
    </row>
    <row r="68" spans="41:44" x14ac:dyDescent="0.25">
      <c r="AO68" s="78"/>
      <c r="AP68" s="78"/>
      <c r="AQ68" s="78"/>
      <c r="AR68" s="78"/>
    </row>
    <row r="69" spans="41:44" x14ac:dyDescent="0.25">
      <c r="AO69" s="78"/>
      <c r="AP69" s="78"/>
      <c r="AQ69" s="78"/>
      <c r="AR69" s="78"/>
    </row>
    <row r="70" spans="41:44" x14ac:dyDescent="0.25">
      <c r="AO70" s="78"/>
      <c r="AP70" s="78"/>
      <c r="AQ70" s="78"/>
      <c r="AR70" s="78"/>
    </row>
    <row r="71" spans="41:44" x14ac:dyDescent="0.25">
      <c r="AO71" s="78"/>
      <c r="AP71" s="78"/>
      <c r="AQ71" s="78"/>
      <c r="AR71" s="78"/>
    </row>
    <row r="72" spans="41:44" x14ac:dyDescent="0.25">
      <c r="AO72" s="78"/>
      <c r="AP72" s="78"/>
      <c r="AQ72" s="78"/>
      <c r="AR72" s="78"/>
    </row>
  </sheetData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8"/>
  <sheetViews>
    <sheetView workbookViewId="0">
      <pane xSplit="1" ySplit="4" topLeftCell="AG13" activePane="bottomRight" state="frozenSplit"/>
      <selection pane="topRight" activeCell="B1" sqref="B1"/>
      <selection pane="bottomLeft" activeCell="A5" sqref="A5"/>
      <selection pane="bottomRight" activeCell="AS15" sqref="AS15"/>
    </sheetView>
  </sheetViews>
  <sheetFormatPr defaultRowHeight="15" x14ac:dyDescent="0.25"/>
  <cols>
    <col min="1" max="1" width="31.5703125" style="71" customWidth="1"/>
    <col min="2" max="16" width="9.140625" style="71"/>
    <col min="17" max="21" width="9.140625" style="71" customWidth="1"/>
    <col min="22" max="29" width="9.5703125" style="71" customWidth="1"/>
    <col min="30" max="31" width="9.5703125" style="71" bestFit="1" customWidth="1"/>
    <col min="32" max="40" width="9.140625" style="71"/>
    <col min="41" max="41" width="13.7109375" style="71" bestFit="1" customWidth="1"/>
    <col min="42" max="44" width="14.7109375" style="71" bestFit="1" customWidth="1"/>
    <col min="45" max="49" width="12.5703125" style="71" bestFit="1" customWidth="1"/>
    <col min="50" max="16384" width="9.140625" style="71"/>
  </cols>
  <sheetData>
    <row r="1" spans="1:66" x14ac:dyDescent="0.25">
      <c r="A1" s="46" t="s">
        <v>47</v>
      </c>
    </row>
    <row r="2" spans="1:66" ht="22.5" customHeight="1" x14ac:dyDescent="0.25">
      <c r="A2" s="45" t="s">
        <v>48</v>
      </c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G2" s="105"/>
    </row>
    <row r="3" spans="1:66" x14ac:dyDescent="0.25">
      <c r="A3" s="34"/>
      <c r="AC3" s="8"/>
      <c r="AD3" s="7"/>
    </row>
    <row r="4" spans="1:66" x14ac:dyDescent="0.25">
      <c r="A4" s="35" t="s">
        <v>49</v>
      </c>
      <c r="B4" s="47" t="s">
        <v>39</v>
      </c>
      <c r="C4" s="47" t="s">
        <v>0</v>
      </c>
      <c r="D4" s="47" t="s">
        <v>1</v>
      </c>
      <c r="E4" s="47" t="s">
        <v>2</v>
      </c>
      <c r="F4" s="47" t="s">
        <v>3</v>
      </c>
      <c r="G4" s="47" t="s">
        <v>4</v>
      </c>
      <c r="H4" s="47" t="s">
        <v>5</v>
      </c>
      <c r="I4" s="47" t="s">
        <v>6</v>
      </c>
      <c r="J4" s="47" t="s">
        <v>7</v>
      </c>
      <c r="K4" s="47" t="s">
        <v>8</v>
      </c>
      <c r="L4" s="47" t="s">
        <v>9</v>
      </c>
      <c r="M4" s="47" t="s">
        <v>10</v>
      </c>
      <c r="N4" s="47" t="s">
        <v>11</v>
      </c>
      <c r="O4" s="47" t="s">
        <v>12</v>
      </c>
      <c r="P4" s="47" t="s">
        <v>13</v>
      </c>
      <c r="Q4" s="47" t="s">
        <v>14</v>
      </c>
      <c r="R4" s="47" t="s">
        <v>15</v>
      </c>
      <c r="S4" s="47" t="s">
        <v>16</v>
      </c>
      <c r="T4" s="47" t="s">
        <v>17</v>
      </c>
      <c r="U4" s="47" t="s">
        <v>18</v>
      </c>
      <c r="V4" s="47" t="s">
        <v>19</v>
      </c>
      <c r="W4" s="47" t="s">
        <v>20</v>
      </c>
      <c r="X4" s="47" t="s">
        <v>21</v>
      </c>
      <c r="Y4" s="47" t="s">
        <v>22</v>
      </c>
      <c r="Z4" s="47" t="s">
        <v>23</v>
      </c>
      <c r="AA4" s="47" t="s">
        <v>24</v>
      </c>
      <c r="AB4" s="47" t="s">
        <v>25</v>
      </c>
      <c r="AC4" s="47" t="s">
        <v>26</v>
      </c>
      <c r="AD4" s="47" t="s">
        <v>27</v>
      </c>
      <c r="AE4" s="47" t="s">
        <v>28</v>
      </c>
      <c r="AF4" s="47" t="s">
        <v>29</v>
      </c>
      <c r="AG4" s="47" t="s">
        <v>30</v>
      </c>
      <c r="AH4" s="47" t="s">
        <v>31</v>
      </c>
      <c r="AI4" s="47" t="s">
        <v>32</v>
      </c>
      <c r="AJ4" s="47" t="s">
        <v>106</v>
      </c>
      <c r="AK4" s="47" t="s">
        <v>112</v>
      </c>
      <c r="AL4" s="47" t="s">
        <v>115</v>
      </c>
      <c r="AM4" s="47" t="s">
        <v>118</v>
      </c>
      <c r="AN4" s="47" t="s">
        <v>119</v>
      </c>
    </row>
    <row r="5" spans="1:66" ht="15" customHeight="1" x14ac:dyDescent="0.25">
      <c r="A5" s="36" t="s">
        <v>50</v>
      </c>
      <c r="B5" s="48">
        <v>2616.8644045221322</v>
      </c>
      <c r="C5" s="48">
        <v>2523.3537271010227</v>
      </c>
      <c r="D5" s="48">
        <v>2414.2060860608544</v>
      </c>
      <c r="E5" s="48">
        <v>2350.7983382909179</v>
      </c>
      <c r="F5" s="48">
        <v>2443.0567655743921</v>
      </c>
      <c r="G5" s="48">
        <v>2578.2680922163995</v>
      </c>
      <c r="H5" s="48">
        <v>2599.3953567033818</v>
      </c>
      <c r="I5" s="48">
        <v>2739.450899219763</v>
      </c>
      <c r="J5" s="48">
        <v>2759.2975528753818</v>
      </c>
      <c r="K5" s="48">
        <v>2931.1378414578244</v>
      </c>
      <c r="L5" s="48">
        <v>3080.534688526448</v>
      </c>
      <c r="M5" s="48">
        <v>3332.0285644197106</v>
      </c>
      <c r="N5" s="48">
        <v>2628.7850433868352</v>
      </c>
      <c r="O5" s="48">
        <v>2557.2502199774635</v>
      </c>
      <c r="P5" s="48">
        <v>3201.2590254681281</v>
      </c>
      <c r="Q5" s="48">
        <v>3018.821079271891</v>
      </c>
      <c r="R5" s="48">
        <v>3478.1915099147395</v>
      </c>
      <c r="S5" s="48">
        <v>3206.7504968822982</v>
      </c>
      <c r="T5" s="48">
        <v>3147.9217123751246</v>
      </c>
      <c r="U5" s="48">
        <v>3492.5886325164129</v>
      </c>
      <c r="V5" s="48">
        <v>3656.7518222535059</v>
      </c>
      <c r="W5" s="48">
        <v>3315.4379051771489</v>
      </c>
      <c r="X5" s="48">
        <v>4013.8680160911354</v>
      </c>
      <c r="Y5" s="48">
        <v>4008.0070814319383</v>
      </c>
      <c r="Z5" s="48">
        <v>4312.0773730320889</v>
      </c>
      <c r="AA5" s="48">
        <v>4958.0365388062164</v>
      </c>
      <c r="AB5" s="48">
        <v>5144.2556327066559</v>
      </c>
      <c r="AC5" s="48">
        <v>4909.0863589079918</v>
      </c>
      <c r="AD5" s="48">
        <v>3577.7871910935155</v>
      </c>
      <c r="AE5" s="48">
        <v>3816.0005897950832</v>
      </c>
      <c r="AF5" s="48">
        <v>4214.019210589202</v>
      </c>
      <c r="AG5" s="48">
        <v>4257.5458720372626</v>
      </c>
      <c r="AH5" s="48">
        <v>4603.4091845645544</v>
      </c>
      <c r="AI5" s="48">
        <v>3712.7523498535156</v>
      </c>
      <c r="AJ5" s="48">
        <v>4126.3690490722656</v>
      </c>
      <c r="AK5" s="48">
        <v>3695.8471069335937</v>
      </c>
      <c r="AL5" s="48">
        <v>3760.7827453613281</v>
      </c>
      <c r="AM5" s="48">
        <v>4300.2295227050781</v>
      </c>
      <c r="AN5" s="48">
        <v>4204.8371887207031</v>
      </c>
      <c r="AO5" s="104"/>
      <c r="AP5" s="104"/>
      <c r="AQ5" s="104"/>
      <c r="AR5" s="104"/>
      <c r="AS5" s="104"/>
      <c r="AT5" s="104"/>
      <c r="AU5" s="104"/>
      <c r="AV5" s="104"/>
      <c r="AW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</row>
    <row r="6" spans="1:66" ht="15" customHeight="1" x14ac:dyDescent="0.25">
      <c r="A6" s="33" t="s">
        <v>51</v>
      </c>
      <c r="B6" s="48">
        <v>2409.845687875506</v>
      </c>
      <c r="C6" s="48">
        <v>2269.0676007157626</v>
      </c>
      <c r="D6" s="48">
        <v>2086.310863153728</v>
      </c>
      <c r="E6" s="48">
        <v>1964.5377755083773</v>
      </c>
      <c r="F6" s="48">
        <v>2054.3617026839652</v>
      </c>
      <c r="G6" s="48">
        <v>2194.0524228906374</v>
      </c>
      <c r="H6" s="48">
        <v>2183.4268765229949</v>
      </c>
      <c r="I6" s="48">
        <v>2329.442005381979</v>
      </c>
      <c r="J6" s="48">
        <v>2323.6186467192229</v>
      </c>
      <c r="K6" s="48">
        <v>2511.9333420280573</v>
      </c>
      <c r="L6" s="48">
        <v>2666.890599009309</v>
      </c>
      <c r="M6" s="48">
        <v>2722.9221609063884</v>
      </c>
      <c r="N6" s="48">
        <v>2607.2077371606351</v>
      </c>
      <c r="O6" s="48">
        <v>2490.0162729593981</v>
      </c>
      <c r="P6" s="48">
        <v>2622.25117041167</v>
      </c>
      <c r="Q6" s="48">
        <v>2358.9008047850803</v>
      </c>
      <c r="R6" s="48">
        <v>2744.2473829723576</v>
      </c>
      <c r="S6" s="48">
        <v>2366.8462311423878</v>
      </c>
      <c r="T6" s="48">
        <v>2229.4715543612547</v>
      </c>
      <c r="U6" s="48">
        <v>2254.7653301088226</v>
      </c>
      <c r="V6" s="48">
        <v>2955.554966734408</v>
      </c>
      <c r="W6" s="48">
        <v>2315.1576829075243</v>
      </c>
      <c r="X6" s="48">
        <v>2548.1614029825109</v>
      </c>
      <c r="Y6" s="48">
        <v>2488.0881267474942</v>
      </c>
      <c r="Z6" s="48">
        <v>2446.9187696122631</v>
      </c>
      <c r="AA6" s="48">
        <v>3461.2130752094563</v>
      </c>
      <c r="AB6" s="48">
        <v>3208.0229022516214</v>
      </c>
      <c r="AC6" s="48">
        <v>3296.7722499158353</v>
      </c>
      <c r="AD6" s="48">
        <v>2022.8817849855004</v>
      </c>
      <c r="AE6" s="48">
        <v>2204.4735666236129</v>
      </c>
      <c r="AF6" s="48">
        <v>2496.2502903399845</v>
      </c>
      <c r="AG6" s="48">
        <v>2647.8710209687661</v>
      </c>
      <c r="AH6" s="48">
        <v>2806.2794285231034</v>
      </c>
      <c r="AI6" s="48">
        <v>2089.0537109375</v>
      </c>
      <c r="AJ6" s="48">
        <v>2378.983642578125</v>
      </c>
      <c r="AK6" s="48">
        <v>2063.0810546875</v>
      </c>
      <c r="AL6" s="48">
        <v>2149.632568359375</v>
      </c>
      <c r="AM6" s="48">
        <v>2417.472900390625</v>
      </c>
      <c r="AN6" s="48">
        <v>2123.04443359375</v>
      </c>
      <c r="AO6" s="104"/>
      <c r="AP6" s="104"/>
      <c r="AQ6" s="104"/>
      <c r="AR6" s="104"/>
      <c r="AS6" s="104"/>
      <c r="AT6" s="104"/>
      <c r="AU6" s="104"/>
      <c r="AV6" s="104"/>
      <c r="AW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</row>
    <row r="7" spans="1:66" ht="15" customHeight="1" x14ac:dyDescent="0.25">
      <c r="A7" s="33" t="s">
        <v>52</v>
      </c>
      <c r="B7" s="48">
        <v>539.0715599788125</v>
      </c>
      <c r="C7" s="48">
        <v>548.23577649845231</v>
      </c>
      <c r="D7" s="48">
        <v>568.52050022889512</v>
      </c>
      <c r="E7" s="48">
        <v>588.4187177369065</v>
      </c>
      <c r="F7" s="48">
        <v>604.89444183353987</v>
      </c>
      <c r="G7" s="48">
        <v>624.85595841404654</v>
      </c>
      <c r="H7" s="48">
        <v>644.85134908329599</v>
      </c>
      <c r="I7" s="48">
        <v>664.84174090487829</v>
      </c>
      <c r="J7" s="48">
        <v>681.4627844275002</v>
      </c>
      <c r="K7" s="48">
        <v>701.2252051758976</v>
      </c>
      <c r="L7" s="48">
        <v>722.96318653635035</v>
      </c>
      <c r="M7" s="48">
        <v>866.07032651124644</v>
      </c>
      <c r="N7" s="48">
        <v>444.60206333673096</v>
      </c>
      <c r="O7" s="48">
        <v>456.55157210848216</v>
      </c>
      <c r="P7" s="48">
        <v>828.85958343320613</v>
      </c>
      <c r="Q7" s="48">
        <v>840.85960688480111</v>
      </c>
      <c r="R7" s="48">
        <v>955.08585206219118</v>
      </c>
      <c r="S7" s="48">
        <v>965.4383544001256</v>
      </c>
      <c r="T7" s="48">
        <v>996.58591235495726</v>
      </c>
      <c r="U7" s="48">
        <v>1219.4906572996922</v>
      </c>
      <c r="V7" s="48">
        <v>967.49378947162165</v>
      </c>
      <c r="W7" s="48">
        <v>1047.4992958571258</v>
      </c>
      <c r="X7" s="48">
        <v>1387.1649395949269</v>
      </c>
      <c r="Y7" s="48">
        <v>1411.4673782849989</v>
      </c>
      <c r="Z7" s="48">
        <v>1625.9727627754166</v>
      </c>
      <c r="AA7" s="48">
        <v>1566.9225827126945</v>
      </c>
      <c r="AB7" s="48">
        <v>1804.8013222195357</v>
      </c>
      <c r="AC7" s="48">
        <v>1612.3141089921564</v>
      </c>
      <c r="AD7" s="48">
        <v>1554.9054061080151</v>
      </c>
      <c r="AE7" s="48">
        <v>1611.5270231714705</v>
      </c>
      <c r="AF7" s="48">
        <v>1717.768920249217</v>
      </c>
      <c r="AG7" s="48">
        <v>1609.674851068497</v>
      </c>
      <c r="AH7" s="48">
        <v>1797.1297560414507</v>
      </c>
      <c r="AI7" s="48">
        <v>1623.6986389160156</v>
      </c>
      <c r="AJ7" s="48">
        <v>1747.3854064941406</v>
      </c>
      <c r="AK7" s="48">
        <v>1632.7660522460937</v>
      </c>
      <c r="AL7" s="48">
        <v>1611.1501770019531</v>
      </c>
      <c r="AM7" s="48">
        <v>1882.7566223144531</v>
      </c>
      <c r="AN7" s="48">
        <v>2081.7927551269531</v>
      </c>
      <c r="AO7" s="104"/>
      <c r="AP7" s="104"/>
      <c r="AQ7" s="104"/>
      <c r="AR7" s="104"/>
      <c r="AS7" s="104"/>
      <c r="AT7" s="104"/>
      <c r="AU7" s="104"/>
      <c r="AV7" s="104"/>
      <c r="AW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</row>
    <row r="8" spans="1:66" ht="15" customHeight="1" x14ac:dyDescent="0.25">
      <c r="A8" s="36" t="s">
        <v>53</v>
      </c>
      <c r="B8" s="48">
        <v>417.53073324888669</v>
      </c>
      <c r="C8" s="48">
        <v>498.88710889173279</v>
      </c>
      <c r="D8" s="48">
        <v>693.65158877199178</v>
      </c>
      <c r="E8" s="48">
        <v>701.72371788491762</v>
      </c>
      <c r="F8" s="48">
        <v>536.57358300015073</v>
      </c>
      <c r="G8" s="48">
        <v>675.0264782490998</v>
      </c>
      <c r="H8" s="48">
        <v>597.43810443399173</v>
      </c>
      <c r="I8" s="48">
        <v>729.22997928646942</v>
      </c>
      <c r="J8" s="48">
        <v>761.20270271255936</v>
      </c>
      <c r="K8" s="48">
        <v>605.43110780492316</v>
      </c>
      <c r="L8" s="48">
        <v>1044.0458985146065</v>
      </c>
      <c r="M8" s="48">
        <v>1338.1117368562509</v>
      </c>
      <c r="N8" s="48">
        <v>1736.8809063124259</v>
      </c>
      <c r="O8" s="48">
        <v>2159.8266575683874</v>
      </c>
      <c r="P8" s="48">
        <v>2169.2713130626839</v>
      </c>
      <c r="Q8" s="48">
        <v>2247.7612085388605</v>
      </c>
      <c r="R8" s="48">
        <v>2207.8336260813794</v>
      </c>
      <c r="S8" s="48">
        <v>2127.7438540211469</v>
      </c>
      <c r="T8" s="48">
        <v>2594.2361281849157</v>
      </c>
      <c r="U8" s="48">
        <v>2558.8297202510903</v>
      </c>
      <c r="V8" s="48">
        <v>2931.0718431585674</v>
      </c>
      <c r="W8" s="48">
        <v>2819.6674759859466</v>
      </c>
      <c r="X8" s="48">
        <v>2764.4086771252983</v>
      </c>
      <c r="Y8" s="48">
        <v>3040.7588750735267</v>
      </c>
      <c r="Z8" s="48">
        <v>2830.7740702604406</v>
      </c>
      <c r="AA8" s="48">
        <v>2594.7886493597557</v>
      </c>
      <c r="AB8" s="48">
        <v>2365.9796517576233</v>
      </c>
      <c r="AC8" s="48">
        <v>1915.8820332909713</v>
      </c>
      <c r="AD8" s="48">
        <v>2162.5753129190293</v>
      </c>
      <c r="AE8" s="48">
        <v>2941.1778401484057</v>
      </c>
      <c r="AF8" s="48">
        <v>2871.1670384616755</v>
      </c>
      <c r="AG8" s="48">
        <v>2733.3873953046086</v>
      </c>
      <c r="AH8" s="48">
        <v>2525.1877331857768</v>
      </c>
      <c r="AI8" s="48">
        <v>2601.909423828125</v>
      </c>
      <c r="AJ8" s="48">
        <v>2536.715087890625</v>
      </c>
      <c r="AK8" s="48">
        <v>2596.08544921875</v>
      </c>
      <c r="AL8" s="48">
        <v>2833.3671875</v>
      </c>
      <c r="AM8" s="48">
        <v>2871.477294921875</v>
      </c>
      <c r="AN8" s="48">
        <v>2957.231689453125</v>
      </c>
      <c r="AO8" s="104"/>
      <c r="AP8" s="104"/>
      <c r="AQ8" s="104"/>
      <c r="AR8" s="104"/>
      <c r="AS8" s="104"/>
      <c r="AT8" s="104"/>
      <c r="AU8" s="104"/>
      <c r="AV8" s="104"/>
      <c r="AW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</row>
    <row r="9" spans="1:66" ht="15" customHeight="1" x14ac:dyDescent="0.25">
      <c r="A9" s="36" t="s">
        <v>54</v>
      </c>
      <c r="B9" s="48">
        <v>5513.9320876851843</v>
      </c>
      <c r="C9" s="48">
        <v>4847.0664126281072</v>
      </c>
      <c r="D9" s="48">
        <v>4254.8676371015536</v>
      </c>
      <c r="E9" s="48">
        <v>4133.4001817718708</v>
      </c>
      <c r="F9" s="48">
        <v>4061.7491068292829</v>
      </c>
      <c r="G9" s="48">
        <v>3986.2185810941146</v>
      </c>
      <c r="H9" s="48">
        <v>4367.9101813684392</v>
      </c>
      <c r="I9" s="48">
        <v>4488.0187200174241</v>
      </c>
      <c r="J9" s="48">
        <v>4499.260455622737</v>
      </c>
      <c r="K9" s="48">
        <v>4286.7236798375961</v>
      </c>
      <c r="L9" s="48">
        <v>4065.2991822621379</v>
      </c>
      <c r="M9" s="48">
        <v>4815.5894912063895</v>
      </c>
      <c r="N9" s="48">
        <v>5186.9664469347181</v>
      </c>
      <c r="O9" s="48">
        <v>4009.8685891557247</v>
      </c>
      <c r="P9" s="48">
        <v>4434.1996174283413</v>
      </c>
      <c r="Q9" s="48">
        <v>4703.0863448917889</v>
      </c>
      <c r="R9" s="48">
        <v>4890.1286889395969</v>
      </c>
      <c r="S9" s="48">
        <v>5090.3046064934315</v>
      </c>
      <c r="T9" s="48">
        <v>4962.5237762978923</v>
      </c>
      <c r="U9" s="48">
        <v>5379.5401040387496</v>
      </c>
      <c r="V9" s="48">
        <v>5287.5146383817355</v>
      </c>
      <c r="W9" s="48">
        <v>4845.5902979871116</v>
      </c>
      <c r="X9" s="48">
        <v>6590.6818531762965</v>
      </c>
      <c r="Y9" s="48">
        <v>6052.3980497440089</v>
      </c>
      <c r="Z9" s="48">
        <v>8775.8128014541981</v>
      </c>
      <c r="AA9" s="48">
        <v>7823.433175346282</v>
      </c>
      <c r="AB9" s="48">
        <v>9982.7129778334147</v>
      </c>
      <c r="AC9" s="48">
        <v>10034.58968526904</v>
      </c>
      <c r="AD9" s="48">
        <v>10292.996234208462</v>
      </c>
      <c r="AE9" s="48">
        <v>7033.488548774435</v>
      </c>
      <c r="AF9" s="48">
        <v>8597.5841697557153</v>
      </c>
      <c r="AG9" s="48">
        <v>8132.409623574079</v>
      </c>
      <c r="AH9" s="48">
        <v>10170.345219259098</v>
      </c>
      <c r="AI9" s="48">
        <v>10347.505163192749</v>
      </c>
      <c r="AJ9" s="48">
        <v>9724.8991231918335</v>
      </c>
      <c r="AK9" s="48">
        <v>9245.6554679870605</v>
      </c>
      <c r="AL9" s="48">
        <v>8953.6688928604126</v>
      </c>
      <c r="AM9" s="48">
        <v>10147.440410614014</v>
      </c>
      <c r="AN9" s="48">
        <v>12382.643972396851</v>
      </c>
      <c r="AO9" s="104"/>
      <c r="AP9" s="104"/>
      <c r="AQ9" s="104"/>
      <c r="AR9" s="104"/>
      <c r="AS9" s="104"/>
      <c r="AT9" s="104"/>
      <c r="AU9" s="104"/>
      <c r="AV9" s="104"/>
      <c r="AW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</row>
    <row r="10" spans="1:66" ht="15" customHeight="1" x14ac:dyDescent="0.25">
      <c r="A10" s="36" t="s">
        <v>55</v>
      </c>
      <c r="B10" s="48">
        <v>3118.7736661418539</v>
      </c>
      <c r="C10" s="48">
        <v>2517.968187261456</v>
      </c>
      <c r="D10" s="48">
        <v>2063.8206181180099</v>
      </c>
      <c r="E10" s="48">
        <v>1994.291219733658</v>
      </c>
      <c r="F10" s="48">
        <v>1951.2098551969721</v>
      </c>
      <c r="G10" s="48">
        <v>1967.2024350494132</v>
      </c>
      <c r="H10" s="48">
        <v>2261.0016104363758</v>
      </c>
      <c r="I10" s="48">
        <v>2388.7032673070212</v>
      </c>
      <c r="J10" s="48">
        <v>2303.4003541065158</v>
      </c>
      <c r="K10" s="48">
        <v>2246.286662620425</v>
      </c>
      <c r="L10" s="48">
        <v>1880.6690007867523</v>
      </c>
      <c r="M10" s="48">
        <v>2894.0003511172545</v>
      </c>
      <c r="N10" s="48">
        <v>3547.0774689117984</v>
      </c>
      <c r="O10" s="48">
        <v>2587.2432164552474</v>
      </c>
      <c r="P10" s="48">
        <v>2825.6580606321686</v>
      </c>
      <c r="Q10" s="48">
        <v>3046.6160101382247</v>
      </c>
      <c r="R10" s="48">
        <v>3126.6763282203128</v>
      </c>
      <c r="S10" s="48">
        <v>3124.2231219368196</v>
      </c>
      <c r="T10" s="48">
        <v>3165.5007503368088</v>
      </c>
      <c r="U10" s="48">
        <v>3623.8853115762145</v>
      </c>
      <c r="V10" s="48">
        <v>3380.2613105670707</v>
      </c>
      <c r="W10" s="48">
        <v>2967.5705388932302</v>
      </c>
      <c r="X10" s="48">
        <v>4557.1239673463378</v>
      </c>
      <c r="Y10" s="48">
        <v>4324.6111060840585</v>
      </c>
      <c r="Z10" s="48">
        <v>6266.3853260842279</v>
      </c>
      <c r="AA10" s="48">
        <v>5225.4012609114425</v>
      </c>
      <c r="AB10" s="48">
        <v>7209.5794008573694</v>
      </c>
      <c r="AC10" s="48">
        <v>6987.0864019282744</v>
      </c>
      <c r="AD10" s="48">
        <v>6878.381349061855</v>
      </c>
      <c r="AE10" s="48">
        <v>3291.137451734734</v>
      </c>
      <c r="AF10" s="48">
        <v>4740.9302769646692</v>
      </c>
      <c r="AG10" s="48">
        <v>4579.9415931021176</v>
      </c>
      <c r="AH10" s="48">
        <v>5175.8960684062331</v>
      </c>
      <c r="AI10" s="48">
        <v>5694.99609375</v>
      </c>
      <c r="AJ10" s="48">
        <v>5975.76953125</v>
      </c>
      <c r="AK10" s="48">
        <v>5727.908203125</v>
      </c>
      <c r="AL10" s="48">
        <v>5420.68896484375</v>
      </c>
      <c r="AM10" s="48">
        <v>6068.96142578125</v>
      </c>
      <c r="AN10" s="48">
        <v>6901.82177734375</v>
      </c>
      <c r="AO10" s="104"/>
      <c r="AP10" s="104"/>
      <c r="AQ10" s="104"/>
      <c r="AR10" s="104"/>
      <c r="AS10" s="104"/>
      <c r="AT10" s="104"/>
      <c r="AU10" s="104"/>
      <c r="AV10" s="104"/>
      <c r="AW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</row>
    <row r="11" spans="1:66" ht="15" customHeight="1" x14ac:dyDescent="0.25">
      <c r="A11" s="65" t="s">
        <v>56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>
        <v>1548.7911637280631</v>
      </c>
      <c r="W11" s="67">
        <v>1333.6931113689054</v>
      </c>
      <c r="X11" s="67">
        <v>1141.5775337375098</v>
      </c>
      <c r="Y11" s="67">
        <v>193.71769257796839</v>
      </c>
      <c r="Z11" s="67">
        <v>1253.5166693254191</v>
      </c>
      <c r="AA11" s="67">
        <v>1301.8939240612833</v>
      </c>
      <c r="AB11" s="67">
        <v>1137.0904674539865</v>
      </c>
      <c r="AC11" s="67">
        <v>1201.2963175487403</v>
      </c>
      <c r="AD11" s="67">
        <v>1563.044858904243</v>
      </c>
      <c r="AE11" s="67">
        <v>1690.7872838616622</v>
      </c>
      <c r="AF11" s="67">
        <v>1778.4170868721258</v>
      </c>
      <c r="AG11" s="67">
        <v>1334.8907327756933</v>
      </c>
      <c r="AH11" s="67">
        <v>1696.7556402380737</v>
      </c>
      <c r="AI11" s="67">
        <v>1579.3636474609375</v>
      </c>
      <c r="AJ11" s="48">
        <v>1423.6474609375</v>
      </c>
      <c r="AK11" s="48">
        <v>1166.62841796875</v>
      </c>
      <c r="AL11" s="48">
        <v>1325.59375</v>
      </c>
      <c r="AM11" s="48">
        <v>1635.32958984375</v>
      </c>
      <c r="AN11" s="48">
        <v>2695.52587890625</v>
      </c>
      <c r="AO11" s="104"/>
      <c r="AP11" s="104"/>
      <c r="AQ11" s="104"/>
      <c r="AR11" s="104"/>
      <c r="AS11" s="104"/>
      <c r="AT11" s="104"/>
      <c r="AU11" s="104"/>
      <c r="AV11" s="104"/>
      <c r="AW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</row>
    <row r="12" spans="1:66" ht="15" customHeight="1" x14ac:dyDescent="0.25">
      <c r="A12" s="65" t="s">
        <v>57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>
        <v>811.78145389419285</v>
      </c>
      <c r="W12" s="67">
        <v>940.06899930941995</v>
      </c>
      <c r="X12" s="67">
        <v>889.06378332489976</v>
      </c>
      <c r="Y12" s="67">
        <v>979.37864970325347</v>
      </c>
      <c r="Z12" s="67">
        <v>986.80637173040316</v>
      </c>
      <c r="AA12" s="67">
        <v>1086.6450930080928</v>
      </c>
      <c r="AB12" s="67">
        <v>889.94893431830496</v>
      </c>
      <c r="AC12" s="67">
        <v>1248.3163767047026</v>
      </c>
      <c r="AD12" s="67">
        <v>1152.0705848437774</v>
      </c>
      <c r="AE12" s="67">
        <v>1164.2484076256774</v>
      </c>
      <c r="AF12" s="67">
        <v>1143.7829765413044</v>
      </c>
      <c r="AG12" s="67">
        <v>1021.2308877898483</v>
      </c>
      <c r="AH12" s="67">
        <v>1352.4564634003973</v>
      </c>
      <c r="AI12" s="67">
        <v>1003.7387390136719</v>
      </c>
      <c r="AJ12" s="48">
        <v>1010.1086349487305</v>
      </c>
      <c r="AK12" s="48">
        <v>1616.433479309082</v>
      </c>
      <c r="AL12" s="48">
        <v>1618.3856048583984</v>
      </c>
      <c r="AM12" s="48">
        <v>1809.6395950317383</v>
      </c>
      <c r="AN12" s="48">
        <v>1808.9423141479492</v>
      </c>
      <c r="AO12" s="104"/>
      <c r="AP12" s="104"/>
      <c r="AQ12" s="104"/>
      <c r="AR12" s="104"/>
      <c r="AS12" s="104"/>
      <c r="AT12" s="104"/>
      <c r="AU12" s="104"/>
      <c r="AV12" s="104"/>
      <c r="AW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</row>
    <row r="13" spans="1:66" ht="15" customHeight="1" x14ac:dyDescent="0.25">
      <c r="A13" s="36" t="s">
        <v>58</v>
      </c>
      <c r="B13" s="48">
        <v>2395.1584215433304</v>
      </c>
      <c r="C13" s="48">
        <v>2329.0982253666511</v>
      </c>
      <c r="D13" s="48">
        <v>2191.0470189835437</v>
      </c>
      <c r="E13" s="48">
        <v>2139.1089620382127</v>
      </c>
      <c r="F13" s="48">
        <v>2110.5392516323109</v>
      </c>
      <c r="G13" s="48">
        <v>2019.0161460447014</v>
      </c>
      <c r="H13" s="48">
        <v>2106.9085709320634</v>
      </c>
      <c r="I13" s="48">
        <v>2099.315452710403</v>
      </c>
      <c r="J13" s="48">
        <v>2195.8601015162212</v>
      </c>
      <c r="K13" s="48">
        <v>2040.4370172171712</v>
      </c>
      <c r="L13" s="48">
        <v>2184.6301814753856</v>
      </c>
      <c r="M13" s="48">
        <v>1921.5891400891351</v>
      </c>
      <c r="N13" s="48">
        <v>1639.8889780229197</v>
      </c>
      <c r="O13" s="48">
        <v>1422.6253727004773</v>
      </c>
      <c r="P13" s="48">
        <v>1608.5415567961727</v>
      </c>
      <c r="Q13" s="48">
        <v>1656.4703347535642</v>
      </c>
      <c r="R13" s="48">
        <v>1763.4523607192841</v>
      </c>
      <c r="S13" s="48">
        <v>1966.0814845566119</v>
      </c>
      <c r="T13" s="48">
        <v>1797.0230259610835</v>
      </c>
      <c r="U13" s="48">
        <v>1755.6547924625352</v>
      </c>
      <c r="V13" s="12">
        <v>219.81030487503747</v>
      </c>
      <c r="W13" s="12">
        <v>271.55787153269938</v>
      </c>
      <c r="X13" s="12">
        <v>186.43417029010993</v>
      </c>
      <c r="Y13" s="12">
        <v>236.87103621629393</v>
      </c>
      <c r="Z13" s="12">
        <v>409.3986492737364</v>
      </c>
      <c r="AA13" s="12">
        <v>483.30204293058233</v>
      </c>
      <c r="AB13" s="12">
        <v>500.72001711440203</v>
      </c>
      <c r="AC13" s="48">
        <v>597.89058908732295</v>
      </c>
      <c r="AD13" s="48">
        <v>699.49944139858644</v>
      </c>
      <c r="AE13" s="48">
        <v>887.31540555236143</v>
      </c>
      <c r="AF13" s="48">
        <v>934.45382937761588</v>
      </c>
      <c r="AG13" s="48">
        <v>1196.3464099064197</v>
      </c>
      <c r="AH13" s="48">
        <v>1945.2370472143934</v>
      </c>
      <c r="AI13" s="48">
        <v>2069.4066829681396</v>
      </c>
      <c r="AJ13" s="48">
        <v>1315.373496055603</v>
      </c>
      <c r="AK13" s="48">
        <v>734.68536758422852</v>
      </c>
      <c r="AL13" s="48">
        <v>589.00057315826416</v>
      </c>
      <c r="AM13" s="48">
        <v>633.50979995727539</v>
      </c>
      <c r="AN13" s="48">
        <v>976.35400199890137</v>
      </c>
      <c r="AO13" s="104"/>
      <c r="AP13" s="104"/>
      <c r="AQ13" s="104"/>
      <c r="AR13" s="104"/>
      <c r="AS13" s="104"/>
      <c r="AT13" s="104"/>
      <c r="AU13" s="104"/>
      <c r="AV13" s="104"/>
      <c r="AW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</row>
    <row r="14" spans="1:66" ht="15" customHeight="1" x14ac:dyDescent="0.25">
      <c r="A14" s="38" t="s">
        <v>59</v>
      </c>
      <c r="B14" s="10">
        <v>9331.0532204998326</v>
      </c>
      <c r="C14" s="10">
        <v>8461.0872460809715</v>
      </c>
      <c r="D14" s="10">
        <v>7916.9208149681126</v>
      </c>
      <c r="E14" s="10">
        <v>7784.501063612799</v>
      </c>
      <c r="F14" s="10">
        <v>7531.6124913559452</v>
      </c>
      <c r="G14" s="10">
        <v>7597.5943702161476</v>
      </c>
      <c r="H14" s="10">
        <v>8065.4453787223774</v>
      </c>
      <c r="I14" s="10">
        <v>8417.6349673207969</v>
      </c>
      <c r="J14" s="10">
        <v>8293.7097620655404</v>
      </c>
      <c r="K14" s="10">
        <v>8124.9614454208222</v>
      </c>
      <c r="L14" s="10">
        <v>8050.8101050969199</v>
      </c>
      <c r="M14" s="10">
        <v>9385.7183213117678</v>
      </c>
      <c r="N14" s="10">
        <v>9725.5601353230813</v>
      </c>
      <c r="O14" s="10">
        <v>8894.0456895108964</v>
      </c>
      <c r="P14" s="10">
        <v>10087.708818668569</v>
      </c>
      <c r="Q14" s="10">
        <v>10192.729298535358</v>
      </c>
      <c r="R14" s="10">
        <v>10891.727499553472</v>
      </c>
      <c r="S14" s="10">
        <v>10677.570741340471</v>
      </c>
      <c r="T14" s="10">
        <v>10914.142235669318</v>
      </c>
      <c r="U14" s="10">
        <v>11695.627132724305</v>
      </c>
      <c r="V14" s="10">
        <v>12150.514150041703</v>
      </c>
      <c r="W14" s="10">
        <v>11246.201219155149</v>
      </c>
      <c r="X14" s="10">
        <v>13582.051093722883</v>
      </c>
      <c r="Y14" s="10">
        <v>13370.99216492977</v>
      </c>
      <c r="Z14" s="10">
        <v>16051.194276833281</v>
      </c>
      <c r="AA14" s="10">
        <v>15561.209994759145</v>
      </c>
      <c r="AB14" s="10">
        <v>17559.054940372858</v>
      </c>
      <c r="AC14" s="49">
        <v>16859.558077468006</v>
      </c>
      <c r="AD14" s="49">
        <v>16033.358738221006</v>
      </c>
      <c r="AE14" s="49">
        <v>13790.666978717923</v>
      </c>
      <c r="AF14" s="49">
        <v>15682.770418806593</v>
      </c>
      <c r="AG14" s="49">
        <v>15123.34289091595</v>
      </c>
      <c r="AH14" s="49">
        <v>17298.942137009428</v>
      </c>
      <c r="AI14" s="49">
        <v>16662.16693687439</v>
      </c>
      <c r="AJ14" s="49">
        <v>16387.983260154724</v>
      </c>
      <c r="AK14" s="49">
        <v>15537.588024139404</v>
      </c>
      <c r="AL14" s="49">
        <v>15547.818825721741</v>
      </c>
      <c r="AM14" s="49">
        <v>17319.147228240967</v>
      </c>
      <c r="AN14" s="49">
        <v>19544.712850570679</v>
      </c>
      <c r="AO14" s="104"/>
      <c r="AP14" s="104"/>
      <c r="AQ14" s="104"/>
      <c r="AR14" s="104"/>
      <c r="AS14" s="104"/>
      <c r="AT14" s="104"/>
      <c r="AU14" s="104"/>
      <c r="AV14" s="104"/>
      <c r="AW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</row>
    <row r="15" spans="1:66" ht="15" customHeight="1" x14ac:dyDescent="0.25">
      <c r="A15" s="36" t="s">
        <v>60</v>
      </c>
      <c r="B15" s="48">
        <v>3186.1307834916197</v>
      </c>
      <c r="C15" s="48">
        <v>3346.1157128475506</v>
      </c>
      <c r="D15" s="48">
        <v>3697.8564600261839</v>
      </c>
      <c r="E15" s="48">
        <v>3710.4253912403838</v>
      </c>
      <c r="F15" s="48">
        <v>3767.8102290510014</v>
      </c>
      <c r="G15" s="48">
        <v>3867.0942201667681</v>
      </c>
      <c r="H15" s="48">
        <v>4115.9713552739777</v>
      </c>
      <c r="I15" s="48">
        <v>4199.2714657534207</v>
      </c>
      <c r="J15" s="48">
        <v>4144.8176202670829</v>
      </c>
      <c r="K15" s="48">
        <v>4291.3506008862496</v>
      </c>
      <c r="L15" s="48">
        <v>4649.9363428383103</v>
      </c>
      <c r="M15" s="48">
        <v>4350.4998842973573</v>
      </c>
      <c r="N15" s="48">
        <v>4852.7847529705396</v>
      </c>
      <c r="O15" s="48">
        <v>5292.2129470688742</v>
      </c>
      <c r="P15" s="48">
        <v>5631.288468040294</v>
      </c>
      <c r="Q15" s="48">
        <v>5524.0586614663016</v>
      </c>
      <c r="R15" s="48">
        <v>4630.996972757036</v>
      </c>
      <c r="S15" s="48">
        <v>5463.7716015956448</v>
      </c>
      <c r="T15" s="48">
        <v>5949.3230476248518</v>
      </c>
      <c r="U15" s="48">
        <v>5729.065096729636</v>
      </c>
      <c r="V15" s="48">
        <v>5935.2069069395693</v>
      </c>
      <c r="W15" s="48">
        <v>6287.5009674087878</v>
      </c>
      <c r="X15" s="48">
        <v>6536.6998307304739</v>
      </c>
      <c r="Y15" s="48">
        <v>7442.8244388042267</v>
      </c>
      <c r="Z15" s="48">
        <v>7469.4194735947412</v>
      </c>
      <c r="AA15" s="48">
        <v>8033.0526169559125</v>
      </c>
      <c r="AB15" s="48">
        <v>8250.3852630871406</v>
      </c>
      <c r="AC15" s="48">
        <v>8955.1514974490001</v>
      </c>
      <c r="AD15" s="48">
        <v>9396.4685154828403</v>
      </c>
      <c r="AE15" s="48">
        <v>9586.6768757682948</v>
      </c>
      <c r="AF15" s="48">
        <v>10306.284775615168</v>
      </c>
      <c r="AG15" s="48">
        <v>10892.039947589166</v>
      </c>
      <c r="AH15" s="48">
        <v>10147.451955957265</v>
      </c>
      <c r="AI15" s="48">
        <v>10595.712589263916</v>
      </c>
      <c r="AJ15" s="48">
        <v>10584.693359375</v>
      </c>
      <c r="AK15" s="48">
        <v>10134.285022735596</v>
      </c>
      <c r="AL15" s="48">
        <v>10701.631821155548</v>
      </c>
      <c r="AM15" s="48">
        <v>10906.173955202103</v>
      </c>
      <c r="AN15" s="48">
        <v>10922.957536220551</v>
      </c>
      <c r="AO15" s="104"/>
      <c r="AP15" s="104"/>
      <c r="AQ15" s="104"/>
      <c r="AR15" s="104"/>
      <c r="AS15" s="104"/>
      <c r="AT15" s="104"/>
      <c r="AU15" s="104"/>
      <c r="AV15" s="104"/>
      <c r="AW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</row>
    <row r="16" spans="1:66" ht="15" customHeight="1" x14ac:dyDescent="0.25">
      <c r="A16" s="36" t="s">
        <v>61</v>
      </c>
      <c r="B16" s="48">
        <v>374.25169583841233</v>
      </c>
      <c r="C16" s="48">
        <v>257.02852953169861</v>
      </c>
      <c r="D16" s="48">
        <v>255.12249274767339</v>
      </c>
      <c r="E16" s="48">
        <v>275.11439772300446</v>
      </c>
      <c r="F16" s="48">
        <v>279.88469896707238</v>
      </c>
      <c r="G16" s="48">
        <v>286.73742830308129</v>
      </c>
      <c r="H16" s="48">
        <v>282.16915449802866</v>
      </c>
      <c r="I16" s="48">
        <v>289.59212739497332</v>
      </c>
      <c r="J16" s="48">
        <v>297.97049307553522</v>
      </c>
      <c r="K16" s="48">
        <v>325.88098920642983</v>
      </c>
      <c r="L16" s="48">
        <v>319.33428117493276</v>
      </c>
      <c r="M16" s="48">
        <v>349.56034048010571</v>
      </c>
      <c r="N16" s="48">
        <v>367.35556364038473</v>
      </c>
      <c r="O16" s="48">
        <v>371.24734313337325</v>
      </c>
      <c r="P16" s="48">
        <v>366.74189580219911</v>
      </c>
      <c r="Q16" s="48">
        <v>363.52209082578986</v>
      </c>
      <c r="R16" s="48">
        <v>376.60858385500381</v>
      </c>
      <c r="S16" s="48">
        <v>270.1964260093402</v>
      </c>
      <c r="T16" s="48">
        <v>291.7442259563461</v>
      </c>
      <c r="U16" s="48">
        <v>328.58268201582035</v>
      </c>
      <c r="V16" s="48">
        <v>296.60425225470726</v>
      </c>
      <c r="W16" s="48">
        <v>319.46588133256188</v>
      </c>
      <c r="X16" s="48">
        <v>332.95696161923445</v>
      </c>
      <c r="Y16" s="48">
        <v>308.01104477926413</v>
      </c>
      <c r="Z16" s="48">
        <v>307.03722453467134</v>
      </c>
      <c r="AA16" s="48">
        <v>374.21617282650703</v>
      </c>
      <c r="AB16" s="48">
        <v>342.41099820920294</v>
      </c>
      <c r="AC16" s="48">
        <v>356.98249361250009</v>
      </c>
      <c r="AD16" s="48">
        <v>334.32872191389993</v>
      </c>
      <c r="AE16" s="48">
        <v>348.09121185111667</v>
      </c>
      <c r="AF16" s="48">
        <v>367.581879267967</v>
      </c>
      <c r="AG16" s="48">
        <v>357.81058188452471</v>
      </c>
      <c r="AH16" s="48">
        <v>353.74034616719064</v>
      </c>
      <c r="AI16" s="48">
        <v>461.38784790039062</v>
      </c>
      <c r="AJ16" s="48">
        <v>382.23165893554687</v>
      </c>
      <c r="AK16" s="48">
        <v>370.92044067382812</v>
      </c>
      <c r="AL16" s="48">
        <v>363.088623046875</v>
      </c>
      <c r="AM16" s="48">
        <v>363.90536499023437</v>
      </c>
      <c r="AN16" s="48">
        <v>377.42849731445312</v>
      </c>
      <c r="AO16" s="104"/>
      <c r="AP16" s="104"/>
      <c r="AQ16" s="104"/>
      <c r="AR16" s="104"/>
      <c r="AS16" s="104"/>
      <c r="AT16" s="104"/>
      <c r="AU16" s="104"/>
      <c r="AV16" s="104"/>
      <c r="AW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</row>
    <row r="17" spans="1:66" ht="15" customHeight="1" x14ac:dyDescent="0.25">
      <c r="A17" s="100" t="s">
        <v>108</v>
      </c>
      <c r="B17" s="48">
        <f>SUM(B18:B31)</f>
        <v>2811.8790876532075</v>
      </c>
      <c r="C17" s="48">
        <f t="shared" ref="C17:AM17" si="0">SUM(C18:C31)</f>
        <v>3089.0871833158521</v>
      </c>
      <c r="D17" s="48">
        <f t="shared" si="0"/>
        <v>3442.7339672785106</v>
      </c>
      <c r="E17" s="48">
        <f t="shared" si="0"/>
        <v>3435.3109935173793</v>
      </c>
      <c r="F17" s="48">
        <f t="shared" si="0"/>
        <v>3487.9255300839291</v>
      </c>
      <c r="G17" s="48">
        <f t="shared" si="0"/>
        <v>3580.3567918636868</v>
      </c>
      <c r="H17" s="48">
        <f t="shared" si="0"/>
        <v>3833.8022007759491</v>
      </c>
      <c r="I17" s="48">
        <f t="shared" si="0"/>
        <v>3909.6793383584472</v>
      </c>
      <c r="J17" s="48">
        <f t="shared" si="0"/>
        <v>3846.8471271915478</v>
      </c>
      <c r="K17" s="48">
        <f t="shared" si="0"/>
        <v>3965.4696116798195</v>
      </c>
      <c r="L17" s="48">
        <f t="shared" si="0"/>
        <v>4330.6020616633778</v>
      </c>
      <c r="M17" s="48">
        <f t="shared" si="0"/>
        <v>4000.9395438172514</v>
      </c>
      <c r="N17" s="48">
        <f t="shared" si="0"/>
        <v>4485.4291893301552</v>
      </c>
      <c r="O17" s="48">
        <f t="shared" si="0"/>
        <v>4920.9656039355013</v>
      </c>
      <c r="P17" s="48">
        <f t="shared" si="0"/>
        <v>5264.546572238095</v>
      </c>
      <c r="Q17" s="48">
        <f t="shared" si="0"/>
        <v>5160.5365706405119</v>
      </c>
      <c r="R17" s="48">
        <f t="shared" si="0"/>
        <v>4254.3883889020326</v>
      </c>
      <c r="S17" s="48">
        <f t="shared" si="0"/>
        <v>5193.5751755863048</v>
      </c>
      <c r="T17" s="48">
        <f t="shared" si="0"/>
        <v>5657.578821668506</v>
      </c>
      <c r="U17" s="48">
        <f t="shared" si="0"/>
        <v>5400.4824147138161</v>
      </c>
      <c r="V17" s="48">
        <f t="shared" si="0"/>
        <v>5638.6026546848625</v>
      </c>
      <c r="W17" s="48">
        <f t="shared" si="0"/>
        <v>5968.0350860762264</v>
      </c>
      <c r="X17" s="48">
        <f t="shared" si="0"/>
        <v>6203.74286911124</v>
      </c>
      <c r="Y17" s="48">
        <f t="shared" si="0"/>
        <v>7134.8133940249645</v>
      </c>
      <c r="Z17" s="48">
        <f t="shared" si="0"/>
        <v>7162.3822490600696</v>
      </c>
      <c r="AA17" s="48">
        <f t="shared" si="0"/>
        <v>7658.8364441294052</v>
      </c>
      <c r="AB17" s="48">
        <f t="shared" si="0"/>
        <v>7907.9742648779365</v>
      </c>
      <c r="AC17" s="48">
        <f t="shared" si="0"/>
        <v>8598.1690038364995</v>
      </c>
      <c r="AD17" s="48">
        <f t="shared" si="0"/>
        <v>9062.1397935689401</v>
      </c>
      <c r="AE17" s="48">
        <f t="shared" si="0"/>
        <v>9238.585663917178</v>
      </c>
      <c r="AF17" s="48">
        <f t="shared" si="0"/>
        <v>9938.7028963472021</v>
      </c>
      <c r="AG17" s="48">
        <f t="shared" si="0"/>
        <v>10534.229365704639</v>
      </c>
      <c r="AH17" s="48">
        <f t="shared" si="0"/>
        <v>9793.7116097900744</v>
      </c>
      <c r="AI17" s="48">
        <f t="shared" si="0"/>
        <v>10134.324741363525</v>
      </c>
      <c r="AJ17" s="48">
        <f t="shared" si="0"/>
        <v>10202.461700439453</v>
      </c>
      <c r="AK17" s="48">
        <f t="shared" si="0"/>
        <v>9763.3645820617676</v>
      </c>
      <c r="AL17" s="48">
        <f t="shared" si="0"/>
        <v>10338.543198108673</v>
      </c>
      <c r="AM17" s="48">
        <f t="shared" si="0"/>
        <v>10542.268590211868</v>
      </c>
      <c r="AN17" s="48">
        <f t="shared" ref="AN17" si="1">SUM(AN18:AN31)</f>
        <v>10545.529038906097</v>
      </c>
      <c r="AO17" s="104"/>
      <c r="AP17" s="104"/>
      <c r="AQ17" s="104"/>
      <c r="AR17" s="104"/>
      <c r="AS17" s="104"/>
      <c r="AT17" s="104"/>
      <c r="AU17" s="104"/>
      <c r="AV17" s="104"/>
      <c r="AW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</row>
    <row r="18" spans="1:66" ht="15" customHeight="1" x14ac:dyDescent="0.25">
      <c r="A18" s="101" t="s">
        <v>62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>
        <v>332.92686088555308</v>
      </c>
      <c r="W18" s="67">
        <v>350.54463490441162</v>
      </c>
      <c r="X18" s="67">
        <v>278.51510016260181</v>
      </c>
      <c r="Y18" s="67">
        <v>342.9575809559758</v>
      </c>
      <c r="Z18" s="67">
        <v>371.63238788334775</v>
      </c>
      <c r="AA18" s="67">
        <v>363.12258009782192</v>
      </c>
      <c r="AB18" s="67">
        <v>380.74774126146116</v>
      </c>
      <c r="AC18" s="67">
        <v>393.82753093629231</v>
      </c>
      <c r="AD18" s="67">
        <v>452.47931587590676</v>
      </c>
      <c r="AE18" s="67">
        <v>526.20209184099224</v>
      </c>
      <c r="AF18" s="67">
        <v>570.47982451123789</v>
      </c>
      <c r="AG18" s="67">
        <v>607.47011225136225</v>
      </c>
      <c r="AH18" s="67">
        <v>597.77191299747972</v>
      </c>
      <c r="AI18" s="67">
        <v>674.0953369140625</v>
      </c>
      <c r="AJ18" s="48">
        <v>766.25762939453125</v>
      </c>
      <c r="AK18" s="48">
        <v>865.9208984375</v>
      </c>
      <c r="AL18" s="48">
        <v>936.24725341796875</v>
      </c>
      <c r="AM18" s="48">
        <v>1081.0693359375</v>
      </c>
      <c r="AN18" s="48">
        <v>1156.463623046875</v>
      </c>
      <c r="AO18" s="104"/>
      <c r="AP18" s="104"/>
      <c r="AQ18" s="104"/>
      <c r="AR18" s="104"/>
      <c r="AS18" s="104"/>
      <c r="AT18" s="104"/>
      <c r="AU18" s="104"/>
      <c r="AV18" s="104"/>
      <c r="AW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</row>
    <row r="19" spans="1:66" ht="15" customHeight="1" x14ac:dyDescent="0.25">
      <c r="A19" s="101" t="s">
        <v>63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>
        <v>942.33287096196284</v>
      </c>
      <c r="W19" s="67">
        <v>970.21868893537271</v>
      </c>
      <c r="X19" s="67">
        <v>932.12717030633769</v>
      </c>
      <c r="Y19" s="67">
        <v>1180.5735180726303</v>
      </c>
      <c r="Z19" s="67">
        <v>1131.6210175891028</v>
      </c>
      <c r="AA19" s="67">
        <v>1111.4561207594036</v>
      </c>
      <c r="AB19" s="67">
        <v>956.0184759029994</v>
      </c>
      <c r="AC19" s="67">
        <v>1125.9229637255744</v>
      </c>
      <c r="AD19" s="67">
        <v>1221.8919865505381</v>
      </c>
      <c r="AE19" s="67">
        <v>1303.7159810518392</v>
      </c>
      <c r="AF19" s="67">
        <v>1527.5466823201491</v>
      </c>
      <c r="AG19" s="67">
        <v>1370.761190490646</v>
      </c>
      <c r="AH19" s="67">
        <v>1140.6673051836947</v>
      </c>
      <c r="AI19" s="67">
        <v>1178.4737777709961</v>
      </c>
      <c r="AJ19" s="48">
        <v>1316.6488571166992</v>
      </c>
      <c r="AK19" s="48">
        <v>1154.60205078125</v>
      </c>
      <c r="AL19" s="48">
        <v>1209.5455017089844</v>
      </c>
      <c r="AM19" s="48">
        <v>1154.1589736938477</v>
      </c>
      <c r="AN19" s="48">
        <v>1178.0560150146484</v>
      </c>
      <c r="AO19" s="104"/>
      <c r="AP19" s="104"/>
      <c r="AQ19" s="104"/>
      <c r="AR19" s="104"/>
      <c r="AS19" s="104"/>
      <c r="AT19" s="104"/>
      <c r="AU19" s="104"/>
      <c r="AV19" s="104"/>
      <c r="AW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</row>
    <row r="20" spans="1:66" ht="15" customHeight="1" x14ac:dyDescent="0.25">
      <c r="A20" s="101" t="s">
        <v>64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>
        <v>901.81223034125014</v>
      </c>
      <c r="W20" s="67">
        <v>966.74860959542912</v>
      </c>
      <c r="X20" s="67">
        <v>1182.274550265498</v>
      </c>
      <c r="Y20" s="67">
        <v>1118.5341298781495</v>
      </c>
      <c r="Z20" s="67">
        <v>1013.1868150500358</v>
      </c>
      <c r="AA20" s="67">
        <v>1066.3935270796878</v>
      </c>
      <c r="AB20" s="67">
        <v>1070.6051765216873</v>
      </c>
      <c r="AC20" s="67">
        <v>1115.0232010228337</v>
      </c>
      <c r="AD20" s="67">
        <v>1150.5293694987492</v>
      </c>
      <c r="AE20" s="67">
        <v>1325.9740221758502</v>
      </c>
      <c r="AF20" s="67">
        <v>1351.3435456539403</v>
      </c>
      <c r="AG20" s="67">
        <v>1357.1942223556246</v>
      </c>
      <c r="AH20" s="67">
        <v>1560.6700288013283</v>
      </c>
      <c r="AI20" s="67">
        <v>1775.2373046875</v>
      </c>
      <c r="AJ20" s="48">
        <v>1483.010498046875</v>
      </c>
      <c r="AK20" s="48">
        <v>1452.5191650390625</v>
      </c>
      <c r="AL20" s="48">
        <v>1429.8382568359375</v>
      </c>
      <c r="AM20" s="48">
        <v>1417.7342529296875</v>
      </c>
      <c r="AN20" s="48">
        <v>1481.3050537109375</v>
      </c>
      <c r="AO20" s="104"/>
      <c r="AP20" s="104"/>
      <c r="AQ20" s="104"/>
      <c r="AR20" s="104"/>
      <c r="AS20" s="104"/>
      <c r="AT20" s="104"/>
      <c r="AU20" s="104"/>
      <c r="AV20" s="104"/>
      <c r="AW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</row>
    <row r="21" spans="1:66" ht="15" customHeight="1" x14ac:dyDescent="0.25">
      <c r="A21" s="101" t="s">
        <v>65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>
        <v>170.48280039121718</v>
      </c>
      <c r="W21" s="67">
        <v>188.06696098588372</v>
      </c>
      <c r="X21" s="67">
        <v>273.85811981799014</v>
      </c>
      <c r="Y21" s="67">
        <v>336.36401074788955</v>
      </c>
      <c r="Z21" s="67">
        <v>511.84950572893212</v>
      </c>
      <c r="AA21" s="67">
        <v>557.92516434867434</v>
      </c>
      <c r="AB21" s="67">
        <v>590.93529180661665</v>
      </c>
      <c r="AC21" s="67">
        <v>428.5714475103299</v>
      </c>
      <c r="AD21" s="67">
        <v>441.29656119939688</v>
      </c>
      <c r="AE21" s="67">
        <v>436.39525551800511</v>
      </c>
      <c r="AF21" s="67">
        <v>452.04528264335187</v>
      </c>
      <c r="AG21" s="67">
        <v>473.34196081836933</v>
      </c>
      <c r="AH21" s="67">
        <v>502.20645704332264</v>
      </c>
      <c r="AI21" s="67">
        <v>543.20794677734375</v>
      </c>
      <c r="AJ21" s="48">
        <v>527.55181884765625</v>
      </c>
      <c r="AK21" s="48">
        <v>480.85134887695312</v>
      </c>
      <c r="AL21" s="48">
        <v>498.40631103515625</v>
      </c>
      <c r="AM21" s="48">
        <v>482.61990356445312</v>
      </c>
      <c r="AN21" s="48">
        <v>442.84576416015625</v>
      </c>
      <c r="AO21" s="104"/>
      <c r="AP21" s="104"/>
      <c r="AQ21" s="104"/>
      <c r="AR21" s="104"/>
      <c r="AS21" s="104"/>
      <c r="AT21" s="104"/>
      <c r="AU21" s="104"/>
      <c r="AV21" s="104"/>
      <c r="AW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</row>
    <row r="22" spans="1:66" ht="15" customHeight="1" x14ac:dyDescent="0.25">
      <c r="A22" s="101" t="s">
        <v>66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>
        <v>39.576807630593187</v>
      </c>
      <c r="W22" s="67">
        <v>87.633056764079114</v>
      </c>
      <c r="X22" s="67">
        <v>79.82725267480248</v>
      </c>
      <c r="Y22" s="67">
        <v>62.406532115836242</v>
      </c>
      <c r="Z22" s="67">
        <v>83.490144338132851</v>
      </c>
      <c r="AA22" s="67">
        <v>87.450027900974703</v>
      </c>
      <c r="AB22" s="67">
        <v>86.45967189869252</v>
      </c>
      <c r="AC22" s="67">
        <v>106.18525054854722</v>
      </c>
      <c r="AD22" s="67">
        <v>113.54361274499975</v>
      </c>
      <c r="AE22" s="67">
        <v>72.819683629827495</v>
      </c>
      <c r="AF22" s="67">
        <v>81.235214495026284</v>
      </c>
      <c r="AG22" s="67">
        <v>91.567835435750197</v>
      </c>
      <c r="AH22" s="67">
        <v>101.87606870108861</v>
      </c>
      <c r="AI22" s="67">
        <v>94.455581665039063</v>
      </c>
      <c r="AJ22" s="48">
        <v>104.55597686767578</v>
      </c>
      <c r="AK22" s="48">
        <v>102.70494079589844</v>
      </c>
      <c r="AL22" s="48">
        <v>96.350616455078125</v>
      </c>
      <c r="AM22" s="48">
        <v>98.485435485839844</v>
      </c>
      <c r="AN22" s="48">
        <v>102.47810363769531</v>
      </c>
      <c r="AO22" s="104"/>
      <c r="AP22" s="104"/>
      <c r="AQ22" s="104"/>
      <c r="AR22" s="104"/>
      <c r="AS22" s="104"/>
      <c r="AT22" s="104"/>
      <c r="AU22" s="104"/>
      <c r="AV22" s="104"/>
      <c r="AW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</row>
    <row r="23" spans="1:66" ht="15" customHeight="1" x14ac:dyDescent="0.25">
      <c r="A23" s="101" t="s">
        <v>67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>
        <v>103.01334234623418</v>
      </c>
      <c r="W23" s="67">
        <v>100.42768909793303</v>
      </c>
      <c r="X23" s="67">
        <v>98.349429528987059</v>
      </c>
      <c r="Y23" s="67">
        <v>156.91821263334631</v>
      </c>
      <c r="Z23" s="67">
        <v>245.6879259091418</v>
      </c>
      <c r="AA23" s="67">
        <v>230.10834879411544</v>
      </c>
      <c r="AB23" s="67">
        <v>248.38515089671094</v>
      </c>
      <c r="AC23" s="67">
        <v>271.89909442909897</v>
      </c>
      <c r="AD23" s="67">
        <v>311.89333812735362</v>
      </c>
      <c r="AE23" s="67">
        <v>300.11791674333722</v>
      </c>
      <c r="AF23" s="67">
        <v>270.13558089548224</v>
      </c>
      <c r="AG23" s="67">
        <v>267.51003974320423</v>
      </c>
      <c r="AH23" s="67">
        <v>255.47856188717572</v>
      </c>
      <c r="AI23" s="67">
        <v>263.43502807617187</v>
      </c>
      <c r="AJ23" s="48">
        <v>267.82940673828125</v>
      </c>
      <c r="AK23" s="48">
        <v>260.76528930664062</v>
      </c>
      <c r="AL23" s="48">
        <v>269.80947875976562</v>
      </c>
      <c r="AM23" s="48">
        <v>274.06771850585937</v>
      </c>
      <c r="AN23" s="48">
        <v>284.88790893554687</v>
      </c>
      <c r="AO23" s="104"/>
      <c r="AP23" s="104"/>
      <c r="AQ23" s="104"/>
      <c r="AR23" s="104"/>
      <c r="AS23" s="104"/>
      <c r="AT23" s="104"/>
      <c r="AU23" s="104"/>
      <c r="AV23" s="104"/>
      <c r="AW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</row>
    <row r="24" spans="1:66" ht="15" customHeight="1" x14ac:dyDescent="0.25">
      <c r="A24" s="101" t="s">
        <v>68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>
        <v>136.58361693471349</v>
      </c>
      <c r="W24" s="67">
        <v>87.069049413498405</v>
      </c>
      <c r="X24" s="67">
        <v>96.930285048592594</v>
      </c>
      <c r="Y24" s="67">
        <v>103.93638765666265</v>
      </c>
      <c r="Z24" s="67">
        <v>118.00173971898691</v>
      </c>
      <c r="AA24" s="67">
        <v>130.57461721914805</v>
      </c>
      <c r="AB24" s="67">
        <v>149.42225029225108</v>
      </c>
      <c r="AC24" s="67">
        <v>176.05153662808453</v>
      </c>
      <c r="AD24" s="67">
        <v>190.42852453743205</v>
      </c>
      <c r="AE24" s="67">
        <v>176.42603963497987</v>
      </c>
      <c r="AF24" s="67">
        <v>162.81376472478206</v>
      </c>
      <c r="AG24" s="67">
        <v>180.49738767550676</v>
      </c>
      <c r="AH24" s="67">
        <v>157.66564259159878</v>
      </c>
      <c r="AI24" s="67">
        <v>168.35636901855469</v>
      </c>
      <c r="AJ24" s="48">
        <v>186.27742004394531</v>
      </c>
      <c r="AK24" s="48">
        <v>198.10337829589844</v>
      </c>
      <c r="AL24" s="48">
        <v>194.36714172363281</v>
      </c>
      <c r="AM24" s="48">
        <v>187.80905151367188</v>
      </c>
      <c r="AN24" s="48">
        <v>181.46461486816406</v>
      </c>
      <c r="AO24" s="104"/>
      <c r="AP24" s="104"/>
      <c r="AQ24" s="104"/>
      <c r="AR24" s="104"/>
      <c r="AS24" s="104"/>
      <c r="AT24" s="104"/>
      <c r="AU24" s="104"/>
      <c r="AV24" s="104"/>
      <c r="AW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</row>
    <row r="25" spans="1:66" ht="15" customHeight="1" x14ac:dyDescent="0.25">
      <c r="A25" s="101" t="s">
        <v>69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>
        <v>531.42250072682521</v>
      </c>
      <c r="W25" s="67">
        <v>552.61824943223792</v>
      </c>
      <c r="X25" s="67">
        <v>566.38679755145643</v>
      </c>
      <c r="Y25" s="67">
        <v>690.7094576874299</v>
      </c>
      <c r="Z25" s="67">
        <v>448.22940214320226</v>
      </c>
      <c r="AA25" s="67">
        <v>601.80504188547081</v>
      </c>
      <c r="AB25" s="67">
        <v>641.87377155161755</v>
      </c>
      <c r="AC25" s="67">
        <v>674.64154381065214</v>
      </c>
      <c r="AD25" s="67">
        <v>675.91678364415361</v>
      </c>
      <c r="AE25" s="67">
        <v>716.10706965360293</v>
      </c>
      <c r="AF25" s="67">
        <v>768.16296171181364</v>
      </c>
      <c r="AG25" s="67">
        <v>860.34047114646114</v>
      </c>
      <c r="AH25" s="67">
        <v>896.01465646401334</v>
      </c>
      <c r="AI25" s="67">
        <v>934.72564697265625</v>
      </c>
      <c r="AJ25" s="48">
        <v>945.4942626953125</v>
      </c>
      <c r="AK25" s="48">
        <v>913.8626708984375</v>
      </c>
      <c r="AL25" s="48">
        <v>889.68084716796875</v>
      </c>
      <c r="AM25" s="48">
        <v>838.584716796875</v>
      </c>
      <c r="AN25" s="48">
        <v>796.36376953125</v>
      </c>
      <c r="AO25" s="104"/>
      <c r="AP25" s="104"/>
      <c r="AQ25" s="104"/>
      <c r="AR25" s="104"/>
      <c r="AS25" s="104"/>
      <c r="AT25" s="104"/>
      <c r="AU25" s="104"/>
      <c r="AV25" s="104"/>
      <c r="AW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</row>
    <row r="26" spans="1:66" ht="15" customHeight="1" x14ac:dyDescent="0.25">
      <c r="A26" s="101" t="s">
        <v>70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>
        <v>128.68561355721204</v>
      </c>
      <c r="W26" s="67">
        <v>132.97746111468859</v>
      </c>
      <c r="X26" s="67">
        <v>142.0928560348039</v>
      </c>
      <c r="Y26" s="67">
        <v>174.00340928844315</v>
      </c>
      <c r="Z26" s="67">
        <v>187.90885181279131</v>
      </c>
      <c r="AA26" s="67">
        <v>241.14916234291024</v>
      </c>
      <c r="AB26" s="67">
        <v>260.02986703395095</v>
      </c>
      <c r="AC26" s="67">
        <v>265.19703012610762</v>
      </c>
      <c r="AD26" s="67">
        <v>254.96455939408321</v>
      </c>
      <c r="AE26" s="67">
        <v>254.35342498181063</v>
      </c>
      <c r="AF26" s="67">
        <v>274.37736117757618</v>
      </c>
      <c r="AG26" s="67">
        <v>287.06400457100119</v>
      </c>
      <c r="AH26" s="67">
        <v>265.38998095279146</v>
      </c>
      <c r="AI26" s="67">
        <v>280.2464599609375</v>
      </c>
      <c r="AJ26" s="48">
        <v>295.42184448242187</v>
      </c>
      <c r="AK26" s="48">
        <v>374.79409790039062</v>
      </c>
      <c r="AL26" s="48">
        <v>384.499755859375</v>
      </c>
      <c r="AM26" s="48">
        <v>349.36959838867187</v>
      </c>
      <c r="AN26" s="48">
        <v>360.1585693359375</v>
      </c>
      <c r="AO26" s="104"/>
      <c r="AP26" s="104"/>
      <c r="AQ26" s="104"/>
      <c r="AR26" s="104"/>
      <c r="AS26" s="104"/>
      <c r="AT26" s="104"/>
      <c r="AU26" s="104"/>
      <c r="AV26" s="104"/>
      <c r="AW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</row>
    <row r="27" spans="1:66" ht="15" customHeight="1" x14ac:dyDescent="0.25">
      <c r="A27" s="101" t="s">
        <v>71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>
        <v>191.46201385314708</v>
      </c>
      <c r="W27" s="67">
        <v>168.84415484137702</v>
      </c>
      <c r="X27" s="67">
        <v>189.42746859642622</v>
      </c>
      <c r="Y27" s="67">
        <v>194.83689814572296</v>
      </c>
      <c r="Z27" s="67">
        <v>202.10018198586238</v>
      </c>
      <c r="AA27" s="67">
        <v>208.16318744543827</v>
      </c>
      <c r="AB27" s="67">
        <v>214.40808306880143</v>
      </c>
      <c r="AC27" s="67">
        <v>218.69624473017745</v>
      </c>
      <c r="AD27" s="67">
        <v>232.61970925392058</v>
      </c>
      <c r="AE27" s="67">
        <v>227.67751465656721</v>
      </c>
      <c r="AF27" s="67">
        <v>230.35858083219767</v>
      </c>
      <c r="AG27" s="67">
        <v>396.85141325603956</v>
      </c>
      <c r="AH27" s="67">
        <v>399.38049560165575</v>
      </c>
      <c r="AI27" s="67">
        <v>414.48031616210937</v>
      </c>
      <c r="AJ27" s="48">
        <v>437.5380859375</v>
      </c>
      <c r="AK27" s="48">
        <v>472.7667236328125</v>
      </c>
      <c r="AL27" s="48">
        <v>500.41104125976562</v>
      </c>
      <c r="AM27" s="48">
        <v>504.38992309570313</v>
      </c>
      <c r="AN27" s="48">
        <v>420.69320678710937</v>
      </c>
      <c r="AO27" s="104"/>
      <c r="AP27" s="104"/>
      <c r="AQ27" s="104"/>
      <c r="AR27" s="104"/>
      <c r="AS27" s="104"/>
      <c r="AT27" s="104"/>
      <c r="AU27" s="104"/>
      <c r="AV27" s="104"/>
      <c r="AW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</row>
    <row r="28" spans="1:66" ht="15" customHeight="1" x14ac:dyDescent="0.25">
      <c r="A28" s="101" t="s">
        <v>72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>
        <v>455.86935834168509</v>
      </c>
      <c r="W28" s="67">
        <v>953.10355171302149</v>
      </c>
      <c r="X28" s="67">
        <v>-80.908635328745703</v>
      </c>
      <c r="Y28" s="67">
        <v>948.4693868593946</v>
      </c>
      <c r="Z28" s="67">
        <v>1500.8087666091906</v>
      </c>
      <c r="AA28" s="67">
        <v>2240.503638042052</v>
      </c>
      <c r="AB28" s="67">
        <v>2055.9416533195272</v>
      </c>
      <c r="AC28" s="67">
        <v>2438.1664561610214</v>
      </c>
      <c r="AD28" s="67">
        <v>2164.2490589611425</v>
      </c>
      <c r="AE28" s="67">
        <v>2416.436374755297</v>
      </c>
      <c r="AF28" s="67">
        <v>2731.3931248481467</v>
      </c>
      <c r="AG28" s="67">
        <v>3155.5910611513059</v>
      </c>
      <c r="AH28" s="67">
        <v>2431.1638317966344</v>
      </c>
      <c r="AI28" s="67">
        <v>2333.01416015625</v>
      </c>
      <c r="AJ28" s="48">
        <v>2258.088134765625</v>
      </c>
      <c r="AK28" s="48">
        <v>2069.5767211914062</v>
      </c>
      <c r="AL28" s="48">
        <v>2090.759521484375</v>
      </c>
      <c r="AM28" s="48">
        <v>2191.900146484375</v>
      </c>
      <c r="AN28" s="48">
        <v>2139.5740356445312</v>
      </c>
      <c r="AO28" s="104"/>
      <c r="AP28" s="104"/>
      <c r="AQ28" s="104"/>
      <c r="AR28" s="104"/>
      <c r="AS28" s="104"/>
      <c r="AT28" s="104"/>
      <c r="AU28" s="104"/>
      <c r="AV28" s="104"/>
      <c r="AW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</row>
    <row r="29" spans="1:66" ht="15" customHeight="1" x14ac:dyDescent="0.25">
      <c r="A29" s="101" t="s">
        <v>73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>
        <v>315.07083817312389</v>
      </c>
      <c r="W29" s="67">
        <v>324.58604089899438</v>
      </c>
      <c r="X29" s="67">
        <v>346.79763641630296</v>
      </c>
      <c r="Y29" s="67">
        <v>343.36805815456597</v>
      </c>
      <c r="Z29" s="67">
        <v>404.53677906134629</v>
      </c>
      <c r="AA29" s="67">
        <v>359.85133684384232</v>
      </c>
      <c r="AB29" s="67">
        <v>406.98945844201825</v>
      </c>
      <c r="AC29" s="67">
        <v>405.88889714958179</v>
      </c>
      <c r="AD29" s="67">
        <v>475.04565592014325</v>
      </c>
      <c r="AE29" s="67">
        <v>423.09539957336386</v>
      </c>
      <c r="AF29" s="67">
        <v>461.64788717736258</v>
      </c>
      <c r="AG29" s="12">
        <v>428.65666018272555</v>
      </c>
      <c r="AH29" s="12">
        <v>458.78256709348261</v>
      </c>
      <c r="AI29" s="12">
        <v>484.55682373046875</v>
      </c>
      <c r="AJ29" s="48">
        <v>502.52685546875</v>
      </c>
      <c r="AK29" s="48">
        <v>470.37384033203125</v>
      </c>
      <c r="AL29" s="48">
        <v>464.32919311523437</v>
      </c>
      <c r="AM29" s="48">
        <v>433.82275390625</v>
      </c>
      <c r="AN29" s="48">
        <v>430.06204223632812</v>
      </c>
      <c r="AO29" s="104"/>
      <c r="AP29" s="104"/>
      <c r="AQ29" s="104"/>
      <c r="AR29" s="104"/>
      <c r="AS29" s="104"/>
      <c r="AT29" s="104"/>
      <c r="AU29" s="104"/>
      <c r="AV29" s="104"/>
      <c r="AW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</row>
    <row r="30" spans="1:66" ht="15" customHeight="1" x14ac:dyDescent="0.25">
      <c r="A30" s="102" t="s">
        <v>74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>
        <v>590.90561409086138</v>
      </c>
      <c r="AD30" s="67">
        <v>919.28222832664255</v>
      </c>
      <c r="AE30" s="67">
        <v>513.4186796246471</v>
      </c>
      <c r="AF30" s="67">
        <v>633.53075334758171</v>
      </c>
      <c r="AG30" s="67">
        <v>668.12848490790429</v>
      </c>
      <c r="AH30" s="67">
        <v>622.74873601932518</v>
      </c>
      <c r="AI30" s="67">
        <v>550.31805419921875</v>
      </c>
      <c r="AJ30" s="48">
        <v>684.37713623046875</v>
      </c>
      <c r="AK30" s="48">
        <v>554.27197265625</v>
      </c>
      <c r="AL30" s="48">
        <v>1031.0338134765625</v>
      </c>
      <c r="AM30" s="48">
        <v>1181.063720703125</v>
      </c>
      <c r="AN30" s="48">
        <v>1224.0982666015625</v>
      </c>
      <c r="AO30" s="104"/>
      <c r="AP30" s="104"/>
      <c r="AQ30" s="104"/>
      <c r="AR30" s="104"/>
      <c r="AS30" s="104"/>
      <c r="AT30" s="104"/>
      <c r="AU30" s="104"/>
      <c r="AV30" s="104"/>
      <c r="AW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</row>
    <row r="31" spans="1:66" ht="15" customHeight="1" x14ac:dyDescent="0.25">
      <c r="A31" s="103" t="s">
        <v>109</v>
      </c>
      <c r="B31" s="48">
        <v>2811.8790876532075</v>
      </c>
      <c r="C31" s="48">
        <v>3089.0871833158521</v>
      </c>
      <c r="D31" s="48">
        <v>3442.7339672785106</v>
      </c>
      <c r="E31" s="48">
        <v>3435.3109935173793</v>
      </c>
      <c r="F31" s="48">
        <v>3487.9255300839291</v>
      </c>
      <c r="G31" s="48">
        <v>3580.3567918636868</v>
      </c>
      <c r="H31" s="48">
        <v>3833.8022007759491</v>
      </c>
      <c r="I31" s="48">
        <v>3909.6793383584472</v>
      </c>
      <c r="J31" s="48">
        <v>3846.8471271915478</v>
      </c>
      <c r="K31" s="48">
        <v>3965.4696116798195</v>
      </c>
      <c r="L31" s="48">
        <v>4330.6020616633778</v>
      </c>
      <c r="M31" s="48">
        <v>4000.9395438172514</v>
      </c>
      <c r="N31" s="48">
        <v>4485.4291893301552</v>
      </c>
      <c r="O31" s="48">
        <v>4920.9656039355013</v>
      </c>
      <c r="P31" s="48">
        <v>5264.546572238095</v>
      </c>
      <c r="Q31" s="48">
        <v>5160.5365706405119</v>
      </c>
      <c r="R31" s="48">
        <v>4254.3883889020326</v>
      </c>
      <c r="S31" s="48">
        <v>5193.5751755863048</v>
      </c>
      <c r="T31" s="48">
        <v>5657.578821668506</v>
      </c>
      <c r="U31" s="48">
        <v>5400.4824147138161</v>
      </c>
      <c r="V31" s="48">
        <v>1389.3638005413454</v>
      </c>
      <c r="W31" s="48">
        <v>1085.1969383792989</v>
      </c>
      <c r="X31" s="48">
        <v>2098.0648380361868</v>
      </c>
      <c r="Y31" s="48">
        <v>1481.7358118289162</v>
      </c>
      <c r="Z31" s="48">
        <v>943.32873122999717</v>
      </c>
      <c r="AA31" s="48">
        <v>460.33369136986698</v>
      </c>
      <c r="AB31" s="48">
        <v>846.15767288160282</v>
      </c>
      <c r="AC31" s="48">
        <v>387.1921929673365</v>
      </c>
      <c r="AD31" s="48">
        <v>457.99908953447834</v>
      </c>
      <c r="AE31" s="48">
        <v>545.84621007705903</v>
      </c>
      <c r="AF31" s="48">
        <v>423.63233200855132</v>
      </c>
      <c r="AG31" s="48">
        <v>389.25452171874053</v>
      </c>
      <c r="AH31" s="48">
        <v>403.89536465648439</v>
      </c>
      <c r="AI31" s="48">
        <v>439.7219352722168</v>
      </c>
      <c r="AJ31" s="48">
        <v>426.88377380371094</v>
      </c>
      <c r="AK31" s="48">
        <v>392.25148391723633</v>
      </c>
      <c r="AL31" s="48">
        <v>343.26446580886841</v>
      </c>
      <c r="AM31" s="48">
        <v>347.19305920600891</v>
      </c>
      <c r="AN31" s="48">
        <v>347.07806539535522</v>
      </c>
      <c r="AO31" s="104"/>
      <c r="AP31" s="104"/>
      <c r="AQ31" s="104"/>
      <c r="AR31" s="104"/>
      <c r="AS31" s="104"/>
      <c r="AT31" s="104"/>
      <c r="AU31" s="104"/>
      <c r="AV31" s="104"/>
      <c r="AW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</row>
    <row r="32" spans="1:66" ht="15" customHeight="1" x14ac:dyDescent="0.25">
      <c r="A32" s="37" t="s">
        <v>76</v>
      </c>
      <c r="B32" s="48">
        <v>1216.3856349991968</v>
      </c>
      <c r="C32" s="48">
        <v>1283.9577677668701</v>
      </c>
      <c r="D32" s="48">
        <v>1342.0533460868282</v>
      </c>
      <c r="E32" s="48">
        <v>1399.4943420654636</v>
      </c>
      <c r="F32" s="48">
        <v>1446.4680873143927</v>
      </c>
      <c r="G32" s="48">
        <v>1489.5229537003981</v>
      </c>
      <c r="H32" s="48">
        <v>1523.4297604908606</v>
      </c>
      <c r="I32" s="48">
        <v>1573.3261937562438</v>
      </c>
      <c r="J32" s="48">
        <v>1751.2334584907719</v>
      </c>
      <c r="K32" s="48">
        <v>1820.7469814890239</v>
      </c>
      <c r="L32" s="48">
        <v>1871.7183387949333</v>
      </c>
      <c r="M32" s="48">
        <v>1730.034273595895</v>
      </c>
      <c r="N32" s="48">
        <v>2393.3283824874106</v>
      </c>
      <c r="O32" s="48">
        <v>1175.0311026177114</v>
      </c>
      <c r="P32" s="48">
        <v>1435.838736271153</v>
      </c>
      <c r="Q32" s="48">
        <v>1544.0091355825318</v>
      </c>
      <c r="R32" s="48">
        <v>1415.1295862273173</v>
      </c>
      <c r="S32" s="48">
        <v>1272.3965524298969</v>
      </c>
      <c r="T32" s="48">
        <v>1327.2192264567245</v>
      </c>
      <c r="U32" s="48">
        <v>1595.7905937305018</v>
      </c>
      <c r="V32" s="48">
        <v>1779.1148518366469</v>
      </c>
      <c r="W32" s="48">
        <v>1365.1826057469304</v>
      </c>
      <c r="X32" s="48">
        <v>1334.5226053553354</v>
      </c>
      <c r="Y32" s="48">
        <v>1346.5827098037071</v>
      </c>
      <c r="Z32" s="48">
        <v>1440.5626489359927</v>
      </c>
      <c r="AA32" s="48">
        <v>1790.4396674893412</v>
      </c>
      <c r="AB32" s="48">
        <v>1892.5259097216797</v>
      </c>
      <c r="AC32" s="48">
        <v>1974.4000999510999</v>
      </c>
      <c r="AD32" s="48">
        <v>1798.3347414646773</v>
      </c>
      <c r="AE32" s="48">
        <v>1502.8307510606103</v>
      </c>
      <c r="AF32" s="48">
        <v>1538.1522509326371</v>
      </c>
      <c r="AG32" s="48">
        <v>1563.9505429261626</v>
      </c>
      <c r="AH32" s="48">
        <v>1805.2213550314282</v>
      </c>
      <c r="AI32" s="48">
        <v>1725.57568359375</v>
      </c>
      <c r="AJ32" s="48">
        <v>1750.8892517089844</v>
      </c>
      <c r="AK32" s="48">
        <v>1989.5362243652344</v>
      </c>
      <c r="AL32" s="48">
        <v>2138.7986450195312</v>
      </c>
      <c r="AM32" s="48">
        <v>2086.0873413085937</v>
      </c>
      <c r="AN32" s="48">
        <v>2243.244384765625</v>
      </c>
      <c r="AO32" s="104"/>
      <c r="AP32" s="104"/>
      <c r="AQ32" s="104"/>
      <c r="AR32" s="104"/>
      <c r="AS32" s="104"/>
      <c r="AT32" s="104"/>
      <c r="AU32" s="104"/>
      <c r="AV32" s="104"/>
      <c r="AW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</row>
    <row r="33" spans="1:66" ht="15" customHeight="1" x14ac:dyDescent="0.25">
      <c r="A33" s="37" t="s">
        <v>77</v>
      </c>
      <c r="B33" s="48">
        <v>1652.8921891105706</v>
      </c>
      <c r="C33" s="48">
        <v>1548.0101910028156</v>
      </c>
      <c r="D33" s="48">
        <v>1295.0690845968302</v>
      </c>
      <c r="E33" s="48">
        <v>987.65144193001026</v>
      </c>
      <c r="F33" s="48">
        <v>786.42550773645246</v>
      </c>
      <c r="G33" s="48">
        <v>808.4172469429534</v>
      </c>
      <c r="H33" s="48">
        <v>640.92564936956683</v>
      </c>
      <c r="I33" s="48">
        <v>590.50612862680259</v>
      </c>
      <c r="J33" s="48">
        <v>743.9584435256271</v>
      </c>
      <c r="K33" s="48">
        <v>764.53237546394155</v>
      </c>
      <c r="L33" s="48">
        <v>703.03445682874849</v>
      </c>
      <c r="M33" s="48">
        <v>653.78761410421691</v>
      </c>
      <c r="N33" s="48">
        <v>895.10106734695512</v>
      </c>
      <c r="O33" s="48">
        <v>1001.0709667665254</v>
      </c>
      <c r="P33" s="48">
        <v>1077.646028410531</v>
      </c>
      <c r="Q33" s="48">
        <v>1135.5307549515826</v>
      </c>
      <c r="R33" s="48">
        <v>1310.0462401917969</v>
      </c>
      <c r="S33" s="48">
        <v>1155.8275222977759</v>
      </c>
      <c r="T33" s="48">
        <v>1332.1845357771883</v>
      </c>
      <c r="U33" s="48">
        <v>1147.118832980806</v>
      </c>
      <c r="V33" s="48">
        <v>1085.1740106096463</v>
      </c>
      <c r="W33" s="48">
        <v>1720.4181589740192</v>
      </c>
      <c r="X33" s="48">
        <v>1187.037584414468</v>
      </c>
      <c r="Y33" s="48">
        <v>1510.3631751172275</v>
      </c>
      <c r="Z33" s="48">
        <v>1600.2124692156347</v>
      </c>
      <c r="AA33" s="48">
        <v>1639.334380500409</v>
      </c>
      <c r="AB33" s="48">
        <v>2249.843053699939</v>
      </c>
      <c r="AC33" s="48">
        <v>2576.3036971634415</v>
      </c>
      <c r="AD33" s="48">
        <v>2971.8165189915994</v>
      </c>
      <c r="AE33" s="48">
        <v>2451.4809705249058</v>
      </c>
      <c r="AF33" s="48">
        <v>2617.6692744838138</v>
      </c>
      <c r="AG33" s="48">
        <v>3034.1076102512857</v>
      </c>
      <c r="AH33" s="48">
        <v>3260.6425440837006</v>
      </c>
      <c r="AI33" s="48">
        <v>4196.015625</v>
      </c>
      <c r="AJ33" s="48">
        <v>5982.93701171875</v>
      </c>
      <c r="AK33" s="48">
        <v>7436.15234375</v>
      </c>
      <c r="AL33" s="48">
        <v>5483.55859375</v>
      </c>
      <c r="AM33" s="48">
        <v>4111.404296875</v>
      </c>
      <c r="AN33" s="48">
        <v>3360.632080078125</v>
      </c>
      <c r="AO33" s="104"/>
      <c r="AP33" s="104"/>
      <c r="AQ33" s="104"/>
      <c r="AR33" s="104"/>
      <c r="AS33" s="104"/>
      <c r="AT33" s="104"/>
      <c r="AU33" s="104"/>
      <c r="AV33" s="104"/>
      <c r="AW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</row>
    <row r="34" spans="1:66" ht="15" customHeight="1" x14ac:dyDescent="0.25">
      <c r="A34" s="39" t="s">
        <v>78</v>
      </c>
      <c r="B34" s="10">
        <v>6139.825219180454</v>
      </c>
      <c r="C34" s="10">
        <v>6447.3716640426528</v>
      </c>
      <c r="D34" s="10">
        <v>6269.2759798939742</v>
      </c>
      <c r="E34" s="10">
        <v>5885.0779149345562</v>
      </c>
      <c r="F34" s="10">
        <v>5683.6898382649115</v>
      </c>
      <c r="G34" s="10">
        <v>5795.1360710888684</v>
      </c>
      <c r="H34" s="10">
        <v>5790.0523131334876</v>
      </c>
      <c r="I34" s="10">
        <v>6032.4839274591395</v>
      </c>
      <c r="J34" s="10">
        <v>6358.7307210263125</v>
      </c>
      <c r="K34" s="10">
        <v>6579.4813523124149</v>
      </c>
      <c r="L34" s="10">
        <v>7000.8155937831461</v>
      </c>
      <c r="M34" s="10">
        <v>6661.4883231367612</v>
      </c>
      <c r="N34" s="10">
        <v>7728.073846102302</v>
      </c>
      <c r="O34" s="10">
        <v>7561.3564123287279</v>
      </c>
      <c r="P34" s="10">
        <v>8184.5253591591991</v>
      </c>
      <c r="Q34" s="10">
        <v>8216.8629935967401</v>
      </c>
      <c r="R34" s="10">
        <v>7417.3300318967495</v>
      </c>
      <c r="S34" s="10">
        <v>7999.0764210827365</v>
      </c>
      <c r="T34" s="10">
        <v>8763.5570864893234</v>
      </c>
      <c r="U34" s="10">
        <v>8479.8534721457145</v>
      </c>
      <c r="V34" s="10">
        <v>8739.1830431865728</v>
      </c>
      <c r="W34" s="10">
        <v>9374.0802031171952</v>
      </c>
      <c r="X34" s="10">
        <v>9059.5782182502589</v>
      </c>
      <c r="Y34" s="10">
        <v>10322.402047430633</v>
      </c>
      <c r="Z34" s="10">
        <v>10524.473651539158</v>
      </c>
      <c r="AA34" s="10">
        <v>11450.783458461974</v>
      </c>
      <c r="AB34" s="10">
        <v>12382.939850195031</v>
      </c>
      <c r="AC34" s="49">
        <v>13505.85529456354</v>
      </c>
      <c r="AD34" s="49">
        <v>14166.619775939118</v>
      </c>
      <c r="AE34" s="49">
        <v>13540.988597353811</v>
      </c>
      <c r="AF34" s="49">
        <v>14462.106301031617</v>
      </c>
      <c r="AG34" s="49">
        <v>15490.098100766614</v>
      </c>
      <c r="AH34" s="49">
        <v>15213.315855072395</v>
      </c>
      <c r="AI34" s="49">
        <v>16517.303897857666</v>
      </c>
      <c r="AJ34" s="49">
        <v>18318.519622802734</v>
      </c>
      <c r="AK34" s="49">
        <v>19559.97359085083</v>
      </c>
      <c r="AL34" s="49">
        <v>18323.989059925079</v>
      </c>
      <c r="AM34" s="49">
        <v>17103.665593385696</v>
      </c>
      <c r="AN34" s="49">
        <v>16526.834001064301</v>
      </c>
      <c r="AO34" s="104"/>
      <c r="AP34" s="104"/>
      <c r="AQ34" s="104"/>
      <c r="AR34" s="104"/>
      <c r="AS34" s="104"/>
      <c r="AT34" s="104"/>
      <c r="AU34" s="104"/>
      <c r="AV34" s="104"/>
      <c r="AW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</row>
    <row r="35" spans="1:66" ht="15" customHeight="1" x14ac:dyDescent="0.25">
      <c r="A35" s="40" t="s">
        <v>79</v>
      </c>
      <c r="B35" s="48">
        <v>2598.0657269861863</v>
      </c>
      <c r="C35" s="48">
        <v>2743.6586897584712</v>
      </c>
      <c r="D35" s="48">
        <v>2824.1417561356971</v>
      </c>
      <c r="E35" s="48">
        <v>2593.5442064031945</v>
      </c>
      <c r="F35" s="48">
        <v>2585.4054693538124</v>
      </c>
      <c r="G35" s="48">
        <v>2557.3720417392733</v>
      </c>
      <c r="H35" s="48">
        <v>2617.9604175513427</v>
      </c>
      <c r="I35" s="48">
        <v>2710.1994374443425</v>
      </c>
      <c r="J35" s="48">
        <v>2818.7159314361079</v>
      </c>
      <c r="K35" s="48">
        <v>2904.6248225129229</v>
      </c>
      <c r="L35" s="48">
        <v>2919.0936883784916</v>
      </c>
      <c r="M35" s="48">
        <v>2919.0936883784916</v>
      </c>
      <c r="N35" s="48">
        <v>3065.0483727974161</v>
      </c>
      <c r="O35" s="48">
        <v>3110.970359893839</v>
      </c>
      <c r="P35" s="48">
        <v>3402.3769717570876</v>
      </c>
      <c r="Q35" s="48">
        <v>3729.1696598085073</v>
      </c>
      <c r="R35" s="48">
        <v>4083.0755953627822</v>
      </c>
      <c r="S35" s="48">
        <v>4322.2712405101811</v>
      </c>
      <c r="T35" s="48">
        <v>4628.7957935011846</v>
      </c>
      <c r="U35" s="48">
        <v>4780.7636618787074</v>
      </c>
      <c r="V35" s="48">
        <v>5041.1938514086296</v>
      </c>
      <c r="W35" s="48">
        <v>5265.5216527406455</v>
      </c>
      <c r="X35" s="48">
        <v>5608.8280341599102</v>
      </c>
      <c r="Y35" s="48">
        <v>5931.3856740250631</v>
      </c>
      <c r="Z35" s="48">
        <v>6420.7656962973188</v>
      </c>
      <c r="AA35" s="48">
        <v>7042.8271184954156</v>
      </c>
      <c r="AB35" s="48">
        <v>7577.0724518635243</v>
      </c>
      <c r="AC35" s="48">
        <v>8173.4994288164335</v>
      </c>
      <c r="AD35" s="48">
        <v>7850.2985062980088</v>
      </c>
      <c r="AE35" s="48">
        <v>8635.4232056745004</v>
      </c>
      <c r="AF35" s="48">
        <v>9283.9573019314466</v>
      </c>
      <c r="AG35" s="48">
        <v>9826.7562799509305</v>
      </c>
      <c r="AH35" s="48">
        <v>10245.129265986761</v>
      </c>
      <c r="AI35" s="48">
        <v>11757.625</v>
      </c>
      <c r="AJ35" s="48">
        <v>13387.5908203125</v>
      </c>
      <c r="AK35" s="48">
        <v>14382.693359375</v>
      </c>
      <c r="AL35" s="48">
        <v>14823.4736328125</v>
      </c>
      <c r="AM35" s="48">
        <v>13653.5419921875</v>
      </c>
      <c r="AN35" s="48">
        <v>12664.046875</v>
      </c>
      <c r="AO35" s="104"/>
      <c r="AP35" s="104"/>
      <c r="AQ35" s="104"/>
      <c r="AR35" s="104"/>
      <c r="AS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</row>
    <row r="36" spans="1:66" ht="15" customHeight="1" x14ac:dyDescent="0.25">
      <c r="A36" s="36" t="s">
        <v>80</v>
      </c>
      <c r="B36" s="48">
        <v>354.11098661666097</v>
      </c>
      <c r="C36" s="48">
        <v>358.25954468001606</v>
      </c>
      <c r="D36" s="48">
        <v>335.44247533156312</v>
      </c>
      <c r="E36" s="48">
        <v>305.17927612580638</v>
      </c>
      <c r="F36" s="48">
        <v>315.74746185899431</v>
      </c>
      <c r="G36" s="48">
        <v>306.24832762674794</v>
      </c>
      <c r="H36" s="48">
        <v>341.28343233819982</v>
      </c>
      <c r="I36" s="48">
        <v>408.22945841954618</v>
      </c>
      <c r="J36" s="48">
        <v>457.64889041605426</v>
      </c>
      <c r="K36" s="48">
        <v>501.1571590386996</v>
      </c>
      <c r="L36" s="48">
        <v>389.36309282681151</v>
      </c>
      <c r="M36" s="48">
        <v>426.00815718669622</v>
      </c>
      <c r="N36" s="48">
        <v>465.20671222121786</v>
      </c>
      <c r="O36" s="48">
        <v>449.45761570660164</v>
      </c>
      <c r="P36" s="48">
        <v>551.15663286216488</v>
      </c>
      <c r="Q36" s="48">
        <v>625.5762032973654</v>
      </c>
      <c r="R36" s="48">
        <v>578.45963765431952</v>
      </c>
      <c r="S36" s="48">
        <v>733.59844915799886</v>
      </c>
      <c r="T36" s="48">
        <v>821.17603033690227</v>
      </c>
      <c r="U36" s="48">
        <v>724.78746314672048</v>
      </c>
      <c r="V36" s="48">
        <v>776.8847399077946</v>
      </c>
      <c r="W36" s="48">
        <v>823.88402004960585</v>
      </c>
      <c r="X36" s="48">
        <v>870.0749906142612</v>
      </c>
      <c r="Y36" s="48">
        <v>928.08846445727227</v>
      </c>
      <c r="Z36" s="48">
        <v>1006.0738199418495</v>
      </c>
      <c r="AA36" s="48">
        <v>1030.0122261847002</v>
      </c>
      <c r="AB36" s="48">
        <v>1106.0106190760762</v>
      </c>
      <c r="AC36" s="48">
        <v>1222.738291123123</v>
      </c>
      <c r="AD36" s="48">
        <v>1265.3962903862493</v>
      </c>
      <c r="AE36" s="48">
        <v>1334.5291122539293</v>
      </c>
      <c r="AF36" s="48">
        <v>1420.8112592911259</v>
      </c>
      <c r="AG36" s="48">
        <v>1555.2001656077878</v>
      </c>
      <c r="AH36" s="48">
        <v>1681.4733160405419</v>
      </c>
      <c r="AI36" s="48">
        <v>1832.7723388671875</v>
      </c>
      <c r="AJ36" s="48">
        <v>2030.4934692382812</v>
      </c>
      <c r="AK36" s="48">
        <v>2144.9210815429687</v>
      </c>
      <c r="AL36" s="48">
        <v>2221.0157470703125</v>
      </c>
      <c r="AM36" s="48">
        <v>2179.2356567382812</v>
      </c>
      <c r="AN36" s="48">
        <v>1974.6912841796875</v>
      </c>
      <c r="AO36" s="104"/>
      <c r="AP36" s="104"/>
      <c r="AQ36" s="104"/>
      <c r="AR36" s="104"/>
      <c r="AS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</row>
    <row r="37" spans="1:66" ht="15" customHeight="1" x14ac:dyDescent="0.25">
      <c r="A37" s="36" t="s">
        <v>81</v>
      </c>
      <c r="B37" s="48">
        <v>700.83693712464117</v>
      </c>
      <c r="C37" s="48">
        <v>642.66747134329592</v>
      </c>
      <c r="D37" s="48">
        <v>601.53675317732495</v>
      </c>
      <c r="E37" s="48">
        <v>646.65200966562429</v>
      </c>
      <c r="F37" s="48">
        <v>708.73060259352417</v>
      </c>
      <c r="G37" s="48">
        <v>710.8567944013048</v>
      </c>
      <c r="H37" s="48">
        <v>749.24306129897536</v>
      </c>
      <c r="I37" s="48">
        <v>764.9771655862537</v>
      </c>
      <c r="J37" s="48">
        <v>761.91725692390867</v>
      </c>
      <c r="K37" s="48">
        <v>841.15665164399525</v>
      </c>
      <c r="L37" s="48">
        <v>874.47221831415084</v>
      </c>
      <c r="M37" s="48">
        <v>927.70579168816596</v>
      </c>
      <c r="N37" s="48">
        <v>961.83716488050231</v>
      </c>
      <c r="O37" s="48">
        <v>980.88875053603999</v>
      </c>
      <c r="P37" s="48">
        <v>1107.4233776107587</v>
      </c>
      <c r="Q37" s="48">
        <v>1223.137262667796</v>
      </c>
      <c r="R37" s="48">
        <v>1284.6431809110331</v>
      </c>
      <c r="S37" s="48">
        <v>1382.3574407808424</v>
      </c>
      <c r="T37" s="48">
        <v>1239.5420380098453</v>
      </c>
      <c r="U37" s="48">
        <v>1391.6730902060722</v>
      </c>
      <c r="V37" s="48">
        <v>1508.4666689572462</v>
      </c>
      <c r="W37" s="48">
        <v>1463.5617672101323</v>
      </c>
      <c r="X37" s="48">
        <v>1614.9292942498407</v>
      </c>
      <c r="Y37" s="48">
        <v>1869.0391537032926</v>
      </c>
      <c r="Z37" s="48">
        <v>2351.8008371906922</v>
      </c>
      <c r="AA37" s="48">
        <v>2570.6579929630957</v>
      </c>
      <c r="AB37" s="48">
        <v>2934.7377421241631</v>
      </c>
      <c r="AC37" s="48">
        <v>3092.9458450321385</v>
      </c>
      <c r="AD37" s="48">
        <v>3423.8585350516851</v>
      </c>
      <c r="AE37" s="48">
        <v>3973.2785961998552</v>
      </c>
      <c r="AF37" s="48">
        <v>4237.6425588527582</v>
      </c>
      <c r="AG37" s="48">
        <v>4444.0494791417141</v>
      </c>
      <c r="AH37" s="48">
        <v>4800.122084494039</v>
      </c>
      <c r="AI37" s="48">
        <v>5108.1331191062927</v>
      </c>
      <c r="AJ37" s="48">
        <v>5398.7275457382202</v>
      </c>
      <c r="AK37" s="48">
        <v>5768.9105248451233</v>
      </c>
      <c r="AL37" s="48">
        <v>6169.8653202056885</v>
      </c>
      <c r="AM37" s="48">
        <v>5769.1456913948059</v>
      </c>
      <c r="AN37" s="48">
        <v>5584.948625087738</v>
      </c>
      <c r="AO37" s="104"/>
      <c r="AP37" s="104"/>
      <c r="AQ37" s="104"/>
      <c r="AR37" s="104"/>
      <c r="AS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</row>
    <row r="38" spans="1:66" ht="15" customHeight="1" x14ac:dyDescent="0.25">
      <c r="A38" s="36" t="s">
        <v>82</v>
      </c>
      <c r="B38" s="48">
        <v>586.0869635087256</v>
      </c>
      <c r="C38" s="48">
        <v>537.44174553750145</v>
      </c>
      <c r="D38" s="48">
        <v>503.0454738231013</v>
      </c>
      <c r="E38" s="48">
        <v>540.77388435983391</v>
      </c>
      <c r="F38" s="48">
        <v>592.68817725837789</v>
      </c>
      <c r="G38" s="48">
        <v>594.46624179015305</v>
      </c>
      <c r="H38" s="48">
        <v>626.5674188468214</v>
      </c>
      <c r="I38" s="48">
        <v>639.72533464260459</v>
      </c>
      <c r="J38" s="48">
        <v>637.16643330403429</v>
      </c>
      <c r="K38" s="48">
        <v>703.43174236765401</v>
      </c>
      <c r="L38" s="48">
        <v>731.29245899511022</v>
      </c>
      <c r="M38" s="48">
        <v>775.80995189937869</v>
      </c>
      <c r="N38" s="48">
        <v>804.35290078667742</v>
      </c>
      <c r="O38" s="6">
        <v>820.28511753411556</v>
      </c>
      <c r="P38" s="6">
        <v>919.76411337665661</v>
      </c>
      <c r="Q38" s="6">
        <v>1021.2710110302905</v>
      </c>
      <c r="R38" s="6">
        <v>1053.0643228350689</v>
      </c>
      <c r="S38" s="6">
        <v>1082.2764188673918</v>
      </c>
      <c r="T38" s="6">
        <v>857.52558304880995</v>
      </c>
      <c r="U38" s="6">
        <v>1015.416690963475</v>
      </c>
      <c r="V38" s="6">
        <v>356.61464081978545</v>
      </c>
      <c r="W38" s="6">
        <v>577.43675517218549</v>
      </c>
      <c r="X38" s="6">
        <v>595.22535086761297</v>
      </c>
      <c r="Y38" s="6">
        <v>443.63016332796218</v>
      </c>
      <c r="Z38" s="6">
        <v>903.77086948706915</v>
      </c>
      <c r="AA38" s="6">
        <v>961.9456861408172</v>
      </c>
      <c r="AB38" s="6">
        <v>1499.7000976535862</v>
      </c>
      <c r="AC38" s="6">
        <v>1560.0309531362459</v>
      </c>
      <c r="AD38" s="6">
        <v>1589.5802092016252</v>
      </c>
      <c r="AE38" s="6">
        <v>1681.7411861069377</v>
      </c>
      <c r="AF38" s="6">
        <v>1685.4557049104792</v>
      </c>
      <c r="AG38" s="6">
        <v>1853.679087127372</v>
      </c>
      <c r="AH38" s="6">
        <v>2038.6489273719012</v>
      </c>
      <c r="AI38" s="6">
        <v>2300.0113754272461</v>
      </c>
      <c r="AJ38" s="48">
        <v>2375.12255859375</v>
      </c>
      <c r="AK38" s="48">
        <v>2561.8868446350098</v>
      </c>
      <c r="AL38" s="48">
        <v>2737.9844284057617</v>
      </c>
      <c r="AM38" s="48">
        <v>2355.6147537231445</v>
      </c>
      <c r="AN38" s="48">
        <v>2143.5952529907227</v>
      </c>
      <c r="AO38" s="104"/>
      <c r="AP38" s="104"/>
      <c r="AQ38" s="104"/>
      <c r="AR38" s="104"/>
      <c r="AS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</row>
    <row r="39" spans="1:66" ht="15" customHeight="1" x14ac:dyDescent="0.25">
      <c r="A39" s="65" t="s">
        <v>83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>
        <v>683.97484369529354</v>
      </c>
      <c r="W39" s="67">
        <v>433.92729581786341</v>
      </c>
      <c r="X39" s="67">
        <v>457.8969442126953</v>
      </c>
      <c r="Y39" s="67">
        <v>726.11178255979178</v>
      </c>
      <c r="Z39" s="67">
        <v>629.83187362927833</v>
      </c>
      <c r="AA39" s="67">
        <v>682.2124260405825</v>
      </c>
      <c r="AB39" s="67">
        <v>480.99994187448851</v>
      </c>
      <c r="AC39" s="67">
        <v>531.682622066259</v>
      </c>
      <c r="AD39" s="67">
        <v>659.93251236992251</v>
      </c>
      <c r="AE39" s="67">
        <v>667.10550592319601</v>
      </c>
      <c r="AF39" s="67">
        <v>706.05830942977946</v>
      </c>
      <c r="AG39" s="67">
        <v>764.6040451695344</v>
      </c>
      <c r="AH39" s="67">
        <v>823.41356342816925</v>
      </c>
      <c r="AI39" s="67">
        <v>854.23880910873413</v>
      </c>
      <c r="AJ39" s="48">
        <v>902.63373470306396</v>
      </c>
      <c r="AK39" s="48">
        <v>896.93011331558228</v>
      </c>
      <c r="AL39" s="48">
        <v>915.08700752258301</v>
      </c>
      <c r="AM39" s="48">
        <v>837.76116228103638</v>
      </c>
      <c r="AN39" s="48">
        <v>878.72837209701538</v>
      </c>
      <c r="AO39" s="104"/>
      <c r="AP39" s="104"/>
      <c r="AQ39" s="104"/>
      <c r="AR39" s="104"/>
      <c r="AS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4"/>
      <c r="BJ39" s="104"/>
      <c r="BK39" s="104"/>
      <c r="BL39" s="104"/>
      <c r="BM39" s="104"/>
      <c r="BN39" s="104"/>
    </row>
    <row r="40" spans="1:66" ht="15" customHeight="1" x14ac:dyDescent="0.25">
      <c r="A40" s="36" t="s">
        <v>84</v>
      </c>
      <c r="B40" s="48">
        <v>152.30682205460306</v>
      </c>
      <c r="C40" s="48">
        <v>139.66535582407101</v>
      </c>
      <c r="D40" s="48">
        <v>130.72677305133044</v>
      </c>
      <c r="E40" s="48">
        <v>140.53128103018025</v>
      </c>
      <c r="F40" s="48">
        <v>154.02228400907754</v>
      </c>
      <c r="G40" s="48">
        <v>154.48435086110479</v>
      </c>
      <c r="H40" s="48">
        <v>162.82650580760446</v>
      </c>
      <c r="I40" s="48">
        <v>166.24586242956414</v>
      </c>
      <c r="J40" s="48">
        <v>165.58087897984589</v>
      </c>
      <c r="K40" s="48">
        <v>182.80129039374992</v>
      </c>
      <c r="L40" s="48">
        <v>190.04147397382459</v>
      </c>
      <c r="M40" s="48">
        <v>201.61026545400998</v>
      </c>
      <c r="N40" s="48">
        <v>209.02774120038308</v>
      </c>
      <c r="O40" s="48">
        <v>213.16805731756847</v>
      </c>
      <c r="P40" s="48">
        <v>245.53280158734228</v>
      </c>
      <c r="Q40" s="48">
        <v>267.04121548314282</v>
      </c>
      <c r="R40" s="48">
        <v>295.48873854840718</v>
      </c>
      <c r="S40" s="48">
        <v>357.035484235284</v>
      </c>
      <c r="T40" s="48">
        <v>406.86145635455318</v>
      </c>
      <c r="U40" s="48">
        <v>416.37552864793747</v>
      </c>
      <c r="V40" s="48">
        <v>467.87718444216728</v>
      </c>
      <c r="W40" s="48">
        <v>452.19771622008341</v>
      </c>
      <c r="X40" s="48">
        <v>561.80699916953245</v>
      </c>
      <c r="Y40" s="48">
        <v>699.29720781553863</v>
      </c>
      <c r="Z40" s="48">
        <v>818.19809407434468</v>
      </c>
      <c r="AA40" s="48">
        <v>926.49988078169611</v>
      </c>
      <c r="AB40" s="48">
        <v>954.03770259608837</v>
      </c>
      <c r="AC40" s="48">
        <v>1001.2322698296337</v>
      </c>
      <c r="AD40" s="48">
        <v>1174.3458134801374</v>
      </c>
      <c r="AE40" s="48">
        <v>1624.4319041697215</v>
      </c>
      <c r="AF40" s="48">
        <v>1846.1285445124995</v>
      </c>
      <c r="AG40" s="48">
        <v>1825.7663468448077</v>
      </c>
      <c r="AH40" s="48">
        <v>1938.0595936939685</v>
      </c>
      <c r="AI40" s="48">
        <v>1953.8829345703125</v>
      </c>
      <c r="AJ40" s="48">
        <v>2120.9712524414062</v>
      </c>
      <c r="AK40" s="48">
        <v>2310.0935668945312</v>
      </c>
      <c r="AL40" s="48">
        <v>2516.7938842773437</v>
      </c>
      <c r="AM40" s="48">
        <v>2575.769775390625</v>
      </c>
      <c r="AN40" s="48">
        <v>2562.625</v>
      </c>
      <c r="AO40" s="104"/>
      <c r="AP40" s="104"/>
      <c r="AQ40" s="104"/>
      <c r="AR40" s="104"/>
      <c r="AS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</row>
    <row r="41" spans="1:66" ht="15" customHeight="1" x14ac:dyDescent="0.25">
      <c r="A41" s="36" t="s">
        <v>85</v>
      </c>
      <c r="B41" s="48">
        <v>753.14683226668717</v>
      </c>
      <c r="C41" s="48">
        <v>726.79116020041499</v>
      </c>
      <c r="D41" s="48">
        <v>740.192349386655</v>
      </c>
      <c r="E41" s="48">
        <v>760.74083947222346</v>
      </c>
      <c r="F41" s="48">
        <v>778.60909172054301</v>
      </c>
      <c r="G41" s="48">
        <v>790.22345568195112</v>
      </c>
      <c r="H41" s="48">
        <v>809.87853315510301</v>
      </c>
      <c r="I41" s="48">
        <v>837.12761783379108</v>
      </c>
      <c r="J41" s="48">
        <v>846.95515657036685</v>
      </c>
      <c r="K41" s="48">
        <v>860.80305206281514</v>
      </c>
      <c r="L41" s="48">
        <v>841.29052073881144</v>
      </c>
      <c r="M41" s="48">
        <v>866.00564796489346</v>
      </c>
      <c r="N41" s="48">
        <v>892.15202147058301</v>
      </c>
      <c r="O41" s="48">
        <v>974.54574230596359</v>
      </c>
      <c r="P41" s="48">
        <v>1036.5631227821316</v>
      </c>
      <c r="Q41" s="48">
        <v>1204.1209578148766</v>
      </c>
      <c r="R41" s="48">
        <v>1407.3151815692761</v>
      </c>
      <c r="S41" s="48">
        <v>1567.5309056157994</v>
      </c>
      <c r="T41" s="48">
        <v>1668.645905015165</v>
      </c>
      <c r="U41" s="48">
        <v>1708.0605589870777</v>
      </c>
      <c r="V41" s="48">
        <v>1813.2071131321543</v>
      </c>
      <c r="W41" s="48">
        <v>1798.0757830652974</v>
      </c>
      <c r="X41" s="48">
        <v>1926.1558584454101</v>
      </c>
      <c r="Y41" s="48">
        <v>2416.8457189690921</v>
      </c>
      <c r="Z41" s="48">
        <v>2762.4247108261434</v>
      </c>
      <c r="AA41" s="48">
        <v>3179.4676384970362</v>
      </c>
      <c r="AB41" s="48">
        <v>3315.7906231603883</v>
      </c>
      <c r="AC41" s="48">
        <v>3713.8297828157611</v>
      </c>
      <c r="AD41" s="48">
        <v>4309.2006679568731</v>
      </c>
      <c r="AE41" s="48">
        <v>4201.5797565675648</v>
      </c>
      <c r="AF41" s="48">
        <v>4601.9905269679066</v>
      </c>
      <c r="AG41" s="48">
        <v>4863.2737244050795</v>
      </c>
      <c r="AH41" s="48">
        <v>5194.3621774062285</v>
      </c>
      <c r="AI41" s="48">
        <v>6122.95361328125</v>
      </c>
      <c r="AJ41" s="48">
        <v>6787.525390625</v>
      </c>
      <c r="AK41" s="48">
        <v>7124.14013671875</v>
      </c>
      <c r="AL41" s="48">
        <v>7327.023193359375</v>
      </c>
      <c r="AM41" s="48">
        <v>7743.21044921875</v>
      </c>
      <c r="AN41" s="48">
        <v>7820.76318359375</v>
      </c>
      <c r="AO41" s="104"/>
      <c r="AP41" s="104"/>
      <c r="AQ41" s="104"/>
      <c r="AR41" s="104"/>
      <c r="AS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04"/>
      <c r="BK41" s="104"/>
      <c r="BL41" s="104"/>
      <c r="BM41" s="104"/>
      <c r="BN41" s="104"/>
    </row>
    <row r="42" spans="1:66" ht="15" customHeight="1" x14ac:dyDescent="0.25">
      <c r="A42" s="36" t="s">
        <v>86</v>
      </c>
      <c r="B42" s="48">
        <v>2651.908729859837</v>
      </c>
      <c r="C42" s="48">
        <v>2559.1076533107671</v>
      </c>
      <c r="D42" s="48">
        <v>2606.2946413865652</v>
      </c>
      <c r="E42" s="48">
        <v>2678.6480231027904</v>
      </c>
      <c r="F42" s="48">
        <v>2741.5640072038523</v>
      </c>
      <c r="G42" s="48">
        <v>2782.4593968695435</v>
      </c>
      <c r="H42" s="48">
        <v>2851.6669793807137</v>
      </c>
      <c r="I42" s="48">
        <v>2947.6138551348363</v>
      </c>
      <c r="J42" s="48">
        <v>2982.2176463904207</v>
      </c>
      <c r="K42" s="48">
        <v>3030.9775340687461</v>
      </c>
      <c r="L42" s="48">
        <v>2962.2718714504026</v>
      </c>
      <c r="M42" s="48">
        <v>3049.2964181157404</v>
      </c>
      <c r="N42" s="48">
        <v>3141.3605325530725</v>
      </c>
      <c r="O42" s="48">
        <v>3431.477436997026</v>
      </c>
      <c r="P42" s="48">
        <v>3526.7522211502628</v>
      </c>
      <c r="Q42" s="48">
        <v>3797.6133169643249</v>
      </c>
      <c r="R42" s="48">
        <v>3967.6167426162065</v>
      </c>
      <c r="S42" s="48">
        <v>3837.9494341136497</v>
      </c>
      <c r="T42" s="48">
        <v>3929.1703580182516</v>
      </c>
      <c r="U42" s="48">
        <v>4072.592650312462</v>
      </c>
      <c r="V42" s="48">
        <v>4132.8406333868352</v>
      </c>
      <c r="W42" s="48">
        <v>4379.8004407242006</v>
      </c>
      <c r="X42" s="48">
        <v>4480.2829999611968</v>
      </c>
      <c r="Y42" s="48">
        <v>4785.6092693684377</v>
      </c>
      <c r="Z42" s="48">
        <v>5131.6071970107942</v>
      </c>
      <c r="AA42" s="48">
        <v>5481.4000693645512</v>
      </c>
      <c r="AB42" s="48">
        <v>5678.6336565430511</v>
      </c>
      <c r="AC42" s="48">
        <v>6108.5372973961275</v>
      </c>
      <c r="AD42" s="48">
        <v>6512.6181562597321</v>
      </c>
      <c r="AE42" s="48">
        <v>7010.2995782661019</v>
      </c>
      <c r="AF42" s="48">
        <v>7127.495346680339</v>
      </c>
      <c r="AG42" s="48">
        <v>7530.6187024434266</v>
      </c>
      <c r="AH42" s="48">
        <v>7882.4900751372797</v>
      </c>
      <c r="AI42" s="48">
        <v>8248.3199138641357</v>
      </c>
      <c r="AJ42" s="48">
        <v>8482.9283256530762</v>
      </c>
      <c r="AK42" s="48">
        <v>8854.8062114715576</v>
      </c>
      <c r="AL42" s="48">
        <v>8732.8904342651367</v>
      </c>
      <c r="AM42" s="48">
        <v>8904.357250213623</v>
      </c>
      <c r="AN42" s="48">
        <v>9016.6405296325684</v>
      </c>
      <c r="AO42" s="104"/>
      <c r="AP42" s="104"/>
      <c r="AQ42" s="104"/>
      <c r="AR42" s="104"/>
      <c r="AS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</row>
    <row r="43" spans="1:66" ht="15" customHeight="1" x14ac:dyDescent="0.25">
      <c r="A43" s="65" t="s">
        <v>87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>
        <v>3501.2094394750497</v>
      </c>
      <c r="W43" s="67">
        <v>3624.4015616234647</v>
      </c>
      <c r="X43" s="67">
        <v>3763.8704114288157</v>
      </c>
      <c r="Y43" s="67">
        <v>3891.0982447998986</v>
      </c>
      <c r="Z43" s="67">
        <v>4011.5251079926397</v>
      </c>
      <c r="AA43" s="67">
        <v>4229.8181813760084</v>
      </c>
      <c r="AB43" s="67">
        <v>4452.049944699701</v>
      </c>
      <c r="AC43" s="67">
        <v>4764.1559182157971</v>
      </c>
      <c r="AD43" s="67">
        <v>4967.8218975023865</v>
      </c>
      <c r="AE43" s="67">
        <v>5148.8752339763932</v>
      </c>
      <c r="AF43" s="67">
        <v>5349.5218271620779</v>
      </c>
      <c r="AG43" s="67">
        <v>5486.8138694275476</v>
      </c>
      <c r="AH43" s="67">
        <v>5852.4065554786312</v>
      </c>
      <c r="AI43" s="67">
        <v>6137.60595703125</v>
      </c>
      <c r="AJ43" s="48">
        <v>6322.3154296875</v>
      </c>
      <c r="AK43" s="48">
        <v>6550.85302734375</v>
      </c>
      <c r="AL43" s="48">
        <v>6724.00634765625</v>
      </c>
      <c r="AM43" s="48">
        <v>6899.66552734375</v>
      </c>
      <c r="AN43" s="48">
        <v>7083.58349609375</v>
      </c>
      <c r="AO43" s="104"/>
      <c r="AP43" s="104"/>
      <c r="AQ43" s="104"/>
      <c r="AR43" s="104"/>
      <c r="AS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</row>
    <row r="44" spans="1:66" ht="15" customHeight="1" x14ac:dyDescent="0.25">
      <c r="A44" s="65" t="s">
        <v>88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>
        <v>697.38918993770415</v>
      </c>
      <c r="W44" s="67">
        <v>770.47142574570523</v>
      </c>
      <c r="X44" s="67">
        <v>847.0839335283714</v>
      </c>
      <c r="Y44" s="67">
        <v>955.61602971528282</v>
      </c>
      <c r="Z44" s="67">
        <v>1046.2961380193776</v>
      </c>
      <c r="AA44" s="67">
        <v>1206.0001126351688</v>
      </c>
      <c r="AB44" s="67">
        <v>1209.6082751095526</v>
      </c>
      <c r="AC44" s="67">
        <v>1344.3813791803304</v>
      </c>
      <c r="AD44" s="67">
        <v>1544.7962587573456</v>
      </c>
      <c r="AE44" s="67">
        <v>1861.4243442897086</v>
      </c>
      <c r="AF44" s="67">
        <v>1777.9735195182611</v>
      </c>
      <c r="AG44" s="67">
        <v>2043.804833015879</v>
      </c>
      <c r="AH44" s="67">
        <v>2030.0835196586486</v>
      </c>
      <c r="AI44" s="67">
        <v>2110.7139568328857</v>
      </c>
      <c r="AJ44" s="48">
        <v>2160.6128959655762</v>
      </c>
      <c r="AK44" s="48">
        <v>2303.9531841278076</v>
      </c>
      <c r="AL44" s="48">
        <v>2008.8840866088867</v>
      </c>
      <c r="AM44" s="48">
        <v>2004.691722869873</v>
      </c>
      <c r="AN44" s="48">
        <v>1933.0570335388184</v>
      </c>
      <c r="AO44" s="104"/>
      <c r="AP44" s="104"/>
      <c r="AQ44" s="104"/>
      <c r="AR44" s="104"/>
      <c r="AS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</row>
    <row r="45" spans="1:66" ht="15" customHeight="1" x14ac:dyDescent="0.25">
      <c r="A45" s="40" t="s">
        <v>89</v>
      </c>
      <c r="B45" s="48">
        <v>1004.2703837693369</v>
      </c>
      <c r="C45" s="48">
        <v>1178.3181685412112</v>
      </c>
      <c r="D45" s="48">
        <v>1221.8818760449142</v>
      </c>
      <c r="E45" s="48">
        <v>1274.733921638257</v>
      </c>
      <c r="F45" s="48">
        <v>1330.0637285470891</v>
      </c>
      <c r="G45" s="48">
        <v>1347.2669376480696</v>
      </c>
      <c r="H45" s="48">
        <v>1364.7108322109007</v>
      </c>
      <c r="I45" s="48">
        <v>1395.2070355471924</v>
      </c>
      <c r="J45" s="48">
        <v>1426.3868086441278</v>
      </c>
      <c r="K45" s="48">
        <v>1448.2126009552712</v>
      </c>
      <c r="L45" s="48">
        <v>1480.50792849499</v>
      </c>
      <c r="M45" s="48">
        <v>1507.4223542468303</v>
      </c>
      <c r="N45" s="48">
        <v>1526.4826741103298</v>
      </c>
      <c r="O45" s="48">
        <v>1569.7257352166628</v>
      </c>
      <c r="P45" s="48">
        <v>1708.7518389789695</v>
      </c>
      <c r="Q45" s="48">
        <v>1674.8294967134468</v>
      </c>
      <c r="R45" s="48">
        <v>1772.6673516553565</v>
      </c>
      <c r="S45" s="48">
        <v>1790.4456132954397</v>
      </c>
      <c r="T45" s="48">
        <v>1791.1057067896879</v>
      </c>
      <c r="U45" s="48">
        <v>1796.8175400597008</v>
      </c>
      <c r="V45" s="48">
        <v>1952.483788847517</v>
      </c>
      <c r="W45" s="48">
        <v>1948.5437001211503</v>
      </c>
      <c r="X45" s="48">
        <v>1696.7144711768958</v>
      </c>
      <c r="Y45" s="48">
        <v>1769.3315977788343</v>
      </c>
      <c r="Z45" s="48">
        <v>1983.2388030760496</v>
      </c>
      <c r="AA45" s="48">
        <v>2120.0299546313504</v>
      </c>
      <c r="AB45" s="48">
        <v>2180.4538727194135</v>
      </c>
      <c r="AC45" s="48">
        <v>2197.9543913001762</v>
      </c>
      <c r="AD45" s="48">
        <v>2212.6260767761364</v>
      </c>
      <c r="AE45" s="48">
        <v>2201.3391510390575</v>
      </c>
      <c r="AF45" s="48">
        <v>2236.3876867145132</v>
      </c>
      <c r="AG45" s="48">
        <v>2487.7423325214531</v>
      </c>
      <c r="AH45" s="48">
        <v>2075.586680037618</v>
      </c>
      <c r="AI45" s="48">
        <v>1870.3366584777832</v>
      </c>
      <c r="AJ45" s="48">
        <v>1925.8938484191895</v>
      </c>
      <c r="AK45" s="48">
        <v>2154.4798049926758</v>
      </c>
      <c r="AL45" s="48">
        <v>2149.5255546569824</v>
      </c>
      <c r="AM45" s="48">
        <v>2135.3360633850098</v>
      </c>
      <c r="AN45" s="48">
        <v>2160.8010139465332</v>
      </c>
      <c r="AO45" s="104"/>
      <c r="AP45" s="104"/>
      <c r="AQ45" s="104"/>
      <c r="AR45" s="104"/>
      <c r="AS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</row>
    <row r="46" spans="1:66" ht="15" customHeight="1" x14ac:dyDescent="0.25">
      <c r="A46" s="40" t="s">
        <v>107</v>
      </c>
      <c r="B46" s="48">
        <v>5360.4817332877492</v>
      </c>
      <c r="C46" s="48">
        <v>6794.3426769376683</v>
      </c>
      <c r="D46" s="48">
        <v>7921.4142602900192</v>
      </c>
      <c r="E46" s="48">
        <v>8314.1198403520502</v>
      </c>
      <c r="F46" s="48">
        <v>8557.6575170130327</v>
      </c>
      <c r="G46" s="48">
        <v>8803.3210376003226</v>
      </c>
      <c r="H46" s="48">
        <v>9025.6099509106971</v>
      </c>
      <c r="I46" s="48">
        <v>9304.6132023986611</v>
      </c>
      <c r="J46" s="48">
        <v>9494.9303702951383</v>
      </c>
      <c r="K46" s="48">
        <v>9708.9367815867754</v>
      </c>
      <c r="L46" s="48">
        <v>10463.61877501892</v>
      </c>
      <c r="M46" s="48">
        <v>12015.611498389964</v>
      </c>
      <c r="N46" s="48">
        <v>13056.213690995268</v>
      </c>
      <c r="O46" s="48">
        <v>13586.143352968866</v>
      </c>
      <c r="P46" s="48">
        <v>11316.296867762258</v>
      </c>
      <c r="Q46" s="48">
        <v>11239.00270782519</v>
      </c>
      <c r="R46" s="48">
        <v>11628.448177904023</v>
      </c>
      <c r="S46" s="48">
        <v>12048.391538770613</v>
      </c>
      <c r="T46" s="48">
        <v>12369.335853311401</v>
      </c>
      <c r="U46" s="48">
        <v>12783.821008237377</v>
      </c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O46" s="104"/>
      <c r="AP46" s="104"/>
      <c r="AQ46" s="104"/>
      <c r="AR46" s="104"/>
      <c r="AS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</row>
    <row r="47" spans="1:66" s="63" customFormat="1" ht="15" customHeight="1" x14ac:dyDescent="0.25">
      <c r="A47" s="66" t="s">
        <v>90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>
        <v>5660.0725821707783</v>
      </c>
      <c r="W47" s="67">
        <v>5929.4168579614025</v>
      </c>
      <c r="X47" s="67">
        <v>6209.3832826950293</v>
      </c>
      <c r="Y47" s="67">
        <v>6620.3591326272717</v>
      </c>
      <c r="Z47" s="67">
        <v>6884.0055280781698</v>
      </c>
      <c r="AA47" s="67">
        <v>6554.3146050247051</v>
      </c>
      <c r="AB47" s="67">
        <v>6810.3563991862147</v>
      </c>
      <c r="AC47" s="67">
        <v>7518.3776298725516</v>
      </c>
      <c r="AD47" s="67">
        <v>8407.8434052783887</v>
      </c>
      <c r="AE47" s="67">
        <v>8850.1279711408533</v>
      </c>
      <c r="AF47" s="67">
        <v>9099.8806967121782</v>
      </c>
      <c r="AG47" s="67">
        <v>9579.0108069784674</v>
      </c>
      <c r="AH47" s="67">
        <v>9837.7745911519305</v>
      </c>
      <c r="AI47" s="67">
        <v>10208.2158203125</v>
      </c>
      <c r="AJ47" s="67">
        <v>10346.375</v>
      </c>
      <c r="AK47" s="67">
        <v>11795.0322265625</v>
      </c>
      <c r="AL47" s="67">
        <v>12377.1162109375</v>
      </c>
      <c r="AM47" s="67">
        <v>12410.9638671875</v>
      </c>
      <c r="AN47" s="67">
        <v>12463.6435546875</v>
      </c>
      <c r="AO47" s="104"/>
      <c r="AP47" s="104"/>
      <c r="AQ47" s="104"/>
      <c r="AR47" s="104"/>
      <c r="AS47" s="104"/>
      <c r="AT47" s="71"/>
      <c r="AU47" s="71"/>
      <c r="AV47" s="71"/>
      <c r="AW47" s="71"/>
      <c r="AX47" s="71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</row>
    <row r="48" spans="1:66" s="63" customFormat="1" ht="15" customHeight="1" x14ac:dyDescent="0.25">
      <c r="A48" s="66" t="s">
        <v>91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>
        <v>4759.2874667703582</v>
      </c>
      <c r="W48" s="67">
        <v>4856.1262859264652</v>
      </c>
      <c r="X48" s="67">
        <v>4516.4403090256546</v>
      </c>
      <c r="Y48" s="67">
        <v>4500.2448314138373</v>
      </c>
      <c r="Z48" s="67">
        <v>5391.9776439533516</v>
      </c>
      <c r="AA48" s="67">
        <v>4963.3006579611174</v>
      </c>
      <c r="AB48" s="67">
        <v>5138.6290453040392</v>
      </c>
      <c r="AC48" s="67">
        <v>5447.0760503463544</v>
      </c>
      <c r="AD48" s="67">
        <v>5712.4311185732186</v>
      </c>
      <c r="AE48" s="67">
        <v>5881.9457080605862</v>
      </c>
      <c r="AF48" s="67">
        <v>5872.367638747246</v>
      </c>
      <c r="AG48" s="67">
        <v>6894.4927896298277</v>
      </c>
      <c r="AH48" s="67">
        <v>7200.152672904831</v>
      </c>
      <c r="AI48" s="67">
        <v>7437.1585693359375</v>
      </c>
      <c r="AJ48" s="67">
        <v>8202.0638427734375</v>
      </c>
      <c r="AK48" s="67">
        <v>8539.0068359375</v>
      </c>
      <c r="AL48" s="67">
        <v>9036.1484375</v>
      </c>
      <c r="AM48" s="67">
        <v>9036.5919189453125</v>
      </c>
      <c r="AN48" s="67">
        <v>8776.41748046875</v>
      </c>
      <c r="AO48" s="104"/>
      <c r="AP48" s="104"/>
      <c r="AQ48" s="104"/>
      <c r="AR48" s="104"/>
      <c r="AS48" s="104"/>
      <c r="AT48" s="71"/>
      <c r="AU48" s="71"/>
      <c r="AV48" s="71"/>
      <c r="AW48" s="71"/>
      <c r="AX48" s="71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</row>
    <row r="49" spans="1:66" s="63" customFormat="1" ht="15" customHeight="1" x14ac:dyDescent="0.25">
      <c r="A49" s="66" t="s">
        <v>92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>
        <v>2660.8305864893887</v>
      </c>
      <c r="W49" s="67">
        <v>2793.73598499437</v>
      </c>
      <c r="X49" s="67">
        <v>2628.5776523148716</v>
      </c>
      <c r="Y49" s="67">
        <v>2740.4861556828437</v>
      </c>
      <c r="Z49" s="67">
        <v>2782.6051563836809</v>
      </c>
      <c r="AA49" s="67">
        <v>2228.6777609389082</v>
      </c>
      <c r="AB49" s="67">
        <v>2252.0655825995973</v>
      </c>
      <c r="AC49" s="67">
        <v>2381.59435356315</v>
      </c>
      <c r="AD49" s="67">
        <v>2191.3458169662567</v>
      </c>
      <c r="AE49" s="67">
        <v>2310.7857880551192</v>
      </c>
      <c r="AF49" s="67">
        <v>2530.9658290347575</v>
      </c>
      <c r="AG49" s="67">
        <v>2674.0437724260346</v>
      </c>
      <c r="AH49" s="67">
        <v>2825.387158035443</v>
      </c>
      <c r="AI49" s="67">
        <v>3078.151611328125</v>
      </c>
      <c r="AJ49" s="67">
        <v>3393.17822265625</v>
      </c>
      <c r="AK49" s="67">
        <v>3987.04833984375</v>
      </c>
      <c r="AL49" s="67">
        <v>4274.5810546875</v>
      </c>
      <c r="AM49" s="67">
        <v>4234.52587890625</v>
      </c>
      <c r="AN49" s="67">
        <v>4104.62255859375</v>
      </c>
      <c r="AO49" s="12"/>
      <c r="AP49" s="12"/>
      <c r="AQ49" s="12"/>
      <c r="AR49" s="12"/>
      <c r="AS49" s="12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</row>
    <row r="50" spans="1:66" ht="24.75" customHeight="1" x14ac:dyDescent="0.25">
      <c r="A50" s="33" t="s">
        <v>93</v>
      </c>
      <c r="B50" s="48">
        <v>363.97618785546803</v>
      </c>
      <c r="C50" s="48">
        <v>353.7848545955149</v>
      </c>
      <c r="D50" s="48">
        <v>365.10596994257145</v>
      </c>
      <c r="E50" s="48">
        <v>377.51957292061883</v>
      </c>
      <c r="F50" s="48">
        <v>392.62035583744358</v>
      </c>
      <c r="G50" s="48">
        <v>401.25800366586736</v>
      </c>
      <c r="H50" s="48">
        <v>412.09196976484571</v>
      </c>
      <c r="I50" s="48">
        <v>426.10309673685043</v>
      </c>
      <c r="J50" s="48">
        <v>439.73839583242966</v>
      </c>
      <c r="K50" s="48">
        <v>451.6113325199052</v>
      </c>
      <c r="L50" s="48">
        <v>458.83711384022376</v>
      </c>
      <c r="M50" s="48">
        <v>466.30594743735963</v>
      </c>
      <c r="N50" s="48">
        <v>475.63206638610683</v>
      </c>
      <c r="O50" s="48">
        <v>489.22279954558752</v>
      </c>
      <c r="P50" s="48">
        <v>500.91702719262298</v>
      </c>
      <c r="Q50" s="48">
        <v>510.93536773647543</v>
      </c>
      <c r="R50" s="48">
        <v>521.15407509120496</v>
      </c>
      <c r="S50" s="48">
        <v>531.57715659302903</v>
      </c>
      <c r="T50" s="48">
        <v>542.2086997248897</v>
      </c>
      <c r="U50" s="48">
        <v>553.05287371938732</v>
      </c>
      <c r="V50" s="48">
        <v>564.1139311937751</v>
      </c>
      <c r="W50" s="48">
        <v>576.80361062758197</v>
      </c>
      <c r="X50" s="48">
        <v>589.77874297298763</v>
      </c>
      <c r="Y50" s="48">
        <v>603.04574946113257</v>
      </c>
      <c r="Z50" s="48">
        <v>616.61119576802923</v>
      </c>
      <c r="AA50" s="48">
        <v>630.17664207492601</v>
      </c>
      <c r="AB50" s="48">
        <v>644.04052820057427</v>
      </c>
      <c r="AC50" s="48">
        <v>665.93790615939383</v>
      </c>
      <c r="AD50" s="48">
        <v>723.08987678732854</v>
      </c>
      <c r="AE50" s="48">
        <v>785.14673076316274</v>
      </c>
      <c r="AF50" s="48">
        <v>852.52941386343196</v>
      </c>
      <c r="AG50" s="48">
        <v>925.6949981768006</v>
      </c>
      <c r="AH50" s="48">
        <v>1005.1397825281567</v>
      </c>
      <c r="AI50" s="67">
        <v>938.27593994140625</v>
      </c>
      <c r="AJ50" s="48">
        <v>989.9495849609375</v>
      </c>
      <c r="AK50" s="48">
        <v>1006.7491455078125</v>
      </c>
      <c r="AL50" s="67">
        <v>1021.1853637695312</v>
      </c>
      <c r="AM50" s="67">
        <v>1000.7616577148437</v>
      </c>
      <c r="AN50" s="67">
        <v>910.693115234375</v>
      </c>
      <c r="AO50" s="12"/>
      <c r="AP50" s="12"/>
      <c r="AQ50" s="12"/>
      <c r="AR50" s="12"/>
      <c r="AS50" s="12"/>
      <c r="AT50" s="63"/>
      <c r="AU50" s="63"/>
      <c r="AV50" s="63"/>
      <c r="AW50" s="63"/>
      <c r="AX50" s="63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</row>
    <row r="51" spans="1:66" ht="15" customHeight="1" x14ac:dyDescent="0.25">
      <c r="A51" s="38" t="s">
        <v>94</v>
      </c>
      <c r="B51" s="10">
        <v>13644.536075640768</v>
      </c>
      <c r="C51" s="10">
        <v>14830.095685913577</v>
      </c>
      <c r="D51" s="10">
        <v>15855.849321116886</v>
      </c>
      <c r="E51" s="10">
        <v>16149.051372534712</v>
      </c>
      <c r="F51" s="10">
        <v>16632.891550403227</v>
      </c>
      <c r="G51" s="10">
        <v>16880.655836372716</v>
      </c>
      <c r="H51" s="10">
        <v>17383.886610577112</v>
      </c>
      <c r="I51" s="10">
        <v>18004.899904385733</v>
      </c>
      <c r="J51" s="10">
        <v>18424.120823888752</v>
      </c>
      <c r="K51" s="10">
        <v>19031.020110552043</v>
      </c>
      <c r="L51" s="10">
        <v>19559.960113200188</v>
      </c>
      <c r="M51" s="10">
        <v>21206.993934435624</v>
      </c>
      <c r="N51" s="10">
        <v>22527.401988726804</v>
      </c>
      <c r="O51" s="10">
        <v>23473.85123888708</v>
      </c>
      <c r="P51" s="10">
        <v>22473.951902887573</v>
      </c>
      <c r="Q51" s="10">
        <v>23564.437121330386</v>
      </c>
      <c r="R51" s="10">
        <v>24756.208999882409</v>
      </c>
      <c r="S51" s="10">
        <v>25795.837837687563</v>
      </c>
      <c r="T51" s="10">
        <v>26349.969789455932</v>
      </c>
      <c r="U51" s="10">
        <v>27318.753262365099</v>
      </c>
      <c r="V51" s="10">
        <v>28390.904853910426</v>
      </c>
      <c r="W51" s="10">
        <v>29301.640078540731</v>
      </c>
      <c r="X51" s="10">
        <v>29652.019777946905</v>
      </c>
      <c r="Y51" s="10">
        <v>31706.399457529576</v>
      </c>
      <c r="Z51" s="10">
        <v>34992.571123656999</v>
      </c>
      <c r="AA51" s="10">
        <v>35739.039007110696</v>
      </c>
      <c r="AB51" s="10">
        <v>37714.261370996959</v>
      </c>
      <c r="AC51" s="49">
        <v>40522.490976425208</v>
      </c>
      <c r="AD51" s="49">
        <v>42608.708450333877</v>
      </c>
      <c r="AE51" s="49">
        <v>45184.455598020722</v>
      </c>
      <c r="AF51" s="49">
        <v>47264.028258795697</v>
      </c>
      <c r="AG51" s="49">
        <v>50780.883051281518</v>
      </c>
      <c r="AH51" s="49">
        <v>52747.617803722838</v>
      </c>
      <c r="AI51" s="49">
        <v>56601.942584514618</v>
      </c>
      <c r="AJ51" s="49">
        <v>60944.726050376892</v>
      </c>
      <c r="AK51" s="49">
        <v>65757.787666797638</v>
      </c>
      <c r="AL51" s="49">
        <v>68132.824949264526</v>
      </c>
      <c r="AM51" s="49">
        <v>67067.670425891876</v>
      </c>
      <c r="AN51" s="49">
        <v>65477.268220424652</v>
      </c>
      <c r="AO51" s="12"/>
      <c r="AP51" s="12"/>
      <c r="AQ51" s="12"/>
      <c r="AR51" s="12"/>
      <c r="AS51" s="63"/>
      <c r="AT51" s="63"/>
      <c r="AU51" s="63"/>
      <c r="AV51" s="63"/>
      <c r="AW51" s="63"/>
      <c r="AX51" s="63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</row>
    <row r="52" spans="1:66" ht="30" customHeight="1" x14ac:dyDescent="0.25">
      <c r="A52" s="42" t="s">
        <v>95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>
        <v>233.39676757534306</v>
      </c>
      <c r="P52" s="9">
        <v>281.70998312588233</v>
      </c>
      <c r="Q52" s="9">
        <v>369.71368613037657</v>
      </c>
      <c r="R52" s="9">
        <v>423.17942666900194</v>
      </c>
      <c r="S52" s="9">
        <v>465.56655004909805</v>
      </c>
      <c r="T52" s="9">
        <v>489.26654253604653</v>
      </c>
      <c r="U52" s="9">
        <v>515.98926717963002</v>
      </c>
      <c r="V52" s="9">
        <v>511.83307187877864</v>
      </c>
      <c r="W52" s="9">
        <v>528.49404051150759</v>
      </c>
      <c r="X52" s="9">
        <v>524.1160494721355</v>
      </c>
      <c r="Y52" s="9">
        <v>563.46726602202716</v>
      </c>
      <c r="Z52" s="9">
        <v>623.10167981789004</v>
      </c>
      <c r="AA52" s="9">
        <v>689.79148140302334</v>
      </c>
      <c r="AB52" s="9">
        <v>787.7488965722381</v>
      </c>
      <c r="AC52" s="9">
        <v>867.06931997555398</v>
      </c>
      <c r="AD52" s="9">
        <v>884.50399435568897</v>
      </c>
      <c r="AE52" s="9">
        <v>819.77813412036278</v>
      </c>
      <c r="AF52" s="9">
        <v>1011.3095860820721</v>
      </c>
      <c r="AG52" s="9">
        <v>1118.645248213707</v>
      </c>
      <c r="AH52" s="9">
        <v>1169.2516028161369</v>
      </c>
      <c r="AI52" s="9">
        <v>1389.4913330078125</v>
      </c>
      <c r="AJ52" s="9">
        <v>1462.794677734375</v>
      </c>
      <c r="AK52" s="9">
        <v>1463.7213134765625</v>
      </c>
      <c r="AL52" s="9">
        <v>1494.5814208984375</v>
      </c>
      <c r="AM52" s="9">
        <v>1492.1802978515625</v>
      </c>
      <c r="AN52" s="9">
        <v>1455.5626220703125</v>
      </c>
      <c r="AO52" s="104"/>
      <c r="AP52" s="104"/>
      <c r="AQ52" s="104"/>
      <c r="AR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</row>
    <row r="53" spans="1:66" ht="15" customHeight="1" x14ac:dyDescent="0.25">
      <c r="A53" s="43" t="s">
        <v>96</v>
      </c>
      <c r="B53" s="51">
        <v>30628.15037385745</v>
      </c>
      <c r="C53" s="51">
        <v>30783.059222303149</v>
      </c>
      <c r="D53" s="51">
        <v>30797.589266442828</v>
      </c>
      <c r="E53" s="51">
        <v>30529.570753375065</v>
      </c>
      <c r="F53" s="51">
        <v>30434.609351819003</v>
      </c>
      <c r="G53" s="51">
        <v>30849.132722621511</v>
      </c>
      <c r="H53" s="51">
        <v>31937.002073741998</v>
      </c>
      <c r="I53" s="51">
        <v>33198.029933579804</v>
      </c>
      <c r="J53" s="51">
        <v>33702.498813139224</v>
      </c>
      <c r="K53" s="51">
        <v>34218.084860766692</v>
      </c>
      <c r="L53" s="51">
        <v>34975.943815134728</v>
      </c>
      <c r="M53" s="51">
        <v>37973.582029010329</v>
      </c>
      <c r="N53" s="51">
        <v>40597.419926925526</v>
      </c>
      <c r="O53" s="51">
        <v>39731.784751560554</v>
      </c>
      <c r="P53" s="51">
        <v>40233.252334999612</v>
      </c>
      <c r="Q53" s="51">
        <v>41428.214058468882</v>
      </c>
      <c r="R53" s="51">
        <v>42512.967719566223</v>
      </c>
      <c r="S53" s="51">
        <v>43936.162580509925</v>
      </c>
      <c r="T53" s="51">
        <v>45424.124737364895</v>
      </c>
      <c r="U53" s="51">
        <v>46852.213849417247</v>
      </c>
      <c r="V53" s="51">
        <v>48645.35286427247</v>
      </c>
      <c r="W53" s="51">
        <v>49597.539812448078</v>
      </c>
      <c r="X53" s="51">
        <v>51428.491449949957</v>
      </c>
      <c r="Y53" s="51">
        <v>54792.785243616549</v>
      </c>
      <c r="Z53" s="51">
        <v>60522.753234703763</v>
      </c>
      <c r="AA53" s="51">
        <v>61873.687424378608</v>
      </c>
      <c r="AB53" s="51">
        <v>66420.023475027105</v>
      </c>
      <c r="AC53" s="51">
        <v>70020.835028481204</v>
      </c>
      <c r="AD53" s="51">
        <v>71924.18297013831</v>
      </c>
      <c r="AE53" s="51">
        <v>71696.333039972087</v>
      </c>
      <c r="AF53" s="51">
        <v>76397.595392551841</v>
      </c>
      <c r="AG53" s="51">
        <v>80275.678794750376</v>
      </c>
      <c r="AH53" s="51">
        <v>84090.624192988529</v>
      </c>
      <c r="AI53" s="51">
        <v>88391.922086238861</v>
      </c>
      <c r="AJ53" s="51">
        <v>94188.434255599976</v>
      </c>
      <c r="AK53" s="51">
        <v>99391.62796831131</v>
      </c>
      <c r="AL53" s="51">
        <v>100510.05141401291</v>
      </c>
      <c r="AM53" s="51">
        <v>99998.302949666977</v>
      </c>
      <c r="AN53" s="51">
        <v>100093.25244998932</v>
      </c>
      <c r="AO53" s="104"/>
      <c r="AP53" s="104"/>
      <c r="AQ53" s="104"/>
      <c r="AR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</row>
    <row r="54" spans="1:66" ht="15" customHeight="1" x14ac:dyDescent="0.25">
      <c r="A54" s="44" t="s">
        <v>97</v>
      </c>
      <c r="B54" s="48">
        <v>2243.4097147140178</v>
      </c>
      <c r="C54" s="48">
        <v>2347.7067140446557</v>
      </c>
      <c r="D54" s="48">
        <v>2259.0697959490672</v>
      </c>
      <c r="E54" s="48">
        <v>2048.0665577374148</v>
      </c>
      <c r="F54" s="48">
        <v>2056.3106664907727</v>
      </c>
      <c r="G54" s="48">
        <v>1907.7910336279692</v>
      </c>
      <c r="H54" s="48">
        <v>2220.166995730458</v>
      </c>
      <c r="I54" s="48">
        <v>2226.1467604836012</v>
      </c>
      <c r="J54" s="48">
        <v>2108.5906350173673</v>
      </c>
      <c r="K54" s="48">
        <v>2211.8944398924937</v>
      </c>
      <c r="L54" s="48">
        <v>2224.0615058042572</v>
      </c>
      <c r="M54" s="48">
        <v>2323.7389917214368</v>
      </c>
      <c r="N54" s="48">
        <v>2552.2395663992011</v>
      </c>
      <c r="O54" s="48">
        <v>2641.720518901448</v>
      </c>
      <c r="P54" s="48">
        <v>2795.7178695966913</v>
      </c>
      <c r="Q54" s="48">
        <v>3122.5152401199939</v>
      </c>
      <c r="R54" s="48">
        <v>3360.4807927320821</v>
      </c>
      <c r="S54" s="48">
        <v>3718.4313913111023</v>
      </c>
      <c r="T54" s="48">
        <v>3816.4881838959259</v>
      </c>
      <c r="U54" s="48">
        <v>4004.7348623127832</v>
      </c>
      <c r="V54" s="48">
        <v>4053.1128126639665</v>
      </c>
      <c r="W54" s="48">
        <v>3758.8270416868158</v>
      </c>
      <c r="X54" s="48">
        <v>4429.634978291394</v>
      </c>
      <c r="Y54" s="48">
        <v>3549.5690049687259</v>
      </c>
      <c r="Z54" s="48">
        <v>4880.6921112285754</v>
      </c>
      <c r="AA54" s="48">
        <v>5166.3666869553599</v>
      </c>
      <c r="AB54" s="48">
        <v>5378.5333217928137</v>
      </c>
      <c r="AC54" s="52">
        <v>5639.2806829535384</v>
      </c>
      <c r="AD54" s="52">
        <v>5740.7835733783977</v>
      </c>
      <c r="AE54" s="52">
        <v>6198.4992390093003</v>
      </c>
      <c r="AF54" s="52">
        <v>6201.5001486873662</v>
      </c>
      <c r="AG54" s="52">
        <v>6528.815979307924</v>
      </c>
      <c r="AH54" s="52">
        <v>7107.6381436446682</v>
      </c>
      <c r="AI54" s="52">
        <v>7926.86865234375</v>
      </c>
      <c r="AJ54" s="52">
        <v>8248.212890625</v>
      </c>
      <c r="AK54" s="52">
        <v>9279.697265625</v>
      </c>
      <c r="AL54" s="52">
        <v>9381.841796875</v>
      </c>
      <c r="AM54" s="52">
        <v>8939.8603515625</v>
      </c>
      <c r="AN54" s="52">
        <v>8763.55859375</v>
      </c>
      <c r="AO54" s="104"/>
      <c r="AP54" s="104"/>
      <c r="AQ54" s="104"/>
      <c r="AR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</row>
    <row r="55" spans="1:66" ht="15" customHeight="1" x14ac:dyDescent="0.25">
      <c r="A55" s="38" t="s">
        <v>98</v>
      </c>
      <c r="B55" s="10">
        <v>32688.891566674203</v>
      </c>
      <c r="C55" s="10">
        <v>33006.447639867896</v>
      </c>
      <c r="D55" s="10">
        <v>32875.052026769663</v>
      </c>
      <c r="E55" s="10">
        <v>32275.591767273108</v>
      </c>
      <c r="F55" s="10">
        <v>32199.133626040235</v>
      </c>
      <c r="G55" s="10">
        <v>32348.592751147407</v>
      </c>
      <c r="H55" s="10">
        <v>33890.737400713173</v>
      </c>
      <c r="I55" s="10">
        <v>35095.135968351366</v>
      </c>
      <c r="J55" s="10">
        <v>35380.511695498491</v>
      </c>
      <c r="K55" s="10">
        <v>36038.120407901566</v>
      </c>
      <c r="L55" s="10">
        <v>36775.986486204616</v>
      </c>
      <c r="M55" s="10">
        <v>39778.971014707575</v>
      </c>
      <c r="N55" s="10">
        <v>42638.817512032532</v>
      </c>
      <c r="O55" s="10">
        <v>41965.320666332445</v>
      </c>
      <c r="P55" s="10">
        <v>42691.270172031538</v>
      </c>
      <c r="Q55" s="10">
        <v>44355.808871499416</v>
      </c>
      <c r="R55" s="10">
        <v>45771.346570905254</v>
      </c>
      <c r="S55" s="10">
        <v>47702.943336717239</v>
      </c>
      <c r="T55" s="10">
        <v>49273.126496964396</v>
      </c>
      <c r="U55" s="10">
        <v>50933.275360024025</v>
      </c>
      <c r="V55" s="10">
        <v>52711.958710332765</v>
      </c>
      <c r="W55" s="10">
        <v>53332.878566185522</v>
      </c>
      <c r="X55" s="10">
        <v>55886.809458427699</v>
      </c>
      <c r="Y55" s="10">
        <v>58256.295214048856</v>
      </c>
      <c r="Z55" s="10">
        <v>65404.079375193818</v>
      </c>
      <c r="AA55" s="10">
        <v>67058.320295073994</v>
      </c>
      <c r="AB55" s="10">
        <v>71801.47284296884</v>
      </c>
      <c r="AC55" s="49">
        <v>75660.115711434744</v>
      </c>
      <c r="AD55" s="49">
        <v>77664.966543516712</v>
      </c>
      <c r="AE55" s="49">
        <v>77894.832278981383</v>
      </c>
      <c r="AF55" s="49">
        <v>82599.095541239207</v>
      </c>
      <c r="AG55" s="49">
        <v>86804.494774058301</v>
      </c>
      <c r="AH55" s="49">
        <v>91198.262336633197</v>
      </c>
      <c r="AI55" s="49">
        <v>96318.790738582611</v>
      </c>
      <c r="AJ55" s="49">
        <v>102436.64714622498</v>
      </c>
      <c r="AK55" s="49">
        <v>108671.32523393631</v>
      </c>
      <c r="AL55" s="49">
        <v>109891.89321088791</v>
      </c>
      <c r="AM55" s="49">
        <v>108938.16330122948</v>
      </c>
      <c r="AN55" s="49">
        <v>108856.81104373932</v>
      </c>
      <c r="AO55" s="104"/>
      <c r="AP55" s="104"/>
      <c r="AQ55" s="104"/>
      <c r="AR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</row>
    <row r="56" spans="1:66" x14ac:dyDescent="0.2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20"/>
      <c r="AL56" s="120"/>
      <c r="AM56" s="120"/>
      <c r="AN56" s="120"/>
      <c r="AO56" s="104"/>
      <c r="AP56" s="104"/>
      <c r="AQ56" s="104"/>
      <c r="AR56" s="104"/>
    </row>
    <row r="57" spans="1:66" x14ac:dyDescent="0.25">
      <c r="R57" s="78"/>
      <c r="S57" s="78"/>
      <c r="T57" s="78"/>
      <c r="U57" s="78"/>
      <c r="V57" s="78"/>
      <c r="W57" s="78"/>
      <c r="X57" s="78"/>
      <c r="Y57" s="78"/>
      <c r="AO57" s="104"/>
      <c r="AP57" s="104"/>
      <c r="AQ57" s="104"/>
      <c r="AR57" s="104"/>
    </row>
    <row r="58" spans="1:66" x14ac:dyDescent="0.25">
      <c r="AO58" s="11"/>
      <c r="AP58" s="11"/>
      <c r="AQ58" s="11"/>
      <c r="AR58" s="11"/>
      <c r="AS58" s="11"/>
      <c r="AT58" s="11"/>
      <c r="AU58" s="11"/>
      <c r="AV58" s="1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1"/>
  <sheetViews>
    <sheetView zoomScaleNormal="100" workbookViewId="0">
      <pane xSplit="1" ySplit="4" topLeftCell="AG38" activePane="bottomRight" state="frozen"/>
      <selection pane="topRight" activeCell="B1" sqref="B1"/>
      <selection pane="bottomLeft" activeCell="A5" sqref="A5"/>
      <selection pane="bottomRight" activeCell="AN17" sqref="AN17"/>
    </sheetView>
  </sheetViews>
  <sheetFormatPr defaultRowHeight="15" x14ac:dyDescent="0.25"/>
  <cols>
    <col min="1" max="1" width="35.28515625" customWidth="1"/>
    <col min="37" max="37" width="9.140625" style="71"/>
    <col min="39" max="39" width="9.140625" style="71"/>
    <col min="40" max="44" width="10.28515625" bestFit="1" customWidth="1"/>
    <col min="45" max="45" width="9.28515625" bestFit="1" customWidth="1"/>
  </cols>
  <sheetData>
    <row r="1" spans="1:49" x14ac:dyDescent="0.25">
      <c r="A1" s="23" t="s">
        <v>47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</row>
    <row r="2" spans="1:49" ht="15" customHeight="1" x14ac:dyDescent="0.25">
      <c r="A2" s="22" t="s">
        <v>99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49" ht="15" customHeight="1" x14ac:dyDescent="0.25">
      <c r="A3" s="15"/>
      <c r="B3" s="25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</row>
    <row r="4" spans="1:49" ht="15" customHeight="1" x14ac:dyDescent="0.25">
      <c r="A4" s="16" t="s">
        <v>49</v>
      </c>
      <c r="B4" s="24" t="s">
        <v>39</v>
      </c>
      <c r="C4" s="24" t="s">
        <v>0</v>
      </c>
      <c r="D4" s="24" t="s">
        <v>1</v>
      </c>
      <c r="E4" s="24" t="s">
        <v>2</v>
      </c>
      <c r="F4" s="24" t="s">
        <v>3</v>
      </c>
      <c r="G4" s="24" t="s">
        <v>4</v>
      </c>
      <c r="H4" s="24" t="s">
        <v>5</v>
      </c>
      <c r="I4" s="24" t="s">
        <v>6</v>
      </c>
      <c r="J4" s="24" t="s">
        <v>7</v>
      </c>
      <c r="K4" s="24" t="s">
        <v>8</v>
      </c>
      <c r="L4" s="24" t="s">
        <v>9</v>
      </c>
      <c r="M4" s="24" t="s">
        <v>10</v>
      </c>
      <c r="N4" s="24" t="s">
        <v>11</v>
      </c>
      <c r="O4" s="24" t="s">
        <v>12</v>
      </c>
      <c r="P4" s="24" t="s">
        <v>13</v>
      </c>
      <c r="Q4" s="24" t="s">
        <v>14</v>
      </c>
      <c r="R4" s="24" t="s">
        <v>15</v>
      </c>
      <c r="S4" s="24" t="s">
        <v>16</v>
      </c>
      <c r="T4" s="24" t="s">
        <v>17</v>
      </c>
      <c r="U4" s="24" t="s">
        <v>18</v>
      </c>
      <c r="V4" s="24" t="s">
        <v>19</v>
      </c>
      <c r="W4" s="24" t="s">
        <v>20</v>
      </c>
      <c r="X4" s="24" t="s">
        <v>21</v>
      </c>
      <c r="Y4" s="24" t="s">
        <v>22</v>
      </c>
      <c r="Z4" s="24" t="s">
        <v>23</v>
      </c>
      <c r="AA4" s="24" t="s">
        <v>24</v>
      </c>
      <c r="AB4" s="24" t="s">
        <v>25</v>
      </c>
      <c r="AC4" s="24" t="s">
        <v>26</v>
      </c>
      <c r="AD4" s="24" t="s">
        <v>27</v>
      </c>
      <c r="AE4" s="24" t="s">
        <v>28</v>
      </c>
      <c r="AF4" s="24" t="s">
        <v>29</v>
      </c>
      <c r="AG4" s="24" t="s">
        <v>30</v>
      </c>
      <c r="AH4" s="24" t="s">
        <v>31</v>
      </c>
      <c r="AI4" s="24" t="s">
        <v>32</v>
      </c>
      <c r="AJ4" s="47" t="s">
        <v>106</v>
      </c>
      <c r="AK4" s="47" t="s">
        <v>112</v>
      </c>
      <c r="AL4" s="47" t="s">
        <v>115</v>
      </c>
      <c r="AM4" s="47" t="s">
        <v>118</v>
      </c>
      <c r="AN4" s="47" t="s">
        <v>119</v>
      </c>
    </row>
    <row r="5" spans="1:49" ht="15" customHeight="1" x14ac:dyDescent="0.25">
      <c r="A5" s="17" t="s">
        <v>50</v>
      </c>
      <c r="B5" s="13"/>
      <c r="C5" s="26">
        <v>-3.573386426118077</v>
      </c>
      <c r="D5" s="26">
        <v>-4.325499032018925</v>
      </c>
      <c r="E5" s="26">
        <v>-2.626443042126354</v>
      </c>
      <c r="F5" s="26">
        <v>3.9245572782967031</v>
      </c>
      <c r="G5" s="26">
        <v>5.534514324320952</v>
      </c>
      <c r="H5" s="26">
        <v>0.81943629333056833</v>
      </c>
      <c r="I5" s="26">
        <v>5.3880046432799418</v>
      </c>
      <c r="J5" s="26">
        <v>0.72447561156401719</v>
      </c>
      <c r="K5" s="26">
        <v>6.2276824187870972</v>
      </c>
      <c r="L5" s="26">
        <v>5.0968891655508202</v>
      </c>
      <c r="M5" s="26">
        <v>8.1639683146552358</v>
      </c>
      <c r="N5" s="26">
        <v>-21.105566997303001</v>
      </c>
      <c r="O5" s="26">
        <v>-2.7212123558497012</v>
      </c>
      <c r="P5" s="26">
        <v>25.183644543643425</v>
      </c>
      <c r="Q5" s="26">
        <v>-5.6989435951550007</v>
      </c>
      <c r="R5" s="26">
        <v>15.21688164287113</v>
      </c>
      <c r="S5" s="26">
        <v>-7.8040847451523803</v>
      </c>
      <c r="T5" s="26">
        <v>-1.8345295202844341</v>
      </c>
      <c r="U5" s="26">
        <v>10.949030872855957</v>
      </c>
      <c r="V5" s="26">
        <v>4.7003299560879999</v>
      </c>
      <c r="W5" s="26">
        <v>-9.3338004236234866</v>
      </c>
      <c r="X5" s="26">
        <v>21.06599884809691</v>
      </c>
      <c r="Y5" s="26">
        <v>-0.14601712452180493</v>
      </c>
      <c r="Z5" s="26">
        <v>7.5865707176224788</v>
      </c>
      <c r="AA5" s="26">
        <v>14.980231333834183</v>
      </c>
      <c r="AB5" s="26">
        <v>3.7559040245652824</v>
      </c>
      <c r="AC5" s="26">
        <v>-4.5714927598753405</v>
      </c>
      <c r="AD5" s="26">
        <v>-27.119082258528834</v>
      </c>
      <c r="AE5" s="26">
        <v>6.6581209551695082</v>
      </c>
      <c r="AF5" s="26">
        <v>10.430255746252186</v>
      </c>
      <c r="AG5" s="26">
        <v>1.0329013531472526</v>
      </c>
      <c r="AH5" s="26">
        <v>8.1235369605493872</v>
      </c>
      <c r="AI5" s="26">
        <v>-19.347768537055941</v>
      </c>
      <c r="AJ5" s="26">
        <v>11.140433302400822</v>
      </c>
      <c r="AK5" s="26">
        <v>-10.433432807845108</v>
      </c>
      <c r="AL5" s="26">
        <v>1.756989305805206</v>
      </c>
      <c r="AM5" s="26">
        <v>14.344002668304128</v>
      </c>
      <c r="AN5" s="26">
        <v>-2.2183079642774004</v>
      </c>
      <c r="AO5" s="26"/>
      <c r="AP5" s="26"/>
      <c r="AQ5" s="26"/>
      <c r="AR5" s="26"/>
      <c r="AS5" s="26"/>
      <c r="AT5" s="26"/>
      <c r="AU5" s="26"/>
      <c r="AV5" s="26"/>
      <c r="AW5" s="26"/>
    </row>
    <row r="6" spans="1:49" ht="15" customHeight="1" x14ac:dyDescent="0.25">
      <c r="A6" s="14" t="s">
        <v>51</v>
      </c>
      <c r="B6" s="13"/>
      <c r="C6" s="26">
        <v>-5.8417884542579088</v>
      </c>
      <c r="D6" s="26">
        <v>-8.0542658801520588</v>
      </c>
      <c r="E6" s="26">
        <v>-5.8367662171530412</v>
      </c>
      <c r="F6" s="26">
        <v>4.5722677514991119</v>
      </c>
      <c r="G6" s="26">
        <v>6.7997139950657441</v>
      </c>
      <c r="H6" s="26">
        <v>-0.4842886276000371</v>
      </c>
      <c r="I6" s="26">
        <v>6.6874293079833507</v>
      </c>
      <c r="J6" s="26">
        <v>-0.24998942447599859</v>
      </c>
      <c r="K6" s="26">
        <v>8.1043718415119912</v>
      </c>
      <c r="L6" s="26">
        <v>6.1688443076337194</v>
      </c>
      <c r="M6" s="26">
        <v>2.1010071398464589</v>
      </c>
      <c r="N6" s="26">
        <v>-4.2496412643406245</v>
      </c>
      <c r="O6" s="26">
        <v>-4.4949032074008812</v>
      </c>
      <c r="P6" s="26">
        <v>5.3106037453767385</v>
      </c>
      <c r="Q6" s="26">
        <v>-10.042911548600671</v>
      </c>
      <c r="R6" s="26">
        <v>16.335853436719077</v>
      </c>
      <c r="S6" s="26">
        <v>-13.752446451135839</v>
      </c>
      <c r="T6" s="26">
        <v>-5.8041234353795517</v>
      </c>
      <c r="U6" s="26">
        <v>1.134518881754218</v>
      </c>
      <c r="V6" s="26">
        <v>31.080380173832225</v>
      </c>
      <c r="W6" s="26">
        <v>-21.667581589066458</v>
      </c>
      <c r="X6" s="26">
        <v>10.064269997470134</v>
      </c>
      <c r="Y6" s="26">
        <v>-2.3575145657847116</v>
      </c>
      <c r="Z6" s="26">
        <v>-1.6546583174708189</v>
      </c>
      <c r="AA6" s="26">
        <v>41.451899351686194</v>
      </c>
      <c r="AB6" s="26">
        <v>-7.3150703945758266</v>
      </c>
      <c r="AC6" s="26">
        <v>2.7664811121492789</v>
      </c>
      <c r="AD6" s="26">
        <v>-38.640535904864421</v>
      </c>
      <c r="AE6" s="26">
        <v>8.9768854999806251</v>
      </c>
      <c r="AF6" s="26">
        <v>13.235664429547185</v>
      </c>
      <c r="AG6" s="26">
        <v>6.073939428891606</v>
      </c>
      <c r="AH6" s="26">
        <v>5.9824820129033895</v>
      </c>
      <c r="AI6" s="26">
        <v>-25.557889711106711</v>
      </c>
      <c r="AJ6" s="26">
        <v>13.878529313184288</v>
      </c>
      <c r="AK6" s="26">
        <v>-13.27888860758533</v>
      </c>
      <c r="AL6" s="26">
        <v>4.1952551246216103</v>
      </c>
      <c r="AM6" s="26">
        <v>12.45981922555579</v>
      </c>
      <c r="AN6" s="26">
        <v>-12.179183756281205</v>
      </c>
      <c r="AO6" s="26"/>
      <c r="AP6" s="26"/>
      <c r="AQ6" s="26"/>
      <c r="AR6" s="26"/>
      <c r="AS6" s="26"/>
      <c r="AT6" s="26"/>
      <c r="AU6" s="26"/>
      <c r="AV6" s="26"/>
      <c r="AW6" s="26"/>
    </row>
    <row r="7" spans="1:49" ht="15" customHeight="1" x14ac:dyDescent="0.25">
      <c r="A7" s="14" t="s">
        <v>52</v>
      </c>
      <c r="B7" s="13"/>
      <c r="C7" s="26">
        <v>1.6999999999999886</v>
      </c>
      <c r="D7" s="26">
        <v>3.7000000000000171</v>
      </c>
      <c r="E7" s="26">
        <v>3.5</v>
      </c>
      <c r="F7" s="26">
        <v>2.7999999999999972</v>
      </c>
      <c r="G7" s="26">
        <v>3.2999999999999829</v>
      </c>
      <c r="H7" s="26">
        <v>3.1999999999999886</v>
      </c>
      <c r="I7" s="26">
        <v>3.1000000000000227</v>
      </c>
      <c r="J7" s="26">
        <v>2.4999999999999858</v>
      </c>
      <c r="K7" s="26">
        <v>2.8999999999999915</v>
      </c>
      <c r="L7" s="26">
        <v>3.0999999999999801</v>
      </c>
      <c r="M7" s="26">
        <v>19.794526559576155</v>
      </c>
      <c r="N7" s="26">
        <v>-48.664438703528589</v>
      </c>
      <c r="O7" s="26">
        <v>2.6876863058327416</v>
      </c>
      <c r="P7" s="26">
        <v>81.547854408933915</v>
      </c>
      <c r="Q7" s="26">
        <v>1.4477751951530706</v>
      </c>
      <c r="R7" s="26">
        <v>13.584460978042827</v>
      </c>
      <c r="S7" s="26">
        <v>1.0839342155034046</v>
      </c>
      <c r="T7" s="26">
        <v>3.2262606734932575</v>
      </c>
      <c r="U7" s="26">
        <v>22.366836835773199</v>
      </c>
      <c r="V7" s="26">
        <v>-20.664108111009654</v>
      </c>
      <c r="W7" s="26">
        <v>8.2693560678252567</v>
      </c>
      <c r="X7" s="26">
        <v>32.426336235373469</v>
      </c>
      <c r="Y7" s="26">
        <v>1.7519501824468335</v>
      </c>
      <c r="Z7" s="26">
        <v>15.197332066650532</v>
      </c>
      <c r="AA7" s="26">
        <v>-3.6316832246271957</v>
      </c>
      <c r="AB7" s="26">
        <v>15.181269459721463</v>
      </c>
      <c r="AC7" s="26">
        <v>-10.665285472567106</v>
      </c>
      <c r="AD7" s="26">
        <v>-3.560640111251459</v>
      </c>
      <c r="AE7" s="26">
        <v>3.6414830664960789</v>
      </c>
      <c r="AF7" s="26">
        <v>6.5926227453923332</v>
      </c>
      <c r="AG7" s="26">
        <v>-6.2927014167329105</v>
      </c>
      <c r="AH7" s="26">
        <v>11.645513679270167</v>
      </c>
      <c r="AI7" s="26">
        <v>-9.6504522482027824</v>
      </c>
      <c r="AJ7" s="26">
        <v>7.6175938449205347</v>
      </c>
      <c r="AK7" s="26">
        <v>-6.5594775956160021</v>
      </c>
      <c r="AL7" s="26">
        <v>-1.3238807368884835</v>
      </c>
      <c r="AM7" s="26">
        <v>16.857922320929035</v>
      </c>
      <c r="AN7" s="26">
        <v>10.571527432357499</v>
      </c>
      <c r="AO7" s="26"/>
      <c r="AP7" s="26"/>
      <c r="AQ7" s="26"/>
      <c r="AR7" s="26"/>
      <c r="AS7" s="26"/>
      <c r="AT7" s="26"/>
      <c r="AU7" s="26"/>
      <c r="AV7" s="26"/>
      <c r="AW7" s="26"/>
    </row>
    <row r="8" spans="1:49" ht="15" customHeight="1" x14ac:dyDescent="0.25">
      <c r="A8" s="17" t="s">
        <v>53</v>
      </c>
      <c r="B8" s="13"/>
      <c r="C8" s="26">
        <v>19.485122690202132</v>
      </c>
      <c r="D8" s="26">
        <v>39.039790046474479</v>
      </c>
      <c r="E8" s="26">
        <v>1.1637152200885765</v>
      </c>
      <c r="F8" s="26">
        <v>-23.534922744602369</v>
      </c>
      <c r="G8" s="26">
        <v>25.803151633894373</v>
      </c>
      <c r="H8" s="26">
        <v>-11.494123018160508</v>
      </c>
      <c r="I8" s="26">
        <v>22.059502712391648</v>
      </c>
      <c r="J8" s="26">
        <v>4.3844499450467396</v>
      </c>
      <c r="K8" s="26">
        <v>-20.463878327355047</v>
      </c>
      <c r="L8" s="26">
        <v>72.446688823100601</v>
      </c>
      <c r="M8" s="26">
        <v>28.165987602654269</v>
      </c>
      <c r="N8" s="26">
        <v>29.800887210887197</v>
      </c>
      <c r="O8" s="26">
        <v>24.350878043441583</v>
      </c>
      <c r="P8" s="26">
        <v>0.43728766200753455</v>
      </c>
      <c r="Q8" s="26">
        <v>3.6182608880472742</v>
      </c>
      <c r="R8" s="26">
        <v>-1.7763266981298216</v>
      </c>
      <c r="S8" s="26">
        <v>-3.6275275054298959</v>
      </c>
      <c r="T8" s="26">
        <v>21.924268434951017</v>
      </c>
      <c r="U8" s="26">
        <v>-1.364810533210715</v>
      </c>
      <c r="V8" s="26">
        <v>14.547358113026363</v>
      </c>
      <c r="W8" s="26">
        <v>-3.800806433068189</v>
      </c>
      <c r="X8" s="26">
        <v>-1.9597629625218929</v>
      </c>
      <c r="Y8" s="26">
        <v>9.9967201027456127</v>
      </c>
      <c r="Z8" s="26">
        <v>-6.905671032794686</v>
      </c>
      <c r="AA8" s="26">
        <v>-8.3364272472289827</v>
      </c>
      <c r="AB8" s="26">
        <v>-8.8180205990414464</v>
      </c>
      <c r="AC8" s="26">
        <v>-19.023731591786373</v>
      </c>
      <c r="AD8" s="26">
        <v>12.876224910586231</v>
      </c>
      <c r="AE8" s="26">
        <v>36.003487257903799</v>
      </c>
      <c r="AF8" s="26">
        <v>-2.3803661489302499</v>
      </c>
      <c r="AG8" s="26">
        <v>-4.7987331043925252</v>
      </c>
      <c r="AH8" s="26">
        <v>-7.6169101561116292</v>
      </c>
      <c r="AI8" s="26">
        <v>3.0382564569910784</v>
      </c>
      <c r="AJ8" s="26">
        <v>-2.505634336862542</v>
      </c>
      <c r="AK8" s="26">
        <v>2.3404426303741417</v>
      </c>
      <c r="AL8" s="26">
        <v>9.1399818273568769</v>
      </c>
      <c r="AM8" s="26">
        <v>1.3450465435615229</v>
      </c>
      <c r="AN8" s="26">
        <v>2.9864207766122348</v>
      </c>
      <c r="AO8" s="26"/>
      <c r="AP8" s="26"/>
      <c r="AQ8" s="26"/>
      <c r="AR8" s="26"/>
      <c r="AS8" s="26"/>
      <c r="AT8" s="26"/>
      <c r="AU8" s="26"/>
      <c r="AV8" s="26"/>
      <c r="AW8" s="26"/>
    </row>
    <row r="9" spans="1:49" s="107" customFormat="1" ht="15" customHeight="1" x14ac:dyDescent="0.25">
      <c r="A9" s="106" t="s">
        <v>54</v>
      </c>
      <c r="C9" s="108">
        <v>-12.094194568454242</v>
      </c>
      <c r="D9" s="108">
        <v>-12.217674055046842</v>
      </c>
      <c r="E9" s="108">
        <v>-2.8547881083423619</v>
      </c>
      <c r="F9" s="108">
        <v>-1.7334657132538496</v>
      </c>
      <c r="G9" s="108">
        <v>-1.8595566527773428</v>
      </c>
      <c r="H9" s="108">
        <v>9.5752802439037339</v>
      </c>
      <c r="I9" s="108">
        <v>2.7497941501021472</v>
      </c>
      <c r="J9" s="108">
        <v>0.25048326013376254</v>
      </c>
      <c r="K9" s="108">
        <v>-4.7238157888711072</v>
      </c>
      <c r="L9" s="108">
        <v>-5.1653550383225735</v>
      </c>
      <c r="M9" s="108">
        <v>18.455967821948903</v>
      </c>
      <c r="N9" s="108">
        <v>7.7119728832054477</v>
      </c>
      <c r="O9" s="108">
        <v>-22.69337713712433</v>
      </c>
      <c r="P9" s="108">
        <v>10.582167939871553</v>
      </c>
      <c r="Q9" s="108">
        <v>6.0639292468161585</v>
      </c>
      <c r="R9" s="108">
        <v>3.9770127599499006</v>
      </c>
      <c r="S9" s="108">
        <v>4.0934693192550924</v>
      </c>
      <c r="T9" s="108">
        <v>-2.5102786586196828</v>
      </c>
      <c r="U9" s="108">
        <v>8.4033114306196381</v>
      </c>
      <c r="V9" s="108">
        <v>-1.7106567453215007</v>
      </c>
      <c r="W9" s="108">
        <v>-8.3578840082393953</v>
      </c>
      <c r="X9" s="108">
        <v>36.014013729433685</v>
      </c>
      <c r="Y9" s="108">
        <v>-8.1673461930629969</v>
      </c>
      <c r="Z9" s="108">
        <v>44.997284205809592</v>
      </c>
      <c r="AA9" s="108">
        <v>-10.852323854835433</v>
      </c>
      <c r="AB9" s="108">
        <v>27.600156530915314</v>
      </c>
      <c r="AC9" s="108">
        <v>0.51966542112168668</v>
      </c>
      <c r="AD9" s="108">
        <v>2.575158098579422</v>
      </c>
      <c r="AE9" s="108">
        <v>-31.667238686060642</v>
      </c>
      <c r="AF9" s="108">
        <v>22.237835607961856</v>
      </c>
      <c r="AG9" s="108">
        <v>-5.4105262245412007</v>
      </c>
      <c r="AH9" s="108">
        <v>25.059431214304411</v>
      </c>
      <c r="AI9" s="108">
        <v>1.7419270458381675</v>
      </c>
      <c r="AJ9" s="108">
        <v>-6.0169676669077319</v>
      </c>
      <c r="AK9" s="108">
        <v>-4.9280064413406421</v>
      </c>
      <c r="AL9" s="108">
        <v>-3.1580949142832253</v>
      </c>
      <c r="AM9" s="108">
        <v>13.332763719970771</v>
      </c>
      <c r="AN9" s="108">
        <v>22.027264722292529</v>
      </c>
      <c r="AO9" s="108"/>
      <c r="AP9" s="108"/>
      <c r="AQ9" s="108"/>
      <c r="AR9" s="108"/>
      <c r="AS9" s="108"/>
      <c r="AT9" s="108"/>
      <c r="AU9" s="108"/>
      <c r="AV9" s="108"/>
      <c r="AW9" s="108"/>
    </row>
    <row r="10" spans="1:49" s="107" customFormat="1" ht="15" customHeight="1" x14ac:dyDescent="0.25">
      <c r="A10" s="106" t="s">
        <v>55</v>
      </c>
      <c r="C10" s="108">
        <v>-19.264157749017983</v>
      </c>
      <c r="D10" s="108">
        <v>-18.036271126895272</v>
      </c>
      <c r="E10" s="108">
        <v>-3.3689651985236679</v>
      </c>
      <c r="F10" s="108">
        <v>-2.1602343785296938</v>
      </c>
      <c r="G10" s="108">
        <v>0.81962377392905239</v>
      </c>
      <c r="H10" s="108">
        <v>14.934872494684697</v>
      </c>
      <c r="I10" s="108">
        <v>5.6480126454221704</v>
      </c>
      <c r="J10" s="108">
        <v>-3.5710971039393371</v>
      </c>
      <c r="K10" s="108">
        <v>-2.4795381916247408</v>
      </c>
      <c r="L10" s="108">
        <v>-16.276536201624339</v>
      </c>
      <c r="M10" s="108">
        <v>53.881429954265684</v>
      </c>
      <c r="N10" s="108">
        <v>22.566587372472782</v>
      </c>
      <c r="O10" s="108">
        <v>-27.059861558394914</v>
      </c>
      <c r="P10" s="108">
        <v>9.2150147562690563</v>
      </c>
      <c r="Q10" s="108">
        <v>7.8196988016527058</v>
      </c>
      <c r="R10" s="108">
        <v>2.6278440675054355</v>
      </c>
      <c r="S10" s="108">
        <v>-7.8460512888781864E-2</v>
      </c>
      <c r="T10" s="108">
        <v>1.3212125635380261</v>
      </c>
      <c r="U10" s="108">
        <v>14.480633472938962</v>
      </c>
      <c r="V10" s="108">
        <v>-6.722729337788536</v>
      </c>
      <c r="W10" s="108">
        <v>-12.208842268605792</v>
      </c>
      <c r="X10" s="108">
        <v>53.56413293703676</v>
      </c>
      <c r="Y10" s="108">
        <v>-5.1021842488448641</v>
      </c>
      <c r="Z10" s="108">
        <v>44.900551110096188</v>
      </c>
      <c r="AA10" s="108">
        <v>-16.612193649177982</v>
      </c>
      <c r="AB10" s="108">
        <v>37.971785148607637</v>
      </c>
      <c r="AC10" s="108">
        <v>-3.0860746037783571</v>
      </c>
      <c r="AD10" s="108">
        <v>-1.5557994650877589</v>
      </c>
      <c r="AE10" s="108">
        <v>-52.152442780980536</v>
      </c>
      <c r="AF10" s="108">
        <v>44.051421324434813</v>
      </c>
      <c r="AG10" s="108">
        <v>-3.3957192883592171</v>
      </c>
      <c r="AH10" s="108">
        <v>13.012272387964217</v>
      </c>
      <c r="AI10" s="108">
        <v>10.02918331527556</v>
      </c>
      <c r="AJ10" s="108">
        <v>4.9301778768230662</v>
      </c>
      <c r="AK10" s="108">
        <v>-4.1477725475994589</v>
      </c>
      <c r="AL10" s="108">
        <v>-5.3635503116764198</v>
      </c>
      <c r="AM10" s="108">
        <v>11.959226311303155</v>
      </c>
      <c r="AN10" s="108">
        <v>13.723276408125912</v>
      </c>
      <c r="AO10" s="108"/>
      <c r="AP10" s="108"/>
      <c r="AQ10" s="108"/>
      <c r="AR10" s="108"/>
      <c r="AS10" s="108"/>
      <c r="AT10" s="108"/>
      <c r="AU10" s="108"/>
      <c r="AV10" s="108"/>
      <c r="AW10" s="108"/>
    </row>
    <row r="11" spans="1:49" s="107" customFormat="1" ht="15" customHeight="1" x14ac:dyDescent="0.25">
      <c r="A11" s="106" t="s">
        <v>56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30">
        <v>-13.888124971051582</v>
      </c>
      <c r="X11" s="30">
        <v>-14.404781429380535</v>
      </c>
      <c r="Y11" s="30">
        <v>-83.030702089612845</v>
      </c>
      <c r="Z11" s="30">
        <v>547.08424545212767</v>
      </c>
      <c r="AA11" s="30">
        <v>3.8593228091572485</v>
      </c>
      <c r="AB11" s="30">
        <v>-12.658746888777941</v>
      </c>
      <c r="AC11" s="30">
        <v>5.6465032407240585</v>
      </c>
      <c r="AD11" s="30">
        <v>30.113181574855332</v>
      </c>
      <c r="AE11" s="30">
        <v>8.1726653096170025</v>
      </c>
      <c r="AF11" s="30">
        <v>5.1827810539432306</v>
      </c>
      <c r="AG11" s="30">
        <v>-24.939388930214633</v>
      </c>
      <c r="AH11" s="30">
        <v>27.108204332944908</v>
      </c>
      <c r="AI11" s="30">
        <v>-6.9186137779318386</v>
      </c>
      <c r="AJ11" s="108">
        <v>-9.8594257740308535</v>
      </c>
      <c r="AK11" s="108">
        <v>-18.053559608043543</v>
      </c>
      <c r="AL11" s="108">
        <v>13.626046612856314</v>
      </c>
      <c r="AM11" s="108">
        <v>23.365819267309462</v>
      </c>
      <c r="AN11" s="108">
        <v>64.830740888373327</v>
      </c>
      <c r="AO11" s="108"/>
      <c r="AP11" s="108"/>
      <c r="AQ11" s="108"/>
      <c r="AR11" s="108"/>
      <c r="AS11" s="108"/>
      <c r="AT11" s="108"/>
      <c r="AU11" s="108"/>
      <c r="AV11" s="108"/>
      <c r="AW11" s="108"/>
    </row>
    <row r="12" spans="1:49" s="107" customFormat="1" ht="15" customHeight="1" x14ac:dyDescent="0.25">
      <c r="A12" s="106" t="s">
        <v>57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30">
        <v>15.803212157634235</v>
      </c>
      <c r="X12" s="30">
        <v>-5.4256885422228578</v>
      </c>
      <c r="Y12" s="30">
        <v>10.158423734301294</v>
      </c>
      <c r="Z12" s="30">
        <v>0.75841167554554545</v>
      </c>
      <c r="AA12" s="30">
        <v>10.117356772090815</v>
      </c>
      <c r="AB12" s="30">
        <v>-18.10123286392303</v>
      </c>
      <c r="AC12" s="30">
        <v>40.268315244503867</v>
      </c>
      <c r="AD12" s="30">
        <v>-7.7100480020132522</v>
      </c>
      <c r="AE12" s="30">
        <v>1.0570379056723596</v>
      </c>
      <c r="AF12" s="30">
        <v>-1.7578234121109375</v>
      </c>
      <c r="AG12" s="30">
        <v>-10.714627797839967</v>
      </c>
      <c r="AH12" s="30">
        <v>32.433955883119495</v>
      </c>
      <c r="AI12" s="30">
        <v>-25.784027409085297</v>
      </c>
      <c r="AJ12" s="108">
        <v>0.63461692644422385</v>
      </c>
      <c r="AK12" s="108">
        <v>60.025706481672273</v>
      </c>
      <c r="AL12" s="108">
        <v>0.12076745342783113</v>
      </c>
      <c r="AM12" s="108">
        <v>11.81757855477673</v>
      </c>
      <c r="AN12" s="108">
        <v>-3.8531478074602887E-2</v>
      </c>
      <c r="AO12" s="108"/>
      <c r="AP12" s="108"/>
      <c r="AQ12" s="108"/>
      <c r="AR12" s="108"/>
      <c r="AS12" s="108"/>
      <c r="AT12" s="108"/>
      <c r="AU12" s="108"/>
      <c r="AV12" s="108"/>
      <c r="AW12" s="108"/>
    </row>
    <row r="13" spans="1:49" ht="15" customHeight="1" x14ac:dyDescent="0.25">
      <c r="A13" s="17" t="s">
        <v>58</v>
      </c>
      <c r="B13" s="13"/>
      <c r="C13" s="26">
        <v>9.0408130130725795E-2</v>
      </c>
      <c r="D13" s="26">
        <v>-4.2416463928726102</v>
      </c>
      <c r="E13" s="26">
        <v>-2.2514981076034815</v>
      </c>
      <c r="F13" s="26">
        <v>-1.2384574487363267</v>
      </c>
      <c r="G13" s="26">
        <v>-4.9381294394253104</v>
      </c>
      <c r="H13" s="26">
        <v>3.0437050414113145</v>
      </c>
      <c r="I13" s="26">
        <v>-1.189765287433886</v>
      </c>
      <c r="J13" s="26">
        <v>5.8046502298168861</v>
      </c>
      <c r="K13" s="26">
        <v>-7.6965424538808378</v>
      </c>
      <c r="L13" s="26">
        <v>10.384144398729632</v>
      </c>
      <c r="M13" s="26">
        <v>-19.146140885780341</v>
      </c>
      <c r="N13" s="26">
        <v>-22.296474199315767</v>
      </c>
      <c r="O13" s="26">
        <v>-8.7795879148715983</v>
      </c>
      <c r="P13" s="26">
        <v>14.065583091702806</v>
      </c>
      <c r="Q13" s="26">
        <v>1.7805818742990738</v>
      </c>
      <c r="R13" s="26">
        <v>7.4637179004720622</v>
      </c>
      <c r="S13" s="26">
        <v>14.389961798105816</v>
      </c>
      <c r="T13" s="26">
        <v>-10.770493588363124</v>
      </c>
      <c r="U13" s="26">
        <v>-6.4741095195144993</v>
      </c>
      <c r="V13" s="26">
        <v>13.308063414395917</v>
      </c>
      <c r="W13" s="80">
        <v>23.541920242128977</v>
      </c>
      <c r="X13" s="80">
        <v>-31.346431153751087</v>
      </c>
      <c r="Y13" s="80">
        <v>27.05344511024952</v>
      </c>
      <c r="Z13" s="80">
        <v>72.836095038610978</v>
      </c>
      <c r="AA13" s="80">
        <v>18.051694549542074</v>
      </c>
      <c r="AB13" s="80">
        <v>3.6039521120587281</v>
      </c>
      <c r="AC13" s="26">
        <v>19.428019563949633</v>
      </c>
      <c r="AD13" s="26">
        <v>16.994556222463544</v>
      </c>
      <c r="AE13" s="26">
        <v>26.850052056975755</v>
      </c>
      <c r="AF13" s="26">
        <v>5.3124766605297964</v>
      </c>
      <c r="AG13" s="26">
        <v>28.026272919576456</v>
      </c>
      <c r="AH13" s="26">
        <v>62.598143071834301</v>
      </c>
      <c r="AI13" s="26">
        <v>6.3832639135770535</v>
      </c>
      <c r="AJ13" s="26">
        <v>-36.437167866445208</v>
      </c>
      <c r="AK13" s="26">
        <v>-44.146254292995721</v>
      </c>
      <c r="AL13" s="26">
        <v>-19.829548927182387</v>
      </c>
      <c r="AM13" s="26">
        <v>7.556737434116485</v>
      </c>
      <c r="AN13" s="26">
        <v>54.118216018875756</v>
      </c>
      <c r="AO13" s="26"/>
      <c r="AP13" s="26"/>
      <c r="AQ13" s="26"/>
      <c r="AR13" s="26"/>
      <c r="AS13" s="26"/>
      <c r="AT13" s="26"/>
      <c r="AU13" s="26"/>
      <c r="AV13" s="26"/>
      <c r="AW13" s="26"/>
    </row>
    <row r="14" spans="1:49" ht="15" customHeight="1" x14ac:dyDescent="0.25">
      <c r="A14" s="19" t="s">
        <v>59</v>
      </c>
      <c r="B14" s="29"/>
      <c r="C14" s="27">
        <v>-9.3233416835260527</v>
      </c>
      <c r="D14" s="27">
        <v>-6.4314007796682091</v>
      </c>
      <c r="E14" s="27">
        <v>-1.6726168475116623</v>
      </c>
      <c r="F14" s="27">
        <v>-3.2486163235166714</v>
      </c>
      <c r="G14" s="27">
        <v>0.87606576859775487</v>
      </c>
      <c r="H14" s="27">
        <v>6.1578834787532912</v>
      </c>
      <c r="I14" s="27">
        <v>4.3666477430686825</v>
      </c>
      <c r="J14" s="27">
        <v>-1.4722093050644531</v>
      </c>
      <c r="K14" s="27">
        <v>-2.034654231771583</v>
      </c>
      <c r="L14" s="27">
        <v>-0.91263621153173347</v>
      </c>
      <c r="M14" s="27">
        <v>16.581042140960761</v>
      </c>
      <c r="N14" s="27">
        <v>3.6208396883129126</v>
      </c>
      <c r="O14" s="27">
        <v>-8.5497846318603052</v>
      </c>
      <c r="P14" s="27">
        <v>13.420924187126758</v>
      </c>
      <c r="Q14" s="27">
        <v>1.0410736645415142</v>
      </c>
      <c r="R14" s="27">
        <v>6.857811882814886</v>
      </c>
      <c r="S14" s="27">
        <v>-1.9662331638555912</v>
      </c>
      <c r="T14" s="27">
        <v>2.2155928540272924</v>
      </c>
      <c r="U14" s="27">
        <v>7.1602960652368637</v>
      </c>
      <c r="V14" s="27">
        <v>3.8893768769750494</v>
      </c>
      <c r="W14" s="27">
        <v>-7.4425898338092082</v>
      </c>
      <c r="X14" s="27">
        <v>20.770123431449775</v>
      </c>
      <c r="Y14" s="27">
        <v>-1.55395475496816</v>
      </c>
      <c r="Z14" s="27">
        <v>20.044900773581361</v>
      </c>
      <c r="AA14" s="27">
        <v>-3.0526344247252126</v>
      </c>
      <c r="AB14" s="27">
        <v>12.838622101279825</v>
      </c>
      <c r="AC14" s="27">
        <v>-3.9836817259254786</v>
      </c>
      <c r="AD14" s="27">
        <v>-4.9004804007951748</v>
      </c>
      <c r="AE14" s="27">
        <v>-13.987660328193485</v>
      </c>
      <c r="AF14" s="27">
        <v>13.720173527564739</v>
      </c>
      <c r="AG14" s="27">
        <v>-3.567147340369047</v>
      </c>
      <c r="AH14" s="27">
        <v>14.385703357954554</v>
      </c>
      <c r="AI14" s="27">
        <v>-3.6810071996964666</v>
      </c>
      <c r="AJ14" s="27">
        <v>-1.645546331149049</v>
      </c>
      <c r="AK14" s="27">
        <v>-5.1891390326407389</v>
      </c>
      <c r="AL14" s="27">
        <v>6.5845493949524325E-2</v>
      </c>
      <c r="AM14" s="27">
        <v>11.392777484574268</v>
      </c>
      <c r="AN14" s="27">
        <v>12.850318742603321</v>
      </c>
      <c r="AO14" s="26"/>
      <c r="AP14" s="26"/>
      <c r="AQ14" s="26"/>
      <c r="AR14" s="26"/>
      <c r="AS14" s="26"/>
    </row>
    <row r="15" spans="1:49" ht="15" customHeight="1" x14ac:dyDescent="0.25">
      <c r="A15" s="17" t="s">
        <v>60</v>
      </c>
      <c r="B15" s="13"/>
      <c r="C15" s="26">
        <v>5.0212919753597447</v>
      </c>
      <c r="D15" s="26">
        <v>10.511912239857992</v>
      </c>
      <c r="E15" s="26">
        <v>0.3398977583383811</v>
      </c>
      <c r="F15" s="26">
        <v>1.5465837945722569</v>
      </c>
      <c r="G15" s="26">
        <v>2.6350581658878696</v>
      </c>
      <c r="H15" s="26">
        <v>6.4357660025277568</v>
      </c>
      <c r="I15" s="26">
        <v>2.0238262924912505</v>
      </c>
      <c r="J15" s="26">
        <v>-1.2967450647196443</v>
      </c>
      <c r="K15" s="26">
        <v>3.535329996250212</v>
      </c>
      <c r="L15" s="26">
        <v>8.3560113190939376</v>
      </c>
      <c r="M15" s="26">
        <v>-6.439581888086181</v>
      </c>
      <c r="N15" s="26">
        <v>11.545451833848404</v>
      </c>
      <c r="O15" s="26">
        <v>9.0551758725615628</v>
      </c>
      <c r="P15" s="26">
        <v>6.4070649530310249</v>
      </c>
      <c r="Q15" s="26">
        <v>-1.9041788958701602</v>
      </c>
      <c r="R15" s="26">
        <v>-16.166766926986469</v>
      </c>
      <c r="S15" s="26">
        <v>17.982620885688505</v>
      </c>
      <c r="T15" s="26">
        <v>8.8867449343491103</v>
      </c>
      <c r="U15" s="26">
        <v>-3.7022355170837358</v>
      </c>
      <c r="V15" s="26">
        <v>3.5981753868987596</v>
      </c>
      <c r="W15" s="26">
        <v>5.9356660347815193</v>
      </c>
      <c r="X15" s="26">
        <v>3.9634007949009771</v>
      </c>
      <c r="Y15" s="26">
        <v>13.862111333518172</v>
      </c>
      <c r="Z15" s="26">
        <v>0.3573244943392524</v>
      </c>
      <c r="AA15" s="26">
        <v>7.5458761601712041</v>
      </c>
      <c r="AB15" s="26">
        <v>2.7054801766452812</v>
      </c>
      <c r="AC15" s="26">
        <v>8.542222113130137</v>
      </c>
      <c r="AD15" s="26">
        <v>4.9280798673205624</v>
      </c>
      <c r="AE15" s="26">
        <v>2.0242536860741041</v>
      </c>
      <c r="AF15" s="26">
        <v>7.5063331034530449</v>
      </c>
      <c r="AG15" s="26">
        <v>5.6834755173843376</v>
      </c>
      <c r="AH15" s="26">
        <v>-6.8360747409552687</v>
      </c>
      <c r="AI15" s="26">
        <v>4.417468640898548</v>
      </c>
      <c r="AJ15" s="26">
        <v>-0.10399706292601252</v>
      </c>
      <c r="AK15" s="26">
        <v>-4.2552799721918433</v>
      </c>
      <c r="AL15" s="26">
        <v>5.5982913165274795</v>
      </c>
      <c r="AM15" s="26">
        <v>1.9113172408174677</v>
      </c>
      <c r="AN15" s="26">
        <v>0.15389064109363901</v>
      </c>
      <c r="AO15" s="26"/>
      <c r="AP15" s="26"/>
      <c r="AQ15" s="26"/>
      <c r="AR15" s="26"/>
      <c r="AS15" s="26"/>
      <c r="AT15" s="26"/>
      <c r="AU15" s="26"/>
      <c r="AV15" s="26"/>
      <c r="AW15" s="26"/>
    </row>
    <row r="16" spans="1:49" ht="15" customHeight="1" x14ac:dyDescent="0.25">
      <c r="A16" s="17" t="s">
        <v>61</v>
      </c>
      <c r="B16" s="13"/>
      <c r="C16" s="30">
        <f>100*('GDP Production KP'!C16/'GDP Production KP'!B16-1)</f>
        <v>-31.322013396387185</v>
      </c>
      <c r="D16" s="30">
        <f>100*('GDP Production KP'!D16/'GDP Production KP'!C16-1)</f>
        <v>-0.74156623293841761</v>
      </c>
      <c r="E16" s="30">
        <f>100*('GDP Production KP'!E16/'GDP Production KP'!D16-1)</f>
        <v>7.8361985099855147</v>
      </c>
      <c r="F16" s="30">
        <f>100*('GDP Production KP'!F16/'GDP Production KP'!E16-1)</f>
        <v>1.7339336957823859</v>
      </c>
      <c r="G16" s="30">
        <f>100*('GDP Production KP'!G16/'GDP Production KP'!F16-1)</f>
        <v>2.448411564225994</v>
      </c>
      <c r="H16" s="30">
        <f>100*('GDP Production KP'!H16/'GDP Production KP'!G16-1)</f>
        <v>-1.5931906176629207</v>
      </c>
      <c r="I16" s="30">
        <f>100*('GDP Production KP'!I16/'GDP Production KP'!H16-1)</f>
        <v>2.6306819078612431</v>
      </c>
      <c r="J16" s="30">
        <f>100*('GDP Production KP'!J16/'GDP Production KP'!I16-1)</f>
        <v>2.8931607208833698</v>
      </c>
      <c r="K16" s="30">
        <f>100*('GDP Production KP'!K16/'GDP Production KP'!J16-1)</f>
        <v>9.3668657734574232</v>
      </c>
      <c r="L16" s="30">
        <f>100*('GDP Production KP'!L16/'GDP Production KP'!K16-1)</f>
        <v>-2.0089260338380988</v>
      </c>
      <c r="M16" s="30">
        <f>100*('GDP Production KP'!M16/'GDP Production KP'!L16-1)</f>
        <v>9.465334944297755</v>
      </c>
      <c r="N16" s="30">
        <f>100*('GDP Production KP'!N16/'GDP Production KP'!M16-1)</f>
        <v>5.0907443149408982</v>
      </c>
      <c r="O16" s="30">
        <f>100*('GDP Production KP'!O16/'GDP Production KP'!N16-1)</f>
        <v>1.0594039884470829</v>
      </c>
      <c r="P16" s="30">
        <f>100*('GDP Production KP'!P16/'GDP Production KP'!O16-1)</f>
        <v>-1.2135971918741828</v>
      </c>
      <c r="Q16" s="30">
        <f>100*('GDP Production KP'!Q16/'GDP Production KP'!P16-1)</f>
        <v>-0.8779485009113408</v>
      </c>
      <c r="R16" s="30">
        <f>100*('GDP Production KP'!R16/'GDP Production KP'!Q16-1)</f>
        <v>3.5999168577310448</v>
      </c>
      <c r="S16" s="30">
        <f>100*('GDP Production KP'!S16/'GDP Production KP'!R16-1)</f>
        <v>-28.255372396565669</v>
      </c>
      <c r="T16" s="30">
        <f>100*('GDP Production KP'!T16/'GDP Production KP'!S16-1)</f>
        <v>7.9748649030098706</v>
      </c>
      <c r="U16" s="30">
        <f>100*('GDP Production KP'!U16/'GDP Production KP'!T16-1)</f>
        <v>12.626970058693265</v>
      </c>
      <c r="V16" s="30">
        <f>100*('GDP Production KP'!V16/'GDP Production KP'!U16-1)</f>
        <v>-9.7322322542773065</v>
      </c>
      <c r="W16" s="30">
        <f>100*('GDP Production KP'!W16/'GDP Production KP'!V16-1)</f>
        <v>7.7077887130971856</v>
      </c>
      <c r="X16" s="30">
        <f>100*('GDP Production KP'!X16/'GDP Production KP'!W16-1)</f>
        <v>4.2230113057451835</v>
      </c>
      <c r="Y16" s="30">
        <f>100*('GDP Production KP'!Y16/'GDP Production KP'!X16-1)</f>
        <v>-7.49223464758132</v>
      </c>
      <c r="Z16" s="30">
        <f>100*('GDP Production KP'!Z16/'GDP Production KP'!Y16-1)</f>
        <v>-0.31616406654855211</v>
      </c>
      <c r="AA16" s="30">
        <f>100*('GDP Production KP'!AA16/'GDP Production KP'!Z16-1)</f>
        <v>21.879740605930898</v>
      </c>
      <c r="AB16" s="30">
        <f>100*('GDP Production KP'!AB16/'GDP Production KP'!AA16-1)</f>
        <v>-8.4991448597945833</v>
      </c>
      <c r="AC16" s="30">
        <f>100*('GDP Production KP'!AC16/'GDP Production KP'!AB16-1)</f>
        <v>4.2555570584781321</v>
      </c>
      <c r="AD16" s="30">
        <f>100*('GDP Production KP'!AD16/'GDP Production KP'!AC16-1)</f>
        <v>-6.3459055006743643</v>
      </c>
      <c r="AE16" s="30">
        <f>100*('GDP Production KP'!AE16/'GDP Production KP'!AD16-1)</f>
        <v>4.116454565564065</v>
      </c>
      <c r="AF16" s="30">
        <f>100*('GDP Production KP'!AF16/'GDP Production KP'!AE16-1)</f>
        <v>5.599298905939265</v>
      </c>
      <c r="AG16" s="30">
        <f>100*('GDP Production KP'!AG16/'GDP Production KP'!AF16-1)</f>
        <v>-2.658264167673785</v>
      </c>
      <c r="AH16" s="30">
        <v>-1.1375392242165816</v>
      </c>
      <c r="AI16" s="30">
        <v>30.431215860359487</v>
      </c>
      <c r="AJ16" s="30">
        <v>-17.156106153435758</v>
      </c>
      <c r="AK16" s="30">
        <v>-2.9592572978435783</v>
      </c>
      <c r="AL16" s="30">
        <v>-2.1114548480330626</v>
      </c>
      <c r="AM16" s="30">
        <v>0.22494286284864984</v>
      </c>
      <c r="AN16" s="30">
        <v>3.7161123811905412</v>
      </c>
      <c r="AO16" s="26"/>
      <c r="AP16" s="26"/>
      <c r="AQ16" s="26"/>
      <c r="AR16" s="26"/>
      <c r="AS16" s="26"/>
      <c r="AT16" s="26"/>
      <c r="AU16" s="26"/>
      <c r="AV16" s="26"/>
      <c r="AW16" s="26"/>
    </row>
    <row r="17" spans="1:49" s="71" customFormat="1" ht="15" customHeight="1" x14ac:dyDescent="0.25">
      <c r="A17" s="100" t="s">
        <v>108</v>
      </c>
      <c r="C17" s="30">
        <f>100*('GDP Production KP'!C17/'GDP Production KP'!B17-1)</f>
        <v>9.858464287452783</v>
      </c>
      <c r="D17" s="30">
        <f>100*('GDP Production KP'!D17/'GDP Production KP'!C17-1)</f>
        <v>11.448261670072091</v>
      </c>
      <c r="E17" s="30">
        <f>100*('GDP Production KP'!E17/'GDP Production KP'!D17-1)</f>
        <v>-0.21561276101154103</v>
      </c>
      <c r="F17" s="30">
        <f>100*('GDP Production KP'!F17/'GDP Production KP'!E17-1)</f>
        <v>1.5315800131585178</v>
      </c>
      <c r="G17" s="30">
        <f>100*('GDP Production KP'!G17/'GDP Production KP'!F17-1)</f>
        <v>2.6500354145328808</v>
      </c>
      <c r="H17" s="30">
        <f>100*('GDP Production KP'!H17/'GDP Production KP'!G17-1)</f>
        <v>7.0787752072143606</v>
      </c>
      <c r="I17" s="30">
        <f>100*('GDP Production KP'!I17/'GDP Production KP'!H17-1)</f>
        <v>1.9791615114400196</v>
      </c>
      <c r="J17" s="30">
        <f>100*('GDP Production KP'!J17/'GDP Production KP'!I17-1)</f>
        <v>-1.6070937212278036</v>
      </c>
      <c r="K17" s="30">
        <f>100*('GDP Production KP'!K17/'GDP Production KP'!J17-1)</f>
        <v>3.0836287631443859</v>
      </c>
      <c r="L17" s="30">
        <f>100*('GDP Production KP'!L17/'GDP Production KP'!K17-1)</f>
        <v>9.2077984637205077</v>
      </c>
      <c r="M17" s="30">
        <f>100*('GDP Production KP'!M17/'GDP Production KP'!L17-1)</f>
        <v>-7.6123946082338412</v>
      </c>
      <c r="N17" s="30">
        <f>100*('GDP Production KP'!N17/'GDP Production KP'!M17-1)</f>
        <v>12.109396810596573</v>
      </c>
      <c r="O17" s="30">
        <f>100*('GDP Production KP'!O17/'GDP Production KP'!N17-1)</f>
        <v>9.7100276522342774</v>
      </c>
      <c r="P17" s="30">
        <f>100*('GDP Production KP'!P17/'GDP Production KP'!O17-1)</f>
        <v>6.981982723630864</v>
      </c>
      <c r="Q17" s="30">
        <f>100*('GDP Production KP'!Q17/'GDP Production KP'!P17-1)</f>
        <v>-1.9756687526721994</v>
      </c>
      <c r="R17" s="30">
        <f>100*('GDP Production KP'!R17/'GDP Production KP'!Q17-1)</f>
        <v>-17.559185354751015</v>
      </c>
      <c r="S17" s="30">
        <f>100*('GDP Production KP'!S17/'GDP Production KP'!R17-1)</f>
        <v>22.07571807816673</v>
      </c>
      <c r="T17" s="30">
        <f>100*('GDP Production KP'!T17/'GDP Production KP'!S17-1)</f>
        <v>8.9341856119338647</v>
      </c>
      <c r="U17" s="30">
        <f>100*('GDP Production KP'!U17/'GDP Production KP'!T17-1)</f>
        <v>-4.5442832536422006</v>
      </c>
      <c r="V17" s="30">
        <f>100*('GDP Production KP'!V17/'GDP Production KP'!U17-1)</f>
        <v>4.4092401694018735</v>
      </c>
      <c r="W17" s="30">
        <f>100*('GDP Production KP'!W17/'GDP Production KP'!V17-1)</f>
        <v>5.8424480596740214</v>
      </c>
      <c r="X17" s="30">
        <f>100*('GDP Production KP'!X17/'GDP Production KP'!W17-1)</f>
        <v>3.949503976357871</v>
      </c>
      <c r="Y17" s="30">
        <f>100*('GDP Production KP'!Y17/'GDP Production KP'!X17-1)</f>
        <v>15.008206248353284</v>
      </c>
      <c r="Z17" s="30">
        <f>100*('GDP Production KP'!Z17/'GDP Production KP'!Y17-1)</f>
        <v>0.38639910411941703</v>
      </c>
      <c r="AA17" s="30">
        <f>100*('GDP Production KP'!AA17/'GDP Production KP'!Z17-1)</f>
        <v>6.9314116142640492</v>
      </c>
      <c r="AB17" s="30">
        <f>100*('GDP Production KP'!AB17/'GDP Production KP'!AA17-1)</f>
        <v>3.2529460913021335</v>
      </c>
      <c r="AC17" s="30">
        <f>100*('GDP Production KP'!AC17/'GDP Production KP'!AB17-1)</f>
        <v>8.7278323858988482</v>
      </c>
      <c r="AD17" s="30">
        <f>100*('GDP Production KP'!AD17/'GDP Production KP'!AC17-1)</f>
        <v>5.3961580602267523</v>
      </c>
      <c r="AE17" s="30">
        <f>100*('GDP Production KP'!AE17/'GDP Production KP'!AD17-1)</f>
        <v>1.9470663040693115</v>
      </c>
      <c r="AF17" s="30">
        <f>100*('GDP Production KP'!AF17/'GDP Production KP'!AE17-1)</f>
        <v>7.5781862927833954</v>
      </c>
      <c r="AG17" s="30">
        <f>100*('GDP Production KP'!AG17/'GDP Production KP'!AF17-1)</f>
        <v>5.9919938805728101</v>
      </c>
      <c r="AH17" s="30">
        <f>100*('GDP Production KP'!AH17/'GDP Production KP'!AG17-1)</f>
        <v>-7.0296338745518767</v>
      </c>
      <c r="AI17" s="30">
        <f>100*('GDP Production KP'!AI17/'GDP Production KP'!AH17-1)</f>
        <v>3.4778758569219415</v>
      </c>
      <c r="AJ17" s="30">
        <f>100*('GDP Production KP'!AJ17/'GDP Production KP'!AI17-1)</f>
        <v>0.67233842229097451</v>
      </c>
      <c r="AK17" s="30">
        <f>100*('GDP Production KP'!AK17/'GDP Production KP'!AJ17-1)</f>
        <v>-4.3038350083565824</v>
      </c>
      <c r="AL17" s="30">
        <f>100*('GDP Production KP'!AL17/'GDP Production KP'!AK17-1)</f>
        <v>5.8911926438113493</v>
      </c>
      <c r="AM17" s="30">
        <f>100*('GDP Production KP'!AM17/'GDP Production KP'!AL17-1)</f>
        <v>1.9705425435613044</v>
      </c>
      <c r="AN17" s="30">
        <f>100*('GDP Production KP'!AN17/'GDP Production KP'!AM17-1)</f>
        <v>3.0927391636148549E-2</v>
      </c>
      <c r="AO17" s="26"/>
      <c r="AP17" s="26"/>
      <c r="AQ17" s="26"/>
      <c r="AR17" s="26"/>
      <c r="AS17" s="26"/>
      <c r="AT17" s="26"/>
      <c r="AU17" s="26"/>
      <c r="AV17" s="26"/>
      <c r="AW17" s="26"/>
    </row>
    <row r="18" spans="1:49" ht="15" customHeight="1" x14ac:dyDescent="0.25">
      <c r="A18" s="31" t="s">
        <v>62</v>
      </c>
      <c r="B18" s="13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30">
        <v>5.2917851001859759</v>
      </c>
      <c r="X18" s="30">
        <v>-20.547892499182367</v>
      </c>
      <c r="Y18" s="30">
        <v>23.137876817361558</v>
      </c>
      <c r="Z18" s="30">
        <v>8.3610360346730062</v>
      </c>
      <c r="AA18" s="30">
        <v>-2.2898455740076571</v>
      </c>
      <c r="AB18" s="30">
        <v>4.853777244833168</v>
      </c>
      <c r="AC18" s="30">
        <v>3.4352901560220204</v>
      </c>
      <c r="AD18" s="30">
        <v>14.892758969941667</v>
      </c>
      <c r="AE18" s="30">
        <v>16.293070948972186</v>
      </c>
      <c r="AF18" s="30">
        <v>8.414586972722546</v>
      </c>
      <c r="AG18" s="30">
        <v>6.4840658951990093</v>
      </c>
      <c r="AH18" s="30">
        <v>-1.5964899438327507</v>
      </c>
      <c r="AI18" s="30">
        <v>12.767984545474505</v>
      </c>
      <c r="AJ18" s="26">
        <v>13.671996738974343</v>
      </c>
      <c r="AK18" s="26">
        <v>13.006496146957659</v>
      </c>
      <c r="AL18" s="26">
        <v>8.1215680447680967</v>
      </c>
      <c r="AM18" s="26">
        <v>15.468358597670388</v>
      </c>
      <c r="AN18" s="26">
        <v>6.974047325465321</v>
      </c>
      <c r="AO18" s="26"/>
      <c r="AP18" s="26"/>
      <c r="AQ18" s="26"/>
      <c r="AR18" s="26"/>
      <c r="AS18" s="26"/>
      <c r="AT18" s="26"/>
      <c r="AU18" s="26"/>
      <c r="AV18" s="26"/>
      <c r="AW18" s="26"/>
    </row>
    <row r="19" spans="1:49" ht="15" customHeight="1" x14ac:dyDescent="0.25">
      <c r="A19" s="14" t="s">
        <v>63</v>
      </c>
      <c r="B19" s="13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30">
        <v>2.9592322238470956</v>
      </c>
      <c r="X19" s="30">
        <v>-3.9260755398180578</v>
      </c>
      <c r="Y19" s="30">
        <v>26.653696585696821</v>
      </c>
      <c r="Z19" s="30">
        <v>-4.1465016565377368</v>
      </c>
      <c r="AA19" s="30">
        <v>-1.7819478885837725</v>
      </c>
      <c r="AB19" s="30">
        <v>-13.985045558991686</v>
      </c>
      <c r="AC19" s="30">
        <v>17.772092496653173</v>
      </c>
      <c r="AD19" s="30">
        <v>8.5235869519359682</v>
      </c>
      <c r="AE19" s="30">
        <v>6.6964998053792186</v>
      </c>
      <c r="AF19" s="30">
        <v>17.168670517310289</v>
      </c>
      <c r="AG19" s="30">
        <v>-10.263875640865265</v>
      </c>
      <c r="AH19" s="30">
        <v>-16.785847666477352</v>
      </c>
      <c r="AI19" s="30">
        <v>3.3144150766879505</v>
      </c>
      <c r="AJ19" s="26">
        <v>11.724917596983104</v>
      </c>
      <c r="AK19" s="26">
        <v>-12.307518854367288</v>
      </c>
      <c r="AL19" s="26">
        <v>4.7586483057567222</v>
      </c>
      <c r="AM19" s="26">
        <v>-4.579119010973983</v>
      </c>
      <c r="AN19" s="26">
        <v>2.0705155758845848</v>
      </c>
      <c r="AO19" s="26"/>
      <c r="AP19" s="26"/>
      <c r="AQ19" s="26"/>
      <c r="AR19" s="26"/>
      <c r="AS19" s="26"/>
      <c r="AT19" s="26"/>
      <c r="AU19" s="26"/>
      <c r="AV19" s="26"/>
      <c r="AW19" s="26"/>
    </row>
    <row r="20" spans="1:49" ht="15" customHeight="1" x14ac:dyDescent="0.25">
      <c r="A20" s="32" t="s">
        <v>64</v>
      </c>
      <c r="B20" s="13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30">
        <v>7.2006540906643863</v>
      </c>
      <c r="X20" s="30">
        <v>22.293897144601374</v>
      </c>
      <c r="Y20" s="30">
        <v>-5.3913382786624737</v>
      </c>
      <c r="Z20" s="30">
        <v>-9.4183370908485387</v>
      </c>
      <c r="AA20" s="30">
        <v>5.2514216765665651</v>
      </c>
      <c r="AB20" s="30">
        <v>0.39494326766340748</v>
      </c>
      <c r="AC20" s="30">
        <v>4.1488707018452118</v>
      </c>
      <c r="AD20" s="30">
        <v>3.1843434686690841</v>
      </c>
      <c r="AE20" s="30">
        <v>15.249037297808115</v>
      </c>
      <c r="AF20" s="30">
        <v>1.9132745479025317</v>
      </c>
      <c r="AG20" s="30">
        <v>0.43295257675228527</v>
      </c>
      <c r="AH20" s="30">
        <v>14.992386726531976</v>
      </c>
      <c r="AI20" s="30">
        <v>13.748406434442089</v>
      </c>
      <c r="AJ20" s="26">
        <v>-16.461281309772076</v>
      </c>
      <c r="AK20" s="26">
        <v>-2.0560429644948357</v>
      </c>
      <c r="AL20" s="26">
        <v>-1.561487706946366</v>
      </c>
      <c r="AM20" s="26">
        <v>-0.84652958811122403</v>
      </c>
      <c r="AN20" s="26">
        <v>4.4839715658899877</v>
      </c>
      <c r="AO20" s="26"/>
      <c r="AP20" s="26"/>
      <c r="AQ20" s="26"/>
      <c r="AR20" s="26"/>
      <c r="AS20" s="26"/>
      <c r="AT20" s="26"/>
      <c r="AU20" s="26"/>
      <c r="AV20" s="26"/>
      <c r="AW20" s="26"/>
    </row>
    <row r="21" spans="1:49" ht="15" customHeight="1" x14ac:dyDescent="0.25">
      <c r="A21" s="32" t="s">
        <v>65</v>
      </c>
      <c r="B21" s="13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30">
        <v>10.314331154999266</v>
      </c>
      <c r="X21" s="30">
        <v>45.617347343931357</v>
      </c>
      <c r="Y21" s="30">
        <v>22.824187565240607</v>
      </c>
      <c r="Z21" s="30">
        <v>52.171305304291877</v>
      </c>
      <c r="AA21" s="30">
        <v>9.0017980097734522</v>
      </c>
      <c r="AB21" s="30">
        <v>5.9165869488031717</v>
      </c>
      <c r="AC21" s="30">
        <v>-27.475739991751965</v>
      </c>
      <c r="AD21" s="30">
        <v>2.9691930629047079</v>
      </c>
      <c r="AE21" s="30">
        <v>-1.1106602934023613</v>
      </c>
      <c r="AF21" s="30">
        <v>3.5862046911509253</v>
      </c>
      <c r="AG21" s="30">
        <v>4.7111824838618617</v>
      </c>
      <c r="AH21" s="30">
        <v>6.0980218561331441</v>
      </c>
      <c r="AI21" s="30">
        <v>8.1642709379221969</v>
      </c>
      <c r="AJ21" s="26">
        <v>-2.8821610623647302</v>
      </c>
      <c r="AK21" s="26">
        <v>-8.8523000589235039</v>
      </c>
      <c r="AL21" s="26">
        <v>3.6508085501274792</v>
      </c>
      <c r="AM21" s="26">
        <v>-3.1673771220745266</v>
      </c>
      <c r="AN21" s="26">
        <v>-8.2412969524339417</v>
      </c>
      <c r="AO21" s="26"/>
      <c r="AP21" s="26"/>
      <c r="AQ21" s="26"/>
      <c r="AR21" s="26"/>
      <c r="AS21" s="26"/>
      <c r="AT21" s="26"/>
      <c r="AU21" s="26"/>
      <c r="AV21" s="26"/>
      <c r="AW21" s="26"/>
    </row>
    <row r="22" spans="1:49" ht="15" customHeight="1" x14ac:dyDescent="0.25">
      <c r="A22" s="32" t="s">
        <v>66</v>
      </c>
      <c r="B22" s="13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30">
        <v>121.42527912316524</v>
      </c>
      <c r="X22" s="30">
        <v>-8.9073739722340122</v>
      </c>
      <c r="Y22" s="30">
        <v>-21.823024061637412</v>
      </c>
      <c r="Z22" s="30">
        <v>33.784303513552288</v>
      </c>
      <c r="AA22" s="30">
        <v>4.7429353419302203</v>
      </c>
      <c r="AB22" s="30">
        <v>-1.1324822027542751</v>
      </c>
      <c r="AC22" s="30">
        <v>22.814773890152807</v>
      </c>
      <c r="AD22" s="30">
        <v>6.9297403909108226</v>
      </c>
      <c r="AE22" s="30">
        <v>-35.866332002867907</v>
      </c>
      <c r="AF22" s="30">
        <v>11.556670457370302</v>
      </c>
      <c r="AG22" s="30">
        <v>12.719386543081683</v>
      </c>
      <c r="AH22" s="30">
        <v>11.257482735377451</v>
      </c>
      <c r="AI22" s="30">
        <v>-7.283836712074347</v>
      </c>
      <c r="AJ22" s="26">
        <v>10.693275108351997</v>
      </c>
      <c r="AK22" s="26">
        <v>-1.770378057028708</v>
      </c>
      <c r="AL22" s="26">
        <v>-6.1869704530067509</v>
      </c>
      <c r="AM22" s="26">
        <v>2.2156776046752498</v>
      </c>
      <c r="AN22" s="26">
        <v>4.0540696521868256</v>
      </c>
      <c r="AO22" s="26"/>
      <c r="AP22" s="26"/>
      <c r="AQ22" s="26"/>
      <c r="AR22" s="26"/>
      <c r="AS22" s="26"/>
      <c r="AT22" s="26"/>
      <c r="AU22" s="26"/>
      <c r="AV22" s="26"/>
      <c r="AW22" s="26"/>
    </row>
    <row r="23" spans="1:49" ht="15" customHeight="1" x14ac:dyDescent="0.25">
      <c r="A23" s="32" t="s">
        <v>67</v>
      </c>
      <c r="B23" s="13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30">
        <v>-2.5100178184789002</v>
      </c>
      <c r="X23" s="30">
        <v>-2.0694089325498055</v>
      </c>
      <c r="Y23" s="30">
        <v>59.551726313874525</v>
      </c>
      <c r="Z23" s="30">
        <v>56.570688504599531</v>
      </c>
      <c r="AA23" s="30">
        <v>-6.3412058437042873</v>
      </c>
      <c r="AB23" s="30">
        <v>7.9426940388626548</v>
      </c>
      <c r="AC23" s="30">
        <v>9.4667267537929831</v>
      </c>
      <c r="AD23" s="30">
        <v>14.709222839535286</v>
      </c>
      <c r="AE23" s="30">
        <v>-3.7754642195044852</v>
      </c>
      <c r="AF23" s="30">
        <v>-9.9901852489187064</v>
      </c>
      <c r="AG23" s="30">
        <v>-0.97193459061354304</v>
      </c>
      <c r="AH23" s="30">
        <v>-4.4975799291787695</v>
      </c>
      <c r="AI23" s="30">
        <v>3.1143382956132939</v>
      </c>
      <c r="AJ23" s="26">
        <v>1.6681071967539367</v>
      </c>
      <c r="AK23" s="26">
        <v>-2.6375436206463974</v>
      </c>
      <c r="AL23" s="26">
        <v>3.4683256644981242</v>
      </c>
      <c r="AM23" s="26">
        <v>1.578239491684144</v>
      </c>
      <c r="AN23" s="26">
        <v>3.9479988700150983</v>
      </c>
      <c r="AO23" s="26"/>
      <c r="AP23" s="26"/>
      <c r="AQ23" s="26"/>
      <c r="AR23" s="26"/>
      <c r="AS23" s="26"/>
      <c r="AT23" s="26"/>
      <c r="AU23" s="26"/>
      <c r="AV23" s="26"/>
      <c r="AW23" s="26"/>
    </row>
    <row r="24" spans="1:49" ht="15" customHeight="1" x14ac:dyDescent="0.25">
      <c r="A24" s="32" t="s">
        <v>68</v>
      </c>
      <c r="B24" s="13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30">
        <v>-36.25220112957097</v>
      </c>
      <c r="X24" s="30">
        <v>11.325764667835443</v>
      </c>
      <c r="Y24" s="30">
        <v>7.2279810221932053</v>
      </c>
      <c r="Z24" s="30">
        <v>13.532654327747977</v>
      </c>
      <c r="AA24" s="30">
        <v>10.654823844209915</v>
      </c>
      <c r="AB24" s="30">
        <v>14.434377426870313</v>
      </c>
      <c r="AC24" s="30">
        <v>17.821499999999958</v>
      </c>
      <c r="AD24" s="30">
        <v>8.1663518448688421</v>
      </c>
      <c r="AE24" s="30">
        <v>-7.3531446701409209</v>
      </c>
      <c r="AF24" s="30">
        <v>-7.7155701836084916</v>
      </c>
      <c r="AG24" s="30">
        <v>10.861257941315245</v>
      </c>
      <c r="AH24" s="30">
        <v>-12.649349321860683</v>
      </c>
      <c r="AI24" s="30">
        <v>6.7806270067211329</v>
      </c>
      <c r="AJ24" s="26">
        <v>10.644712243357745</v>
      </c>
      <c r="AK24" s="26">
        <v>6.3485731384744497</v>
      </c>
      <c r="AL24" s="26">
        <v>-1.8860034616294996</v>
      </c>
      <c r="AM24" s="26">
        <v>-3.3740734940094796</v>
      </c>
      <c r="AN24" s="26">
        <v>-3.378131455525704</v>
      </c>
      <c r="AO24" s="26"/>
      <c r="AP24" s="26"/>
      <c r="AQ24" s="26"/>
      <c r="AR24" s="26"/>
      <c r="AS24" s="26"/>
      <c r="AT24" s="26"/>
    </row>
    <row r="25" spans="1:49" ht="15" customHeight="1" x14ac:dyDescent="0.25">
      <c r="A25" s="32" t="s">
        <v>69</v>
      </c>
      <c r="B25" s="13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30">
        <v>3.9884928990442319</v>
      </c>
      <c r="X25" s="30">
        <v>2.4915116598780997</v>
      </c>
      <c r="Y25" s="30">
        <v>21.950133843767574</v>
      </c>
      <c r="Z25" s="30">
        <v>-35.105941122636011</v>
      </c>
      <c r="AA25" s="30">
        <v>34.262732209879317</v>
      </c>
      <c r="AB25" s="30">
        <v>6.6580913879701598</v>
      </c>
      <c r="AC25" s="30">
        <v>5.1050181065701139</v>
      </c>
      <c r="AD25" s="30">
        <v>0.18902480068132377</v>
      </c>
      <c r="AE25" s="30">
        <v>5.9460405455190113</v>
      </c>
      <c r="AF25" s="30">
        <v>7.2692889463291266</v>
      </c>
      <c r="AG25" s="30">
        <v>11.999733654071846</v>
      </c>
      <c r="AH25" s="30">
        <v>4.1465194901285969</v>
      </c>
      <c r="AI25" s="30">
        <v>4.3203533114845527</v>
      </c>
      <c r="AJ25" s="26">
        <v>1.1520616511949981</v>
      </c>
      <c r="AK25" s="26">
        <v>-3.3455085921624885</v>
      </c>
      <c r="AL25" s="26">
        <v>-2.6461113360386008</v>
      </c>
      <c r="AM25" s="26">
        <v>-5.7431977471183018</v>
      </c>
      <c r="AN25" s="26">
        <v>-5.0347861605319366</v>
      </c>
      <c r="AO25" s="26"/>
      <c r="AP25" s="26"/>
      <c r="AQ25" s="26"/>
      <c r="AR25" s="26"/>
      <c r="AS25" s="26"/>
      <c r="AT25" s="26"/>
    </row>
    <row r="26" spans="1:49" ht="15" customHeight="1" x14ac:dyDescent="0.25">
      <c r="A26" s="32" t="s">
        <v>70</v>
      </c>
      <c r="B26" s="13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30">
        <v>3.3351416983130378</v>
      </c>
      <c r="X26" s="30">
        <v>6.8548420489496209</v>
      </c>
      <c r="Y26" s="30">
        <v>22.457535265406406</v>
      </c>
      <c r="Z26" s="30">
        <v>7.9914770527842336</v>
      </c>
      <c r="AA26" s="30">
        <v>28.333050846993018</v>
      </c>
      <c r="AB26" s="30">
        <v>7.829471397538029</v>
      </c>
      <c r="AC26" s="30">
        <v>1.9871421506676512</v>
      </c>
      <c r="AD26" s="30">
        <v>-3.8584409211364914</v>
      </c>
      <c r="AE26" s="30">
        <v>-0.23969386714958318</v>
      </c>
      <c r="AF26" s="30">
        <v>7.8724853802135755</v>
      </c>
      <c r="AG26" s="30">
        <v>4.6237937922342951</v>
      </c>
      <c r="AH26" s="30">
        <v>-7.550240808003835</v>
      </c>
      <c r="AI26" s="30">
        <v>5.5979790943250691</v>
      </c>
      <c r="AJ26" s="26">
        <v>5.415013814483018</v>
      </c>
      <c r="AK26" s="26">
        <v>26.867428695744792</v>
      </c>
      <c r="AL26" s="26">
        <v>2.5895973318031906</v>
      </c>
      <c r="AM26" s="26">
        <v>-9.1365877182901158</v>
      </c>
      <c r="AN26" s="26">
        <v>3.0881252968276129</v>
      </c>
      <c r="AO26" s="26"/>
      <c r="AP26" s="26"/>
      <c r="AQ26" s="26"/>
      <c r="AR26" s="26"/>
      <c r="AS26" s="26"/>
      <c r="AT26" s="26"/>
    </row>
    <row r="27" spans="1:49" ht="15" customHeight="1" x14ac:dyDescent="0.25">
      <c r="A27" s="32" t="s">
        <v>71</v>
      </c>
      <c r="B27" s="13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30">
        <v>-11.813235720542536</v>
      </c>
      <c r="X27" s="30">
        <v>12.190717395213639</v>
      </c>
      <c r="Y27" s="30">
        <v>2.8556732502303959</v>
      </c>
      <c r="Z27" s="30">
        <v>3.7278790153531531</v>
      </c>
      <c r="AA27" s="30">
        <v>3.0000000000000142</v>
      </c>
      <c r="AB27" s="30">
        <v>3</v>
      </c>
      <c r="AC27" s="30">
        <v>2</v>
      </c>
      <c r="AD27" s="30">
        <v>6.3665768659729878</v>
      </c>
      <c r="AE27" s="30">
        <v>-2.1245811944329347</v>
      </c>
      <c r="AF27" s="30">
        <v>1.1775717859862453</v>
      </c>
      <c r="AG27" s="30">
        <v>72.275507090887089</v>
      </c>
      <c r="AH27" s="30">
        <v>0.63728696966602172</v>
      </c>
      <c r="AI27" s="30">
        <v>3.7808113456968471</v>
      </c>
      <c r="AJ27" s="26">
        <v>5.5630554398564982</v>
      </c>
      <c r="AK27" s="26">
        <v>8.0515591276652287</v>
      </c>
      <c r="AL27" s="26">
        <v>5.8473484374132596</v>
      </c>
      <c r="AM27" s="26">
        <v>0.7951227107061527</v>
      </c>
      <c r="AN27" s="26">
        <v>-16.593653535919884</v>
      </c>
      <c r="AO27" s="26"/>
      <c r="AP27" s="26"/>
      <c r="AQ27" s="26"/>
      <c r="AR27" s="26"/>
      <c r="AS27" s="26"/>
      <c r="AT27" s="26"/>
    </row>
    <row r="28" spans="1:49" ht="15" customHeight="1" x14ac:dyDescent="0.25">
      <c r="A28" s="32" t="s">
        <v>72</v>
      </c>
      <c r="B28" s="13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30">
        <v>109.07383535935034</v>
      </c>
      <c r="X28" s="30">
        <v>-108.4889658823879</v>
      </c>
      <c r="Y28" s="30">
        <v>-1272.272135113391</v>
      </c>
      <c r="Z28" s="30">
        <v>58.234813627324513</v>
      </c>
      <c r="AA28" s="30">
        <v>49.286417289797015</v>
      </c>
      <c r="AB28" s="30">
        <v>-8.2375222065611666</v>
      </c>
      <c r="AC28" s="30">
        <v>18.591228122858126</v>
      </c>
      <c r="AD28" s="30">
        <v>-11.234565076872215</v>
      </c>
      <c r="AE28" s="30">
        <v>11.652416562223507</v>
      </c>
      <c r="AF28" s="30">
        <v>13.033935152740952</v>
      </c>
      <c r="AG28" s="30">
        <v>15.530460717797354</v>
      </c>
      <c r="AH28" s="30">
        <v>-22.956942623939582</v>
      </c>
      <c r="AI28" s="30">
        <v>-4.0371518613463167</v>
      </c>
      <c r="AJ28" s="26">
        <v>-3.2115546776452959</v>
      </c>
      <c r="AK28" s="26">
        <v>-8.3482752808399567</v>
      </c>
      <c r="AL28" s="26">
        <v>1.0235329802499109</v>
      </c>
      <c r="AM28" s="26">
        <v>4.8375063684126332</v>
      </c>
      <c r="AN28" s="26">
        <v>-2.3872488408639612</v>
      </c>
      <c r="AO28" s="26"/>
      <c r="AP28" s="26"/>
      <c r="AQ28" s="26"/>
      <c r="AR28" s="26"/>
      <c r="AS28" s="26"/>
      <c r="AT28" s="26"/>
    </row>
    <row r="29" spans="1:49" ht="15" customHeight="1" x14ac:dyDescent="0.25">
      <c r="A29" s="32" t="s">
        <v>73</v>
      </c>
      <c r="B29" s="13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30">
        <v>3.0200201265983679</v>
      </c>
      <c r="X29" s="30">
        <v>6.8430532181205166</v>
      </c>
      <c r="Y29" s="30">
        <v>-0.98892780734527719</v>
      </c>
      <c r="Z29" s="30">
        <v>17.814330556992417</v>
      </c>
      <c r="AA29" s="30">
        <v>-11.046076532568534</v>
      </c>
      <c r="AB29" s="30">
        <v>13.099332077410494</v>
      </c>
      <c r="AC29" s="30">
        <v>-0.27041518388448083</v>
      </c>
      <c r="AD29" s="30">
        <v>17.038347009791494</v>
      </c>
      <c r="AE29" s="30">
        <v>-10.935844944451489</v>
      </c>
      <c r="AF29" s="30">
        <v>9.1120082238837483</v>
      </c>
      <c r="AG29" s="30">
        <v>-7.1464048490190493</v>
      </c>
      <c r="AH29" s="30">
        <v>7.0279805982520287</v>
      </c>
      <c r="AI29" s="30">
        <v>5.6179688582486449</v>
      </c>
      <c r="AJ29" s="26">
        <v>3.708549928145672</v>
      </c>
      <c r="AK29" s="26">
        <v>-6.3982680302183752</v>
      </c>
      <c r="AL29" s="26">
        <v>-1.2850729990702803</v>
      </c>
      <c r="AM29" s="26">
        <v>-6.5700024166719686</v>
      </c>
      <c r="AN29" s="26">
        <v>-0.86687745999016386</v>
      </c>
      <c r="AO29" s="26"/>
      <c r="AP29" s="26"/>
      <c r="AQ29" s="26"/>
      <c r="AR29" s="26"/>
      <c r="AS29" s="26"/>
      <c r="AT29" s="26"/>
    </row>
    <row r="30" spans="1:49" ht="15" customHeight="1" x14ac:dyDescent="0.25">
      <c r="A30" s="32" t="s">
        <v>74</v>
      </c>
      <c r="B30" s="13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30">
        <v>1.3718494531700571</v>
      </c>
      <c r="X30" s="30">
        <v>5.068562891743241</v>
      </c>
      <c r="Y30" s="30">
        <v>30.933589043790448</v>
      </c>
      <c r="Z30" s="30">
        <v>20.021566167676056</v>
      </c>
      <c r="AA30" s="30">
        <v>8.2280001081563938</v>
      </c>
      <c r="AB30" s="30">
        <v>43.686370297997087</v>
      </c>
      <c r="AC30" s="30">
        <v>16.346754981031552</v>
      </c>
      <c r="AD30" s="30">
        <v>55.571754000172319</v>
      </c>
      <c r="AE30" s="30">
        <v>-44.150048395995164</v>
      </c>
      <c r="AF30" s="30">
        <v>23.394566362631522</v>
      </c>
      <c r="AG30" s="30">
        <v>5.4610974096376452</v>
      </c>
      <c r="AH30" s="30">
        <v>-6.7920691773580586</v>
      </c>
      <c r="AI30" s="30">
        <v>-11.630800985777384</v>
      </c>
      <c r="AJ30" s="26">
        <v>24.360291472959702</v>
      </c>
      <c r="AK30" s="26">
        <v>-19.010740816216412</v>
      </c>
      <c r="AL30" s="26">
        <v>86.01586663953367</v>
      </c>
      <c r="AM30" s="26">
        <v>14.551405130029039</v>
      </c>
      <c r="AN30" s="26">
        <v>3.6437107620931499</v>
      </c>
      <c r="AO30" s="26"/>
      <c r="AP30" s="26"/>
      <c r="AQ30" s="26"/>
      <c r="AR30" s="26"/>
      <c r="AS30" s="26"/>
      <c r="AT30" s="26"/>
    </row>
    <row r="31" spans="1:49" ht="15" customHeight="1" x14ac:dyDescent="0.25">
      <c r="A31" s="17" t="s">
        <v>75</v>
      </c>
      <c r="B31" s="30"/>
      <c r="C31" s="30">
        <v>9.8584642874527901</v>
      </c>
      <c r="D31" s="30">
        <v>11.4482616700721</v>
      </c>
      <c r="E31" s="30">
        <v>-0.21561276101154192</v>
      </c>
      <c r="F31" s="30">
        <v>1.531580013158532</v>
      </c>
      <c r="G31" s="30">
        <v>2.6500354145328657</v>
      </c>
      <c r="H31" s="30">
        <v>7.0787752072143633</v>
      </c>
      <c r="I31" s="30">
        <v>1.9791615114400258</v>
      </c>
      <c r="J31" s="30">
        <v>-1.6070937212278125</v>
      </c>
      <c r="K31" s="30">
        <v>3.0836287631443753</v>
      </c>
      <c r="L31" s="30">
        <v>9.2077984637205077</v>
      </c>
      <c r="M31" s="30">
        <v>-7.6123946082338279</v>
      </c>
      <c r="N31" s="30">
        <v>12.109396810596579</v>
      </c>
      <c r="O31" s="30">
        <v>9.7100276522342881</v>
      </c>
      <c r="P31" s="30">
        <v>6.981982723630864</v>
      </c>
      <c r="Q31" s="30">
        <v>-1.9756687526721919</v>
      </c>
      <c r="R31" s="30">
        <v>-17.559185354751023</v>
      </c>
      <c r="S31" s="30">
        <v>22.07571807816673</v>
      </c>
      <c r="T31" s="30">
        <v>8.9341856119338843</v>
      </c>
      <c r="U31" s="30">
        <v>-4.544283253642206</v>
      </c>
      <c r="V31" s="30">
        <v>-77.886402207163968</v>
      </c>
      <c r="W31" s="30">
        <v>-25.693613269307548</v>
      </c>
      <c r="X31" s="30">
        <v>113.0093920509766</v>
      </c>
      <c r="Y31" s="30">
        <v>-36.00690761431067</v>
      </c>
      <c r="Z31" s="30">
        <v>-49.014319373497813</v>
      </c>
      <c r="AA31" s="30">
        <v>-82.672089626811726</v>
      </c>
      <c r="AB31" s="30">
        <v>216.53727880252529</v>
      </c>
      <c r="AC31" s="30">
        <v>14.460952846670054</v>
      </c>
      <c r="AD31" s="30">
        <v>18.287273827629861</v>
      </c>
      <c r="AE31" s="30">
        <v>19.180632134415518</v>
      </c>
      <c r="AF31" s="30">
        <v>-22.389800609086279</v>
      </c>
      <c r="AG31" s="30">
        <v>-8.11501098766864</v>
      </c>
      <c r="AH31" s="30">
        <v>3.7612518598621989</v>
      </c>
      <c r="AI31" s="30">
        <v>8.8702619208416138</v>
      </c>
      <c r="AJ31" s="26">
        <v>-2.9196090617035537</v>
      </c>
      <c r="AK31" s="26">
        <v>-8.1128147781037825</v>
      </c>
      <c r="AL31" s="26">
        <v>-12.488676299999412</v>
      </c>
      <c r="AM31" s="26">
        <v>1.1444800695822579</v>
      </c>
      <c r="AN31" s="26">
        <v>-3.3120999283994479E-2</v>
      </c>
      <c r="AO31" s="26"/>
      <c r="AP31" s="26"/>
      <c r="AQ31" s="26"/>
      <c r="AR31" s="26"/>
      <c r="AS31" s="26"/>
      <c r="AT31" s="26"/>
    </row>
    <row r="32" spans="1:49" ht="15" customHeight="1" x14ac:dyDescent="0.25">
      <c r="A32" s="18" t="s">
        <v>76</v>
      </c>
      <c r="B32" s="13"/>
      <c r="C32" s="26">
        <v>5.5551570836922792</v>
      </c>
      <c r="D32" s="26">
        <v>4.5247265742237914</v>
      </c>
      <c r="E32" s="26">
        <v>4.2800829151927786</v>
      </c>
      <c r="F32" s="26">
        <v>3.3564798253919719</v>
      </c>
      <c r="G32" s="26">
        <v>2.9765514195300256</v>
      </c>
      <c r="H32" s="26">
        <v>2.2763534261911502</v>
      </c>
      <c r="I32" s="26">
        <v>3.2752696946990199</v>
      </c>
      <c r="J32" s="26">
        <v>11.307716444342844</v>
      </c>
      <c r="K32" s="26">
        <v>3.9694035458961281</v>
      </c>
      <c r="L32" s="26">
        <v>2.7994750409650209</v>
      </c>
      <c r="M32" s="26">
        <v>-7.5697321686904218</v>
      </c>
      <c r="N32" s="26">
        <v>38.339940370825815</v>
      </c>
      <c r="O32" s="26">
        <v>-50.903891366696215</v>
      </c>
      <c r="P32" s="26">
        <v>22.195806823531683</v>
      </c>
      <c r="Q32" s="26">
        <v>7.5336036407748281</v>
      </c>
      <c r="R32" s="26">
        <v>-8.3470716840409267</v>
      </c>
      <c r="S32" s="26">
        <v>-10.086216498231877</v>
      </c>
      <c r="T32" s="26">
        <v>4.3086154172716533</v>
      </c>
      <c r="U32" s="26">
        <v>20.23564471641825</v>
      </c>
      <c r="V32" s="26">
        <v>11.487989641396837</v>
      </c>
      <c r="W32" s="26">
        <v>-23.26619024412048</v>
      </c>
      <c r="X32" s="26">
        <v>-2.2458534310741527</v>
      </c>
      <c r="Y32" s="26">
        <v>0.90370177320156131</v>
      </c>
      <c r="Z32" s="26">
        <v>6.9791434605591292</v>
      </c>
      <c r="AA32" s="26">
        <v>24.287525350721083</v>
      </c>
      <c r="AB32" s="26">
        <v>5.7017415379033594</v>
      </c>
      <c r="AC32" s="26">
        <v>4.3261859617795437</v>
      </c>
      <c r="AD32" s="26">
        <v>-8.9174103309042323</v>
      </c>
      <c r="AE32" s="26">
        <v>-16.432090399554312</v>
      </c>
      <c r="AF32" s="26">
        <v>2.3503311897962647</v>
      </c>
      <c r="AG32" s="26">
        <v>1.6772261639173252</v>
      </c>
      <c r="AH32" s="26">
        <v>15.427010348667807</v>
      </c>
      <c r="AI32" s="26">
        <v>-4.4119609301854723</v>
      </c>
      <c r="AJ32" s="26">
        <v>1.4669636548491098</v>
      </c>
      <c r="AK32" s="26">
        <v>13.630043843339308</v>
      </c>
      <c r="AL32" s="26">
        <v>7.5023726045460393</v>
      </c>
      <c r="AM32" s="26">
        <v>-2.4645285723217825</v>
      </c>
      <c r="AN32" s="26">
        <v>7.5335792679920672</v>
      </c>
      <c r="AO32" s="26"/>
      <c r="AP32" s="26"/>
      <c r="AQ32" s="26"/>
      <c r="AR32" s="26"/>
      <c r="AS32" s="26"/>
      <c r="AT32" s="26"/>
    </row>
    <row r="33" spans="1:46" ht="15" customHeight="1" x14ac:dyDescent="0.25">
      <c r="A33" s="18" t="s">
        <v>77</v>
      </c>
      <c r="B33" s="13"/>
      <c r="C33" s="26">
        <v>-6.3453623169574342</v>
      </c>
      <c r="D33" s="26">
        <v>-16.339757184810779</v>
      </c>
      <c r="E33" s="26">
        <v>-23.737547774335326</v>
      </c>
      <c r="F33" s="26">
        <v>-20.374185228782125</v>
      </c>
      <c r="G33" s="26">
        <v>2.7964173326217718</v>
      </c>
      <c r="H33" s="26">
        <v>-20.718459212338615</v>
      </c>
      <c r="I33" s="26">
        <v>-7.866672334358654</v>
      </c>
      <c r="J33" s="26">
        <v>25.986574475640325</v>
      </c>
      <c r="K33" s="26">
        <v>2.765467899095853</v>
      </c>
      <c r="L33" s="26">
        <v>-8.0438606145193319</v>
      </c>
      <c r="M33" s="26">
        <v>-7.0048974479393991</v>
      </c>
      <c r="N33" s="26">
        <v>36.910068046084405</v>
      </c>
      <c r="O33" s="26">
        <v>11.838875327638817</v>
      </c>
      <c r="P33" s="26">
        <v>7.6493140033162632</v>
      </c>
      <c r="Q33" s="26">
        <v>5.3714044329034891</v>
      </c>
      <c r="R33" s="26">
        <v>15.368626915583221</v>
      </c>
      <c r="S33" s="26">
        <v>-11.772005686718558</v>
      </c>
      <c r="T33" s="26">
        <v>15.258073551390794</v>
      </c>
      <c r="U33" s="26">
        <v>-13.891896942672147</v>
      </c>
      <c r="V33" s="26">
        <v>-5.4000353398605654</v>
      </c>
      <c r="W33" s="26">
        <v>58.538459468587462</v>
      </c>
      <c r="X33" s="26">
        <v>-31.002961214826726</v>
      </c>
      <c r="Y33" s="26">
        <v>27.238024722043392</v>
      </c>
      <c r="Z33" s="26">
        <v>5.9488535988328408</v>
      </c>
      <c r="AA33" s="26">
        <v>2.4447948030270226</v>
      </c>
      <c r="AB33" s="26">
        <v>37.241253551528132</v>
      </c>
      <c r="AC33" s="26">
        <v>14.510374087055851</v>
      </c>
      <c r="AD33" s="26">
        <v>15.351948695475031</v>
      </c>
      <c r="AE33" s="26">
        <v>-17.509006533258471</v>
      </c>
      <c r="AF33" s="26">
        <v>6.7790982657851941</v>
      </c>
      <c r="AG33" s="26">
        <v>15.908745227167444</v>
      </c>
      <c r="AH33" s="26">
        <v>7.4662788184250815</v>
      </c>
      <c r="AI33" s="26">
        <v>28.686770305651748</v>
      </c>
      <c r="AJ33" s="26">
        <v>42.586147107561118</v>
      </c>
      <c r="AK33" s="26">
        <v>24.289330293547195</v>
      </c>
      <c r="AL33" s="26">
        <v>-26.258119249548898</v>
      </c>
      <c r="AM33" s="26">
        <v>-25.023062549909497</v>
      </c>
      <c r="AN33" s="26">
        <v>-18.260724623154246</v>
      </c>
      <c r="AO33" s="26"/>
      <c r="AP33" s="26"/>
      <c r="AQ33" s="26"/>
      <c r="AR33" s="26"/>
      <c r="AS33" s="26"/>
      <c r="AT33" s="26"/>
    </row>
    <row r="34" spans="1:46" ht="15" customHeight="1" x14ac:dyDescent="0.25">
      <c r="A34" s="20" t="s">
        <v>78</v>
      </c>
      <c r="B34" s="29"/>
      <c r="C34" s="27">
        <v>5.0090423405122664</v>
      </c>
      <c r="D34" s="27">
        <v>-2.7622990177831497</v>
      </c>
      <c r="E34" s="27">
        <v>-6.1282684984928011</v>
      </c>
      <c r="F34" s="27">
        <v>-3.4220120715578304</v>
      </c>
      <c r="G34" s="27">
        <v>1.9608077850000853</v>
      </c>
      <c r="H34" s="27">
        <v>-8.7724565791361897E-2</v>
      </c>
      <c r="I34" s="27">
        <v>4.1870366831703336</v>
      </c>
      <c r="J34" s="27">
        <v>5.4081668097305027</v>
      </c>
      <c r="K34" s="27">
        <v>3.4716147132343593</v>
      </c>
      <c r="L34" s="27">
        <v>6.403760705585853</v>
      </c>
      <c r="M34" s="27">
        <v>-4.8469677011306374</v>
      </c>
      <c r="N34" s="27">
        <v>16.01121958378377</v>
      </c>
      <c r="O34" s="27">
        <v>-2.1572960752394863</v>
      </c>
      <c r="P34" s="27">
        <v>8.241496800949605</v>
      </c>
      <c r="Q34" s="27">
        <v>0.39510702231929429</v>
      </c>
      <c r="R34" s="27">
        <v>-9.7303917848338557</v>
      </c>
      <c r="S34" s="27">
        <v>7.8430700357716603</v>
      </c>
      <c r="T34" s="27">
        <v>9.5571116609373377</v>
      </c>
      <c r="U34" s="27">
        <v>-3.2373111916049737</v>
      </c>
      <c r="V34" s="27">
        <v>3.0581845770412741</v>
      </c>
      <c r="W34" s="27">
        <v>7.2649486432901114</v>
      </c>
      <c r="X34" s="27">
        <v>-3.3550170048934973</v>
      </c>
      <c r="Y34" s="27">
        <v>13.939101785516357</v>
      </c>
      <c r="Z34" s="27">
        <v>1.9576025345653392</v>
      </c>
      <c r="AA34" s="27">
        <v>8.8014834526888421</v>
      </c>
      <c r="AB34" s="27">
        <v>8.1405468465496682</v>
      </c>
      <c r="AC34" s="27">
        <v>9.0682459735183301</v>
      </c>
      <c r="AD34" s="27">
        <v>4.8924297422433796</v>
      </c>
      <c r="AE34" s="27">
        <v>-4.4162347015756893</v>
      </c>
      <c r="AF34" s="27">
        <v>6.8024405829409886</v>
      </c>
      <c r="AG34" s="27">
        <v>7.108174828321296</v>
      </c>
      <c r="AH34" s="27">
        <v>-1.7868333944284132</v>
      </c>
      <c r="AI34" s="27">
        <v>8.5713588013623507</v>
      </c>
      <c r="AJ34" s="27">
        <v>10.9050226119451</v>
      </c>
      <c r="AK34" s="27">
        <v>6.7770430886933894</v>
      </c>
      <c r="AL34" s="27">
        <v>-6.3189478512582582</v>
      </c>
      <c r="AM34" s="27">
        <v>-6.6597041864004041</v>
      </c>
      <c r="AN34" s="27">
        <v>-3.3725612160265115</v>
      </c>
      <c r="AO34" s="26"/>
      <c r="AP34" s="26"/>
      <c r="AQ34" s="26"/>
      <c r="AR34" s="26"/>
    </row>
    <row r="35" spans="1:46" ht="15" customHeight="1" x14ac:dyDescent="0.25">
      <c r="A35" s="21" t="s">
        <v>79</v>
      </c>
      <c r="B35" s="13"/>
      <c r="C35" s="26">
        <v>5.6038983640793276</v>
      </c>
      <c r="D35" s="26">
        <v>2.9334212261041444</v>
      </c>
      <c r="E35" s="26">
        <v>-8.1652257444764871</v>
      </c>
      <c r="F35" s="26">
        <v>-0.31380753138076045</v>
      </c>
      <c r="G35" s="26">
        <v>-1.0842952081147246</v>
      </c>
      <c r="H35" s="26">
        <v>2.3691654879773836</v>
      </c>
      <c r="I35" s="26">
        <v>3.5233160621761357</v>
      </c>
      <c r="J35" s="26">
        <v>4.0040040040039884</v>
      </c>
      <c r="K35" s="26">
        <v>3.0478023740776479</v>
      </c>
      <c r="L35" s="26">
        <v>0.49813200498131494</v>
      </c>
      <c r="M35" s="26">
        <v>0</v>
      </c>
      <c r="N35" s="26">
        <v>4.9999999999999858</v>
      </c>
      <c r="O35" s="26">
        <v>1.4982467325470168</v>
      </c>
      <c r="P35" s="26">
        <v>9.367064875320537</v>
      </c>
      <c r="Q35" s="26">
        <v>9.6048348188370767</v>
      </c>
      <c r="R35" s="26">
        <v>9.4902074144958135</v>
      </c>
      <c r="S35" s="26">
        <v>5.8582223023021527</v>
      </c>
      <c r="T35" s="26">
        <v>7.0917472767123968</v>
      </c>
      <c r="U35" s="26">
        <v>3.2830972710199404</v>
      </c>
      <c r="V35" s="26">
        <v>5.4474600283332251</v>
      </c>
      <c r="W35" s="26">
        <v>4.4498943691549044</v>
      </c>
      <c r="X35" s="26">
        <v>6.5198930715739607</v>
      </c>
      <c r="Y35" s="26">
        <v>5.7508919492744894</v>
      </c>
      <c r="Z35" s="26">
        <v>8.2506862505226479</v>
      </c>
      <c r="AA35" s="26">
        <v>9.6882747575857309</v>
      </c>
      <c r="AB35" s="26">
        <v>7.585665875073218</v>
      </c>
      <c r="AC35" s="26">
        <v>7.8714698947642177</v>
      </c>
      <c r="AD35" s="26">
        <v>-3.9542539316629757</v>
      </c>
      <c r="AE35" s="26">
        <v>10.001208218344999</v>
      </c>
      <c r="AF35" s="26">
        <v>7.5101599633331517</v>
      </c>
      <c r="AG35" s="26">
        <v>5.8466337184312493</v>
      </c>
      <c r="AH35" s="26">
        <v>4.257488169208159</v>
      </c>
      <c r="AI35" s="26">
        <v>14.763075287684359</v>
      </c>
      <c r="AJ35" s="26">
        <v>13.863053297859906</v>
      </c>
      <c r="AK35" s="26">
        <v>7.4330217618592513</v>
      </c>
      <c r="AL35" s="26">
        <v>3.0646573796985592</v>
      </c>
      <c r="AM35" s="26">
        <v>-7.8924256864821274</v>
      </c>
      <c r="AN35" s="26">
        <v>-7.2471679345453737</v>
      </c>
      <c r="AO35" s="26"/>
      <c r="AP35" s="26"/>
      <c r="AQ35" s="26"/>
      <c r="AR35" s="26"/>
      <c r="AS35" s="26"/>
      <c r="AT35" s="26"/>
    </row>
    <row r="36" spans="1:46" ht="15" customHeight="1" x14ac:dyDescent="0.25">
      <c r="A36" s="17" t="s">
        <v>80</v>
      </c>
      <c r="B36" s="13"/>
      <c r="C36" s="26">
        <v>1.1715417538981967</v>
      </c>
      <c r="D36" s="26">
        <v>-6.3688657252194787</v>
      </c>
      <c r="E36" s="26">
        <v>-9.0218745183786098</v>
      </c>
      <c r="F36" s="26">
        <v>3.4629434433913957</v>
      </c>
      <c r="G36" s="26">
        <v>-3.0084594113027237</v>
      </c>
      <c r="H36" s="26">
        <v>11.44009666369584</v>
      </c>
      <c r="I36" s="26">
        <v>19.615961320678821</v>
      </c>
      <c r="J36" s="26">
        <v>12.105797604081445</v>
      </c>
      <c r="K36" s="26">
        <v>9.5069101081161591</v>
      </c>
      <c r="L36" s="26">
        <v>-22.307187315517382</v>
      </c>
      <c r="M36" s="26">
        <v>9.4115402910528019</v>
      </c>
      <c r="N36" s="26">
        <v>9.2013625498121883</v>
      </c>
      <c r="O36" s="26">
        <v>-3.3853975234835048</v>
      </c>
      <c r="P36" s="26">
        <v>22.62705394271272</v>
      </c>
      <c r="Q36" s="26">
        <v>13.502435786491134</v>
      </c>
      <c r="R36" s="26">
        <v>-7.5317068319891263</v>
      </c>
      <c r="S36" s="26">
        <v>26.819297562881715</v>
      </c>
      <c r="T36" s="26">
        <v>11.938081559390184</v>
      </c>
      <c r="U36" s="26">
        <v>-11.737869059650549</v>
      </c>
      <c r="V36" s="26">
        <v>7.187938452313972</v>
      </c>
      <c r="W36" s="26">
        <v>6.0497108164834685</v>
      </c>
      <c r="X36" s="26">
        <v>5.6064894379034342</v>
      </c>
      <c r="Y36" s="26">
        <v>6.6676406595774296</v>
      </c>
      <c r="Z36" s="26">
        <v>8.4027933188655055</v>
      </c>
      <c r="AA36" s="26">
        <v>2.3793886460771176</v>
      </c>
      <c r="AB36" s="26">
        <v>7.3783971645544284</v>
      </c>
      <c r="AC36" s="26">
        <v>10.553937732040694</v>
      </c>
      <c r="AD36" s="26">
        <v>3.488726865987303</v>
      </c>
      <c r="AE36" s="26">
        <v>5.4633336918174251</v>
      </c>
      <c r="AF36" s="26">
        <v>6.4653626694941124</v>
      </c>
      <c r="AG36" s="26">
        <v>9.4586036982640138</v>
      </c>
      <c r="AH36" s="26">
        <v>8.1194146724775749</v>
      </c>
      <c r="AI36" s="26">
        <v>8.9980004725716896</v>
      </c>
      <c r="AJ36" s="26">
        <v>10.788090052324918</v>
      </c>
      <c r="AK36" s="26">
        <v>5.6354582784062757</v>
      </c>
      <c r="AL36" s="26">
        <v>3.5476673795664482</v>
      </c>
      <c r="AM36" s="26">
        <v>-1.8811253538900985</v>
      </c>
      <c r="AN36" s="26">
        <v>-9.3860602879791628</v>
      </c>
      <c r="AO36" s="26"/>
      <c r="AP36" s="26"/>
      <c r="AQ36" s="26"/>
      <c r="AR36" s="26"/>
      <c r="AS36" s="26"/>
      <c r="AT36" s="26"/>
    </row>
    <row r="37" spans="1:46" ht="15" customHeight="1" x14ac:dyDescent="0.25">
      <c r="A37" s="17" t="s">
        <v>81</v>
      </c>
      <c r="B37" s="13"/>
      <c r="C37" s="26">
        <v>-8.2999999999999972</v>
      </c>
      <c r="D37" s="26">
        <v>-6.4000000000000057</v>
      </c>
      <c r="E37" s="26">
        <v>7.4999999999999858</v>
      </c>
      <c r="F37" s="26">
        <v>9.6000000000000085</v>
      </c>
      <c r="G37" s="26">
        <v>0.29999999999999716</v>
      </c>
      <c r="H37" s="26">
        <v>5.4000000000000057</v>
      </c>
      <c r="I37" s="26">
        <v>2.0999999999999659</v>
      </c>
      <c r="J37" s="26">
        <v>-0.40000000000000568</v>
      </c>
      <c r="K37" s="26">
        <v>10.40000000000002</v>
      </c>
      <c r="L37" s="26">
        <v>3.9606851595409864</v>
      </c>
      <c r="M37" s="26">
        <v>6.0875088149331162</v>
      </c>
      <c r="N37" s="26">
        <v>3.6791161053577923</v>
      </c>
      <c r="O37" s="26">
        <v>1.9807495853941788</v>
      </c>
      <c r="P37" s="26">
        <v>12.899997783190955</v>
      </c>
      <c r="Q37" s="26">
        <v>10.448929234877397</v>
      </c>
      <c r="R37" s="26">
        <v>5.0285376891458782</v>
      </c>
      <c r="S37" s="26">
        <v>7.6063346866881005</v>
      </c>
      <c r="T37" s="26">
        <v>-10.331293380265379</v>
      </c>
      <c r="U37" s="26">
        <v>12.273166018675894</v>
      </c>
      <c r="V37" s="26">
        <v>8.3923142276092904</v>
      </c>
      <c r="W37" s="26">
        <v>-2.9768574056830488</v>
      </c>
      <c r="X37" s="26">
        <v>10.342407845775298</v>
      </c>
      <c r="Y37" s="26">
        <v>15.735045513029078</v>
      </c>
      <c r="Z37" s="26">
        <v>25.829404511449695</v>
      </c>
      <c r="AA37" s="26">
        <v>9.3059391897247679</v>
      </c>
      <c r="AB37" s="26">
        <v>14.162901099940058</v>
      </c>
      <c r="AC37" s="26">
        <v>5.3908770326259088</v>
      </c>
      <c r="AD37" s="26">
        <v>10.698948723950522</v>
      </c>
      <c r="AE37" s="26">
        <v>16.046809630815432</v>
      </c>
      <c r="AF37" s="26">
        <v>6.6535470959863687</v>
      </c>
      <c r="AG37" s="26">
        <v>4.8707959065059896</v>
      </c>
      <c r="AH37" s="26">
        <v>8.0123456550959418</v>
      </c>
      <c r="AI37" s="26">
        <v>6.4167304502247475</v>
      </c>
      <c r="AJ37" s="26">
        <v>5.6888577461890719</v>
      </c>
      <c r="AK37" s="26">
        <v>6.8568561011960583</v>
      </c>
      <c r="AL37" s="26">
        <v>6.950268922247318</v>
      </c>
      <c r="AM37" s="26">
        <v>-6.4947872929829771</v>
      </c>
      <c r="AN37" s="26">
        <v>-3.1927962329295001</v>
      </c>
      <c r="AO37" s="26"/>
      <c r="AP37" s="26"/>
      <c r="AQ37" s="26"/>
      <c r="AR37" s="26"/>
      <c r="AS37" s="26"/>
      <c r="AT37" s="26"/>
    </row>
    <row r="38" spans="1:46" ht="15" customHeight="1" x14ac:dyDescent="0.25">
      <c r="A38" s="17" t="s">
        <v>100</v>
      </c>
      <c r="B38" s="13"/>
      <c r="C38" s="26">
        <v>-8.2999999999999829</v>
      </c>
      <c r="D38" s="26">
        <v>-6.4000000000000199</v>
      </c>
      <c r="E38" s="26">
        <v>7.4999999999999858</v>
      </c>
      <c r="F38" s="26">
        <v>9.5999999999999801</v>
      </c>
      <c r="G38" s="26">
        <v>0.30000000000001137</v>
      </c>
      <c r="H38" s="26">
        <v>5.4000000000000199</v>
      </c>
      <c r="I38" s="26">
        <v>2.0999999999999943</v>
      </c>
      <c r="J38" s="26">
        <v>-0.39999999999997726</v>
      </c>
      <c r="K38" s="26">
        <v>10.40000000000002</v>
      </c>
      <c r="L38" s="26">
        <v>3.9606851595409864</v>
      </c>
      <c r="M38" s="26">
        <v>6.087508814933102</v>
      </c>
      <c r="N38" s="26">
        <v>3.6791161053578065</v>
      </c>
      <c r="O38" s="26">
        <v>1.9807495853941646</v>
      </c>
      <c r="P38" s="26">
        <v>12.127368120683215</v>
      </c>
      <c r="Q38" s="26">
        <v>11.036188102727735</v>
      </c>
      <c r="R38" s="26">
        <v>3.1131121378549835</v>
      </c>
      <c r="S38" s="26">
        <v>2.7740087095229029</v>
      </c>
      <c r="T38" s="26">
        <v>-20.766491064619601</v>
      </c>
      <c r="U38" s="26">
        <v>18.412407866982321</v>
      </c>
      <c r="V38" s="26">
        <v>6.2684613024864433</v>
      </c>
      <c r="W38" s="26">
        <v>-2.5089370751543214</v>
      </c>
      <c r="X38" s="26">
        <v>-6.8785798627227308</v>
      </c>
      <c r="Y38" s="26">
        <v>1.2888322834814403</v>
      </c>
      <c r="Z38" s="26">
        <v>43.762395959910947</v>
      </c>
      <c r="AA38" s="26">
        <v>2.8063800061393493</v>
      </c>
      <c r="AB38" s="26">
        <v>34.544508080551338</v>
      </c>
      <c r="AC38" s="26">
        <v>6.009850001503608</v>
      </c>
      <c r="AD38" s="26">
        <v>1.8941454979450469</v>
      </c>
      <c r="AE38" s="26">
        <v>5.7978185920923693</v>
      </c>
      <c r="AF38" s="26">
        <v>0.22087339206696299</v>
      </c>
      <c r="AG38" s="26">
        <v>9.9808842040039139</v>
      </c>
      <c r="AH38" s="26">
        <v>9.97852549176541</v>
      </c>
      <c r="AI38" s="26">
        <v>12.820372231856766</v>
      </c>
      <c r="AJ38" s="26">
        <v>3.265687464374011</v>
      </c>
      <c r="AK38" s="26">
        <v>7.8633536347630866</v>
      </c>
      <c r="AL38" s="26">
        <v>6.8737455808997794</v>
      </c>
      <c r="AM38" s="26">
        <v>-13.965370683472386</v>
      </c>
      <c r="AN38" s="26">
        <v>-9.0006016644833977</v>
      </c>
      <c r="AO38" s="26"/>
      <c r="AP38" s="26"/>
      <c r="AQ38" s="26"/>
      <c r="AR38" s="26"/>
      <c r="AS38" s="26"/>
      <c r="AT38" s="26"/>
    </row>
    <row r="39" spans="1:46" ht="15" customHeight="1" x14ac:dyDescent="0.25">
      <c r="A39" s="17" t="s">
        <v>83</v>
      </c>
      <c r="B39" s="13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>
        <v>-36.558003584825514</v>
      </c>
      <c r="X39" s="26">
        <v>5.5238858273836087</v>
      </c>
      <c r="Y39" s="26">
        <v>58.575371977697529</v>
      </c>
      <c r="Z39" s="26">
        <v>-13.259653849865089</v>
      </c>
      <c r="AA39" s="26">
        <v>8.3165928249187999</v>
      </c>
      <c r="AB39" s="26">
        <v>-29.49411011668154</v>
      </c>
      <c r="AC39" s="26">
        <v>10.536941022125021</v>
      </c>
      <c r="AD39" s="26">
        <v>24.121512530398405</v>
      </c>
      <c r="AE39" s="26">
        <v>1.0869283477963734</v>
      </c>
      <c r="AF39" s="26">
        <v>5.839076901737954</v>
      </c>
      <c r="AG39" s="26">
        <v>8.291912290790421</v>
      </c>
      <c r="AH39" s="26">
        <v>7.6914997546991941</v>
      </c>
      <c r="AI39" s="26">
        <v>3.74358792593479</v>
      </c>
      <c r="AJ39" s="26">
        <v>5.6652689011896342</v>
      </c>
      <c r="AK39" s="26">
        <v>-0.63188657460914044</v>
      </c>
      <c r="AL39" s="26">
        <v>2.0243376755277183</v>
      </c>
      <c r="AM39" s="26">
        <v>-8.4501085258429214</v>
      </c>
      <c r="AN39" s="26">
        <v>4.8900822406751843</v>
      </c>
      <c r="AO39" s="26"/>
      <c r="AP39" s="26"/>
      <c r="AQ39" s="26"/>
      <c r="AR39" s="26"/>
      <c r="AS39" s="26"/>
      <c r="AT39" s="26"/>
    </row>
    <row r="40" spans="1:46" ht="15" customHeight="1" x14ac:dyDescent="0.25">
      <c r="A40" s="17" t="s">
        <v>84</v>
      </c>
      <c r="B40" s="13"/>
      <c r="C40" s="26">
        <v>-8.2999999999999829</v>
      </c>
      <c r="D40" s="26">
        <v>-6.4000000000000199</v>
      </c>
      <c r="E40" s="26">
        <v>7.5000000000000142</v>
      </c>
      <c r="F40" s="26">
        <v>9.5999999999999943</v>
      </c>
      <c r="G40" s="26">
        <v>0.30000000000001137</v>
      </c>
      <c r="H40" s="26">
        <v>5.4000000000000199</v>
      </c>
      <c r="I40" s="26">
        <v>2.0999999999999801</v>
      </c>
      <c r="J40" s="26">
        <v>-0.39999999999999147</v>
      </c>
      <c r="K40" s="26">
        <v>10.400000000000034</v>
      </c>
      <c r="L40" s="26">
        <v>3.9606851595410006</v>
      </c>
      <c r="M40" s="26">
        <v>6.0875088149330878</v>
      </c>
      <c r="N40" s="26">
        <v>3.6791161053578065</v>
      </c>
      <c r="O40" s="26">
        <v>1.9807495853941646</v>
      </c>
      <c r="P40" s="26">
        <v>15.182736417941939</v>
      </c>
      <c r="Q40" s="26">
        <v>8.7598943020040707</v>
      </c>
      <c r="R40" s="26">
        <v>10.652858591058987</v>
      </c>
      <c r="S40" s="26">
        <v>20.82879570613288</v>
      </c>
      <c r="T40" s="26">
        <v>13.955467823034141</v>
      </c>
      <c r="U40" s="26">
        <v>2.3384058983196923</v>
      </c>
      <c r="V40" s="26">
        <v>12.369040025350898</v>
      </c>
      <c r="W40" s="26">
        <v>-3.3511931642441368</v>
      </c>
      <c r="X40" s="26">
        <v>24.239238505154802</v>
      </c>
      <c r="Y40" s="26">
        <v>24.472854351983031</v>
      </c>
      <c r="Z40" s="26">
        <v>17.002911627550759</v>
      </c>
      <c r="AA40" s="26">
        <v>13.236621729103021</v>
      </c>
      <c r="AB40" s="26">
        <v>2.9722423483917026</v>
      </c>
      <c r="AC40" s="26">
        <v>4.9468241249922613</v>
      </c>
      <c r="AD40" s="26">
        <v>17.290048360103313</v>
      </c>
      <c r="AE40" s="26">
        <v>38.326537679371285</v>
      </c>
      <c r="AF40" s="26">
        <v>13.647641355338394</v>
      </c>
      <c r="AG40" s="26">
        <v>-1.1029674898975657</v>
      </c>
      <c r="AH40" s="26">
        <v>6.1504719398087246</v>
      </c>
      <c r="AI40" s="26">
        <v>0.81645079267521226</v>
      </c>
      <c r="AJ40" s="26">
        <v>8.5516033184372446</v>
      </c>
      <c r="AK40" s="26">
        <v>8.9167787746029177</v>
      </c>
      <c r="AL40" s="26">
        <v>8.9477032595125792</v>
      </c>
      <c r="AM40" s="26">
        <v>2.3432944382815464</v>
      </c>
      <c r="AN40" s="26">
        <v>-0.51032415692631616</v>
      </c>
      <c r="AO40" s="26"/>
      <c r="AP40" s="26"/>
      <c r="AQ40" s="26"/>
      <c r="AR40" s="26"/>
      <c r="AS40" s="26"/>
      <c r="AT40" s="26"/>
    </row>
    <row r="41" spans="1:46" ht="15" customHeight="1" x14ac:dyDescent="0.25">
      <c r="A41" s="17" t="s">
        <v>85</v>
      </c>
      <c r="B41" s="13"/>
      <c r="C41" s="26">
        <v>-3.4994068801898237</v>
      </c>
      <c r="D41" s="26">
        <v>1.8438844499078186</v>
      </c>
      <c r="E41" s="26">
        <v>2.7761013880507477</v>
      </c>
      <c r="F41" s="26">
        <v>2.3487962419259674</v>
      </c>
      <c r="G41" s="26">
        <v>1.4916810097533215</v>
      </c>
      <c r="H41" s="26">
        <v>2.4872809496890795</v>
      </c>
      <c r="I41" s="26">
        <v>3.3645890788747863</v>
      </c>
      <c r="J41" s="26">
        <v>1.1739594450373261</v>
      </c>
      <c r="K41" s="26">
        <v>1.6350210970464474</v>
      </c>
      <c r="L41" s="26">
        <v>-2.2667823118475496</v>
      </c>
      <c r="M41" s="26">
        <v>2.9377636638978686</v>
      </c>
      <c r="N41" s="26">
        <v>3.0191920303445414</v>
      </c>
      <c r="O41" s="26">
        <v>9.2353902532851322</v>
      </c>
      <c r="P41" s="26">
        <v>6.3637218638319553</v>
      </c>
      <c r="Q41" s="26">
        <v>16.164749772596622</v>
      </c>
      <c r="R41" s="26">
        <v>16.874901349041949</v>
      </c>
      <c r="S41" s="26">
        <v>11.384494827084083</v>
      </c>
      <c r="T41" s="26">
        <v>6.450590481955615</v>
      </c>
      <c r="U41" s="26">
        <v>2.3620741736428812</v>
      </c>
      <c r="V41" s="26">
        <v>6.1559031728612297</v>
      </c>
      <c r="W41" s="26">
        <v>-0.8345064365382342</v>
      </c>
      <c r="X41" s="26">
        <v>7.1231744838788842</v>
      </c>
      <c r="Y41" s="26">
        <v>25.475085952790707</v>
      </c>
      <c r="Z41" s="26">
        <v>14.298760948814632</v>
      </c>
      <c r="AA41" s="26">
        <v>15.096988020577413</v>
      </c>
      <c r="AB41" s="26">
        <v>4.2876040948727336</v>
      </c>
      <c r="AC41" s="26">
        <v>12.004351447136571</v>
      </c>
      <c r="AD41" s="26">
        <v>16.031183978758236</v>
      </c>
      <c r="AE41" s="26">
        <v>-2.4974680847326312</v>
      </c>
      <c r="AF41" s="26">
        <v>9.5300052265925075</v>
      </c>
      <c r="AG41" s="26">
        <v>5.6776126744729112</v>
      </c>
      <c r="AH41" s="26">
        <v>6.8079337451163298</v>
      </c>
      <c r="AI41" s="26">
        <v>17.87691235055361</v>
      </c>
      <c r="AJ41" s="26">
        <v>10.853777756902034</v>
      </c>
      <c r="AK41" s="26">
        <v>4.9593147240183555</v>
      </c>
      <c r="AL41" s="26">
        <v>2.8478251795601182</v>
      </c>
      <c r="AM41" s="26">
        <v>5.680168396854171</v>
      </c>
      <c r="AN41" s="26">
        <v>1.0015578794300382</v>
      </c>
      <c r="AO41" s="26"/>
      <c r="AP41" s="26"/>
      <c r="AQ41" s="26"/>
      <c r="AR41" s="26"/>
      <c r="AS41" s="26"/>
      <c r="AT41" s="26"/>
    </row>
    <row r="42" spans="1:46" ht="15" customHeight="1" x14ac:dyDescent="0.25">
      <c r="A42" s="17" t="s">
        <v>86</v>
      </c>
      <c r="B42" s="13"/>
      <c r="C42" s="26">
        <v>-3.4994068801898379</v>
      </c>
      <c r="D42" s="26">
        <v>1.8438844499078186</v>
      </c>
      <c r="E42" s="26">
        <v>2.7761013880507619</v>
      </c>
      <c r="F42" s="26">
        <v>2.3487962419259532</v>
      </c>
      <c r="G42" s="26">
        <v>1.4916810097532789</v>
      </c>
      <c r="H42" s="26">
        <v>2.4872809496890937</v>
      </c>
      <c r="I42" s="26">
        <v>3.3645890788748147</v>
      </c>
      <c r="J42" s="26">
        <v>1.1739594450373403</v>
      </c>
      <c r="K42" s="26">
        <v>1.6350210970464474</v>
      </c>
      <c r="L42" s="26">
        <v>-2.2667823118475496</v>
      </c>
      <c r="M42" s="26">
        <v>2.9377636638978828</v>
      </c>
      <c r="N42" s="26">
        <v>3.0191920303445414</v>
      </c>
      <c r="O42" s="26">
        <v>9.2353902532851606</v>
      </c>
      <c r="P42" s="26">
        <v>2.7764945538040422</v>
      </c>
      <c r="Q42" s="26">
        <v>7.6801850209289597</v>
      </c>
      <c r="R42" s="26">
        <v>4.4765859886908146</v>
      </c>
      <c r="S42" s="26">
        <v>-3.2681409751551627</v>
      </c>
      <c r="T42" s="26">
        <v>2.3768141157302267</v>
      </c>
      <c r="U42" s="26">
        <v>3.6501927691052884</v>
      </c>
      <c r="V42" s="26">
        <v>1.4793520552503736</v>
      </c>
      <c r="W42" s="26">
        <v>5.9755463431693983</v>
      </c>
      <c r="X42" s="26">
        <v>2.2942268853779382</v>
      </c>
      <c r="Y42" s="26">
        <v>6.8148880195711996</v>
      </c>
      <c r="Z42" s="26">
        <v>7.2299660955817586</v>
      </c>
      <c r="AA42" s="26">
        <v>6.8164389619983865</v>
      </c>
      <c r="AB42" s="26">
        <v>3.5982337483599309</v>
      </c>
      <c r="AC42" s="26">
        <v>7.5705471924171661</v>
      </c>
      <c r="AD42" s="26">
        <v>6.6150182800038095</v>
      </c>
      <c r="AE42" s="26">
        <v>7.6418025756356229</v>
      </c>
      <c r="AF42" s="26">
        <v>1.6717654802881299</v>
      </c>
      <c r="AG42" s="26">
        <v>5.6558908305825071</v>
      </c>
      <c r="AH42" s="26">
        <v>4.6725426767349489</v>
      </c>
      <c r="AI42" s="26">
        <v>4.6410418108551568</v>
      </c>
      <c r="AJ42" s="26">
        <v>2.8443175608962576</v>
      </c>
      <c r="AK42" s="26">
        <v>4.3838385937305588</v>
      </c>
      <c r="AL42" s="26">
        <v>-1.3768316809517103</v>
      </c>
      <c r="AM42" s="26">
        <v>1.9634600621542688</v>
      </c>
      <c r="AN42" s="26">
        <v>1.2609925260607895</v>
      </c>
      <c r="AO42" s="26"/>
      <c r="AP42" s="26"/>
      <c r="AQ42" s="26"/>
      <c r="AR42" s="26"/>
      <c r="AS42" s="26"/>
      <c r="AT42" s="26"/>
    </row>
    <row r="43" spans="1:46" ht="15" customHeight="1" x14ac:dyDescent="0.25">
      <c r="A43" s="17" t="s">
        <v>87</v>
      </c>
      <c r="B43" s="1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>
        <v>3.5185590658891215</v>
      </c>
      <c r="X43" s="80">
        <v>3.8480518075618306</v>
      </c>
      <c r="Y43" s="80">
        <v>3.3802394733028507</v>
      </c>
      <c r="Z43" s="80">
        <v>3.0949324744930493</v>
      </c>
      <c r="AA43" s="80">
        <v>5.4416479395439268</v>
      </c>
      <c r="AB43" s="80">
        <v>5.2539318191544169</v>
      </c>
      <c r="AC43" s="80">
        <v>7.0103879649343952</v>
      </c>
      <c r="AD43" s="80">
        <v>4.2749646061723325</v>
      </c>
      <c r="AE43" s="80">
        <v>3.6445214866707119</v>
      </c>
      <c r="AF43" s="80">
        <v>3.896901440952746</v>
      </c>
      <c r="AG43" s="80">
        <v>2.5664357806406599</v>
      </c>
      <c r="AH43" s="80">
        <v>6.6631144185182052</v>
      </c>
      <c r="AI43" s="80">
        <v>4.8731954476861574</v>
      </c>
      <c r="AJ43" s="26">
        <v>3.0094710209384914</v>
      </c>
      <c r="AK43" s="26">
        <v>3.6147768993478735</v>
      </c>
      <c r="AL43" s="26">
        <v>2.6432179074960942</v>
      </c>
      <c r="AM43" s="26">
        <v>2.6124184095800018</v>
      </c>
      <c r="AN43" s="26">
        <v>2.6656070214001346</v>
      </c>
      <c r="AO43" s="26"/>
      <c r="AP43" s="26"/>
      <c r="AQ43" s="26"/>
      <c r="AR43" s="26"/>
      <c r="AS43" s="26"/>
      <c r="AT43" s="26"/>
    </row>
    <row r="44" spans="1:46" ht="15" customHeight="1" x14ac:dyDescent="0.25">
      <c r="A44" s="17" t="s">
        <v>101</v>
      </c>
      <c r="B44" s="1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>
        <v>10.479404737336026</v>
      </c>
      <c r="X44" s="80">
        <v>9.9435884605994715</v>
      </c>
      <c r="Y44" s="80">
        <v>12.8124371022882</v>
      </c>
      <c r="Z44" s="80">
        <v>9.4891782352282377</v>
      </c>
      <c r="AA44" s="80">
        <v>15.263745015642343</v>
      </c>
      <c r="AB44" s="80">
        <v>0.29918425683226246</v>
      </c>
      <c r="AC44" s="80">
        <v>11.141880131282321</v>
      </c>
      <c r="AD44" s="80">
        <v>14.907591155361587</v>
      </c>
      <c r="AE44" s="80">
        <v>20.496430110923669</v>
      </c>
      <c r="AF44" s="80">
        <v>-4.4831703758172949</v>
      </c>
      <c r="AG44" s="80">
        <v>14.951365168230652</v>
      </c>
      <c r="AH44" s="80">
        <v>-0.67136123447673413</v>
      </c>
      <c r="AI44" s="80">
        <v>3.9717799290353071</v>
      </c>
      <c r="AJ44" s="26">
        <v>2.3640787029031429</v>
      </c>
      <c r="AK44" s="26">
        <v>6.6342419981795331</v>
      </c>
      <c r="AL44" s="26">
        <v>-12.807078700716886</v>
      </c>
      <c r="AM44" s="26">
        <v>-0.20869117172861706</v>
      </c>
      <c r="AN44" s="26">
        <v>-3.5733518781882339</v>
      </c>
      <c r="AO44" s="26"/>
      <c r="AP44" s="26"/>
      <c r="AQ44" s="26"/>
      <c r="AR44" s="26"/>
      <c r="AS44" s="26"/>
      <c r="AT44" s="26"/>
    </row>
    <row r="45" spans="1:46" ht="15" customHeight="1" x14ac:dyDescent="0.25">
      <c r="A45" s="21" t="s">
        <v>89</v>
      </c>
      <c r="B45" s="13"/>
      <c r="C45" s="26">
        <v>17.330769440657917</v>
      </c>
      <c r="D45" s="26">
        <v>3.6971090378446689</v>
      </c>
      <c r="E45" s="26">
        <v>4.3254627660423921</v>
      </c>
      <c r="F45" s="26">
        <v>4.3404985126404654</v>
      </c>
      <c r="G45" s="26">
        <v>1.2934123930868111</v>
      </c>
      <c r="H45" s="26">
        <v>1.2947615706567319</v>
      </c>
      <c r="I45" s="26">
        <v>2.2346274841891756</v>
      </c>
      <c r="J45" s="26">
        <v>2.2347775134825696</v>
      </c>
      <c r="K45" s="26">
        <v>1.5301454120912865</v>
      </c>
      <c r="L45" s="26">
        <v>2.230012880596135</v>
      </c>
      <c r="M45" s="26">
        <v>1.8179183801602505</v>
      </c>
      <c r="N45" s="26">
        <v>1.2644312862815923</v>
      </c>
      <c r="O45" s="26">
        <v>2.8328563330426277</v>
      </c>
      <c r="P45" s="26">
        <v>8.8567130323003624</v>
      </c>
      <c r="Q45" s="26">
        <v>-1.9852117488161554</v>
      </c>
      <c r="R45" s="26">
        <v>5.8416606068796142</v>
      </c>
      <c r="S45" s="26">
        <v>1.0029101976454484</v>
      </c>
      <c r="T45" s="26">
        <v>3.686755349319526E-2</v>
      </c>
      <c r="U45" s="26">
        <v>0.31889984205626831</v>
      </c>
      <c r="V45" s="26">
        <v>8.6634421869370044</v>
      </c>
      <c r="W45" s="26">
        <v>-0.20179879335604767</v>
      </c>
      <c r="X45" s="80">
        <v>-12.923971319123993</v>
      </c>
      <c r="Y45" s="80">
        <v>4.2798672278411516</v>
      </c>
      <c r="Z45" s="80">
        <v>12.089718262294525</v>
      </c>
      <c r="AA45" s="80">
        <v>6.8973615957460481</v>
      </c>
      <c r="AB45" s="80">
        <v>2.8501445442344959</v>
      </c>
      <c r="AC45" s="80">
        <v>0.80260897970460121</v>
      </c>
      <c r="AD45" s="80">
        <v>0.66751546501751591</v>
      </c>
      <c r="AE45" s="80">
        <v>-0.51011446785099679</v>
      </c>
      <c r="AF45" s="80">
        <v>1.5921461106487129</v>
      </c>
      <c r="AG45" s="80">
        <v>11.239314511528463</v>
      </c>
      <c r="AH45" s="80">
        <v>-16.567457453123552</v>
      </c>
      <c r="AI45" s="80">
        <v>-9.8887701116554325</v>
      </c>
      <c r="AJ45" s="26">
        <v>2.9704379524177682</v>
      </c>
      <c r="AK45" s="26">
        <v>11.86908389375219</v>
      </c>
      <c r="AL45" s="26">
        <v>-0.22995111507718491</v>
      </c>
      <c r="AM45" s="26">
        <v>-0.66012200884195238</v>
      </c>
      <c r="AN45" s="26">
        <v>1.1925500158113493</v>
      </c>
      <c r="AO45" s="26"/>
      <c r="AP45" s="26"/>
      <c r="AQ45" s="26"/>
      <c r="AR45" s="26"/>
      <c r="AS45" s="26"/>
      <c r="AT45" s="26"/>
    </row>
    <row r="46" spans="1:46" s="71" customFormat="1" ht="15" customHeight="1" x14ac:dyDescent="0.25">
      <c r="A46" s="40" t="s">
        <v>107</v>
      </c>
      <c r="C46" s="26">
        <f>('GDP Production KP'!C46/'GDP Production KP'!B46-1)*100</f>
        <v>26.748732949612865</v>
      </c>
      <c r="D46" s="26">
        <f>('GDP Production KP'!D46/'GDP Production KP'!C46-1)*100</f>
        <v>16.58838296717089</v>
      </c>
      <c r="E46" s="26">
        <f>('GDP Production KP'!E46/'GDP Production KP'!D46-1)*100</f>
        <v>4.9575185334096217</v>
      </c>
      <c r="F46" s="26">
        <f>('GDP Production KP'!F46/'GDP Production KP'!E46-1)*100</f>
        <v>2.929205752832531</v>
      </c>
      <c r="G46" s="26">
        <f>('GDP Production KP'!G46/'GDP Production KP'!F46-1)*100</f>
        <v>2.8706865178806051</v>
      </c>
      <c r="H46" s="26">
        <f>('GDP Production KP'!H46/'GDP Production KP'!G46-1)*100</f>
        <v>2.5250574454906749</v>
      </c>
      <c r="I46" s="26">
        <f>('GDP Production KP'!I46/'GDP Production KP'!H46-1)*100</f>
        <v>3.0912398497767057</v>
      </c>
      <c r="J46" s="26">
        <f>('GDP Production KP'!J46/'GDP Production KP'!I46-1)*100</f>
        <v>2.0454065500263408</v>
      </c>
      <c r="K46" s="26">
        <f>('GDP Production KP'!K46/'GDP Production KP'!J46-1)*100</f>
        <v>2.25390185020371</v>
      </c>
      <c r="L46" s="26">
        <f>('GDP Production KP'!L46/'GDP Production KP'!K46-1)*100</f>
        <v>7.7730652738765116</v>
      </c>
      <c r="M46" s="26">
        <f>('GDP Production KP'!M46/'GDP Production KP'!L46-1)*100</f>
        <v>14.832275111898262</v>
      </c>
      <c r="N46" s="26">
        <f>('GDP Production KP'!N46/'GDP Production KP'!M46-1)*100</f>
        <v>8.6604180964467758</v>
      </c>
      <c r="O46" s="26">
        <f>('GDP Production KP'!O46/'GDP Production KP'!N46-1)*100</f>
        <v>4.0588311015396838</v>
      </c>
      <c r="P46" s="26">
        <f>('GDP Production KP'!P46/'GDP Production KP'!O46-1)*100</f>
        <v>-16.707070036255711</v>
      </c>
      <c r="Q46" s="26">
        <f>('GDP Production KP'!Q46/'GDP Production KP'!P46-1)*100</f>
        <v>-0.6830340423222947</v>
      </c>
      <c r="R46" s="26">
        <f>('GDP Production KP'!R46/'GDP Production KP'!Q46-1)*100</f>
        <v>3.4651247997981249</v>
      </c>
      <c r="S46" s="26">
        <f>('GDP Production KP'!S46/'GDP Production KP'!R46-1)*100</f>
        <v>3.6113448195482567</v>
      </c>
      <c r="T46" s="26">
        <f>('GDP Production KP'!T46/'GDP Production KP'!S46-1)*100</f>
        <v>2.663793864168662</v>
      </c>
      <c r="U46" s="26">
        <f>('GDP Production KP'!U46/'GDP Production KP'!T46-1)*100</f>
        <v>3.350908729792601</v>
      </c>
      <c r="V46" s="80">
        <v>2.318318028719105</v>
      </c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</row>
    <row r="47" spans="1:46" s="63" customFormat="1" ht="15" customHeight="1" x14ac:dyDescent="0.25">
      <c r="A47" s="66" t="s">
        <v>90</v>
      </c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>
        <v>4.758671764016924</v>
      </c>
      <c r="X47" s="80">
        <v>4.7216519168780877</v>
      </c>
      <c r="Y47" s="80">
        <v>6.618625896030494</v>
      </c>
      <c r="Z47" s="80">
        <v>3.982357907920175</v>
      </c>
      <c r="AA47" s="80">
        <v>-4.7892309456861568</v>
      </c>
      <c r="AB47" s="80">
        <v>3.9064617674168716</v>
      </c>
      <c r="AC47" s="80">
        <v>10.396243444336321</v>
      </c>
      <c r="AD47" s="80">
        <v>11.830554664769025</v>
      </c>
      <c r="AE47" s="80">
        <v>5.2603806296487505</v>
      </c>
      <c r="AF47" s="80">
        <v>2.8220238892108256</v>
      </c>
      <c r="AG47" s="80">
        <v>5.2652350754378574</v>
      </c>
      <c r="AH47" s="80">
        <v>2.7013622741186225</v>
      </c>
      <c r="AI47" s="80">
        <v>3.7805718547423339</v>
      </c>
      <c r="AJ47" s="80">
        <v>1.353411625688679</v>
      </c>
      <c r="AK47" s="80">
        <v>14.001592118616429</v>
      </c>
      <c r="AL47" s="80">
        <v>4.9349927426577267</v>
      </c>
      <c r="AM47" s="80">
        <v>0.27346964893234826</v>
      </c>
      <c r="AN47" s="80">
        <v>0.42446088848325303</v>
      </c>
      <c r="AO47" s="80"/>
      <c r="AP47" s="80"/>
      <c r="AQ47" s="80"/>
      <c r="AR47" s="80"/>
      <c r="AS47" s="80"/>
      <c r="AT47" s="80"/>
    </row>
    <row r="48" spans="1:46" s="63" customFormat="1" ht="15" customHeight="1" x14ac:dyDescent="0.25">
      <c r="A48" s="66" t="s">
        <v>91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>
        <v>2.0347335569082929</v>
      </c>
      <c r="X48" s="80">
        <v>-6.9949988303486776</v>
      </c>
      <c r="Y48" s="80">
        <v>-0.35858943113790076</v>
      </c>
      <c r="Z48" s="80">
        <v>19.815206637532185</v>
      </c>
      <c r="AA48" s="80">
        <v>-7.9502738011712495</v>
      </c>
      <c r="AB48" s="80">
        <v>3.5324958011901941</v>
      </c>
      <c r="AC48" s="80">
        <v>6.0025155021491798</v>
      </c>
      <c r="AD48" s="80">
        <v>4.8715139236947351</v>
      </c>
      <c r="AE48" s="80">
        <v>2.9674684205156154</v>
      </c>
      <c r="AF48" s="80">
        <v>-0.16283845157248322</v>
      </c>
      <c r="AG48" s="80">
        <v>17.40567372073852</v>
      </c>
      <c r="AH48" s="80">
        <v>4.4333918766983658</v>
      </c>
      <c r="AI48" s="80">
        <v>3.2933865470378691</v>
      </c>
      <c r="AJ48" s="80">
        <v>10.284912797089902</v>
      </c>
      <c r="AK48" s="80">
        <v>4.1080269505696663</v>
      </c>
      <c r="AL48" s="80">
        <v>5.8220073026551091</v>
      </c>
      <c r="AM48" s="80">
        <v>4.9078592320626058E-3</v>
      </c>
      <c r="AN48" s="80">
        <v>-2.879121252904028</v>
      </c>
      <c r="AO48" s="80"/>
      <c r="AP48" s="80"/>
      <c r="AQ48" s="80"/>
      <c r="AR48" s="80"/>
      <c r="AS48" s="80"/>
      <c r="AT48" s="80"/>
    </row>
    <row r="49" spans="1:46" s="63" customFormat="1" ht="15" customHeight="1" x14ac:dyDescent="0.25">
      <c r="A49" s="66" t="s">
        <v>92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>
        <v>4.9948838975250993</v>
      </c>
      <c r="X49" s="80">
        <v>-5.9117373139978753</v>
      </c>
      <c r="Y49" s="80">
        <v>4.2573786347692391</v>
      </c>
      <c r="Z49" s="80">
        <v>1.5369171128084815</v>
      </c>
      <c r="AA49" s="80">
        <v>-19.906791093734114</v>
      </c>
      <c r="AB49" s="80">
        <v>1.049403465615228</v>
      </c>
      <c r="AC49" s="80">
        <v>5.7515541272130974</v>
      </c>
      <c r="AD49" s="80">
        <v>-7.988284667884713</v>
      </c>
      <c r="AE49" s="80">
        <v>5.4505304532087706</v>
      </c>
      <c r="AF49" s="80">
        <v>9.5283622617807993</v>
      </c>
      <c r="AG49" s="80">
        <v>5.6530966064383108</v>
      </c>
      <c r="AH49" s="80">
        <v>5.6597198284492549</v>
      </c>
      <c r="AI49" s="80">
        <v>8.9461863374990287</v>
      </c>
      <c r="AJ49" s="80">
        <v>10.234278590072464</v>
      </c>
      <c r="AK49" s="80">
        <v>17.501884021954083</v>
      </c>
      <c r="AL49" s="80">
        <v>7.2116686414446178</v>
      </c>
      <c r="AM49" s="80">
        <v>-0.93705500653275919</v>
      </c>
      <c r="AN49" s="80">
        <v>-3.0677181820896777</v>
      </c>
      <c r="AO49" s="80"/>
      <c r="AP49" s="80"/>
      <c r="AQ49" s="80"/>
      <c r="AR49" s="80"/>
      <c r="AS49" s="80"/>
      <c r="AT49" s="80"/>
    </row>
    <row r="50" spans="1:46" s="63" customFormat="1" ht="15" customHeight="1" x14ac:dyDescent="0.25">
      <c r="A50" s="66" t="s">
        <v>93</v>
      </c>
      <c r="C50" s="82">
        <v>-2.7999999999999972</v>
      </c>
      <c r="D50" s="82">
        <v>3.2000000000000028</v>
      </c>
      <c r="E50" s="82">
        <v>3.3999999999999915</v>
      </c>
      <c r="F50" s="82">
        <v>4</v>
      </c>
      <c r="G50" s="82">
        <v>2.2000000000000028</v>
      </c>
      <c r="H50" s="82">
        <v>2.6999999999999744</v>
      </c>
      <c r="I50" s="82">
        <v>3.4000000000000057</v>
      </c>
      <c r="J50" s="82">
        <v>3.1999999999999886</v>
      </c>
      <c r="K50" s="82">
        <v>2.6999999999999886</v>
      </c>
      <c r="L50" s="82">
        <v>1.6000000000000085</v>
      </c>
      <c r="M50" s="82">
        <v>1.6277745134053561</v>
      </c>
      <c r="N50" s="82">
        <v>2</v>
      </c>
      <c r="O50" s="82">
        <v>2.8574047294044362</v>
      </c>
      <c r="P50" s="82">
        <v>2.3903684901639082</v>
      </c>
      <c r="Q50" s="82">
        <v>2</v>
      </c>
      <c r="R50" s="82">
        <v>2</v>
      </c>
      <c r="S50" s="82">
        <v>2</v>
      </c>
      <c r="T50" s="82">
        <v>2</v>
      </c>
      <c r="U50" s="82">
        <v>1.9999999999999858</v>
      </c>
      <c r="V50" s="82">
        <v>1.9999999999999858</v>
      </c>
      <c r="W50" s="82">
        <v>2.2494887525562604</v>
      </c>
      <c r="X50" s="82">
        <v>2.2494887525562319</v>
      </c>
      <c r="Y50" s="82">
        <v>2.2494887525562319</v>
      </c>
      <c r="Z50" s="82">
        <v>2.2494887525562604</v>
      </c>
      <c r="AA50" s="82">
        <v>2.2000000000000171</v>
      </c>
      <c r="AB50" s="82">
        <v>2.2000000000000028</v>
      </c>
      <c r="AC50" s="82">
        <v>3.3999999999999915</v>
      </c>
      <c r="AD50" s="82">
        <v>8.5821771218194129</v>
      </c>
      <c r="AE50" s="82">
        <v>8.5821771218194129</v>
      </c>
      <c r="AF50" s="82">
        <v>8.5821771218194129</v>
      </c>
      <c r="AG50" s="82">
        <v>8.5821771218194129</v>
      </c>
      <c r="AH50" s="82">
        <v>8.5821771218194272</v>
      </c>
      <c r="AI50" s="82">
        <v>-6.6521923147688797</v>
      </c>
      <c r="AJ50" s="80">
        <v>5.5072972480524385</v>
      </c>
      <c r="AK50" s="80">
        <v>1.6970117268686806</v>
      </c>
      <c r="AL50" s="80">
        <v>1.4339439299386783</v>
      </c>
      <c r="AM50" s="80">
        <v>-1.9999998804621413</v>
      </c>
      <c r="AN50" s="80">
        <v>-8.9999993291242646</v>
      </c>
      <c r="AO50" s="80"/>
      <c r="AP50" s="80"/>
      <c r="AQ50" s="80"/>
      <c r="AR50" s="80"/>
      <c r="AS50" s="80"/>
      <c r="AT50" s="80"/>
    </row>
    <row r="51" spans="1:46" s="63" customFormat="1" ht="15" customHeight="1" x14ac:dyDescent="0.25">
      <c r="A51" s="83" t="s">
        <v>94</v>
      </c>
      <c r="B51" s="84"/>
      <c r="C51" s="85">
        <v>8.688896446903442</v>
      </c>
      <c r="D51" s="85">
        <v>6.9167027437161011</v>
      </c>
      <c r="E51" s="85">
        <v>1.849172790935512</v>
      </c>
      <c r="F51" s="85">
        <v>2.9960904000305391</v>
      </c>
      <c r="G51" s="85">
        <v>1.4896044095440715</v>
      </c>
      <c r="H51" s="85">
        <v>2.9811091410328174</v>
      </c>
      <c r="I51" s="85">
        <v>3.5723501177853336</v>
      </c>
      <c r="J51" s="85">
        <v>2.3283712863124748</v>
      </c>
      <c r="K51" s="85">
        <v>3.2940474743108723</v>
      </c>
      <c r="L51" s="85">
        <v>2.7793570684887641</v>
      </c>
      <c r="M51" s="85">
        <v>8.4204354799472299</v>
      </c>
      <c r="N51" s="85">
        <v>6.2262858110555754</v>
      </c>
      <c r="O51" s="85">
        <v>4.2013244609116356</v>
      </c>
      <c r="P51" s="85">
        <v>-4.259630538780371</v>
      </c>
      <c r="Q51" s="85">
        <v>4.8522183510711301</v>
      </c>
      <c r="R51" s="85">
        <v>5.0575019993719224</v>
      </c>
      <c r="S51" s="85">
        <v>4.199467042026086</v>
      </c>
      <c r="T51" s="85">
        <v>2.1481448102406091</v>
      </c>
      <c r="U51" s="85">
        <v>3.6766018354101817</v>
      </c>
      <c r="V51" s="85">
        <v>3.9245992716012665</v>
      </c>
      <c r="W51" s="85">
        <v>3.2078414876758217</v>
      </c>
      <c r="X51" s="85">
        <v>1.1957682179803157</v>
      </c>
      <c r="Y51" s="85">
        <v>6.9282959304868967</v>
      </c>
      <c r="Z51" s="85">
        <v>10.364379817169791</v>
      </c>
      <c r="AA51" s="85">
        <v>2.1332181645521899</v>
      </c>
      <c r="AB51" s="85">
        <v>5.5267920424308699</v>
      </c>
      <c r="AC51" s="85">
        <v>7.4460681539101756</v>
      </c>
      <c r="AD51" s="85">
        <v>5.1482952396050052</v>
      </c>
      <c r="AE51" s="85">
        <v>6.0451190410740168</v>
      </c>
      <c r="AF51" s="85">
        <v>4.6024072510150376</v>
      </c>
      <c r="AG51" s="85">
        <v>7.4408697735816531</v>
      </c>
      <c r="AH51" s="85">
        <v>3.8729825758547634</v>
      </c>
      <c r="AI51" s="85">
        <v>7.3102562049023874</v>
      </c>
      <c r="AJ51" s="85">
        <v>7.6724989771824426</v>
      </c>
      <c r="AK51" s="85">
        <v>7.8974210376173772</v>
      </c>
      <c r="AL51" s="85">
        <v>3.6117962096010245</v>
      </c>
      <c r="AM51" s="85">
        <v>-1.5633500066463171</v>
      </c>
      <c r="AN51" s="85">
        <v>-2.3713395669894055</v>
      </c>
      <c r="AO51" s="80"/>
      <c r="AP51" s="80"/>
      <c r="AQ51" s="80"/>
      <c r="AR51" s="80"/>
      <c r="AS51" s="80"/>
    </row>
    <row r="52" spans="1:46" s="63" customFormat="1" ht="24" customHeight="1" x14ac:dyDescent="0.25">
      <c r="A52" s="86" t="s">
        <v>95</v>
      </c>
      <c r="B52" s="87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>
        <v>20.700036274042731</v>
      </c>
      <c r="Q52" s="88">
        <v>31.239114080373128</v>
      </c>
      <c r="R52" s="88">
        <v>14.461390677263452</v>
      </c>
      <c r="S52" s="88">
        <v>10.016347844161629</v>
      </c>
      <c r="T52" s="88">
        <v>5.0905702921417202</v>
      </c>
      <c r="U52" s="88">
        <v>5.4617927694523871</v>
      </c>
      <c r="V52" s="88">
        <v>-0.8054809596271042</v>
      </c>
      <c r="W52" s="88">
        <v>3.2551567196648392</v>
      </c>
      <c r="X52" s="88">
        <v>-0.82838985944570709</v>
      </c>
      <c r="Y52" s="88">
        <v>7.5081113408994895</v>
      </c>
      <c r="Z52" s="88">
        <v>10.583474390068943</v>
      </c>
      <c r="AA52" s="88">
        <v>10.702876231151265</v>
      </c>
      <c r="AB52" s="88">
        <v>14.201018396163889</v>
      </c>
      <c r="AC52" s="88">
        <v>10.069252238684911</v>
      </c>
      <c r="AD52" s="88">
        <v>2.0107589991335999</v>
      </c>
      <c r="AE52" s="88">
        <v>-7.3177578222781534</v>
      </c>
      <c r="AF52" s="88">
        <v>23.363815645952315</v>
      </c>
      <c r="AG52" s="88">
        <v>10.613531564302221</v>
      </c>
      <c r="AH52" s="88">
        <v>4.5238966225655446</v>
      </c>
      <c r="AI52" s="88">
        <v>18.835958707143249</v>
      </c>
      <c r="AJ52" s="88">
        <v>5.2755524978974648</v>
      </c>
      <c r="AK52" s="88">
        <v>6.33469451517783E-2</v>
      </c>
      <c r="AL52" s="88">
        <v>2.1083321761966829</v>
      </c>
      <c r="AM52" s="88">
        <v>-0.16065521846455511</v>
      </c>
      <c r="AN52" s="88">
        <v>-2.453971268349548</v>
      </c>
      <c r="AO52" s="80"/>
      <c r="AP52" s="80"/>
      <c r="AQ52" s="80"/>
      <c r="AR52" s="80"/>
      <c r="AS52" s="80"/>
    </row>
    <row r="53" spans="1:46" s="63" customFormat="1" ht="15" customHeight="1" x14ac:dyDescent="0.25">
      <c r="A53" s="89" t="s">
        <v>96</v>
      </c>
      <c r="B53" s="90"/>
      <c r="C53" s="91">
        <v>0.50577278273362936</v>
      </c>
      <c r="D53" s="91">
        <v>4.7201429964289332E-2</v>
      </c>
      <c r="E53" s="91">
        <v>-0.87025809308977387</v>
      </c>
      <c r="F53" s="91">
        <v>-0.3110472869834382</v>
      </c>
      <c r="G53" s="91">
        <v>1.3620131147756354</v>
      </c>
      <c r="H53" s="91">
        <v>3.5264179414766943</v>
      </c>
      <c r="I53" s="91">
        <v>3.9484853867188718</v>
      </c>
      <c r="J53" s="91">
        <v>1.5195747475640076</v>
      </c>
      <c r="K53" s="91">
        <v>1.529815490792231</v>
      </c>
      <c r="L53" s="91">
        <v>2.2147906799920491</v>
      </c>
      <c r="M53" s="91">
        <v>8.5705713324552875</v>
      </c>
      <c r="N53" s="91">
        <v>6.9096402228019542</v>
      </c>
      <c r="O53" s="91">
        <v>-2.1322418442430404</v>
      </c>
      <c r="P53" s="91">
        <v>1.2621320350311152</v>
      </c>
      <c r="Q53" s="91">
        <v>2.9700848281404006</v>
      </c>
      <c r="R53" s="91">
        <v>2.6183934928172192</v>
      </c>
      <c r="S53" s="91">
        <v>3.347672339253549</v>
      </c>
      <c r="T53" s="91">
        <v>3.3866456910714078</v>
      </c>
      <c r="U53" s="91">
        <v>3.1439001198357488</v>
      </c>
      <c r="V53" s="91">
        <v>3.8272236625111304</v>
      </c>
      <c r="W53" s="91">
        <v>1.9574057789905481</v>
      </c>
      <c r="X53" s="91">
        <v>3.6916178593244382</v>
      </c>
      <c r="Y53" s="91">
        <v>6.5416925498207661</v>
      </c>
      <c r="Z53" s="91">
        <v>10.45752276620172</v>
      </c>
      <c r="AA53" s="91">
        <v>2.2321096074991829</v>
      </c>
      <c r="AB53" s="91">
        <v>7.3477696899913667</v>
      </c>
      <c r="AC53" s="91">
        <v>5.4212741355141958</v>
      </c>
      <c r="AD53" s="91">
        <v>2.718259416476414</v>
      </c>
      <c r="AE53" s="91">
        <v>-0.31679182266252326</v>
      </c>
      <c r="AF53" s="91">
        <v>6.5571866136566683</v>
      </c>
      <c r="AG53" s="91">
        <v>5.0761851629908961</v>
      </c>
      <c r="AH53" s="91">
        <v>4.7523053750716286</v>
      </c>
      <c r="AI53" s="91">
        <v>5.1170090868436802</v>
      </c>
      <c r="AJ53" s="91">
        <v>6.5577397035283269</v>
      </c>
      <c r="AK53" s="91">
        <v>5.5242384628577383</v>
      </c>
      <c r="AL53" s="91">
        <v>1.1252692692167017</v>
      </c>
      <c r="AM53" s="91">
        <v>-0.50915152976887157</v>
      </c>
      <c r="AN53" s="91">
        <v>9.4951111690505741E-2</v>
      </c>
      <c r="AO53" s="80"/>
      <c r="AP53" s="80"/>
      <c r="AQ53" s="80"/>
      <c r="AR53" s="80"/>
      <c r="AS53" s="80"/>
    </row>
    <row r="54" spans="1:46" s="63" customFormat="1" ht="15" customHeight="1" x14ac:dyDescent="0.25">
      <c r="A54" s="92" t="s">
        <v>97</v>
      </c>
      <c r="B54" s="93"/>
      <c r="C54" s="80">
        <v>4.6490393014961882</v>
      </c>
      <c r="D54" s="80">
        <v>-3.775468101076541</v>
      </c>
      <c r="E54" s="80">
        <v>-9.3402708756507025</v>
      </c>
      <c r="F54" s="80">
        <v>0.40253129090032758</v>
      </c>
      <c r="G54" s="80">
        <v>-7.2226261956935645</v>
      </c>
      <c r="H54" s="80">
        <v>16.373699037072001</v>
      </c>
      <c r="I54" s="80">
        <v>0.2693385121318812</v>
      </c>
      <c r="J54" s="80">
        <v>-5.2806997073587496</v>
      </c>
      <c r="K54" s="80">
        <v>4.899187313059258</v>
      </c>
      <c r="L54" s="80">
        <v>0.55007443810721668</v>
      </c>
      <c r="M54" s="80">
        <v>4.4817773994579682</v>
      </c>
      <c r="N54" s="80">
        <v>9.8333149932854553</v>
      </c>
      <c r="O54" s="80">
        <v>3.5059777961396463</v>
      </c>
      <c r="P54" s="80">
        <v>5.8294338705928936</v>
      </c>
      <c r="Q54" s="80">
        <v>11.689211349872238</v>
      </c>
      <c r="R54" s="80">
        <v>7.6209572832363079</v>
      </c>
      <c r="S54" s="80">
        <v>10.651767430219564</v>
      </c>
      <c r="T54" s="80">
        <v>2.6370472456195841</v>
      </c>
      <c r="U54" s="80">
        <v>4.9324580437896799</v>
      </c>
      <c r="V54" s="80">
        <v>1.208018808097691</v>
      </c>
      <c r="W54" s="80">
        <v>-7.2607347631098236</v>
      </c>
      <c r="X54" s="80">
        <v>17.846203860009098</v>
      </c>
      <c r="Y54" s="80">
        <v>-19.867686110383033</v>
      </c>
      <c r="Z54" s="80">
        <v>37.500978411647395</v>
      </c>
      <c r="AA54" s="80">
        <v>5.8531570772423578</v>
      </c>
      <c r="AB54" s="80">
        <v>4.1066894336624813</v>
      </c>
      <c r="AC54" s="80">
        <v>4.8479268521815158</v>
      </c>
      <c r="AD54" s="80">
        <v>1.7999261985962676</v>
      </c>
      <c r="AE54" s="80">
        <v>7.9730521065705489</v>
      </c>
      <c r="AF54" s="80">
        <v>4.8413487883976813E-2</v>
      </c>
      <c r="AG54" s="80">
        <v>5.2780105260472965</v>
      </c>
      <c r="AH54" s="80">
        <v>8.8656529173319001</v>
      </c>
      <c r="AI54" s="80">
        <v>11.523414368609338</v>
      </c>
      <c r="AJ54" s="80">
        <v>4.0538610184519399</v>
      </c>
      <c r="AK54" s="80">
        <v>12.505549852773512</v>
      </c>
      <c r="AL54" s="80">
        <v>1.1007312881679496</v>
      </c>
      <c r="AM54" s="80">
        <v>-4.7110306790689975</v>
      </c>
      <c r="AN54" s="80">
        <v>-1.9720862617466537</v>
      </c>
      <c r="AO54" s="80"/>
      <c r="AP54" s="80"/>
      <c r="AQ54" s="80"/>
      <c r="AR54" s="80"/>
      <c r="AS54" s="80"/>
    </row>
    <row r="55" spans="1:46" s="63" customFormat="1" ht="15" customHeight="1" x14ac:dyDescent="0.25">
      <c r="A55" s="83" t="s">
        <v>98</v>
      </c>
      <c r="B55" s="84"/>
      <c r="C55" s="85">
        <v>0.97144949851232809</v>
      </c>
      <c r="D55" s="85">
        <v>-0.39809074436573155</v>
      </c>
      <c r="E55" s="85">
        <v>-1.8234503751003075</v>
      </c>
      <c r="F55" s="85">
        <v>-0.23689152404759284</v>
      </c>
      <c r="G55" s="85">
        <v>0.46417126262770125</v>
      </c>
      <c r="H55" s="85">
        <v>4.7672696658838731</v>
      </c>
      <c r="I55" s="85">
        <v>3.5537691416913475</v>
      </c>
      <c r="J55" s="85">
        <v>0.81314894293180373</v>
      </c>
      <c r="K55" s="85">
        <v>1.8586749622582346</v>
      </c>
      <c r="L55" s="85">
        <v>2.0474599395069077</v>
      </c>
      <c r="M55" s="85">
        <v>8.1656124428625247</v>
      </c>
      <c r="N55" s="85">
        <v>7.1893425706451239</v>
      </c>
      <c r="O55" s="85">
        <v>-1.5795392203595355</v>
      </c>
      <c r="P55" s="85">
        <v>1.7298795628684474</v>
      </c>
      <c r="Q55" s="85">
        <v>3.8990142311539131</v>
      </c>
      <c r="R55" s="85">
        <v>3.1913242829292159</v>
      </c>
      <c r="S55" s="85">
        <v>4.2201003696050776</v>
      </c>
      <c r="T55" s="85">
        <v>3.2915854880563984</v>
      </c>
      <c r="U55" s="85">
        <v>3.3692785116079591</v>
      </c>
      <c r="V55" s="85">
        <v>3.492183327571297</v>
      </c>
      <c r="W55" s="85">
        <v>1.1779487445436985</v>
      </c>
      <c r="X55" s="85">
        <v>4.7886612553132295</v>
      </c>
      <c r="Y55" s="85">
        <v>4.2397942888182456</v>
      </c>
      <c r="Z55" s="85">
        <v>12.269548097561184</v>
      </c>
      <c r="AA55" s="85">
        <v>2.5292626020932687</v>
      </c>
      <c r="AB55" s="85">
        <v>7.0731753002815196</v>
      </c>
      <c r="AC55" s="85">
        <v>5.3740441744208027</v>
      </c>
      <c r="AD55" s="85">
        <v>2.6498120089168253</v>
      </c>
      <c r="AE55" s="85">
        <v>0.29597094506681287</v>
      </c>
      <c r="AF55" s="85">
        <v>6.0392494914289614</v>
      </c>
      <c r="AG55" s="85">
        <v>5.091338113647339</v>
      </c>
      <c r="AH55" s="85">
        <v>5.0616820868681458</v>
      </c>
      <c r="AI55" s="85">
        <v>5.6163188053701987</v>
      </c>
      <c r="AJ55" s="85">
        <v>6.3516748504938647</v>
      </c>
      <c r="AK55" s="85">
        <v>6.0863746143619295</v>
      </c>
      <c r="AL55" s="85">
        <v>1.1231739139318364</v>
      </c>
      <c r="AM55" s="85">
        <v>-0.86788013364022731</v>
      </c>
      <c r="AN55" s="85">
        <v>-7.4677463824329493E-2</v>
      </c>
      <c r="AO55" s="80"/>
      <c r="AP55" s="80"/>
      <c r="AQ55" s="80"/>
      <c r="AR55" s="80"/>
      <c r="AS55" s="80"/>
    </row>
    <row r="56" spans="1:46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26"/>
      <c r="AG56" s="13"/>
      <c r="AH56" s="13"/>
      <c r="AI56" s="13"/>
      <c r="AJ56" s="13"/>
      <c r="AO56" s="80"/>
      <c r="AP56" s="80"/>
      <c r="AQ56" s="80"/>
      <c r="AR56" s="80"/>
      <c r="AS56" s="80"/>
    </row>
    <row r="57" spans="1:46" x14ac:dyDescent="0.25">
      <c r="AO57" s="80"/>
      <c r="AP57" s="80"/>
      <c r="AQ57" s="80"/>
      <c r="AR57" s="80"/>
      <c r="AS57" s="80"/>
    </row>
    <row r="58" spans="1:46" x14ac:dyDescent="0.25">
      <c r="AO58" s="80"/>
      <c r="AP58" s="80"/>
      <c r="AQ58" s="80"/>
      <c r="AR58" s="80"/>
      <c r="AS58" s="80"/>
    </row>
    <row r="59" spans="1:46" x14ac:dyDescent="0.25">
      <c r="AO59" s="80"/>
      <c r="AP59" s="80"/>
      <c r="AQ59" s="80"/>
      <c r="AR59" s="80"/>
      <c r="AS59" s="80"/>
    </row>
    <row r="60" spans="1:46" x14ac:dyDescent="0.25">
      <c r="AO60" s="80"/>
      <c r="AP60" s="80"/>
      <c r="AQ60" s="80"/>
      <c r="AR60" s="80"/>
      <c r="AS60" s="80"/>
    </row>
    <row r="61" spans="1:46" x14ac:dyDescent="0.25">
      <c r="AO61" s="80"/>
      <c r="AP61" s="80"/>
      <c r="AQ61" s="80"/>
      <c r="AR61" s="80"/>
      <c r="AS61" s="8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GDP Expenditure CP</vt:lpstr>
      <vt:lpstr>GDP Expenditure KP</vt:lpstr>
      <vt:lpstr>GDP Production CP</vt:lpstr>
      <vt:lpstr>GDP COntribution</vt:lpstr>
      <vt:lpstr>GDP Production KP</vt:lpstr>
      <vt:lpstr>GDP Production Percentage growt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Titus Kamatuka</dc:creator>
  <cp:lastModifiedBy>Thomas Kanyanga</cp:lastModifiedBy>
  <dcterms:created xsi:type="dcterms:W3CDTF">2014-11-11T12:42:19Z</dcterms:created>
  <dcterms:modified xsi:type="dcterms:W3CDTF">2019-04-02T09:19:21Z</dcterms:modified>
</cp:coreProperties>
</file>